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E2183609-E688-4384-AB0E-80AF64AB5E5D}" xr6:coauthVersionLast="47" xr6:coauthVersionMax="47" xr10:uidLastSave="{00000000-0000-0000-0000-000000000000}"/>
  <bookViews>
    <workbookView xWindow="-108" yWindow="-108" windowWidth="23256" windowHeight="12456" activeTab="3" xr2:uid="{00000000-000D-0000-FFFF-FFFF00000000}"/>
  </bookViews>
  <sheets>
    <sheet name="U5646616_2021_2021" sheetId="1" r:id="rId1"/>
    <sheet name="StockInfo" sheetId="2" r:id="rId2"/>
    <sheet name="Transactions" sheetId="4" r:id="rId3"/>
    <sheet name="TransactionsFormatted" sheetId="5" r:id="rId4"/>
    <sheet name="output" sheetId="6" r:id="rId5"/>
  </sheets>
  <definedNames>
    <definedName name="_xlnm._FilterDatabase" localSheetId="2" hidden="1">Transactions!$A$1:$N$1</definedName>
    <definedName name="_xlnm._FilterDatabase" localSheetId="3"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1" i="5" l="1"/>
  <c r="H4" i="5"/>
  <c r="G3" i="6" s="1"/>
  <c r="H5" i="5"/>
  <c r="G4" i="6" s="1"/>
  <c r="H6" i="5"/>
  <c r="G5" i="6" s="1"/>
  <c r="H7" i="5"/>
  <c r="G6" i="6" s="1"/>
  <c r="H8" i="5"/>
  <c r="G7" i="6" s="1"/>
  <c r="H9" i="5"/>
  <c r="G8" i="6" s="1"/>
  <c r="H10" i="5"/>
  <c r="G9" i="6" s="1"/>
  <c r="H11" i="5"/>
  <c r="G10" i="6" s="1"/>
  <c r="H12" i="5"/>
  <c r="G11" i="6" s="1"/>
  <c r="H13" i="5"/>
  <c r="G12" i="6" s="1"/>
  <c r="H14" i="5"/>
  <c r="G13" i="6" s="1"/>
  <c r="H15" i="5"/>
  <c r="G14" i="6" s="1"/>
  <c r="H16" i="5"/>
  <c r="G15" i="6" s="1"/>
  <c r="H17" i="5"/>
  <c r="G16" i="6" s="1"/>
  <c r="H18" i="5"/>
  <c r="G17" i="6" s="1"/>
  <c r="H19" i="5"/>
  <c r="G18" i="6" s="1"/>
  <c r="H20" i="5"/>
  <c r="G19" i="6" s="1"/>
  <c r="H21" i="5"/>
  <c r="G20" i="6" s="1"/>
  <c r="H22" i="5"/>
  <c r="G21" i="6" s="1"/>
  <c r="H23" i="5"/>
  <c r="G22" i="6" s="1"/>
  <c r="H24" i="5"/>
  <c r="G23" i="6" s="1"/>
  <c r="H25" i="5"/>
  <c r="G24" i="6" s="1"/>
  <c r="H26" i="5"/>
  <c r="G25" i="6" s="1"/>
  <c r="H27" i="5"/>
  <c r="G26" i="6" s="1"/>
  <c r="H28" i="5"/>
  <c r="G27" i="6" s="1"/>
  <c r="H29" i="5"/>
  <c r="G28" i="6" s="1"/>
  <c r="H30" i="5"/>
  <c r="G29" i="6" s="1"/>
  <c r="H31" i="5"/>
  <c r="G30" i="6" s="1"/>
  <c r="H32" i="5"/>
  <c r="G31" i="6" s="1"/>
  <c r="H33" i="5"/>
  <c r="G32" i="6" s="1"/>
  <c r="H34" i="5"/>
  <c r="G33" i="6" s="1"/>
  <c r="H35" i="5"/>
  <c r="G34" i="6" s="1"/>
  <c r="H36" i="5"/>
  <c r="G35" i="6" s="1"/>
  <c r="H37" i="5"/>
  <c r="G36" i="6" s="1"/>
  <c r="H38" i="5"/>
  <c r="G37" i="6" s="1"/>
  <c r="H39" i="5"/>
  <c r="G38" i="6" s="1"/>
  <c r="H40" i="5"/>
  <c r="G39" i="6" s="1"/>
  <c r="H41" i="5"/>
  <c r="G40" i="6" s="1"/>
  <c r="H42" i="5"/>
  <c r="G41" i="6" s="1"/>
  <c r="H43" i="5"/>
  <c r="G42" i="6" s="1"/>
  <c r="H44" i="5"/>
  <c r="G43" i="6" s="1"/>
  <c r="H45" i="5"/>
  <c r="G44" i="6" s="1"/>
  <c r="H46" i="5"/>
  <c r="G45" i="6" s="1"/>
  <c r="H47" i="5"/>
  <c r="G46" i="6" s="1"/>
  <c r="H48" i="5"/>
  <c r="G47" i="6" s="1"/>
  <c r="H49" i="5"/>
  <c r="G48" i="6" s="1"/>
  <c r="H50" i="5"/>
  <c r="G49" i="6" s="1"/>
  <c r="H51" i="5"/>
  <c r="G50" i="6" s="1"/>
  <c r="H52" i="5"/>
  <c r="G51" i="6" s="1"/>
  <c r="H53" i="5"/>
  <c r="G52" i="6" s="1"/>
  <c r="H54" i="5"/>
  <c r="G53" i="6" s="1"/>
  <c r="H55" i="5"/>
  <c r="G54" i="6" s="1"/>
  <c r="H56" i="5"/>
  <c r="G55" i="6" s="1"/>
  <c r="H57" i="5"/>
  <c r="G56" i="6" s="1"/>
  <c r="H58" i="5"/>
  <c r="G57" i="6" s="1"/>
  <c r="H59" i="5"/>
  <c r="G58" i="6" s="1"/>
  <c r="H60" i="5"/>
  <c r="G59" i="6" s="1"/>
  <c r="H61" i="5"/>
  <c r="G60" i="6" s="1"/>
  <c r="H62" i="5"/>
  <c r="G61" i="6" s="1"/>
  <c r="H63" i="5"/>
  <c r="G62" i="6" s="1"/>
  <c r="H64" i="5"/>
  <c r="G63" i="6" s="1"/>
  <c r="H65" i="5"/>
  <c r="G64" i="6" s="1"/>
  <c r="H66" i="5"/>
  <c r="G65" i="6" s="1"/>
  <c r="H67" i="5"/>
  <c r="G66" i="6" s="1"/>
  <c r="H68" i="5"/>
  <c r="G67" i="6" s="1"/>
  <c r="H69" i="5"/>
  <c r="G68" i="6" s="1"/>
  <c r="H70" i="5"/>
  <c r="G69" i="6" s="1"/>
  <c r="H71" i="5"/>
  <c r="G70" i="6" s="1"/>
  <c r="H72" i="5"/>
  <c r="G71" i="6" s="1"/>
  <c r="H73" i="5"/>
  <c r="G72" i="6" s="1"/>
  <c r="H74" i="5"/>
  <c r="G73" i="6" s="1"/>
  <c r="H75" i="5"/>
  <c r="G74" i="6" s="1"/>
  <c r="H76" i="5"/>
  <c r="G75" i="6" s="1"/>
  <c r="H77" i="5"/>
  <c r="G76" i="6" s="1"/>
  <c r="H78" i="5"/>
  <c r="G77" i="6" s="1"/>
  <c r="H79" i="5"/>
  <c r="G78" i="6" s="1"/>
  <c r="H80" i="5"/>
  <c r="G79" i="6" s="1"/>
  <c r="H81" i="5"/>
  <c r="G80" i="6" s="1"/>
  <c r="H82" i="5"/>
  <c r="G81" i="6" s="1"/>
  <c r="H83" i="5"/>
  <c r="G82" i="6" s="1"/>
  <c r="H84" i="5"/>
  <c r="G83" i="6" s="1"/>
  <c r="H85" i="5"/>
  <c r="G84" i="6" s="1"/>
  <c r="H86" i="5"/>
  <c r="G85" i="6" s="1"/>
  <c r="H87" i="5"/>
  <c r="G86" i="6" s="1"/>
  <c r="H88" i="5"/>
  <c r="G87" i="6" s="1"/>
  <c r="H89" i="5"/>
  <c r="G88" i="6" s="1"/>
  <c r="H90" i="5"/>
  <c r="G89" i="6" s="1"/>
  <c r="H91" i="5"/>
  <c r="G90" i="6" s="1"/>
  <c r="H92" i="5"/>
  <c r="G91" i="6" s="1"/>
  <c r="H93" i="5"/>
  <c r="G92" i="6" s="1"/>
  <c r="H94" i="5"/>
  <c r="G93" i="6" s="1"/>
  <c r="H95" i="5"/>
  <c r="G94" i="6" s="1"/>
  <c r="H96" i="5"/>
  <c r="G95" i="6" s="1"/>
  <c r="H97" i="5"/>
  <c r="G96" i="6" s="1"/>
  <c r="H98" i="5"/>
  <c r="G97" i="6" s="1"/>
  <c r="H99" i="5"/>
  <c r="G98" i="6" s="1"/>
  <c r="H100" i="5"/>
  <c r="G99" i="6" s="1"/>
  <c r="H101" i="5"/>
  <c r="G100" i="6" s="1"/>
  <c r="H102" i="5"/>
  <c r="G101" i="6" s="1"/>
  <c r="H103" i="5"/>
  <c r="G102" i="6" s="1"/>
  <c r="H104" i="5"/>
  <c r="G103" i="6" s="1"/>
  <c r="H105" i="5"/>
  <c r="G104" i="6" s="1"/>
  <c r="H106" i="5"/>
  <c r="G105" i="6" s="1"/>
  <c r="H107" i="5"/>
  <c r="G106" i="6" s="1"/>
  <c r="H108" i="5"/>
  <c r="G107" i="6" s="1"/>
  <c r="H109" i="5"/>
  <c r="G108" i="6" s="1"/>
  <c r="H110" i="5"/>
  <c r="G109" i="6" s="1"/>
  <c r="H3" i="5"/>
  <c r="G2" i="6" s="1"/>
  <c r="H2" i="5"/>
  <c r="G1" i="6" s="1"/>
  <c r="B1" i="6"/>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E16" i="5" s="1"/>
  <c r="D15" i="6" s="1"/>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F111" i="5" l="1"/>
  <c r="H111" i="5"/>
  <c r="G114" i="5" s="1"/>
  <c r="D37" i="5"/>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 r="C1" i="6" l="1"/>
  <c r="D1" i="6"/>
  <c r="G111" i="5"/>
  <c r="F1" i="6"/>
  <c r="H1" i="6"/>
  <c r="I111" i="5"/>
  <c r="G113" i="5" s="1"/>
  <c r="G115" i="5" s="1"/>
  <c r="G117" i="5" s="1"/>
</calcChain>
</file>

<file path=xl/sharedStrings.xml><?xml version="1.0" encoding="utf-8"?>
<sst xmlns="http://schemas.openxmlformats.org/spreadsheetml/2006/main" count="3592" uniqueCount="647">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</sst>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2" fontId="0" fillId="0" borderId="0" xfId="0" applyNumberFormat="1"/>
    <xf numFmtId="0" fontId="18" fillId="0" borderId="0" xfId="0" applyFont="1"/>
    <xf numFmtId="14" fontId="18" fillId="0" borderId="0" xfId="0" applyNumberFormat="1" applyFont="1"/>
    <xf numFmtId="0" fontId="19" fillId="0" borderId="0" xfId="0" applyFont="1"/>
    <xf numFmtId="14" fontId="19" fillId="0" borderId="0" xfId="0" applyNumberFormat="1" applyFont="1"/>
    <xf numFmtId="2" fontId="19" fillId="0" borderId="0" xfId="0" applyNumberFormat="1" applyFont="1"/>
    <xf numFmtId="164" fontId="19" fillId="0" borderId="0" xfId="0" applyNumberFormat="1" applyFont="1"/>
    <xf numFmtId="1" fontId="19" fillId="0" borderId="0" xfId="0" applyNumberFormat="1" applyFont="1"/>
    <xf numFmtId="164" fontId="18" fillId="0" borderId="0" xfId="0" applyNumberFormat="1" applyFont="1"/>
    <xf numFmtId="164" fontId="18" fillId="33" borderId="0" xfId="0" applyNumberFormat="1" applyFont="1" applyFill="1"/>
    <xf numFmtId="0" fontId="18" fillId="33" borderId="0" xfId="0" applyFont="1" applyFill="1"/>
    <xf numFmtId="1" fontId="18" fillId="33" borderId="0" xfId="0" applyNumberFormat="1" applyFont="1" applyFill="1"/>
    <xf numFmtId="2" fontId="18" fillId="33" borderId="0" xfId="0" applyNumberFormat="1" applyFont="1" applyFill="1"/>
    <xf numFmtId="49" fontId="18" fillId="33" borderId="0" xfId="0" applyNumberFormat="1" applyFont="1" applyFill="1"/>
    <xf numFmtId="49" fontId="19" fillId="0" borderId="0" xfId="0" applyNumberFormat="1" applyFont="1"/>
    <xf numFmtId="0" fontId="19" fillId="0" borderId="10" xfId="0" applyFont="1" applyBorder="1"/>
    <xf numFmtId="164" fontId="19" fillId="0" borderId="10" xfId="0" applyNumberFormat="1" applyFont="1" applyBorder="1"/>
    <xf numFmtId="1" fontId="19" fillId="0" borderId="10" xfId="0" applyNumberFormat="1" applyFont="1" applyBorder="1"/>
    <xf numFmtId="2" fontId="19" fillId="0" borderId="10" xfId="0" applyNumberFormat="1" applyFont="1" applyBorder="1"/>
    <xf numFmtId="49" fontId="19" fillId="0" borderId="10" xfId="0" applyNumberFormat="1" applyFont="1" applyBorder="1"/>
    <xf numFmtId="2" fontId="18" fillId="0" borderId="0" xfId="0" applyNumberFormat="1" applyFon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2">
        <v>-1</v>
      </c>
      <c r="M2">
        <v>242.08</v>
      </c>
      <c r="N2">
        <v>0</v>
      </c>
      <c r="O2">
        <v>3</v>
      </c>
      <c r="P2" t="s">
        <v>104</v>
      </c>
    </row>
    <row r="3" spans="1:16" x14ac:dyDescent="0.3">
      <c r="A3" t="s">
        <v>92</v>
      </c>
      <c r="B3" t="s">
        <v>1</v>
      </c>
      <c r="C3" t="s">
        <v>102</v>
      </c>
      <c r="D3" t="s">
        <v>5</v>
      </c>
      <c r="E3" t="s">
        <v>88</v>
      </c>
      <c r="F3" t="s">
        <v>6</v>
      </c>
      <c r="G3" t="s">
        <v>105</v>
      </c>
      <c r="H3">
        <v>-6</v>
      </c>
      <c r="I3">
        <v>39.54</v>
      </c>
      <c r="J3">
        <v>40.68</v>
      </c>
      <c r="K3" s="2">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2">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5" bestFit="1" customWidth="1"/>
    <col min="2" max="2" width="33.33203125" style="5" bestFit="1" customWidth="1"/>
    <col min="3" max="3" width="14.88671875" style="5" bestFit="1" customWidth="1"/>
    <col min="4" max="4" width="11.33203125" style="5" bestFit="1" customWidth="1"/>
    <col min="5" max="5" width="9.77734375" style="5" bestFit="1" customWidth="1"/>
    <col min="6" max="6" width="9.44140625" style="5" bestFit="1" customWidth="1"/>
    <col min="7" max="7" width="5.88671875" style="5" bestFit="1" customWidth="1"/>
    <col min="8" max="16384" width="8.88671875" style="5"/>
  </cols>
  <sheetData>
    <row r="1" spans="1:3" x14ac:dyDescent="0.25">
      <c r="A1" s="3" t="s">
        <v>3</v>
      </c>
      <c r="B1" s="3" t="s">
        <v>90</v>
      </c>
      <c r="C1" s="3" t="s">
        <v>320</v>
      </c>
    </row>
    <row r="2" spans="1:3" x14ac:dyDescent="0.25">
      <c r="A2" s="5" t="s">
        <v>6</v>
      </c>
      <c r="B2" s="5" t="s">
        <v>322</v>
      </c>
      <c r="C2" s="5" t="s">
        <v>323</v>
      </c>
    </row>
    <row r="3" spans="1:3" x14ac:dyDescent="0.25">
      <c r="A3" s="5" t="s">
        <v>7</v>
      </c>
      <c r="B3" s="5" t="s">
        <v>324</v>
      </c>
      <c r="C3" s="5" t="s">
        <v>325</v>
      </c>
    </row>
    <row r="4" spans="1:3" x14ac:dyDescent="0.25">
      <c r="A4" s="5" t="s">
        <v>8</v>
      </c>
      <c r="B4" s="5" t="s">
        <v>326</v>
      </c>
      <c r="C4" s="5" t="s">
        <v>327</v>
      </c>
    </row>
    <row r="5" spans="1:3" x14ac:dyDescent="0.25">
      <c r="A5" s="5" t="s">
        <v>9</v>
      </c>
      <c r="B5" s="5" t="s">
        <v>328</v>
      </c>
      <c r="C5" s="5" t="s">
        <v>329</v>
      </c>
    </row>
    <row r="6" spans="1:3" x14ac:dyDescent="0.25">
      <c r="A6" s="5" t="s">
        <v>10</v>
      </c>
      <c r="B6" s="5" t="s">
        <v>330</v>
      </c>
      <c r="C6" s="5" t="s">
        <v>331</v>
      </c>
    </row>
    <row r="7" spans="1:3" x14ac:dyDescent="0.25">
      <c r="A7" s="5" t="s">
        <v>11</v>
      </c>
      <c r="B7" s="5" t="s">
        <v>332</v>
      </c>
      <c r="C7" s="5" t="s">
        <v>333</v>
      </c>
    </row>
    <row r="8" spans="1:3" x14ac:dyDescent="0.25">
      <c r="A8" s="5" t="s">
        <v>12</v>
      </c>
      <c r="B8" s="5" t="s">
        <v>334</v>
      </c>
      <c r="C8" s="5" t="s">
        <v>335</v>
      </c>
    </row>
    <row r="9" spans="1:3" x14ac:dyDescent="0.25">
      <c r="A9" s="5" t="s">
        <v>13</v>
      </c>
      <c r="B9" s="5" t="s">
        <v>336</v>
      </c>
      <c r="C9" s="5" t="s">
        <v>337</v>
      </c>
    </row>
    <row r="10" spans="1:3" x14ac:dyDescent="0.25">
      <c r="A10" s="5" t="s">
        <v>14</v>
      </c>
      <c r="B10" s="5" t="s">
        <v>338</v>
      </c>
      <c r="C10" s="5" t="s">
        <v>339</v>
      </c>
    </row>
    <row r="11" spans="1:3" x14ac:dyDescent="0.25">
      <c r="A11" s="5" t="s">
        <v>15</v>
      </c>
      <c r="B11" s="5" t="s">
        <v>340</v>
      </c>
      <c r="C11" s="5" t="s">
        <v>341</v>
      </c>
    </row>
    <row r="12" spans="1:3" x14ac:dyDescent="0.25">
      <c r="A12" s="5" t="s">
        <v>16</v>
      </c>
      <c r="B12" s="5" t="s">
        <v>342</v>
      </c>
      <c r="C12" s="5" t="s">
        <v>343</v>
      </c>
    </row>
    <row r="13" spans="1:3" x14ac:dyDescent="0.25">
      <c r="A13" s="5" t="s">
        <v>17</v>
      </c>
      <c r="B13" s="5" t="s">
        <v>344</v>
      </c>
      <c r="C13" s="5" t="s">
        <v>345</v>
      </c>
    </row>
    <row r="14" spans="1:3" x14ac:dyDescent="0.25">
      <c r="A14" s="5" t="s">
        <v>18</v>
      </c>
      <c r="B14" s="5" t="s">
        <v>346</v>
      </c>
      <c r="C14" s="5" t="s">
        <v>347</v>
      </c>
    </row>
    <row r="15" spans="1:3" x14ac:dyDescent="0.25">
      <c r="A15" s="5" t="s">
        <v>19</v>
      </c>
      <c r="B15" s="5" t="s">
        <v>348</v>
      </c>
      <c r="C15" s="5" t="s">
        <v>349</v>
      </c>
    </row>
    <row r="16" spans="1:3" x14ac:dyDescent="0.25">
      <c r="A16" s="5" t="s">
        <v>20</v>
      </c>
      <c r="B16" s="5" t="s">
        <v>350</v>
      </c>
      <c r="C16" s="5" t="s">
        <v>351</v>
      </c>
    </row>
    <row r="17" spans="1:3" x14ac:dyDescent="0.25">
      <c r="A17" s="5" t="s">
        <v>21</v>
      </c>
      <c r="B17" s="5" t="s">
        <v>352</v>
      </c>
      <c r="C17" s="5" t="s">
        <v>353</v>
      </c>
    </row>
    <row r="18" spans="1:3" x14ac:dyDescent="0.25">
      <c r="A18" s="5" t="s">
        <v>22</v>
      </c>
      <c r="B18" s="5" t="s">
        <v>354</v>
      </c>
      <c r="C18" s="5" t="s">
        <v>355</v>
      </c>
    </row>
    <row r="19" spans="1:3" x14ac:dyDescent="0.25">
      <c r="A19" s="5" t="s">
        <v>23</v>
      </c>
      <c r="B19" s="5" t="s">
        <v>356</v>
      </c>
      <c r="C19" s="5" t="s">
        <v>357</v>
      </c>
    </row>
    <row r="20" spans="1:3" x14ac:dyDescent="0.25">
      <c r="A20" s="5" t="s">
        <v>24</v>
      </c>
      <c r="B20" s="5" t="s">
        <v>358</v>
      </c>
      <c r="C20" s="5" t="s">
        <v>359</v>
      </c>
    </row>
    <row r="21" spans="1:3" x14ac:dyDescent="0.25">
      <c r="A21" s="5" t="s">
        <v>25</v>
      </c>
      <c r="B21" s="5" t="s">
        <v>360</v>
      </c>
      <c r="C21" s="5" t="s">
        <v>361</v>
      </c>
    </row>
    <row r="22" spans="1:3" x14ac:dyDescent="0.25">
      <c r="A22" s="5" t="s">
        <v>26</v>
      </c>
      <c r="B22" s="5" t="s">
        <v>362</v>
      </c>
      <c r="C22" s="5" t="s">
        <v>363</v>
      </c>
    </row>
    <row r="23" spans="1:3" x14ac:dyDescent="0.25">
      <c r="A23" s="5" t="s">
        <v>27</v>
      </c>
      <c r="B23" s="5" t="s">
        <v>364</v>
      </c>
      <c r="C23" s="5" t="s">
        <v>365</v>
      </c>
    </row>
    <row r="24" spans="1:3" x14ac:dyDescent="0.25">
      <c r="A24" s="5" t="s">
        <v>28</v>
      </c>
      <c r="B24" s="5" t="s">
        <v>367</v>
      </c>
      <c r="C24" s="5" t="s">
        <v>368</v>
      </c>
    </row>
    <row r="25" spans="1:3" x14ac:dyDescent="0.25">
      <c r="A25" s="5" t="s">
        <v>29</v>
      </c>
      <c r="B25" s="5" t="s">
        <v>369</v>
      </c>
      <c r="C25" s="5" t="s">
        <v>370</v>
      </c>
    </row>
    <row r="26" spans="1:3" x14ac:dyDescent="0.25">
      <c r="A26" s="5" t="s">
        <v>30</v>
      </c>
      <c r="B26" s="5" t="s">
        <v>371</v>
      </c>
      <c r="C26" s="5" t="s">
        <v>372</v>
      </c>
    </row>
    <row r="27" spans="1:3" x14ac:dyDescent="0.25">
      <c r="A27" s="5" t="s">
        <v>31</v>
      </c>
      <c r="B27" s="5" t="s">
        <v>373</v>
      </c>
      <c r="C27" s="5" t="s">
        <v>374</v>
      </c>
    </row>
    <row r="28" spans="1:3" x14ac:dyDescent="0.25">
      <c r="A28" s="5" t="s">
        <v>32</v>
      </c>
      <c r="B28" s="5" t="s">
        <v>375</v>
      </c>
      <c r="C28" s="5" t="s">
        <v>376</v>
      </c>
    </row>
    <row r="29" spans="1:3" x14ac:dyDescent="0.25">
      <c r="A29" s="5" t="s">
        <v>33</v>
      </c>
      <c r="B29" s="5" t="s">
        <v>377</v>
      </c>
      <c r="C29" s="5" t="s">
        <v>378</v>
      </c>
    </row>
    <row r="30" spans="1:3" x14ac:dyDescent="0.25">
      <c r="A30" s="5" t="s">
        <v>34</v>
      </c>
      <c r="B30" s="5" t="s">
        <v>379</v>
      </c>
      <c r="C30" s="5" t="s">
        <v>380</v>
      </c>
    </row>
    <row r="31" spans="1:3" x14ac:dyDescent="0.25">
      <c r="A31" s="5" t="s">
        <v>35</v>
      </c>
      <c r="B31" s="5" t="s">
        <v>381</v>
      </c>
      <c r="C31" s="5" t="s">
        <v>382</v>
      </c>
    </row>
    <row r="32" spans="1:3" x14ac:dyDescent="0.25">
      <c r="A32" s="5" t="s">
        <v>36</v>
      </c>
      <c r="B32" s="5" t="s">
        <v>383</v>
      </c>
      <c r="C32" s="5" t="s">
        <v>384</v>
      </c>
    </row>
    <row r="33" spans="1:3" x14ac:dyDescent="0.25">
      <c r="A33" s="5" t="s">
        <v>37</v>
      </c>
      <c r="B33" s="5" t="s">
        <v>385</v>
      </c>
      <c r="C33" s="5" t="s">
        <v>386</v>
      </c>
    </row>
    <row r="34" spans="1:3" x14ac:dyDescent="0.25">
      <c r="A34" s="5" t="s">
        <v>38</v>
      </c>
      <c r="B34" s="5" t="s">
        <v>387</v>
      </c>
      <c r="C34" s="5" t="s">
        <v>388</v>
      </c>
    </row>
    <row r="35" spans="1:3" x14ac:dyDescent="0.25">
      <c r="A35" s="5" t="s">
        <v>39</v>
      </c>
      <c r="B35" s="5" t="s">
        <v>389</v>
      </c>
      <c r="C35" s="5" t="s">
        <v>390</v>
      </c>
    </row>
    <row r="36" spans="1:3" x14ac:dyDescent="0.25">
      <c r="A36" s="5" t="s">
        <v>40</v>
      </c>
      <c r="B36" s="5" t="s">
        <v>391</v>
      </c>
      <c r="C36" s="5" t="s">
        <v>392</v>
      </c>
    </row>
    <row r="37" spans="1:3" x14ac:dyDescent="0.25">
      <c r="A37" s="5" t="s">
        <v>41</v>
      </c>
      <c r="B37" s="5" t="s">
        <v>393</v>
      </c>
      <c r="C37" s="5" t="s">
        <v>394</v>
      </c>
    </row>
    <row r="38" spans="1:3" x14ac:dyDescent="0.25">
      <c r="A38" s="5" t="s">
        <v>42</v>
      </c>
      <c r="B38" s="5" t="s">
        <v>395</v>
      </c>
      <c r="C38" s="5" t="s">
        <v>396</v>
      </c>
    </row>
    <row r="39" spans="1:3" x14ac:dyDescent="0.25">
      <c r="A39" s="5" t="s">
        <v>43</v>
      </c>
      <c r="B39" s="5" t="s">
        <v>397</v>
      </c>
      <c r="C39" s="5" t="s">
        <v>398</v>
      </c>
    </row>
    <row r="40" spans="1:3" x14ac:dyDescent="0.25">
      <c r="A40" s="5" t="s">
        <v>44</v>
      </c>
      <c r="B40" s="5" t="s">
        <v>399</v>
      </c>
      <c r="C40" s="5" t="s">
        <v>400</v>
      </c>
    </row>
    <row r="41" spans="1:3" x14ac:dyDescent="0.25">
      <c r="A41" s="5" t="s">
        <v>45</v>
      </c>
      <c r="B41" s="5" t="s">
        <v>401</v>
      </c>
      <c r="C41" s="5" t="s">
        <v>402</v>
      </c>
    </row>
    <row r="42" spans="1:3" x14ac:dyDescent="0.25">
      <c r="A42" s="5" t="s">
        <v>46</v>
      </c>
      <c r="B42" s="5" t="s">
        <v>403</v>
      </c>
      <c r="C42" s="5" t="s">
        <v>404</v>
      </c>
    </row>
    <row r="43" spans="1:3" x14ac:dyDescent="0.25">
      <c r="A43" s="5" t="s">
        <v>47</v>
      </c>
      <c r="B43" s="5" t="s">
        <v>405</v>
      </c>
      <c r="C43" s="5" t="s">
        <v>406</v>
      </c>
    </row>
    <row r="44" spans="1:3" x14ac:dyDescent="0.25">
      <c r="A44" s="5" t="s">
        <v>48</v>
      </c>
      <c r="B44" s="5" t="s">
        <v>407</v>
      </c>
      <c r="C44" s="5" t="s">
        <v>408</v>
      </c>
    </row>
    <row r="45" spans="1:3" x14ac:dyDescent="0.25">
      <c r="A45" s="5" t="s">
        <v>49</v>
      </c>
      <c r="B45" s="5" t="s">
        <v>409</v>
      </c>
      <c r="C45" s="5" t="s">
        <v>410</v>
      </c>
    </row>
    <row r="46" spans="1:3" x14ac:dyDescent="0.25">
      <c r="A46" s="5" t="s">
        <v>50</v>
      </c>
      <c r="B46" s="5" t="s">
        <v>411</v>
      </c>
      <c r="C46" s="5" t="s">
        <v>412</v>
      </c>
    </row>
    <row r="47" spans="1:3" x14ac:dyDescent="0.25">
      <c r="A47" s="5" t="s">
        <v>51</v>
      </c>
      <c r="B47" s="5" t="s">
        <v>413</v>
      </c>
      <c r="C47" s="5" t="s">
        <v>414</v>
      </c>
    </row>
    <row r="48" spans="1:3" x14ac:dyDescent="0.25">
      <c r="A48" s="5" t="s">
        <v>52</v>
      </c>
      <c r="B48" s="5" t="s">
        <v>415</v>
      </c>
      <c r="C48" s="5" t="s">
        <v>416</v>
      </c>
    </row>
    <row r="49" spans="1:3" x14ac:dyDescent="0.25">
      <c r="A49" s="5" t="s">
        <v>53</v>
      </c>
      <c r="B49" s="5" t="s">
        <v>417</v>
      </c>
      <c r="C49" s="5" t="s">
        <v>418</v>
      </c>
    </row>
    <row r="50" spans="1:3" x14ac:dyDescent="0.25">
      <c r="A50" s="5" t="s">
        <v>54</v>
      </c>
      <c r="B50" s="5" t="s">
        <v>419</v>
      </c>
      <c r="C50" s="5" t="s">
        <v>420</v>
      </c>
    </row>
    <row r="51" spans="1:3" x14ac:dyDescent="0.25">
      <c r="A51" s="5" t="s">
        <v>55</v>
      </c>
      <c r="B51" s="5" t="s">
        <v>421</v>
      </c>
      <c r="C51" s="5" t="s">
        <v>422</v>
      </c>
    </row>
    <row r="52" spans="1:3" x14ac:dyDescent="0.25">
      <c r="A52" s="5" t="s">
        <v>56</v>
      </c>
      <c r="B52" s="5" t="s">
        <v>423</v>
      </c>
      <c r="C52" s="5" t="s">
        <v>424</v>
      </c>
    </row>
    <row r="53" spans="1:3" x14ac:dyDescent="0.25">
      <c r="A53" s="5" t="s">
        <v>57</v>
      </c>
      <c r="B53" s="5" t="s">
        <v>425</v>
      </c>
      <c r="C53" s="5" t="s">
        <v>426</v>
      </c>
    </row>
    <row r="54" spans="1:3" x14ac:dyDescent="0.25">
      <c r="A54" s="5" t="s">
        <v>58</v>
      </c>
      <c r="B54" s="5" t="s">
        <v>427</v>
      </c>
      <c r="C54" s="5" t="s">
        <v>428</v>
      </c>
    </row>
    <row r="55" spans="1:3" x14ac:dyDescent="0.25">
      <c r="A55" s="5" t="s">
        <v>59</v>
      </c>
      <c r="B55" s="5" t="s">
        <v>429</v>
      </c>
      <c r="C55" s="5" t="s">
        <v>430</v>
      </c>
    </row>
    <row r="56" spans="1:3" x14ac:dyDescent="0.25">
      <c r="A56" s="5" t="s">
        <v>60</v>
      </c>
      <c r="B56" s="5" t="s">
        <v>431</v>
      </c>
      <c r="C56" s="5" t="s">
        <v>432</v>
      </c>
    </row>
    <row r="57" spans="1:3" x14ac:dyDescent="0.25">
      <c r="A57" s="5" t="s">
        <v>61</v>
      </c>
      <c r="B57" s="5" t="s">
        <v>433</v>
      </c>
      <c r="C57" s="5" t="s">
        <v>434</v>
      </c>
    </row>
    <row r="58" spans="1:3" x14ac:dyDescent="0.25">
      <c r="A58" s="5" t="s">
        <v>62</v>
      </c>
      <c r="B58" s="5" t="s">
        <v>435</v>
      </c>
      <c r="C58" s="5" t="s">
        <v>436</v>
      </c>
    </row>
    <row r="59" spans="1:3" x14ac:dyDescent="0.25">
      <c r="A59" s="5" t="s">
        <v>63</v>
      </c>
      <c r="B59" s="5" t="s">
        <v>437</v>
      </c>
      <c r="C59" s="5" t="s">
        <v>438</v>
      </c>
    </row>
    <row r="60" spans="1:3" x14ac:dyDescent="0.25">
      <c r="A60" s="5" t="s">
        <v>64</v>
      </c>
      <c r="B60" s="5" t="s">
        <v>439</v>
      </c>
      <c r="C60" s="5" t="s">
        <v>440</v>
      </c>
    </row>
    <row r="61" spans="1:3" x14ac:dyDescent="0.25">
      <c r="A61" s="5" t="s">
        <v>65</v>
      </c>
      <c r="B61" s="5" t="s">
        <v>441</v>
      </c>
      <c r="C61" s="5" t="s">
        <v>442</v>
      </c>
    </row>
    <row r="62" spans="1:3" x14ac:dyDescent="0.25">
      <c r="A62" s="5" t="s">
        <v>66</v>
      </c>
      <c r="B62" s="5" t="s">
        <v>443</v>
      </c>
      <c r="C62" s="5" t="s">
        <v>444</v>
      </c>
    </row>
    <row r="63" spans="1:3" x14ac:dyDescent="0.25">
      <c r="A63" s="5" t="s">
        <v>67</v>
      </c>
      <c r="B63" s="5" t="s">
        <v>445</v>
      </c>
      <c r="C63" s="5" t="s">
        <v>446</v>
      </c>
    </row>
    <row r="64" spans="1:3" x14ac:dyDescent="0.25">
      <c r="A64" s="5" t="s">
        <v>68</v>
      </c>
      <c r="B64" s="5" t="s">
        <v>447</v>
      </c>
      <c r="C64" s="5" t="s">
        <v>448</v>
      </c>
    </row>
    <row r="65" spans="1:3" x14ac:dyDescent="0.25">
      <c r="A65" s="5" t="s">
        <v>69</v>
      </c>
      <c r="B65" s="5" t="s">
        <v>449</v>
      </c>
      <c r="C65" s="5" t="s">
        <v>450</v>
      </c>
    </row>
    <row r="66" spans="1:3" x14ac:dyDescent="0.25">
      <c r="A66" s="5" t="s">
        <v>70</v>
      </c>
      <c r="B66" s="5" t="s">
        <v>451</v>
      </c>
      <c r="C66" s="5" t="s">
        <v>452</v>
      </c>
    </row>
    <row r="67" spans="1:3" x14ac:dyDescent="0.25">
      <c r="A67" s="5" t="s">
        <v>71</v>
      </c>
      <c r="B67" s="5" t="s">
        <v>453</v>
      </c>
      <c r="C67" s="5" t="s">
        <v>454</v>
      </c>
    </row>
    <row r="68" spans="1:3" x14ac:dyDescent="0.25">
      <c r="A68" s="5" t="s">
        <v>72</v>
      </c>
      <c r="B68" s="5" t="s">
        <v>455</v>
      </c>
      <c r="C68" s="5" t="s">
        <v>456</v>
      </c>
    </row>
    <row r="69" spans="1:3" x14ac:dyDescent="0.25">
      <c r="A69" s="5" t="s">
        <v>73</v>
      </c>
      <c r="B69" s="5" t="s">
        <v>457</v>
      </c>
      <c r="C69" s="5" t="s">
        <v>458</v>
      </c>
    </row>
    <row r="70" spans="1:3" x14ac:dyDescent="0.25">
      <c r="A70" s="5" t="s">
        <v>74</v>
      </c>
      <c r="B70" s="5" t="s">
        <v>459</v>
      </c>
      <c r="C70" s="5" t="s">
        <v>460</v>
      </c>
    </row>
    <row r="71" spans="1:3" x14ac:dyDescent="0.25">
      <c r="A71" s="5" t="s">
        <v>75</v>
      </c>
      <c r="B71" s="5" t="s">
        <v>461</v>
      </c>
      <c r="C71" s="5" t="s">
        <v>462</v>
      </c>
    </row>
    <row r="72" spans="1:3" x14ac:dyDescent="0.25">
      <c r="A72" s="5" t="s">
        <v>76</v>
      </c>
      <c r="B72" s="5" t="s">
        <v>463</v>
      </c>
      <c r="C72" s="5" t="s">
        <v>464</v>
      </c>
    </row>
    <row r="73" spans="1:3" x14ac:dyDescent="0.25">
      <c r="A73" s="5" t="s">
        <v>77</v>
      </c>
      <c r="B73" s="5" t="s">
        <v>465</v>
      </c>
      <c r="C73" s="5" t="s">
        <v>466</v>
      </c>
    </row>
    <row r="74" spans="1:3" x14ac:dyDescent="0.25">
      <c r="A74" s="5" t="s">
        <v>78</v>
      </c>
      <c r="B74" s="5" t="s">
        <v>467</v>
      </c>
      <c r="C74" s="5" t="s">
        <v>468</v>
      </c>
    </row>
    <row r="75" spans="1:3" x14ac:dyDescent="0.25">
      <c r="A75" s="5" t="s">
        <v>79</v>
      </c>
      <c r="B75" s="5" t="s">
        <v>469</v>
      </c>
      <c r="C75" s="5" t="s">
        <v>470</v>
      </c>
    </row>
    <row r="76" spans="1:3" x14ac:dyDescent="0.25">
      <c r="A76" s="5" t="s">
        <v>80</v>
      </c>
      <c r="B76" s="5" t="s">
        <v>471</v>
      </c>
      <c r="C76" s="5" t="s">
        <v>472</v>
      </c>
    </row>
    <row r="77" spans="1:3" x14ac:dyDescent="0.25">
      <c r="A77" s="5" t="s">
        <v>81</v>
      </c>
      <c r="B77" s="5" t="s">
        <v>473</v>
      </c>
      <c r="C77" s="5" t="s">
        <v>474</v>
      </c>
    </row>
    <row r="78" spans="1:3" x14ac:dyDescent="0.25">
      <c r="A78" s="5" t="s">
        <v>82</v>
      </c>
      <c r="B78" s="5" t="s">
        <v>475</v>
      </c>
      <c r="C78" s="5" t="s">
        <v>476</v>
      </c>
    </row>
    <row r="79" spans="1:3" x14ac:dyDescent="0.25">
      <c r="A79" s="5" t="s">
        <v>83</v>
      </c>
      <c r="B79" s="5" t="s">
        <v>477</v>
      </c>
      <c r="C79" s="5" t="s">
        <v>478</v>
      </c>
    </row>
    <row r="80" spans="1:3" x14ac:dyDescent="0.25">
      <c r="A80" s="5" t="s">
        <v>84</v>
      </c>
      <c r="B80" s="5" t="s">
        <v>479</v>
      </c>
      <c r="C80" s="5" t="s">
        <v>480</v>
      </c>
    </row>
    <row r="81" spans="1:3" x14ac:dyDescent="0.25">
      <c r="A81" s="5" t="s">
        <v>85</v>
      </c>
      <c r="B81" s="5" t="s">
        <v>481</v>
      </c>
      <c r="C81" s="5" t="s">
        <v>482</v>
      </c>
    </row>
    <row r="82" spans="1:3" x14ac:dyDescent="0.25">
      <c r="A82" s="5" t="s">
        <v>86</v>
      </c>
      <c r="B82" s="5" t="s">
        <v>483</v>
      </c>
      <c r="C82" s="5" t="s">
        <v>484</v>
      </c>
    </row>
    <row r="83" spans="1:3" x14ac:dyDescent="0.25">
      <c r="A83" s="5" t="s">
        <v>87</v>
      </c>
      <c r="B83" s="5" t="s">
        <v>485</v>
      </c>
      <c r="C83" s="5" t="s">
        <v>486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5" bestFit="1" customWidth="1"/>
    <col min="2" max="2" width="7.44140625" style="5" bestFit="1" customWidth="1"/>
    <col min="3" max="3" width="18.77734375" style="6" bestFit="1" customWidth="1"/>
    <col min="4" max="4" width="8.44140625" style="5" bestFit="1" customWidth="1"/>
    <col min="5" max="5" width="12" style="5" bestFit="1" customWidth="1"/>
    <col min="6" max="6" width="7.88671875" style="5" bestFit="1" customWidth="1"/>
    <col min="7" max="7" width="9.6640625" style="5" bestFit="1" customWidth="1"/>
    <col min="8" max="8" width="12.6640625" style="5" bestFit="1" customWidth="1"/>
    <col min="9" max="9" width="11.6640625" style="5" bestFit="1" customWidth="1"/>
    <col min="10" max="10" width="11.77734375" style="5" bestFit="1" customWidth="1"/>
    <col min="11" max="11" width="5.5546875" style="5" bestFit="1" customWidth="1"/>
    <col min="12" max="16384" width="16.44140625" style="5"/>
  </cols>
  <sheetData>
    <row r="1" spans="1:11" x14ac:dyDescent="0.25">
      <c r="B1" s="3" t="s">
        <v>3</v>
      </c>
      <c r="C1" s="4" t="s">
        <v>94</v>
      </c>
      <c r="D1" s="3" t="s">
        <v>91</v>
      </c>
      <c r="E1" s="3" t="s">
        <v>95</v>
      </c>
      <c r="F1" s="3" t="s">
        <v>96</v>
      </c>
      <c r="G1" s="3" t="s">
        <v>97</v>
      </c>
      <c r="H1" s="3" t="s">
        <v>98</v>
      </c>
      <c r="I1" s="3" t="s">
        <v>99</v>
      </c>
      <c r="J1" s="3" t="s">
        <v>100</v>
      </c>
      <c r="K1" s="3" t="s">
        <v>4</v>
      </c>
    </row>
    <row r="2" spans="1:11" x14ac:dyDescent="0.25">
      <c r="A2" s="5">
        <v>1</v>
      </c>
      <c r="B2" s="5" t="s">
        <v>6</v>
      </c>
      <c r="C2" s="6" t="s">
        <v>103</v>
      </c>
      <c r="D2" s="5">
        <v>6</v>
      </c>
      <c r="E2" s="5">
        <v>40.18</v>
      </c>
      <c r="F2" s="5">
        <v>40.68</v>
      </c>
      <c r="G2" s="5">
        <v>-241.08</v>
      </c>
      <c r="H2" s="7">
        <v>-1</v>
      </c>
      <c r="I2" s="5">
        <v>242.08</v>
      </c>
      <c r="J2" s="5">
        <v>0</v>
      </c>
      <c r="K2" s="5" t="s">
        <v>104</v>
      </c>
    </row>
    <row r="3" spans="1:11" x14ac:dyDescent="0.25">
      <c r="A3" s="5">
        <v>2</v>
      </c>
      <c r="B3" s="5" t="s">
        <v>6</v>
      </c>
      <c r="C3" s="6" t="s">
        <v>105</v>
      </c>
      <c r="D3" s="5">
        <v>-6</v>
      </c>
      <c r="E3" s="5">
        <v>39.54</v>
      </c>
      <c r="F3" s="5">
        <v>40.68</v>
      </c>
      <c r="G3" s="7">
        <v>237.24</v>
      </c>
      <c r="H3" s="5">
        <v>-1.001923924</v>
      </c>
      <c r="I3" s="5">
        <v>-242.08</v>
      </c>
      <c r="J3" s="5">
        <v>-5.8419239999999997</v>
      </c>
      <c r="K3" s="5" t="s">
        <v>106</v>
      </c>
    </row>
    <row r="4" spans="1:11" x14ac:dyDescent="0.25">
      <c r="A4" s="5">
        <v>3</v>
      </c>
      <c r="B4" s="5" t="s">
        <v>7</v>
      </c>
      <c r="C4" s="6" t="s">
        <v>108</v>
      </c>
      <c r="D4" s="5">
        <v>21</v>
      </c>
      <c r="E4" s="5">
        <v>10.28</v>
      </c>
      <c r="F4" s="5">
        <v>9.98</v>
      </c>
      <c r="G4" s="7">
        <v>-215.88</v>
      </c>
      <c r="H4" s="5">
        <v>-1</v>
      </c>
      <c r="I4" s="5">
        <v>216.88</v>
      </c>
      <c r="J4" s="5">
        <v>0</v>
      </c>
      <c r="K4" s="5" t="s">
        <v>104</v>
      </c>
    </row>
    <row r="5" spans="1:11" x14ac:dyDescent="0.25">
      <c r="A5" s="5">
        <v>4</v>
      </c>
      <c r="B5" s="5" t="s">
        <v>7</v>
      </c>
      <c r="C5" s="6" t="s">
        <v>109</v>
      </c>
      <c r="D5" s="5">
        <v>-21</v>
      </c>
      <c r="E5" s="5">
        <v>7.4484000000000004</v>
      </c>
      <c r="F5" s="5">
        <v>7.66</v>
      </c>
      <c r="G5" s="5">
        <v>156.41640000000001</v>
      </c>
      <c r="H5" s="5">
        <v>-1.0032967239999999</v>
      </c>
      <c r="I5" s="5">
        <v>-216.88</v>
      </c>
      <c r="J5" s="5">
        <v>-61.466897000000003</v>
      </c>
      <c r="K5" s="5" t="s">
        <v>106</v>
      </c>
    </row>
    <row r="6" spans="1:11" x14ac:dyDescent="0.25">
      <c r="A6" s="5">
        <v>5</v>
      </c>
      <c r="B6" s="5" t="s">
        <v>8</v>
      </c>
      <c r="C6" s="6" t="s">
        <v>110</v>
      </c>
      <c r="D6" s="5">
        <v>6</v>
      </c>
      <c r="E6" s="5">
        <v>38.479999999999997</v>
      </c>
      <c r="F6" s="5">
        <v>36.270000000000003</v>
      </c>
      <c r="G6" s="5">
        <v>-230.88</v>
      </c>
      <c r="H6" s="5">
        <v>-1</v>
      </c>
      <c r="I6" s="5">
        <v>231.88</v>
      </c>
      <c r="J6" s="5">
        <v>0</v>
      </c>
      <c r="K6" s="5" t="s">
        <v>104</v>
      </c>
    </row>
    <row r="7" spans="1:11" x14ac:dyDescent="0.25">
      <c r="A7" s="5">
        <v>6</v>
      </c>
      <c r="B7" s="5" t="s">
        <v>8</v>
      </c>
      <c r="C7" s="6" t="s">
        <v>111</v>
      </c>
      <c r="D7" s="5">
        <v>-6</v>
      </c>
      <c r="E7" s="5">
        <v>37.58</v>
      </c>
      <c r="F7" s="5">
        <v>36.270000000000003</v>
      </c>
      <c r="G7" s="5">
        <v>225.48</v>
      </c>
      <c r="H7" s="5">
        <v>-1.001863948</v>
      </c>
      <c r="I7" s="5">
        <v>-231.88</v>
      </c>
      <c r="J7" s="5">
        <v>-7.4018639999999998</v>
      </c>
      <c r="K7" s="5" t="s">
        <v>106</v>
      </c>
    </row>
    <row r="8" spans="1:11" x14ac:dyDescent="0.25">
      <c r="A8" s="5">
        <v>7</v>
      </c>
      <c r="B8" s="5" t="s">
        <v>8</v>
      </c>
      <c r="C8" s="6" t="s">
        <v>112</v>
      </c>
      <c r="D8" s="5">
        <v>7</v>
      </c>
      <c r="E8" s="5">
        <v>33.840000000000003</v>
      </c>
      <c r="F8" s="5">
        <v>30.43</v>
      </c>
      <c r="G8" s="5">
        <v>-236.88</v>
      </c>
      <c r="H8" s="5">
        <v>-1</v>
      </c>
      <c r="I8" s="5">
        <v>237.88</v>
      </c>
      <c r="J8" s="5">
        <v>0</v>
      </c>
      <c r="K8" s="5" t="s">
        <v>104</v>
      </c>
    </row>
    <row r="9" spans="1:11" x14ac:dyDescent="0.25">
      <c r="A9" s="5">
        <v>8</v>
      </c>
      <c r="B9" s="5" t="s">
        <v>8</v>
      </c>
      <c r="C9" s="6" t="s">
        <v>113</v>
      </c>
      <c r="D9" s="5">
        <v>-7</v>
      </c>
      <c r="E9" s="5">
        <v>33.36</v>
      </c>
      <c r="F9" s="5">
        <v>30.43</v>
      </c>
      <c r="G9" s="5">
        <v>233.52</v>
      </c>
      <c r="H9" s="5">
        <v>-1.0020239520000001</v>
      </c>
      <c r="I9" s="5">
        <v>-237.88</v>
      </c>
      <c r="J9" s="5">
        <v>-5.3620239999999999</v>
      </c>
      <c r="K9" s="5" t="s">
        <v>106</v>
      </c>
    </row>
    <row r="10" spans="1:11" x14ac:dyDescent="0.25">
      <c r="A10" s="5">
        <v>9</v>
      </c>
      <c r="B10" s="5" t="s">
        <v>9</v>
      </c>
      <c r="C10" s="6" t="s">
        <v>114</v>
      </c>
      <c r="D10" s="5">
        <v>4</v>
      </c>
      <c r="E10" s="5">
        <v>63.06</v>
      </c>
      <c r="F10" s="5">
        <v>60.73</v>
      </c>
      <c r="G10" s="5">
        <v>-252.24</v>
      </c>
      <c r="H10" s="5">
        <v>-1</v>
      </c>
      <c r="I10" s="5">
        <v>253.24</v>
      </c>
      <c r="J10" s="5">
        <v>0</v>
      </c>
      <c r="K10" s="5" t="s">
        <v>104</v>
      </c>
    </row>
    <row r="11" spans="1:11" x14ac:dyDescent="0.25">
      <c r="A11" s="5">
        <v>10</v>
      </c>
      <c r="B11" s="5" t="s">
        <v>9</v>
      </c>
      <c r="C11" s="6" t="s">
        <v>115</v>
      </c>
      <c r="D11" s="5">
        <v>-4</v>
      </c>
      <c r="E11" s="5">
        <v>60.4</v>
      </c>
      <c r="F11" s="5">
        <v>60.73</v>
      </c>
      <c r="G11" s="5">
        <v>241.6</v>
      </c>
      <c r="H11" s="5">
        <v>-1.00170816</v>
      </c>
      <c r="I11" s="5">
        <v>-253.24</v>
      </c>
      <c r="J11" s="5">
        <v>-12.641708</v>
      </c>
      <c r="K11" s="5" t="s">
        <v>106</v>
      </c>
    </row>
    <row r="12" spans="1:11" x14ac:dyDescent="0.25">
      <c r="A12" s="5">
        <v>11</v>
      </c>
      <c r="B12" s="5" t="s">
        <v>10</v>
      </c>
      <c r="C12" s="6" t="s">
        <v>116</v>
      </c>
      <c r="D12" s="5">
        <v>4</v>
      </c>
      <c r="E12" s="5">
        <v>62.27</v>
      </c>
      <c r="F12" s="5">
        <v>58.6</v>
      </c>
      <c r="G12" s="5">
        <v>-249.08</v>
      </c>
      <c r="H12" s="5">
        <v>-1</v>
      </c>
      <c r="I12" s="5">
        <v>250.08</v>
      </c>
      <c r="J12" s="5">
        <v>0</v>
      </c>
      <c r="K12" s="5" t="s">
        <v>104</v>
      </c>
    </row>
    <row r="13" spans="1:11" x14ac:dyDescent="0.25">
      <c r="A13" s="5">
        <v>12</v>
      </c>
      <c r="B13" s="5" t="s">
        <v>10</v>
      </c>
      <c r="C13" s="6" t="s">
        <v>117</v>
      </c>
      <c r="D13" s="5">
        <v>-4</v>
      </c>
      <c r="E13" s="5">
        <v>61.15</v>
      </c>
      <c r="F13" s="5">
        <v>58.6</v>
      </c>
      <c r="G13" s="5">
        <v>244.6</v>
      </c>
      <c r="H13" s="5">
        <v>-1.00172346</v>
      </c>
      <c r="I13" s="5">
        <v>-250.08</v>
      </c>
      <c r="J13" s="5">
        <v>-6.4817229999999997</v>
      </c>
      <c r="K13" s="5" t="s">
        <v>106</v>
      </c>
    </row>
    <row r="14" spans="1:11" x14ac:dyDescent="0.25">
      <c r="A14" s="5">
        <v>13</v>
      </c>
      <c r="B14" s="5" t="s">
        <v>11</v>
      </c>
      <c r="C14" s="6" t="s">
        <v>118</v>
      </c>
      <c r="D14" s="5">
        <v>2</v>
      </c>
      <c r="E14" s="5">
        <v>96.69</v>
      </c>
      <c r="F14" s="5">
        <v>93.51</v>
      </c>
      <c r="G14" s="5">
        <v>-193.38</v>
      </c>
      <c r="H14" s="5">
        <v>-1</v>
      </c>
      <c r="I14" s="5">
        <v>194.38</v>
      </c>
      <c r="J14" s="5">
        <v>0</v>
      </c>
      <c r="K14" s="5" t="s">
        <v>104</v>
      </c>
    </row>
    <row r="15" spans="1:11" x14ac:dyDescent="0.25">
      <c r="A15" s="5">
        <v>14</v>
      </c>
      <c r="B15" s="5" t="s">
        <v>11</v>
      </c>
      <c r="C15" s="6" t="s">
        <v>119</v>
      </c>
      <c r="D15" s="5">
        <v>-2</v>
      </c>
      <c r="E15" s="5">
        <v>94.91</v>
      </c>
      <c r="F15" s="5">
        <v>93.51</v>
      </c>
      <c r="G15" s="5">
        <v>189.82</v>
      </c>
      <c r="H15" s="5">
        <v>-1.0012060819999999</v>
      </c>
      <c r="I15" s="5">
        <v>-194.38</v>
      </c>
      <c r="J15" s="5">
        <v>-5.5612060000000003</v>
      </c>
      <c r="K15" s="5" t="s">
        <v>106</v>
      </c>
    </row>
    <row r="16" spans="1:11" x14ac:dyDescent="0.25">
      <c r="A16" s="5">
        <v>15</v>
      </c>
      <c r="B16" s="5" t="s">
        <v>12</v>
      </c>
      <c r="C16" s="6" t="s">
        <v>120</v>
      </c>
      <c r="D16" s="5">
        <v>16</v>
      </c>
      <c r="E16" s="5">
        <v>15.295</v>
      </c>
      <c r="F16" s="5">
        <v>15.96</v>
      </c>
      <c r="G16" s="5">
        <v>-244.72</v>
      </c>
      <c r="H16" s="5">
        <v>-1</v>
      </c>
      <c r="I16" s="5">
        <v>245.72</v>
      </c>
      <c r="J16" s="5">
        <v>0</v>
      </c>
      <c r="K16" s="5" t="s">
        <v>104</v>
      </c>
    </row>
    <row r="17" spans="1:11" x14ac:dyDescent="0.25">
      <c r="A17" s="5">
        <v>16</v>
      </c>
      <c r="B17" s="5" t="s">
        <v>12</v>
      </c>
      <c r="C17" s="6" t="s">
        <v>121</v>
      </c>
      <c r="D17" s="5">
        <v>-16</v>
      </c>
      <c r="E17" s="5">
        <v>15.682</v>
      </c>
      <c r="F17" s="5">
        <v>15.94</v>
      </c>
      <c r="G17" s="5">
        <v>250.91200000000001</v>
      </c>
      <c r="H17" s="5">
        <v>-1.0031836510000001</v>
      </c>
      <c r="I17" s="5">
        <v>-245.72</v>
      </c>
      <c r="J17" s="5">
        <v>4.1888160000000001</v>
      </c>
      <c r="K17" s="5" t="s">
        <v>106</v>
      </c>
    </row>
    <row r="18" spans="1:11" x14ac:dyDescent="0.25">
      <c r="A18" s="5">
        <v>17</v>
      </c>
      <c r="B18" s="5" t="s">
        <v>13</v>
      </c>
      <c r="C18" s="6" t="s">
        <v>122</v>
      </c>
      <c r="D18" s="5">
        <v>35</v>
      </c>
      <c r="E18" s="5">
        <v>6.97</v>
      </c>
      <c r="F18" s="5">
        <v>8.2799999999999994</v>
      </c>
      <c r="G18" s="5">
        <v>-243.95</v>
      </c>
      <c r="H18" s="5">
        <v>-1</v>
      </c>
      <c r="I18" s="5">
        <v>244.95</v>
      </c>
      <c r="J18" s="5">
        <v>0</v>
      </c>
      <c r="K18" s="5" t="s">
        <v>104</v>
      </c>
    </row>
    <row r="19" spans="1:11" x14ac:dyDescent="0.25">
      <c r="A19" s="5">
        <v>18</v>
      </c>
      <c r="B19" s="5" t="s">
        <v>13</v>
      </c>
      <c r="C19" s="6" t="s">
        <v>123</v>
      </c>
      <c r="D19" s="5">
        <v>-35</v>
      </c>
      <c r="E19" s="5">
        <v>6.84</v>
      </c>
      <c r="F19" s="5">
        <v>8.2799999999999994</v>
      </c>
      <c r="G19" s="5">
        <v>239.4</v>
      </c>
      <c r="H19" s="5">
        <v>-1.00538594</v>
      </c>
      <c r="I19" s="5">
        <v>-244.95</v>
      </c>
      <c r="J19" s="5">
        <v>-6.5553860000000004</v>
      </c>
      <c r="K19" s="5" t="s">
        <v>106</v>
      </c>
    </row>
    <row r="20" spans="1:11" x14ac:dyDescent="0.25">
      <c r="A20" s="5">
        <v>19</v>
      </c>
      <c r="B20" s="5" t="s">
        <v>14</v>
      </c>
      <c r="C20" s="6" t="s">
        <v>125</v>
      </c>
      <c r="D20" s="5">
        <v>5</v>
      </c>
      <c r="E20" s="5">
        <v>47.58</v>
      </c>
      <c r="F20" s="5">
        <v>46.61</v>
      </c>
      <c r="G20" s="5">
        <v>-237.9</v>
      </c>
      <c r="H20" s="5">
        <v>-1</v>
      </c>
      <c r="I20" s="5">
        <v>238.9</v>
      </c>
      <c r="J20" s="5">
        <v>0</v>
      </c>
      <c r="K20" s="5" t="s">
        <v>104</v>
      </c>
    </row>
    <row r="21" spans="1:11" x14ac:dyDescent="0.25">
      <c r="A21" s="5">
        <v>20</v>
      </c>
      <c r="B21" s="5" t="s">
        <v>14</v>
      </c>
      <c r="C21" s="6" t="s">
        <v>126</v>
      </c>
      <c r="D21" s="5">
        <v>-5</v>
      </c>
      <c r="E21" s="5">
        <v>45.37</v>
      </c>
      <c r="F21" s="5">
        <v>45.79</v>
      </c>
      <c r="G21" s="5">
        <v>226.85</v>
      </c>
      <c r="H21" s="5">
        <v>-1.0017519349999999</v>
      </c>
      <c r="I21" s="5">
        <v>-238.9</v>
      </c>
      <c r="J21" s="5">
        <v>-13.051752</v>
      </c>
      <c r="K21" s="5" t="s">
        <v>106</v>
      </c>
    </row>
    <row r="22" spans="1:11" x14ac:dyDescent="0.25">
      <c r="A22" s="5">
        <v>21</v>
      </c>
      <c r="B22" s="5" t="s">
        <v>15</v>
      </c>
      <c r="C22" s="6" t="s">
        <v>127</v>
      </c>
      <c r="D22" s="5">
        <v>17</v>
      </c>
      <c r="E22" s="5">
        <v>14.38</v>
      </c>
      <c r="F22" s="5">
        <v>14.78</v>
      </c>
      <c r="G22" s="5">
        <v>-244.46</v>
      </c>
      <c r="H22" s="5">
        <v>-1</v>
      </c>
      <c r="I22" s="5">
        <v>245.46</v>
      </c>
      <c r="J22" s="5">
        <v>0</v>
      </c>
      <c r="K22" s="5" t="s">
        <v>104</v>
      </c>
    </row>
    <row r="23" spans="1:11" x14ac:dyDescent="0.25">
      <c r="A23" s="5">
        <v>22</v>
      </c>
      <c r="B23" s="5" t="s">
        <v>15</v>
      </c>
      <c r="C23" s="6" t="s">
        <v>128</v>
      </c>
      <c r="D23" s="5">
        <v>-17</v>
      </c>
      <c r="E23" s="5">
        <v>14.11</v>
      </c>
      <c r="F23" s="5">
        <v>14.78</v>
      </c>
      <c r="G23" s="5">
        <v>239.87</v>
      </c>
      <c r="H23" s="5">
        <v>-1.003246337</v>
      </c>
      <c r="I23" s="5">
        <v>-245.46</v>
      </c>
      <c r="J23" s="5">
        <v>-6.5932459999999997</v>
      </c>
      <c r="K23" s="5" t="s">
        <v>106</v>
      </c>
    </row>
    <row r="24" spans="1:11" x14ac:dyDescent="0.25">
      <c r="A24" s="5">
        <v>23</v>
      </c>
      <c r="B24" s="5" t="s">
        <v>16</v>
      </c>
      <c r="C24" s="6" t="s">
        <v>129</v>
      </c>
      <c r="D24" s="5">
        <v>3</v>
      </c>
      <c r="E24" s="5">
        <v>91.89</v>
      </c>
      <c r="F24" s="5">
        <v>88.67</v>
      </c>
      <c r="G24" s="5">
        <v>-275.67</v>
      </c>
      <c r="H24" s="5">
        <v>-1</v>
      </c>
      <c r="I24" s="5">
        <v>276.67</v>
      </c>
      <c r="J24" s="5">
        <v>0</v>
      </c>
      <c r="K24" s="5" t="s">
        <v>104</v>
      </c>
    </row>
    <row r="25" spans="1:11" x14ac:dyDescent="0.25">
      <c r="A25" s="5">
        <v>24</v>
      </c>
      <c r="B25" s="5" t="s">
        <v>16</v>
      </c>
      <c r="C25" s="6" t="s">
        <v>130</v>
      </c>
      <c r="D25" s="5">
        <v>-3</v>
      </c>
      <c r="E25" s="5">
        <v>89.79</v>
      </c>
      <c r="F25" s="5">
        <v>88.67</v>
      </c>
      <c r="G25" s="5">
        <v>269.37</v>
      </c>
      <c r="H25" s="5">
        <v>-1.0017307870000001</v>
      </c>
      <c r="I25" s="5">
        <v>-276.67</v>
      </c>
      <c r="J25" s="5">
        <v>-8.3017310000000002</v>
      </c>
      <c r="K25" s="5" t="s">
        <v>106</v>
      </c>
    </row>
    <row r="26" spans="1:11" x14ac:dyDescent="0.25">
      <c r="A26" s="5">
        <v>25</v>
      </c>
      <c r="B26" s="5" t="s">
        <v>17</v>
      </c>
      <c r="C26" s="6" t="s">
        <v>131</v>
      </c>
      <c r="D26" s="5">
        <v>12</v>
      </c>
      <c r="E26" s="5">
        <v>20.010000000000002</v>
      </c>
      <c r="F26" s="5">
        <v>20.27</v>
      </c>
      <c r="G26" s="5">
        <v>-240.12</v>
      </c>
      <c r="H26" s="5">
        <v>-1</v>
      </c>
      <c r="I26" s="5">
        <v>241.12</v>
      </c>
      <c r="J26" s="5">
        <v>0</v>
      </c>
      <c r="K26" s="5" t="s">
        <v>104</v>
      </c>
    </row>
    <row r="27" spans="1:11" x14ac:dyDescent="0.25">
      <c r="A27" s="5">
        <v>26</v>
      </c>
      <c r="B27" s="5" t="s">
        <v>17</v>
      </c>
      <c r="C27" s="6" t="s">
        <v>132</v>
      </c>
      <c r="D27" s="5">
        <v>-12</v>
      </c>
      <c r="E27" s="5">
        <v>19.809999999999999</v>
      </c>
      <c r="F27" s="5">
        <v>20.27</v>
      </c>
      <c r="G27" s="5">
        <v>237.72</v>
      </c>
      <c r="H27" s="5">
        <v>-1.0026403719999999</v>
      </c>
      <c r="I27" s="5">
        <v>-241.12</v>
      </c>
      <c r="J27" s="5">
        <v>-4.4026399999999999</v>
      </c>
      <c r="K27" s="5" t="s">
        <v>106</v>
      </c>
    </row>
    <row r="28" spans="1:11" x14ac:dyDescent="0.25">
      <c r="A28" s="5">
        <v>27</v>
      </c>
      <c r="B28" s="5" t="s">
        <v>17</v>
      </c>
      <c r="C28" s="6" t="s">
        <v>133</v>
      </c>
      <c r="D28" s="5">
        <v>11</v>
      </c>
      <c r="E28" s="5">
        <v>21.788</v>
      </c>
      <c r="F28" s="5">
        <v>20.57</v>
      </c>
      <c r="G28" s="5">
        <v>-239.66800000000001</v>
      </c>
      <c r="H28" s="5">
        <v>-1</v>
      </c>
      <c r="I28" s="5">
        <v>240.66800000000001</v>
      </c>
      <c r="J28" s="5">
        <v>0</v>
      </c>
      <c r="K28" s="5" t="s">
        <v>104</v>
      </c>
    </row>
    <row r="29" spans="1:11" x14ac:dyDescent="0.25">
      <c r="A29" s="5">
        <v>28</v>
      </c>
      <c r="B29" s="5" t="s">
        <v>17</v>
      </c>
      <c r="C29" s="6" t="s">
        <v>134</v>
      </c>
      <c r="D29" s="5">
        <v>-11</v>
      </c>
      <c r="E29" s="5">
        <v>21.52</v>
      </c>
      <c r="F29" s="5">
        <v>20.57</v>
      </c>
      <c r="G29" s="5">
        <v>236.72</v>
      </c>
      <c r="H29" s="5">
        <v>-1.002516272</v>
      </c>
      <c r="I29" s="5">
        <v>-240.66800000000001</v>
      </c>
      <c r="J29" s="5">
        <v>-4.9505160000000004</v>
      </c>
      <c r="K29" s="5" t="s">
        <v>106</v>
      </c>
    </row>
    <row r="30" spans="1:11" x14ac:dyDescent="0.25">
      <c r="A30" s="5">
        <v>29</v>
      </c>
      <c r="B30" s="5" t="s">
        <v>17</v>
      </c>
      <c r="C30" s="6" t="s">
        <v>135</v>
      </c>
      <c r="D30" s="5">
        <v>11</v>
      </c>
      <c r="E30" s="5">
        <v>21.19</v>
      </c>
      <c r="F30" s="5">
        <v>20.71</v>
      </c>
      <c r="G30" s="5">
        <v>-233.09</v>
      </c>
      <c r="H30" s="5">
        <v>-1</v>
      </c>
      <c r="I30" s="5">
        <v>234.09</v>
      </c>
      <c r="J30" s="5">
        <v>0</v>
      </c>
      <c r="K30" s="5" t="s">
        <v>104</v>
      </c>
    </row>
    <row r="31" spans="1:11" x14ac:dyDescent="0.25">
      <c r="A31" s="5">
        <v>30</v>
      </c>
      <c r="B31" s="5" t="s">
        <v>17</v>
      </c>
      <c r="C31" s="6" t="s">
        <v>136</v>
      </c>
      <c r="D31" s="5">
        <v>-11</v>
      </c>
      <c r="E31" s="5">
        <v>20.91</v>
      </c>
      <c r="F31" s="5">
        <v>20.71</v>
      </c>
      <c r="G31" s="5">
        <v>230.01</v>
      </c>
      <c r="H31" s="5">
        <v>-1.0024820510000001</v>
      </c>
      <c r="I31" s="5">
        <v>-234.09</v>
      </c>
      <c r="J31" s="5">
        <v>-5.0824819999999997</v>
      </c>
      <c r="K31" s="5" t="s">
        <v>106</v>
      </c>
    </row>
    <row r="32" spans="1:11" x14ac:dyDescent="0.25">
      <c r="A32" s="5">
        <v>31</v>
      </c>
      <c r="B32" s="5" t="s">
        <v>17</v>
      </c>
      <c r="C32" s="6" t="s">
        <v>137</v>
      </c>
      <c r="D32" s="5">
        <v>11</v>
      </c>
      <c r="E32" s="5">
        <v>21.274999999999999</v>
      </c>
      <c r="F32" s="5">
        <v>20.71</v>
      </c>
      <c r="G32" s="5">
        <v>-234.02500000000001</v>
      </c>
      <c r="H32" s="5">
        <v>-1</v>
      </c>
      <c r="I32" s="5">
        <v>235.02500000000001</v>
      </c>
      <c r="J32" s="5">
        <v>0</v>
      </c>
      <c r="K32" s="5" t="s">
        <v>104</v>
      </c>
    </row>
    <row r="33" spans="1:11" x14ac:dyDescent="0.25">
      <c r="A33" s="5">
        <v>32</v>
      </c>
      <c r="B33" s="5" t="s">
        <v>17</v>
      </c>
      <c r="C33" s="6" t="s">
        <v>138</v>
      </c>
      <c r="D33" s="5">
        <v>-11</v>
      </c>
      <c r="E33" s="5">
        <v>20.91</v>
      </c>
      <c r="F33" s="5">
        <v>20.71</v>
      </c>
      <c r="G33" s="5">
        <v>230.01</v>
      </c>
      <c r="H33" s="5">
        <v>-1.0024820510000001</v>
      </c>
      <c r="I33" s="5">
        <v>-235.02500000000001</v>
      </c>
      <c r="J33" s="5">
        <v>-6.0174820000000002</v>
      </c>
      <c r="K33" s="5" t="s">
        <v>106</v>
      </c>
    </row>
    <row r="34" spans="1:11" x14ac:dyDescent="0.25">
      <c r="A34" s="5">
        <v>33</v>
      </c>
      <c r="B34" s="5" t="s">
        <v>18</v>
      </c>
      <c r="C34" s="6" t="s">
        <v>139</v>
      </c>
      <c r="D34" s="5">
        <v>6</v>
      </c>
      <c r="E34" s="5">
        <v>36.18</v>
      </c>
      <c r="F34" s="5">
        <v>36.11</v>
      </c>
      <c r="G34" s="5">
        <v>-217.08</v>
      </c>
      <c r="H34" s="5">
        <v>-1</v>
      </c>
      <c r="I34" s="5">
        <v>218.08</v>
      </c>
      <c r="J34" s="5">
        <v>0</v>
      </c>
      <c r="K34" s="5" t="s">
        <v>104</v>
      </c>
    </row>
    <row r="35" spans="1:11" x14ac:dyDescent="0.25">
      <c r="A35" s="5">
        <v>34</v>
      </c>
      <c r="B35" s="5" t="s">
        <v>18</v>
      </c>
      <c r="C35" s="6" t="s">
        <v>140</v>
      </c>
      <c r="D35" s="5">
        <v>-6</v>
      </c>
      <c r="E35" s="5">
        <v>35.42</v>
      </c>
      <c r="F35" s="5">
        <v>36.11</v>
      </c>
      <c r="G35" s="5">
        <v>212.52</v>
      </c>
      <c r="H35" s="5">
        <v>-1.0017978519999999</v>
      </c>
      <c r="I35" s="5">
        <v>-218.08</v>
      </c>
      <c r="J35" s="5">
        <v>-6.5617979999999996</v>
      </c>
      <c r="K35" s="5" t="s">
        <v>106</v>
      </c>
    </row>
    <row r="36" spans="1:11" x14ac:dyDescent="0.25">
      <c r="A36" s="5">
        <v>35</v>
      </c>
      <c r="B36" s="5" t="s">
        <v>19</v>
      </c>
      <c r="C36" s="6" t="s">
        <v>141</v>
      </c>
      <c r="D36" s="5">
        <v>8</v>
      </c>
      <c r="E36" s="5">
        <v>15.73</v>
      </c>
      <c r="F36" s="5">
        <v>16.170000000000002</v>
      </c>
      <c r="G36" s="5">
        <v>-251.68</v>
      </c>
      <c r="H36" s="5">
        <v>-1</v>
      </c>
      <c r="I36" s="5">
        <v>252.68</v>
      </c>
      <c r="J36" s="5">
        <v>0</v>
      </c>
      <c r="K36" s="5" t="s">
        <v>104</v>
      </c>
    </row>
    <row r="37" spans="1:11" x14ac:dyDescent="0.25">
      <c r="A37" s="5">
        <v>36</v>
      </c>
      <c r="B37" s="5" t="s">
        <v>19</v>
      </c>
      <c r="C37" s="6" t="s">
        <v>142</v>
      </c>
      <c r="D37" s="5">
        <v>-8</v>
      </c>
      <c r="E37" s="5">
        <v>17.329999999999998</v>
      </c>
      <c r="F37" s="5">
        <v>17.63</v>
      </c>
      <c r="G37" s="5">
        <v>138.63999999999999</v>
      </c>
      <c r="H37" s="5">
        <v>-1.001659064</v>
      </c>
      <c r="I37" s="5">
        <v>-126.34</v>
      </c>
      <c r="J37" s="5">
        <v>11.298341000000001</v>
      </c>
      <c r="K37" s="5" t="s">
        <v>106</v>
      </c>
    </row>
    <row r="38" spans="1:11" x14ac:dyDescent="0.25">
      <c r="A38" s="5">
        <v>37</v>
      </c>
      <c r="B38" s="5" t="s">
        <v>19</v>
      </c>
      <c r="C38" s="6" t="s">
        <v>141</v>
      </c>
      <c r="D38" s="5">
        <v>8</v>
      </c>
      <c r="E38" s="5">
        <v>15.73</v>
      </c>
      <c r="F38" s="5">
        <v>16.170000000000002</v>
      </c>
      <c r="G38" s="5">
        <v>-251.68</v>
      </c>
      <c r="H38" s="5">
        <v>-1</v>
      </c>
      <c r="I38" s="5">
        <v>252.68</v>
      </c>
      <c r="J38" s="5">
        <v>0</v>
      </c>
      <c r="K38" s="5" t="s">
        <v>104</v>
      </c>
    </row>
    <row r="39" spans="1:11" x14ac:dyDescent="0.25">
      <c r="A39" s="5">
        <v>38</v>
      </c>
      <c r="B39" s="5" t="s">
        <v>19</v>
      </c>
      <c r="C39" s="6" t="s">
        <v>143</v>
      </c>
      <c r="D39" s="5">
        <v>-8</v>
      </c>
      <c r="E39" s="5">
        <v>13.9</v>
      </c>
      <c r="F39" s="5">
        <v>12.88</v>
      </c>
      <c r="G39" s="5">
        <v>111.2</v>
      </c>
      <c r="H39" s="5">
        <v>-1.00151912</v>
      </c>
      <c r="I39" s="5">
        <v>-126.34</v>
      </c>
      <c r="J39" s="5">
        <v>-16.141518999999999</v>
      </c>
      <c r="K39" s="5" t="s">
        <v>106</v>
      </c>
    </row>
    <row r="40" spans="1:11" x14ac:dyDescent="0.25">
      <c r="A40" s="5">
        <v>39</v>
      </c>
      <c r="B40" s="5" t="s">
        <v>20</v>
      </c>
      <c r="C40" s="6" t="s">
        <v>144</v>
      </c>
      <c r="D40" s="5">
        <v>2</v>
      </c>
      <c r="E40" s="5">
        <v>139.88999999999999</v>
      </c>
      <c r="F40" s="5">
        <v>142.68</v>
      </c>
      <c r="G40" s="5">
        <v>-279.77999999999997</v>
      </c>
      <c r="H40" s="5">
        <v>-1</v>
      </c>
      <c r="I40" s="5">
        <v>280.77999999999997</v>
      </c>
      <c r="J40" s="5">
        <v>0</v>
      </c>
      <c r="K40" s="5" t="s">
        <v>104</v>
      </c>
    </row>
    <row r="41" spans="1:11" x14ac:dyDescent="0.25">
      <c r="A41" s="5">
        <v>40</v>
      </c>
      <c r="B41" s="5" t="s">
        <v>20</v>
      </c>
      <c r="C41" s="6" t="s">
        <v>145</v>
      </c>
      <c r="D41" s="5">
        <v>-2</v>
      </c>
      <c r="E41" s="5">
        <v>138.51</v>
      </c>
      <c r="F41" s="5">
        <v>142.68</v>
      </c>
      <c r="G41" s="5">
        <v>277.02</v>
      </c>
      <c r="H41" s="5">
        <v>-1.0016508019999999</v>
      </c>
      <c r="I41" s="5">
        <v>-280.77999999999997</v>
      </c>
      <c r="J41" s="5">
        <v>-4.7616509999999996</v>
      </c>
      <c r="K41" s="5" t="s">
        <v>106</v>
      </c>
    </row>
    <row r="42" spans="1:11" x14ac:dyDescent="0.25">
      <c r="A42" s="5">
        <v>41</v>
      </c>
      <c r="B42" s="5" t="s">
        <v>20</v>
      </c>
      <c r="C42" s="6" t="s">
        <v>146</v>
      </c>
      <c r="D42" s="5">
        <v>1</v>
      </c>
      <c r="E42" s="5">
        <v>139.33000000000001</v>
      </c>
      <c r="F42" s="5">
        <v>131.6</v>
      </c>
      <c r="G42" s="5">
        <v>-139.33000000000001</v>
      </c>
      <c r="H42" s="5">
        <v>-1</v>
      </c>
      <c r="I42" s="5">
        <v>140.33000000000001</v>
      </c>
      <c r="J42" s="5">
        <v>0</v>
      </c>
      <c r="K42" s="5" t="s">
        <v>104</v>
      </c>
    </row>
    <row r="43" spans="1:11" x14ac:dyDescent="0.25">
      <c r="A43" s="5">
        <v>42</v>
      </c>
      <c r="B43" s="5" t="s">
        <v>20</v>
      </c>
      <c r="C43" s="6" t="s">
        <v>147</v>
      </c>
      <c r="D43" s="5">
        <v>-1</v>
      </c>
      <c r="E43" s="5">
        <v>135.77000000000001</v>
      </c>
      <c r="F43" s="5">
        <v>131.6</v>
      </c>
      <c r="G43" s="5">
        <v>135.77000000000001</v>
      </c>
      <c r="H43" s="5">
        <v>-1.0008114269999999</v>
      </c>
      <c r="I43" s="5">
        <v>-140.33000000000001</v>
      </c>
      <c r="J43" s="5">
        <v>-5.5608110000000002</v>
      </c>
      <c r="K43" s="5" t="s">
        <v>106</v>
      </c>
    </row>
    <row r="44" spans="1:11" x14ac:dyDescent="0.25">
      <c r="A44" s="5">
        <v>43</v>
      </c>
      <c r="B44" s="5" t="s">
        <v>20</v>
      </c>
      <c r="C44" s="6" t="s">
        <v>148</v>
      </c>
      <c r="D44" s="5">
        <v>1</v>
      </c>
      <c r="E44" s="5">
        <v>136.93</v>
      </c>
      <c r="F44" s="5">
        <v>136.97999999999999</v>
      </c>
      <c r="G44" s="5">
        <v>-136.93</v>
      </c>
      <c r="H44" s="5">
        <v>-1</v>
      </c>
      <c r="I44" s="5">
        <v>137.93</v>
      </c>
      <c r="J44" s="5">
        <v>0</v>
      </c>
      <c r="K44" s="5" t="s">
        <v>104</v>
      </c>
    </row>
    <row r="45" spans="1:11" x14ac:dyDescent="0.25">
      <c r="A45" s="5">
        <v>44</v>
      </c>
      <c r="B45" s="5" t="s">
        <v>20</v>
      </c>
      <c r="C45" s="6" t="s">
        <v>149</v>
      </c>
      <c r="D45" s="5">
        <v>-1</v>
      </c>
      <c r="E45" s="5">
        <v>133.44</v>
      </c>
      <c r="F45" s="5">
        <v>136.97999999999999</v>
      </c>
      <c r="G45" s="5">
        <v>133.44</v>
      </c>
      <c r="H45" s="5">
        <v>-1.0007995439999999</v>
      </c>
      <c r="I45" s="5">
        <v>-137.93</v>
      </c>
      <c r="J45" s="5">
        <v>-5.4908000000000001</v>
      </c>
      <c r="K45" s="5" t="s">
        <v>106</v>
      </c>
    </row>
    <row r="46" spans="1:11" x14ac:dyDescent="0.25">
      <c r="A46" s="5">
        <v>45</v>
      </c>
      <c r="B46" s="5" t="s">
        <v>21</v>
      </c>
      <c r="C46" s="6" t="s">
        <v>150</v>
      </c>
      <c r="D46" s="5">
        <v>1</v>
      </c>
      <c r="E46" s="5">
        <v>179.89</v>
      </c>
      <c r="F46" s="5">
        <v>177.79</v>
      </c>
      <c r="G46" s="5">
        <v>-179.89</v>
      </c>
      <c r="H46" s="5">
        <v>-1</v>
      </c>
      <c r="I46" s="5">
        <v>180.89</v>
      </c>
      <c r="J46" s="5">
        <v>0</v>
      </c>
      <c r="K46" s="5" t="s">
        <v>104</v>
      </c>
    </row>
    <row r="47" spans="1:11" x14ac:dyDescent="0.25">
      <c r="A47" s="5">
        <v>46</v>
      </c>
      <c r="B47" s="5" t="s">
        <v>21</v>
      </c>
      <c r="C47" s="6" t="s">
        <v>151</v>
      </c>
      <c r="D47" s="5">
        <v>-1</v>
      </c>
      <c r="E47" s="5">
        <v>179.52</v>
      </c>
      <c r="F47" s="5">
        <v>177.79</v>
      </c>
      <c r="G47" s="5">
        <v>179.52</v>
      </c>
      <c r="H47" s="5">
        <v>-1.0010345519999999</v>
      </c>
      <c r="I47" s="5">
        <v>-180.89</v>
      </c>
      <c r="J47" s="5">
        <v>-2.371035</v>
      </c>
      <c r="K47" s="5" t="s">
        <v>106</v>
      </c>
    </row>
    <row r="48" spans="1:11" x14ac:dyDescent="0.25">
      <c r="A48" s="5">
        <v>47</v>
      </c>
      <c r="B48" s="5" t="s">
        <v>22</v>
      </c>
      <c r="C48" s="6" t="s">
        <v>152</v>
      </c>
      <c r="D48" s="5">
        <v>10</v>
      </c>
      <c r="E48" s="5">
        <v>23.647400000000001</v>
      </c>
      <c r="F48" s="5">
        <v>22.87</v>
      </c>
      <c r="G48" s="5">
        <v>-236.47399999999999</v>
      </c>
      <c r="H48" s="5">
        <v>-1</v>
      </c>
      <c r="I48" s="5">
        <v>237.47399999999999</v>
      </c>
      <c r="J48" s="5">
        <v>0</v>
      </c>
      <c r="K48" s="5" t="s">
        <v>104</v>
      </c>
    </row>
    <row r="49" spans="1:11" x14ac:dyDescent="0.25">
      <c r="A49" s="5">
        <v>48</v>
      </c>
      <c r="B49" s="5" t="s">
        <v>22</v>
      </c>
      <c r="C49" s="6" t="s">
        <v>153</v>
      </c>
      <c r="D49" s="5">
        <v>-10</v>
      </c>
      <c r="E49" s="5">
        <v>22.66</v>
      </c>
      <c r="F49" s="5">
        <v>22.87</v>
      </c>
      <c r="G49" s="5">
        <v>226.6</v>
      </c>
      <c r="H49" s="5">
        <v>-1.00234566</v>
      </c>
      <c r="I49" s="5">
        <v>-237.47399999999999</v>
      </c>
      <c r="J49" s="5">
        <v>-11.876346</v>
      </c>
      <c r="K49" s="5" t="s">
        <v>106</v>
      </c>
    </row>
    <row r="50" spans="1:11" x14ac:dyDescent="0.25">
      <c r="A50" s="5">
        <v>49</v>
      </c>
      <c r="B50" s="5" t="s">
        <v>23</v>
      </c>
      <c r="C50" s="6" t="s">
        <v>154</v>
      </c>
      <c r="D50" s="5">
        <v>8</v>
      </c>
      <c r="E50" s="5">
        <v>28.82</v>
      </c>
      <c r="F50" s="5">
        <v>30.36</v>
      </c>
      <c r="G50" s="5">
        <v>-230.56</v>
      </c>
      <c r="H50" s="5">
        <v>-1</v>
      </c>
      <c r="I50" s="5">
        <v>231.56</v>
      </c>
      <c r="J50" s="5">
        <v>0</v>
      </c>
      <c r="K50" s="5" t="s">
        <v>104</v>
      </c>
    </row>
    <row r="51" spans="1:11" x14ac:dyDescent="0.25">
      <c r="A51" s="5">
        <v>50</v>
      </c>
      <c r="B51" s="5" t="s">
        <v>23</v>
      </c>
      <c r="C51" s="6" t="s">
        <v>155</v>
      </c>
      <c r="D51" s="5">
        <v>-8</v>
      </c>
      <c r="E51" s="5">
        <v>28.010999999999999</v>
      </c>
      <c r="F51" s="5">
        <v>30.36</v>
      </c>
      <c r="G51" s="5">
        <v>224.08799999999999</v>
      </c>
      <c r="H51" s="5">
        <v>-1.0020948489999999</v>
      </c>
      <c r="I51" s="5">
        <v>-231.56</v>
      </c>
      <c r="J51" s="5">
        <v>-8.4740950000000002</v>
      </c>
      <c r="K51" s="5" t="s">
        <v>106</v>
      </c>
    </row>
    <row r="52" spans="1:11" x14ac:dyDescent="0.25">
      <c r="A52" s="5">
        <v>51</v>
      </c>
      <c r="B52" s="5" t="s">
        <v>24</v>
      </c>
      <c r="C52" s="6" t="s">
        <v>156</v>
      </c>
      <c r="D52" s="5">
        <v>3</v>
      </c>
      <c r="E52" s="5">
        <v>69.739999999999995</v>
      </c>
      <c r="F52" s="5">
        <v>70.47</v>
      </c>
      <c r="G52" s="5">
        <v>-209.22</v>
      </c>
      <c r="H52" s="5">
        <v>-1</v>
      </c>
      <c r="I52" s="5">
        <v>210.22</v>
      </c>
      <c r="J52" s="5">
        <v>0</v>
      </c>
      <c r="K52" s="5" t="s">
        <v>104</v>
      </c>
    </row>
    <row r="53" spans="1:11" x14ac:dyDescent="0.25">
      <c r="A53" s="5">
        <v>52</v>
      </c>
      <c r="B53" s="5" t="s">
        <v>24</v>
      </c>
      <c r="C53" s="6" t="s">
        <v>157</v>
      </c>
      <c r="D53" s="5">
        <v>-3</v>
      </c>
      <c r="E53" s="5">
        <v>68.97</v>
      </c>
      <c r="F53" s="5">
        <v>70.47</v>
      </c>
      <c r="G53" s="5">
        <v>206.91</v>
      </c>
      <c r="H53" s="5">
        <v>-1.0014122409999999</v>
      </c>
      <c r="I53" s="5">
        <v>-210.22</v>
      </c>
      <c r="J53" s="5">
        <v>-4.3114119999999998</v>
      </c>
      <c r="K53" s="5" t="s">
        <v>106</v>
      </c>
    </row>
    <row r="54" spans="1:11" x14ac:dyDescent="0.25">
      <c r="A54" s="5">
        <v>53</v>
      </c>
      <c r="B54" s="5" t="s">
        <v>25</v>
      </c>
      <c r="C54" s="6" t="s">
        <v>158</v>
      </c>
      <c r="D54" s="5">
        <v>31</v>
      </c>
      <c r="E54" s="5">
        <v>8.1199999999999992</v>
      </c>
      <c r="F54" s="5">
        <v>7.65</v>
      </c>
      <c r="G54" s="5">
        <v>-251.72</v>
      </c>
      <c r="H54" s="5">
        <v>-1</v>
      </c>
      <c r="I54" s="5">
        <v>252.72</v>
      </c>
      <c r="J54" s="5">
        <v>0</v>
      </c>
      <c r="K54" s="5" t="s">
        <v>104</v>
      </c>
    </row>
    <row r="55" spans="1:11" x14ac:dyDescent="0.25">
      <c r="A55" s="5">
        <v>54</v>
      </c>
      <c r="B55" s="5" t="s">
        <v>25</v>
      </c>
      <c r="C55" s="6" t="s">
        <v>159</v>
      </c>
      <c r="D55" s="5">
        <v>-31</v>
      </c>
      <c r="E55" s="5">
        <v>7.79</v>
      </c>
      <c r="F55" s="5">
        <v>7.65</v>
      </c>
      <c r="G55" s="5">
        <v>241.49</v>
      </c>
      <c r="H55" s="5">
        <v>-1.0049205990000001</v>
      </c>
      <c r="I55" s="5">
        <v>-252.72</v>
      </c>
      <c r="J55" s="5">
        <v>-12.234921</v>
      </c>
      <c r="K55" s="5" t="s">
        <v>106</v>
      </c>
    </row>
    <row r="56" spans="1:11" x14ac:dyDescent="0.25">
      <c r="A56" s="5">
        <v>55</v>
      </c>
      <c r="B56" s="5" t="s">
        <v>26</v>
      </c>
      <c r="C56" s="6" t="s">
        <v>160</v>
      </c>
      <c r="D56" s="5">
        <v>10</v>
      </c>
      <c r="E56" s="5">
        <v>25.96</v>
      </c>
      <c r="F56" s="5">
        <v>25.15</v>
      </c>
      <c r="G56" s="5">
        <v>-259.60000000000002</v>
      </c>
      <c r="H56" s="5">
        <v>-1</v>
      </c>
      <c r="I56" s="5">
        <v>260.60000000000002</v>
      </c>
      <c r="J56" s="5">
        <v>0</v>
      </c>
      <c r="K56" s="5" t="s">
        <v>104</v>
      </c>
    </row>
    <row r="57" spans="1:11" x14ac:dyDescent="0.25">
      <c r="A57" s="5">
        <v>56</v>
      </c>
      <c r="B57" s="5" t="s">
        <v>26</v>
      </c>
      <c r="C57" s="6" t="s">
        <v>161</v>
      </c>
      <c r="D57" s="5">
        <v>-10</v>
      </c>
      <c r="E57" s="5">
        <v>25.05</v>
      </c>
      <c r="F57" s="5">
        <v>25.15</v>
      </c>
      <c r="G57" s="5">
        <v>250.5</v>
      </c>
      <c r="H57" s="5">
        <v>-1.00246755</v>
      </c>
      <c r="I57" s="5">
        <v>-260.60000000000002</v>
      </c>
      <c r="J57" s="5">
        <v>-11.102468</v>
      </c>
      <c r="K57" s="5" t="s">
        <v>106</v>
      </c>
    </row>
    <row r="58" spans="1:11" x14ac:dyDescent="0.25">
      <c r="A58" s="5">
        <v>57</v>
      </c>
      <c r="B58" s="5" t="s">
        <v>27</v>
      </c>
      <c r="C58" s="6" t="s">
        <v>162</v>
      </c>
      <c r="D58" s="5">
        <v>1</v>
      </c>
      <c r="E58" s="5">
        <v>210.17</v>
      </c>
      <c r="F58" s="5">
        <v>219.4</v>
      </c>
      <c r="G58" s="5">
        <v>-210.17</v>
      </c>
      <c r="H58" s="5">
        <v>-1</v>
      </c>
      <c r="I58" s="5">
        <v>211.17</v>
      </c>
      <c r="J58" s="5">
        <v>0</v>
      </c>
      <c r="K58" s="5" t="s">
        <v>104</v>
      </c>
    </row>
    <row r="59" spans="1:11" x14ac:dyDescent="0.25">
      <c r="A59" s="5">
        <v>58</v>
      </c>
      <c r="B59" s="5" t="s">
        <v>27</v>
      </c>
      <c r="C59" s="6" t="s">
        <v>163</v>
      </c>
      <c r="D59" s="5">
        <v>-1</v>
      </c>
      <c r="E59" s="5">
        <v>216.05</v>
      </c>
      <c r="F59" s="5">
        <v>215.31</v>
      </c>
      <c r="G59" s="5">
        <v>216.05</v>
      </c>
      <c r="H59" s="5">
        <v>-1.0012208549999999</v>
      </c>
      <c r="I59" s="5">
        <v>-211.17</v>
      </c>
      <c r="J59" s="5">
        <v>3.8787790000000002</v>
      </c>
      <c r="K59" s="5" t="s">
        <v>106</v>
      </c>
    </row>
    <row r="60" spans="1:11" x14ac:dyDescent="0.25">
      <c r="A60" s="5">
        <v>59</v>
      </c>
      <c r="B60" s="5" t="s">
        <v>27</v>
      </c>
      <c r="C60" s="6" t="s">
        <v>164</v>
      </c>
      <c r="D60" s="5">
        <v>1</v>
      </c>
      <c r="E60" s="5">
        <v>255.68</v>
      </c>
      <c r="F60" s="5">
        <v>250.33</v>
      </c>
      <c r="G60" s="5">
        <v>-255.68</v>
      </c>
      <c r="H60" s="5">
        <v>-1</v>
      </c>
      <c r="I60" s="5">
        <v>256.68</v>
      </c>
      <c r="J60" s="5">
        <v>0</v>
      </c>
      <c r="K60" s="5" t="s">
        <v>104</v>
      </c>
    </row>
    <row r="61" spans="1:11" x14ac:dyDescent="0.25">
      <c r="A61" s="5">
        <v>60</v>
      </c>
      <c r="B61" s="5" t="s">
        <v>27</v>
      </c>
      <c r="C61" s="6" t="s">
        <v>165</v>
      </c>
      <c r="D61" s="5">
        <v>-1</v>
      </c>
      <c r="E61" s="5">
        <v>249.59</v>
      </c>
      <c r="F61" s="5">
        <v>250.33</v>
      </c>
      <c r="G61" s="5">
        <v>249.59</v>
      </c>
      <c r="H61" s="5">
        <v>-1.0013919090000001</v>
      </c>
      <c r="I61" s="5">
        <v>-256.68</v>
      </c>
      <c r="J61" s="5">
        <v>-8.0913920000000008</v>
      </c>
      <c r="K61" s="5" t="s">
        <v>106</v>
      </c>
    </row>
    <row r="62" spans="1:11" x14ac:dyDescent="0.25">
      <c r="A62" s="5">
        <v>61</v>
      </c>
      <c r="B62" s="5" t="s">
        <v>28</v>
      </c>
      <c r="C62" s="6" t="s">
        <v>166</v>
      </c>
      <c r="D62" s="5">
        <v>16</v>
      </c>
      <c r="E62" s="5">
        <v>15.86</v>
      </c>
      <c r="F62" s="5">
        <v>13.57</v>
      </c>
      <c r="G62" s="5">
        <v>-253.76</v>
      </c>
      <c r="H62" s="5">
        <v>-1</v>
      </c>
      <c r="I62" s="5">
        <v>254.76</v>
      </c>
      <c r="J62" s="5">
        <v>0</v>
      </c>
      <c r="K62" s="5" t="s">
        <v>104</v>
      </c>
    </row>
    <row r="63" spans="1:11" x14ac:dyDescent="0.25">
      <c r="A63" s="5">
        <v>62</v>
      </c>
      <c r="B63" s="5" t="s">
        <v>28</v>
      </c>
      <c r="C63" s="6" t="s">
        <v>167</v>
      </c>
      <c r="D63" s="5">
        <v>-16</v>
      </c>
      <c r="E63" s="5">
        <v>15.25</v>
      </c>
      <c r="F63" s="5">
        <v>13.57</v>
      </c>
      <c r="G63" s="5">
        <v>244</v>
      </c>
      <c r="H63" s="5">
        <v>-1.0031483999999999</v>
      </c>
      <c r="I63" s="5">
        <v>-254.76</v>
      </c>
      <c r="J63" s="5">
        <v>-11.763147999999999</v>
      </c>
      <c r="K63" s="5" t="s">
        <v>106</v>
      </c>
    </row>
    <row r="64" spans="1:11" x14ac:dyDescent="0.25">
      <c r="A64" s="5">
        <v>63</v>
      </c>
      <c r="B64" s="5" t="s">
        <v>29</v>
      </c>
      <c r="C64" s="6" t="s">
        <v>168</v>
      </c>
      <c r="D64" s="5">
        <v>4</v>
      </c>
      <c r="E64" s="5">
        <v>26.12</v>
      </c>
      <c r="F64" s="5">
        <v>27.19</v>
      </c>
      <c r="G64" s="5">
        <v>-182.84</v>
      </c>
      <c r="H64" s="5">
        <v>-1</v>
      </c>
      <c r="I64" s="5">
        <v>183.84</v>
      </c>
      <c r="J64" s="5">
        <v>0</v>
      </c>
      <c r="K64" s="5" t="s">
        <v>104</v>
      </c>
    </row>
    <row r="65" spans="1:11" x14ac:dyDescent="0.25">
      <c r="A65" s="5">
        <v>64</v>
      </c>
      <c r="B65" s="5" t="s">
        <v>29</v>
      </c>
      <c r="C65" s="6" t="s">
        <v>169</v>
      </c>
      <c r="D65" s="5">
        <v>-4</v>
      </c>
      <c r="E65" s="5">
        <v>27.29</v>
      </c>
      <c r="F65" s="5">
        <v>28.09</v>
      </c>
      <c r="G65" s="5">
        <v>109.16</v>
      </c>
      <c r="H65" s="5">
        <v>-1.0010327160000001</v>
      </c>
      <c r="I65" s="5">
        <v>-105.051429</v>
      </c>
      <c r="J65" s="5">
        <v>3.1075390000000001</v>
      </c>
      <c r="K65" s="5" t="s">
        <v>106</v>
      </c>
    </row>
    <row r="66" spans="1:11" x14ac:dyDescent="0.25">
      <c r="A66" s="5">
        <v>65</v>
      </c>
      <c r="B66" s="5" t="s">
        <v>29</v>
      </c>
      <c r="C66" s="6" t="s">
        <v>168</v>
      </c>
      <c r="D66" s="5">
        <v>3</v>
      </c>
      <c r="E66" s="5">
        <v>26.12</v>
      </c>
      <c r="F66" s="5">
        <v>27.19</v>
      </c>
      <c r="G66" s="5">
        <v>-182.84</v>
      </c>
      <c r="H66" s="5">
        <v>-1</v>
      </c>
      <c r="I66" s="5">
        <v>183.84</v>
      </c>
      <c r="J66" s="5">
        <v>0</v>
      </c>
      <c r="K66" s="5" t="s">
        <v>104</v>
      </c>
    </row>
    <row r="67" spans="1:11" x14ac:dyDescent="0.25">
      <c r="A67" s="5">
        <v>66</v>
      </c>
      <c r="B67" s="5" t="s">
        <v>29</v>
      </c>
      <c r="C67" s="6" t="s">
        <v>170</v>
      </c>
      <c r="D67" s="5">
        <v>-3</v>
      </c>
      <c r="E67" s="5">
        <v>26.475000000000001</v>
      </c>
      <c r="F67" s="5">
        <v>26.32</v>
      </c>
      <c r="G67" s="5">
        <v>79.424999999999997</v>
      </c>
      <c r="H67" s="5">
        <v>-0.79501206700000004</v>
      </c>
      <c r="I67" s="5">
        <v>-78.788571000000005</v>
      </c>
      <c r="J67" s="5">
        <v>-0.158583</v>
      </c>
      <c r="K67" s="5" t="s">
        <v>106</v>
      </c>
    </row>
    <row r="68" spans="1:11" x14ac:dyDescent="0.25">
      <c r="A68" s="5">
        <v>67</v>
      </c>
      <c r="B68" s="5" t="s">
        <v>30</v>
      </c>
      <c r="C68" s="6" t="s">
        <v>171</v>
      </c>
      <c r="D68" s="5">
        <v>1</v>
      </c>
      <c r="E68" s="5">
        <v>98.39</v>
      </c>
      <c r="F68" s="5">
        <v>95.54</v>
      </c>
      <c r="G68" s="5">
        <v>-98.39</v>
      </c>
      <c r="H68" s="5">
        <v>-0.9839</v>
      </c>
      <c r="I68" s="5">
        <v>99.373900000000006</v>
      </c>
      <c r="J68" s="5">
        <v>0</v>
      </c>
      <c r="K68" s="5" t="s">
        <v>104</v>
      </c>
    </row>
    <row r="69" spans="1:11" x14ac:dyDescent="0.25">
      <c r="A69" s="5">
        <v>68</v>
      </c>
      <c r="B69" s="5" t="s">
        <v>30</v>
      </c>
      <c r="C69" s="6" t="s">
        <v>172</v>
      </c>
      <c r="D69" s="5">
        <v>-1</v>
      </c>
      <c r="E69" s="5">
        <v>96.81</v>
      </c>
      <c r="F69" s="5">
        <v>95.54</v>
      </c>
      <c r="G69" s="5">
        <v>96.81</v>
      </c>
      <c r="H69" s="5">
        <v>-0.971712731</v>
      </c>
      <c r="I69" s="5">
        <v>-99.373900000000006</v>
      </c>
      <c r="J69" s="5">
        <v>-3.5356130000000001</v>
      </c>
      <c r="K69" s="5" t="s">
        <v>106</v>
      </c>
    </row>
    <row r="70" spans="1:11" x14ac:dyDescent="0.25">
      <c r="A70" s="5">
        <v>69</v>
      </c>
      <c r="B70" s="5" t="s">
        <v>31</v>
      </c>
      <c r="C70" s="6" t="s">
        <v>173</v>
      </c>
      <c r="D70" s="5">
        <v>5</v>
      </c>
      <c r="E70" s="5">
        <v>46.35</v>
      </c>
      <c r="F70" s="5">
        <v>47.7</v>
      </c>
      <c r="G70" s="5">
        <v>-231.75</v>
      </c>
      <c r="H70" s="5">
        <v>-1</v>
      </c>
      <c r="I70" s="5">
        <v>232.75</v>
      </c>
      <c r="J70" s="5">
        <v>0</v>
      </c>
      <c r="K70" s="5" t="s">
        <v>104</v>
      </c>
    </row>
    <row r="71" spans="1:11" x14ac:dyDescent="0.25">
      <c r="A71" s="5">
        <v>70</v>
      </c>
      <c r="B71" s="5" t="s">
        <v>31</v>
      </c>
      <c r="C71" s="6" t="s">
        <v>174</v>
      </c>
      <c r="D71" s="5">
        <v>-5</v>
      </c>
      <c r="E71" s="5">
        <v>45.32</v>
      </c>
      <c r="F71" s="5">
        <v>47.6</v>
      </c>
      <c r="G71" s="5">
        <v>226.6</v>
      </c>
      <c r="H71" s="5">
        <v>-1.0017506599999999</v>
      </c>
      <c r="I71" s="5">
        <v>-232.75</v>
      </c>
      <c r="J71" s="5">
        <v>-7.151751</v>
      </c>
      <c r="K71" s="5" t="s">
        <v>106</v>
      </c>
    </row>
    <row r="72" spans="1:11" x14ac:dyDescent="0.25">
      <c r="A72" s="5">
        <v>71</v>
      </c>
      <c r="B72" s="5" t="s">
        <v>32</v>
      </c>
      <c r="C72" s="6" t="s">
        <v>175</v>
      </c>
      <c r="D72" s="5">
        <v>1</v>
      </c>
      <c r="E72" s="5">
        <v>347.64</v>
      </c>
      <c r="F72" s="5">
        <v>345.36</v>
      </c>
      <c r="G72" s="5">
        <v>-347.64</v>
      </c>
      <c r="H72" s="5">
        <v>-1</v>
      </c>
      <c r="I72" s="5">
        <v>348.64</v>
      </c>
      <c r="J72" s="5">
        <v>0</v>
      </c>
      <c r="K72" s="5" t="s">
        <v>104</v>
      </c>
    </row>
    <row r="73" spans="1:11" x14ac:dyDescent="0.25">
      <c r="A73" s="5">
        <v>72</v>
      </c>
      <c r="B73" s="5" t="s">
        <v>32</v>
      </c>
      <c r="C73" s="6" t="s">
        <v>176</v>
      </c>
      <c r="D73" s="5">
        <v>-1</v>
      </c>
      <c r="E73" s="5">
        <v>342.57499999999999</v>
      </c>
      <c r="F73" s="5">
        <v>345.36</v>
      </c>
      <c r="G73" s="5">
        <v>342.57499999999999</v>
      </c>
      <c r="H73" s="5">
        <v>-1.001866133</v>
      </c>
      <c r="I73" s="5">
        <v>-348.64</v>
      </c>
      <c r="J73" s="5">
        <v>-7.0668660000000001</v>
      </c>
      <c r="K73" s="5" t="s">
        <v>106</v>
      </c>
    </row>
    <row r="74" spans="1:11" x14ac:dyDescent="0.25">
      <c r="A74" s="5">
        <v>73</v>
      </c>
      <c r="B74" s="5" t="s">
        <v>33</v>
      </c>
      <c r="C74" s="6" t="s">
        <v>177</v>
      </c>
      <c r="D74" s="5">
        <v>4</v>
      </c>
      <c r="E74" s="5">
        <v>57.9</v>
      </c>
      <c r="F74" s="5">
        <v>56.06</v>
      </c>
      <c r="G74" s="5">
        <v>-231.6</v>
      </c>
      <c r="H74" s="5">
        <v>-1</v>
      </c>
      <c r="I74" s="5">
        <v>232.6</v>
      </c>
      <c r="J74" s="5">
        <v>0</v>
      </c>
      <c r="K74" s="5" t="s">
        <v>104</v>
      </c>
    </row>
    <row r="75" spans="1:11" x14ac:dyDescent="0.25">
      <c r="A75" s="5">
        <v>74</v>
      </c>
      <c r="B75" s="5" t="s">
        <v>33</v>
      </c>
      <c r="C75" s="6" t="s">
        <v>178</v>
      </c>
      <c r="D75" s="5">
        <v>-4</v>
      </c>
      <c r="E75" s="5">
        <v>55.94</v>
      </c>
      <c r="F75" s="5">
        <v>56.06</v>
      </c>
      <c r="G75" s="5">
        <v>223.76</v>
      </c>
      <c r="H75" s="5">
        <v>-1.0016171760000001</v>
      </c>
      <c r="I75" s="5">
        <v>-232.6</v>
      </c>
      <c r="J75" s="5">
        <v>-9.8416169999999994</v>
      </c>
      <c r="K75" s="5" t="s">
        <v>106</v>
      </c>
    </row>
    <row r="76" spans="1:11" x14ac:dyDescent="0.25">
      <c r="A76" s="5">
        <v>75</v>
      </c>
      <c r="B76" s="5" t="s">
        <v>34</v>
      </c>
      <c r="C76" s="6" t="s">
        <v>179</v>
      </c>
      <c r="D76" s="5">
        <v>2</v>
      </c>
      <c r="E76" s="5">
        <v>116.42</v>
      </c>
      <c r="F76" s="5">
        <v>114.52</v>
      </c>
      <c r="G76" s="5">
        <v>-232.84</v>
      </c>
      <c r="H76" s="5">
        <v>-1</v>
      </c>
      <c r="I76" s="5">
        <v>233.84</v>
      </c>
      <c r="J76" s="5">
        <v>0</v>
      </c>
      <c r="K76" s="5" t="s">
        <v>104</v>
      </c>
    </row>
    <row r="77" spans="1:11" x14ac:dyDescent="0.25">
      <c r="A77" s="5">
        <v>76</v>
      </c>
      <c r="B77" s="5" t="s">
        <v>34</v>
      </c>
      <c r="C77" s="6" t="s">
        <v>180</v>
      </c>
      <c r="D77" s="5">
        <v>-2</v>
      </c>
      <c r="E77" s="5">
        <v>115.35</v>
      </c>
      <c r="F77" s="5">
        <v>114.52</v>
      </c>
      <c r="G77" s="5">
        <v>230.7</v>
      </c>
      <c r="H77" s="5">
        <v>-1.0014145699999999</v>
      </c>
      <c r="I77" s="5">
        <v>-233.84</v>
      </c>
      <c r="J77" s="5">
        <v>-4.1414150000000003</v>
      </c>
      <c r="K77" s="5" t="s">
        <v>106</v>
      </c>
    </row>
    <row r="78" spans="1:11" x14ac:dyDescent="0.25">
      <c r="A78" s="5">
        <v>77</v>
      </c>
      <c r="B78" s="5" t="s">
        <v>35</v>
      </c>
      <c r="C78" s="6" t="s">
        <v>181</v>
      </c>
      <c r="D78" s="5">
        <v>4</v>
      </c>
      <c r="E78" s="5">
        <v>53.66</v>
      </c>
      <c r="F78" s="5">
        <v>53.05</v>
      </c>
      <c r="G78" s="5">
        <v>-214.64</v>
      </c>
      <c r="H78" s="5">
        <v>-1</v>
      </c>
      <c r="I78" s="5">
        <v>215.64</v>
      </c>
      <c r="J78" s="5">
        <v>0</v>
      </c>
      <c r="K78" s="5" t="s">
        <v>104</v>
      </c>
    </row>
    <row r="79" spans="1:11" x14ac:dyDescent="0.25">
      <c r="A79" s="5">
        <v>78</v>
      </c>
      <c r="B79" s="5" t="s">
        <v>35</v>
      </c>
      <c r="C79" s="6" t="s">
        <v>182</v>
      </c>
      <c r="D79" s="5">
        <v>-4</v>
      </c>
      <c r="E79" s="5">
        <v>52.8</v>
      </c>
      <c r="F79" s="5">
        <v>53.05</v>
      </c>
      <c r="G79" s="5">
        <v>211.2</v>
      </c>
      <c r="H79" s="5">
        <v>-1.0015531200000001</v>
      </c>
      <c r="I79" s="5">
        <v>-215.64</v>
      </c>
      <c r="J79" s="5">
        <v>-5.4415529999999999</v>
      </c>
      <c r="K79" s="5" t="s">
        <v>106</v>
      </c>
    </row>
    <row r="80" spans="1:11" x14ac:dyDescent="0.25">
      <c r="A80" s="5">
        <v>79</v>
      </c>
      <c r="B80" s="5" t="s">
        <v>35</v>
      </c>
      <c r="C80" s="6" t="s">
        <v>183</v>
      </c>
      <c r="D80" s="5">
        <v>3</v>
      </c>
      <c r="E80" s="5">
        <v>65.83</v>
      </c>
      <c r="F80" s="5">
        <v>64.98</v>
      </c>
      <c r="G80" s="5">
        <v>-197.49</v>
      </c>
      <c r="H80" s="5">
        <v>-1</v>
      </c>
      <c r="I80" s="5">
        <v>198.49</v>
      </c>
      <c r="J80" s="5">
        <v>0</v>
      </c>
      <c r="K80" s="5" t="s">
        <v>104</v>
      </c>
    </row>
    <row r="81" spans="1:11" x14ac:dyDescent="0.25">
      <c r="A81" s="5">
        <v>80</v>
      </c>
      <c r="B81" s="5" t="s">
        <v>35</v>
      </c>
      <c r="C81" s="6" t="s">
        <v>184</v>
      </c>
      <c r="D81" s="5">
        <v>-3</v>
      </c>
      <c r="E81" s="5">
        <v>64.790000000000006</v>
      </c>
      <c r="F81" s="5">
        <v>64.98</v>
      </c>
      <c r="G81" s="5">
        <v>194.37</v>
      </c>
      <c r="H81" s="5">
        <v>-1.0013482869999999</v>
      </c>
      <c r="I81" s="5">
        <v>-198.49</v>
      </c>
      <c r="J81" s="5">
        <v>-5.1213480000000002</v>
      </c>
      <c r="K81" s="5" t="s">
        <v>106</v>
      </c>
    </row>
    <row r="82" spans="1:11" x14ac:dyDescent="0.25">
      <c r="A82" s="5">
        <v>81</v>
      </c>
      <c r="B82" s="5" t="s">
        <v>36</v>
      </c>
      <c r="C82" s="6" t="s">
        <v>185</v>
      </c>
      <c r="D82" s="5">
        <v>3</v>
      </c>
      <c r="E82" s="5">
        <v>40.295000000000002</v>
      </c>
      <c r="F82" s="5">
        <v>43.22</v>
      </c>
      <c r="G82" s="5">
        <v>-241.77</v>
      </c>
      <c r="H82" s="5">
        <v>-1</v>
      </c>
      <c r="I82" s="5">
        <v>242.77</v>
      </c>
      <c r="J82" s="5">
        <v>0</v>
      </c>
      <c r="K82" s="5" t="s">
        <v>104</v>
      </c>
    </row>
    <row r="83" spans="1:11" x14ac:dyDescent="0.25">
      <c r="A83" s="5">
        <v>82</v>
      </c>
      <c r="B83" s="5" t="s">
        <v>36</v>
      </c>
      <c r="C83" s="6" t="s">
        <v>186</v>
      </c>
      <c r="D83" s="5">
        <v>-3</v>
      </c>
      <c r="E83" s="5">
        <v>44.51</v>
      </c>
      <c r="F83" s="5">
        <v>43.62</v>
      </c>
      <c r="G83" s="5">
        <v>133.53</v>
      </c>
      <c r="H83" s="5">
        <v>-1.0010380029999999</v>
      </c>
      <c r="I83" s="5">
        <v>-121.38500000000001</v>
      </c>
      <c r="J83" s="5">
        <v>11.143962</v>
      </c>
      <c r="K83" s="5" t="s">
        <v>106</v>
      </c>
    </row>
    <row r="84" spans="1:11" x14ac:dyDescent="0.25">
      <c r="A84" s="5">
        <v>83</v>
      </c>
      <c r="B84" s="5" t="s">
        <v>36</v>
      </c>
      <c r="C84" s="6" t="s">
        <v>185</v>
      </c>
      <c r="D84" s="5">
        <v>3</v>
      </c>
      <c r="E84" s="5">
        <v>40.295000000000002</v>
      </c>
      <c r="F84" s="5">
        <v>43.22</v>
      </c>
      <c r="G84" s="5">
        <v>-241.77</v>
      </c>
      <c r="H84" s="5">
        <v>-1</v>
      </c>
      <c r="I84" s="5">
        <v>242.77</v>
      </c>
      <c r="J84" s="5">
        <v>0</v>
      </c>
      <c r="K84" s="5" t="s">
        <v>104</v>
      </c>
    </row>
    <row r="85" spans="1:11" x14ac:dyDescent="0.25">
      <c r="A85" s="5">
        <v>84</v>
      </c>
      <c r="B85" s="5" t="s">
        <v>36</v>
      </c>
      <c r="C85" s="6" t="s">
        <v>187</v>
      </c>
      <c r="D85" s="5">
        <v>-3</v>
      </c>
      <c r="E85" s="5">
        <v>40.770000000000003</v>
      </c>
      <c r="F85" s="5">
        <v>40.549999999999997</v>
      </c>
      <c r="G85" s="5">
        <v>122.31</v>
      </c>
      <c r="H85" s="5">
        <v>-1.000980781</v>
      </c>
      <c r="I85" s="5">
        <v>-121.38500000000001</v>
      </c>
      <c r="J85" s="5">
        <v>-7.5981000000000007E-2</v>
      </c>
      <c r="K85" s="5" t="s">
        <v>106</v>
      </c>
    </row>
    <row r="86" spans="1:11" x14ac:dyDescent="0.25">
      <c r="A86" s="5">
        <v>85</v>
      </c>
      <c r="B86" s="5" t="s">
        <v>37</v>
      </c>
      <c r="C86" s="6" t="s">
        <v>188</v>
      </c>
      <c r="D86" s="5">
        <v>2</v>
      </c>
      <c r="E86" s="5">
        <v>89.46</v>
      </c>
      <c r="F86" s="5">
        <v>91.09</v>
      </c>
      <c r="G86" s="5">
        <v>-178.92</v>
      </c>
      <c r="H86" s="5">
        <v>-1</v>
      </c>
      <c r="I86" s="5">
        <v>179.92</v>
      </c>
      <c r="J86" s="5">
        <v>0</v>
      </c>
      <c r="K86" s="5" t="s">
        <v>104</v>
      </c>
    </row>
    <row r="87" spans="1:11" x14ac:dyDescent="0.25">
      <c r="A87" s="5">
        <v>86</v>
      </c>
      <c r="B87" s="5" t="s">
        <v>37</v>
      </c>
      <c r="C87" s="6" t="s">
        <v>189</v>
      </c>
      <c r="D87" s="5">
        <v>-2</v>
      </c>
      <c r="E87" s="5">
        <v>90.39</v>
      </c>
      <c r="F87" s="5">
        <v>91.66</v>
      </c>
      <c r="G87" s="5">
        <v>180.78</v>
      </c>
      <c r="H87" s="5">
        <v>-1.001159978</v>
      </c>
      <c r="I87" s="5">
        <v>-179.92</v>
      </c>
      <c r="J87" s="5">
        <v>-0.14116000000000001</v>
      </c>
      <c r="K87" s="5" t="s">
        <v>106</v>
      </c>
    </row>
    <row r="88" spans="1:11" x14ac:dyDescent="0.25">
      <c r="A88" s="5">
        <v>87</v>
      </c>
      <c r="B88" s="5" t="s">
        <v>38</v>
      </c>
      <c r="C88" s="6" t="s">
        <v>190</v>
      </c>
      <c r="D88" s="5">
        <v>3</v>
      </c>
      <c r="E88" s="5">
        <v>67.44</v>
      </c>
      <c r="F88" s="5">
        <v>61.8</v>
      </c>
      <c r="G88" s="5">
        <v>-202.32</v>
      </c>
      <c r="H88" s="5">
        <v>-1</v>
      </c>
      <c r="I88" s="5">
        <v>203.32</v>
      </c>
      <c r="J88" s="5">
        <v>0</v>
      </c>
      <c r="K88" s="5" t="s">
        <v>104</v>
      </c>
    </row>
    <row r="89" spans="1:11" x14ac:dyDescent="0.25">
      <c r="A89" s="5">
        <v>88</v>
      </c>
      <c r="B89" s="5" t="s">
        <v>38</v>
      </c>
      <c r="C89" s="6" t="s">
        <v>191</v>
      </c>
      <c r="D89" s="5">
        <v>-3</v>
      </c>
      <c r="E89" s="5">
        <v>65.16</v>
      </c>
      <c r="F89" s="5">
        <v>61.8</v>
      </c>
      <c r="G89" s="5">
        <v>195.48</v>
      </c>
      <c r="H89" s="5">
        <v>-1.001353948</v>
      </c>
      <c r="I89" s="5">
        <v>-203.32</v>
      </c>
      <c r="J89" s="5">
        <v>-8.8413540000000008</v>
      </c>
      <c r="K89" s="5" t="s">
        <v>106</v>
      </c>
    </row>
    <row r="90" spans="1:11" x14ac:dyDescent="0.25">
      <c r="A90" s="5">
        <v>89</v>
      </c>
      <c r="B90" s="5" t="s">
        <v>39</v>
      </c>
      <c r="C90" s="6" t="s">
        <v>192</v>
      </c>
      <c r="D90" s="5">
        <v>1</v>
      </c>
      <c r="E90" s="5">
        <v>254.65</v>
      </c>
      <c r="F90" s="5">
        <v>254.86</v>
      </c>
      <c r="G90" s="5">
        <v>-254.65</v>
      </c>
      <c r="H90" s="5">
        <v>-1</v>
      </c>
      <c r="I90" s="5">
        <v>255.65</v>
      </c>
      <c r="J90" s="5">
        <v>0</v>
      </c>
      <c r="K90" s="5" t="s">
        <v>104</v>
      </c>
    </row>
    <row r="91" spans="1:11" x14ac:dyDescent="0.25">
      <c r="A91" s="5">
        <v>90</v>
      </c>
      <c r="B91" s="5" t="s">
        <v>39</v>
      </c>
      <c r="C91" s="6" t="s">
        <v>193</v>
      </c>
      <c r="D91" s="5">
        <v>-1</v>
      </c>
      <c r="E91" s="5">
        <v>250.21</v>
      </c>
      <c r="F91" s="5">
        <v>254.48</v>
      </c>
      <c r="G91" s="5">
        <v>250.21</v>
      </c>
      <c r="H91" s="5">
        <v>-1.0013950709999999</v>
      </c>
      <c r="I91" s="5">
        <v>-255.65</v>
      </c>
      <c r="J91" s="5">
        <v>-6.441395</v>
      </c>
      <c r="K91" s="5" t="s">
        <v>106</v>
      </c>
    </row>
    <row r="92" spans="1:11" x14ac:dyDescent="0.25">
      <c r="A92" s="5">
        <v>91</v>
      </c>
      <c r="B92" s="5" t="s">
        <v>40</v>
      </c>
      <c r="C92" s="6" t="s">
        <v>194</v>
      </c>
      <c r="D92" s="5">
        <v>12</v>
      </c>
      <c r="E92" s="5">
        <v>20.92</v>
      </c>
      <c r="F92" s="5">
        <v>21.1</v>
      </c>
      <c r="G92" s="5">
        <v>-251.04</v>
      </c>
      <c r="H92" s="5">
        <v>-1</v>
      </c>
      <c r="I92" s="5">
        <v>252.04</v>
      </c>
      <c r="J92" s="5">
        <v>0</v>
      </c>
      <c r="K92" s="5" t="s">
        <v>104</v>
      </c>
    </row>
    <row r="93" spans="1:11" x14ac:dyDescent="0.25">
      <c r="A93" s="5">
        <v>92</v>
      </c>
      <c r="B93" s="5" t="s">
        <v>40</v>
      </c>
      <c r="C93" s="6" t="s">
        <v>195</v>
      </c>
      <c r="D93" s="5">
        <v>-12</v>
      </c>
      <c r="E93" s="5">
        <v>20.192</v>
      </c>
      <c r="F93" s="5">
        <v>18.79</v>
      </c>
      <c r="G93" s="5">
        <v>242.304</v>
      </c>
      <c r="H93" s="5">
        <v>-1.00266375</v>
      </c>
      <c r="I93" s="5">
        <v>-252.04</v>
      </c>
      <c r="J93" s="5">
        <v>-10.738664</v>
      </c>
      <c r="K93" s="5" t="s">
        <v>106</v>
      </c>
    </row>
    <row r="94" spans="1:11" x14ac:dyDescent="0.25">
      <c r="A94" s="5">
        <v>93</v>
      </c>
      <c r="B94" s="5" t="s">
        <v>41</v>
      </c>
      <c r="C94" s="6" t="s">
        <v>196</v>
      </c>
      <c r="D94" s="5">
        <v>42</v>
      </c>
      <c r="E94" s="5">
        <v>6.14</v>
      </c>
      <c r="F94" s="5">
        <v>5.65</v>
      </c>
      <c r="G94" s="5">
        <v>-257.88</v>
      </c>
      <c r="H94" s="5">
        <v>-1</v>
      </c>
      <c r="I94" s="5">
        <v>258.88</v>
      </c>
      <c r="J94" s="5">
        <v>0</v>
      </c>
      <c r="K94" s="5" t="s">
        <v>104</v>
      </c>
    </row>
    <row r="95" spans="1:11" x14ac:dyDescent="0.25">
      <c r="A95" s="5">
        <v>94</v>
      </c>
      <c r="B95" s="5" t="s">
        <v>41</v>
      </c>
      <c r="C95" s="6" t="s">
        <v>197</v>
      </c>
      <c r="D95" s="5">
        <v>-42</v>
      </c>
      <c r="E95" s="5">
        <v>5.82</v>
      </c>
      <c r="F95" s="5">
        <v>5.65</v>
      </c>
      <c r="G95" s="5">
        <v>244.44</v>
      </c>
      <c r="H95" s="5">
        <v>-1.0062446439999999</v>
      </c>
      <c r="I95" s="5">
        <v>-258.88</v>
      </c>
      <c r="J95" s="5">
        <v>-15.446244999999999</v>
      </c>
      <c r="K95" s="5" t="s">
        <v>106</v>
      </c>
    </row>
    <row r="96" spans="1:11" x14ac:dyDescent="0.25">
      <c r="A96" s="5">
        <v>95</v>
      </c>
      <c r="B96" s="5" t="s">
        <v>42</v>
      </c>
      <c r="C96" s="6" t="s">
        <v>198</v>
      </c>
      <c r="D96" s="5">
        <v>1</v>
      </c>
      <c r="E96" s="5">
        <v>94.98</v>
      </c>
      <c r="F96" s="5">
        <v>94.88</v>
      </c>
      <c r="G96" s="5">
        <v>-94.98</v>
      </c>
      <c r="H96" s="5">
        <v>-0.94979999999999998</v>
      </c>
      <c r="I96" s="5">
        <v>95.9298</v>
      </c>
      <c r="J96" s="5">
        <v>0</v>
      </c>
      <c r="K96" s="5" t="s">
        <v>104</v>
      </c>
    </row>
    <row r="97" spans="1:11" x14ac:dyDescent="0.25">
      <c r="A97" s="5">
        <v>96</v>
      </c>
      <c r="B97" s="5" t="s">
        <v>42</v>
      </c>
      <c r="C97" s="6" t="s">
        <v>199</v>
      </c>
      <c r="D97" s="5">
        <v>-1</v>
      </c>
      <c r="E97" s="5">
        <v>88.933800000000005</v>
      </c>
      <c r="F97" s="5">
        <v>86.3</v>
      </c>
      <c r="G97" s="5">
        <v>88.933800000000005</v>
      </c>
      <c r="H97" s="5">
        <v>-0.88991056199999996</v>
      </c>
      <c r="I97" s="5">
        <v>-95.9298</v>
      </c>
      <c r="J97" s="5">
        <v>-7.8859110000000001</v>
      </c>
      <c r="K97" s="5" t="s">
        <v>106</v>
      </c>
    </row>
    <row r="98" spans="1:11" x14ac:dyDescent="0.25">
      <c r="A98" s="5">
        <v>97</v>
      </c>
      <c r="B98" s="5" t="s">
        <v>43</v>
      </c>
      <c r="C98" s="6" t="s">
        <v>200</v>
      </c>
      <c r="D98" s="5">
        <v>62</v>
      </c>
      <c r="E98" s="5">
        <v>4.01</v>
      </c>
      <c r="F98" s="5">
        <v>4.0199999999999996</v>
      </c>
      <c r="G98" s="5">
        <v>-248.62</v>
      </c>
      <c r="H98" s="5">
        <v>-1</v>
      </c>
      <c r="I98" s="5">
        <v>249.62</v>
      </c>
      <c r="J98" s="5">
        <v>0</v>
      </c>
      <c r="K98" s="5" t="s">
        <v>104</v>
      </c>
    </row>
    <row r="99" spans="1:11" x14ac:dyDescent="0.25">
      <c r="A99" s="5">
        <v>98</v>
      </c>
      <c r="B99" s="5" t="s">
        <v>43</v>
      </c>
      <c r="C99" s="6" t="s">
        <v>201</v>
      </c>
      <c r="D99" s="5">
        <v>-62</v>
      </c>
      <c r="E99" s="5">
        <v>3.95</v>
      </c>
      <c r="F99" s="5">
        <v>4.0199999999999996</v>
      </c>
      <c r="G99" s="5">
        <v>244.9</v>
      </c>
      <c r="H99" s="5">
        <v>-1.00862699</v>
      </c>
      <c r="I99" s="5">
        <v>-249.62</v>
      </c>
      <c r="J99" s="5">
        <v>-5.7286270000000004</v>
      </c>
      <c r="K99" s="5" t="s">
        <v>106</v>
      </c>
    </row>
    <row r="100" spans="1:11" x14ac:dyDescent="0.25">
      <c r="A100" s="5">
        <v>99</v>
      </c>
      <c r="B100" s="5" t="s">
        <v>44</v>
      </c>
      <c r="C100" s="6" t="s">
        <v>202</v>
      </c>
      <c r="D100" s="5">
        <v>49</v>
      </c>
      <c r="E100" s="5">
        <v>5.077</v>
      </c>
      <c r="F100" s="5">
        <v>5.26</v>
      </c>
      <c r="G100" s="5">
        <v>-248.773</v>
      </c>
      <c r="H100" s="5">
        <v>-1</v>
      </c>
      <c r="I100" s="5">
        <v>249.773</v>
      </c>
      <c r="J100" s="5">
        <v>0</v>
      </c>
      <c r="K100" s="5" t="s">
        <v>104</v>
      </c>
    </row>
    <row r="101" spans="1:11" x14ac:dyDescent="0.25">
      <c r="A101" s="5">
        <v>100</v>
      </c>
      <c r="B101" s="5" t="s">
        <v>44</v>
      </c>
      <c r="C101" s="6" t="s">
        <v>203</v>
      </c>
      <c r="D101" s="5">
        <v>-49</v>
      </c>
      <c r="E101" s="5">
        <v>4.4000000000000004</v>
      </c>
      <c r="F101" s="5">
        <v>4.3</v>
      </c>
      <c r="G101" s="5">
        <v>215.6</v>
      </c>
      <c r="H101" s="5">
        <v>-1.00693056</v>
      </c>
      <c r="I101" s="5">
        <v>-249.773</v>
      </c>
      <c r="J101" s="5">
        <v>-35.179931000000003</v>
      </c>
      <c r="K101" s="5" t="s">
        <v>106</v>
      </c>
    </row>
    <row r="102" spans="1:11" x14ac:dyDescent="0.25">
      <c r="A102" s="5">
        <v>101</v>
      </c>
      <c r="B102" s="5" t="s">
        <v>45</v>
      </c>
      <c r="C102" s="6" t="s">
        <v>204</v>
      </c>
      <c r="D102" s="5">
        <v>1</v>
      </c>
      <c r="E102" s="5">
        <v>173.26</v>
      </c>
      <c r="F102" s="5">
        <v>164.37</v>
      </c>
      <c r="G102" s="5">
        <v>-173.26</v>
      </c>
      <c r="H102" s="5">
        <v>-1</v>
      </c>
      <c r="I102" s="5">
        <v>174.26</v>
      </c>
      <c r="J102" s="5">
        <v>0</v>
      </c>
      <c r="K102" s="5" t="s">
        <v>104</v>
      </c>
    </row>
    <row r="103" spans="1:11" x14ac:dyDescent="0.25">
      <c r="A103" s="5">
        <v>102</v>
      </c>
      <c r="B103" s="5" t="s">
        <v>45</v>
      </c>
      <c r="C103" s="6" t="s">
        <v>205</v>
      </c>
      <c r="D103" s="5">
        <v>-1</v>
      </c>
      <c r="E103" s="5">
        <v>169.31</v>
      </c>
      <c r="F103" s="5">
        <v>164.37</v>
      </c>
      <c r="G103" s="5">
        <v>169.31</v>
      </c>
      <c r="H103" s="5">
        <v>-1.0009824810000001</v>
      </c>
      <c r="I103" s="5">
        <v>-174.26</v>
      </c>
      <c r="J103" s="5">
        <v>-5.9509819999999998</v>
      </c>
      <c r="K103" s="5" t="s">
        <v>106</v>
      </c>
    </row>
    <row r="104" spans="1:11" x14ac:dyDescent="0.25">
      <c r="A104" s="5">
        <v>103</v>
      </c>
      <c r="B104" s="5" t="s">
        <v>46</v>
      </c>
      <c r="C104" s="6" t="s">
        <v>206</v>
      </c>
      <c r="D104" s="5">
        <v>100</v>
      </c>
      <c r="E104" s="5">
        <v>3.0750000000000002</v>
      </c>
      <c r="F104" s="5">
        <v>2.7</v>
      </c>
      <c r="G104" s="5">
        <v>-307.5</v>
      </c>
      <c r="H104" s="5">
        <v>-1</v>
      </c>
      <c r="I104" s="5">
        <v>308.5</v>
      </c>
      <c r="J104" s="5">
        <v>0</v>
      </c>
      <c r="K104" s="5" t="s">
        <v>104</v>
      </c>
    </row>
    <row r="105" spans="1:11" x14ac:dyDescent="0.25">
      <c r="A105" s="5">
        <v>104</v>
      </c>
      <c r="B105" s="5" t="s">
        <v>46</v>
      </c>
      <c r="C105" s="6" t="s">
        <v>207</v>
      </c>
      <c r="D105" s="5">
        <v>-100</v>
      </c>
      <c r="E105" s="5">
        <v>2.95</v>
      </c>
      <c r="F105" s="5">
        <v>2.7</v>
      </c>
      <c r="G105" s="5">
        <v>295</v>
      </c>
      <c r="H105" s="5">
        <v>-1.0134045</v>
      </c>
      <c r="I105" s="5">
        <v>-308.5</v>
      </c>
      <c r="J105" s="5">
        <v>-14.513404</v>
      </c>
      <c r="K105" s="5" t="s">
        <v>106</v>
      </c>
    </row>
    <row r="106" spans="1:11" x14ac:dyDescent="0.25">
      <c r="A106" s="5">
        <v>105</v>
      </c>
      <c r="B106" s="5" t="s">
        <v>47</v>
      </c>
      <c r="C106" s="6" t="s">
        <v>208</v>
      </c>
      <c r="D106" s="5">
        <v>9</v>
      </c>
      <c r="E106" s="5">
        <v>25.74</v>
      </c>
      <c r="F106" s="5">
        <v>28</v>
      </c>
      <c r="G106" s="5">
        <v>-231.66</v>
      </c>
      <c r="H106" s="5">
        <v>-1</v>
      </c>
      <c r="I106" s="5">
        <v>232.66</v>
      </c>
      <c r="J106" s="5">
        <v>0</v>
      </c>
      <c r="K106" s="5" t="s">
        <v>104</v>
      </c>
    </row>
    <row r="107" spans="1:11" x14ac:dyDescent="0.25">
      <c r="A107" s="5">
        <v>106</v>
      </c>
      <c r="B107" s="5" t="s">
        <v>47</v>
      </c>
      <c r="C107" s="6" t="s">
        <v>209</v>
      </c>
      <c r="D107" s="5">
        <v>-9</v>
      </c>
      <c r="E107" s="5">
        <v>24.26</v>
      </c>
      <c r="F107" s="5">
        <v>28</v>
      </c>
      <c r="G107" s="5">
        <v>218.34</v>
      </c>
      <c r="H107" s="5">
        <v>-1.002184534</v>
      </c>
      <c r="I107" s="5">
        <v>-232.66</v>
      </c>
      <c r="J107" s="5">
        <v>-15.322184999999999</v>
      </c>
      <c r="K107" s="5" t="s">
        <v>106</v>
      </c>
    </row>
    <row r="108" spans="1:11" x14ac:dyDescent="0.25">
      <c r="A108" s="5">
        <v>107</v>
      </c>
      <c r="B108" s="5" t="s">
        <v>48</v>
      </c>
      <c r="C108" s="6" t="s">
        <v>210</v>
      </c>
      <c r="D108" s="5">
        <v>9</v>
      </c>
      <c r="E108" s="5">
        <v>22.31</v>
      </c>
      <c r="F108" s="5">
        <v>22.97</v>
      </c>
      <c r="G108" s="5">
        <v>-200.79</v>
      </c>
      <c r="H108" s="5">
        <v>-1</v>
      </c>
      <c r="I108" s="5">
        <v>201.79</v>
      </c>
      <c r="J108" s="5">
        <v>0</v>
      </c>
      <c r="K108" s="5" t="s">
        <v>104</v>
      </c>
    </row>
    <row r="109" spans="1:11" x14ac:dyDescent="0.25">
      <c r="A109" s="5">
        <v>108</v>
      </c>
      <c r="B109" s="5" t="s">
        <v>48</v>
      </c>
      <c r="C109" s="6" t="s">
        <v>211</v>
      </c>
      <c r="D109" s="5">
        <v>-9</v>
      </c>
      <c r="E109" s="5">
        <v>21.06</v>
      </c>
      <c r="F109" s="5">
        <v>22</v>
      </c>
      <c r="G109" s="5">
        <v>189.54</v>
      </c>
      <c r="H109" s="5">
        <v>-1.002037654</v>
      </c>
      <c r="I109" s="5">
        <v>-201.79</v>
      </c>
      <c r="J109" s="5">
        <v>-13.252038000000001</v>
      </c>
      <c r="K109" s="5" t="s">
        <v>106</v>
      </c>
    </row>
    <row r="110" spans="1:11" x14ac:dyDescent="0.25">
      <c r="A110" s="5">
        <v>109</v>
      </c>
      <c r="B110" s="5" t="s">
        <v>49</v>
      </c>
      <c r="C110" s="6" t="s">
        <v>212</v>
      </c>
      <c r="D110" s="5">
        <v>13</v>
      </c>
      <c r="E110" s="5">
        <v>17.350000000000001</v>
      </c>
      <c r="F110" s="5">
        <v>17.13</v>
      </c>
      <c r="G110" s="5">
        <v>-225.55</v>
      </c>
      <c r="H110" s="5">
        <v>-1</v>
      </c>
      <c r="I110" s="5">
        <v>226.55</v>
      </c>
      <c r="J110" s="5">
        <v>0</v>
      </c>
      <c r="K110" s="5" t="s">
        <v>104</v>
      </c>
    </row>
    <row r="111" spans="1:11" x14ac:dyDescent="0.25">
      <c r="A111" s="5">
        <v>110</v>
      </c>
      <c r="B111" s="5" t="s">
        <v>49</v>
      </c>
      <c r="C111" s="6" t="s">
        <v>213</v>
      </c>
      <c r="D111" s="5">
        <v>-13</v>
      </c>
      <c r="E111" s="5">
        <v>17.003799999999998</v>
      </c>
      <c r="F111" s="5">
        <v>17.13</v>
      </c>
      <c r="G111" s="5">
        <v>221.04939999999999</v>
      </c>
      <c r="H111" s="5">
        <v>-1.0026743520000001</v>
      </c>
      <c r="I111" s="5">
        <v>-226.55</v>
      </c>
      <c r="J111" s="5">
        <v>-6.5032740000000002</v>
      </c>
      <c r="K111" s="5" t="s">
        <v>106</v>
      </c>
    </row>
    <row r="112" spans="1:11" x14ac:dyDescent="0.25">
      <c r="A112" s="5">
        <v>111</v>
      </c>
      <c r="B112" s="5" t="s">
        <v>50</v>
      </c>
      <c r="C112" s="6" t="s">
        <v>214</v>
      </c>
      <c r="D112" s="5">
        <v>5</v>
      </c>
      <c r="E112" s="5">
        <v>25.686</v>
      </c>
      <c r="F112" s="5">
        <v>26.65</v>
      </c>
      <c r="G112" s="5">
        <v>-231.17400000000001</v>
      </c>
      <c r="H112" s="5">
        <v>-1</v>
      </c>
      <c r="I112" s="5">
        <v>232.17400000000001</v>
      </c>
      <c r="J112" s="5">
        <v>0</v>
      </c>
      <c r="K112" s="5" t="s">
        <v>104</v>
      </c>
    </row>
    <row r="113" spans="1:11" x14ac:dyDescent="0.25">
      <c r="A113" s="5">
        <v>112</v>
      </c>
      <c r="B113" s="5" t="s">
        <v>50</v>
      </c>
      <c r="C113" s="6" t="s">
        <v>215</v>
      </c>
      <c r="D113" s="5">
        <v>-5</v>
      </c>
      <c r="E113" s="5">
        <v>28.03</v>
      </c>
      <c r="F113" s="5">
        <v>26.42</v>
      </c>
      <c r="G113" s="5">
        <v>140.15</v>
      </c>
      <c r="H113" s="5">
        <v>-1.001309765</v>
      </c>
      <c r="I113" s="5">
        <v>-128.985556</v>
      </c>
      <c r="J113" s="5">
        <v>10.163135</v>
      </c>
      <c r="K113" s="5" t="s">
        <v>106</v>
      </c>
    </row>
    <row r="114" spans="1:11" x14ac:dyDescent="0.25">
      <c r="A114" s="5">
        <v>113</v>
      </c>
      <c r="B114" s="5" t="s">
        <v>50</v>
      </c>
      <c r="C114" s="6" t="s">
        <v>214</v>
      </c>
      <c r="D114" s="5">
        <v>4</v>
      </c>
      <c r="E114" s="5">
        <v>25.686</v>
      </c>
      <c r="F114" s="5">
        <v>26.65</v>
      </c>
      <c r="G114" s="5">
        <v>-231.17400000000001</v>
      </c>
      <c r="H114" s="5">
        <v>-1</v>
      </c>
      <c r="I114" s="5">
        <v>232.17400000000001</v>
      </c>
      <c r="J114" s="5">
        <v>0</v>
      </c>
      <c r="K114" s="5" t="s">
        <v>104</v>
      </c>
    </row>
    <row r="115" spans="1:11" x14ac:dyDescent="0.25">
      <c r="A115" s="5">
        <v>114</v>
      </c>
      <c r="B115" s="5" t="s">
        <v>50</v>
      </c>
      <c r="C115" s="6" t="s">
        <v>216</v>
      </c>
      <c r="D115" s="5">
        <v>-4</v>
      </c>
      <c r="E115" s="5">
        <v>32.64</v>
      </c>
      <c r="F115" s="5">
        <v>33.01</v>
      </c>
      <c r="G115" s="5">
        <v>130.56</v>
      </c>
      <c r="H115" s="5">
        <v>-1.0011418560000001</v>
      </c>
      <c r="I115" s="5">
        <v>-103.188444</v>
      </c>
      <c r="J115" s="5">
        <v>26.370414</v>
      </c>
      <c r="K115" s="5" t="s">
        <v>106</v>
      </c>
    </row>
    <row r="116" spans="1:11" x14ac:dyDescent="0.25">
      <c r="A116" s="5">
        <v>115</v>
      </c>
      <c r="B116" s="5" t="s">
        <v>50</v>
      </c>
      <c r="C116" s="6" t="s">
        <v>217</v>
      </c>
      <c r="D116" s="5">
        <v>10</v>
      </c>
      <c r="E116" s="5">
        <v>34.58</v>
      </c>
      <c r="F116" s="5">
        <v>33.19</v>
      </c>
      <c r="G116" s="5">
        <v>-345.8</v>
      </c>
      <c r="H116" s="5">
        <v>-1</v>
      </c>
      <c r="I116" s="5">
        <v>346.8</v>
      </c>
      <c r="J116" s="5">
        <v>0</v>
      </c>
      <c r="K116" s="5" t="s">
        <v>104</v>
      </c>
    </row>
    <row r="117" spans="1:11" x14ac:dyDescent="0.25">
      <c r="A117" s="5">
        <v>116</v>
      </c>
      <c r="B117" s="5" t="s">
        <v>50</v>
      </c>
      <c r="C117" s="6" t="s">
        <v>218</v>
      </c>
      <c r="D117" s="5">
        <v>-10</v>
      </c>
      <c r="E117" s="5">
        <v>33.375</v>
      </c>
      <c r="F117" s="5">
        <v>33.19</v>
      </c>
      <c r="G117" s="5">
        <v>333.75</v>
      </c>
      <c r="H117" s="5">
        <v>-1.002892125</v>
      </c>
      <c r="I117" s="5">
        <v>-346.8</v>
      </c>
      <c r="J117" s="5">
        <v>-14.052892</v>
      </c>
      <c r="K117" s="5" t="s">
        <v>106</v>
      </c>
    </row>
    <row r="118" spans="1:11" x14ac:dyDescent="0.25">
      <c r="A118" s="5">
        <v>117</v>
      </c>
      <c r="B118" s="5" t="s">
        <v>51</v>
      </c>
      <c r="C118" s="6" t="s">
        <v>219</v>
      </c>
      <c r="D118" s="5">
        <v>5</v>
      </c>
      <c r="E118" s="5">
        <v>52.78</v>
      </c>
      <c r="F118" s="5">
        <v>55.06</v>
      </c>
      <c r="G118" s="5">
        <v>-263.89999999999998</v>
      </c>
      <c r="H118" s="5">
        <v>-1</v>
      </c>
      <c r="I118" s="5">
        <v>264.89999999999998</v>
      </c>
      <c r="J118" s="5">
        <v>0</v>
      </c>
      <c r="K118" s="5" t="s">
        <v>104</v>
      </c>
    </row>
    <row r="119" spans="1:11" x14ac:dyDescent="0.25">
      <c r="A119" s="5">
        <v>118</v>
      </c>
      <c r="B119" s="5" t="s">
        <v>51</v>
      </c>
      <c r="C119" s="6" t="s">
        <v>220</v>
      </c>
      <c r="D119" s="5">
        <v>-5</v>
      </c>
      <c r="E119" s="5">
        <v>51.99</v>
      </c>
      <c r="F119" s="5">
        <v>55.06</v>
      </c>
      <c r="G119" s="5">
        <v>259.95</v>
      </c>
      <c r="H119" s="5">
        <v>-1.0019207450000001</v>
      </c>
      <c r="I119" s="5">
        <v>-264.89999999999998</v>
      </c>
      <c r="J119" s="5">
        <v>-5.9519209999999996</v>
      </c>
      <c r="K119" s="5" t="s">
        <v>106</v>
      </c>
    </row>
    <row r="120" spans="1:11" x14ac:dyDescent="0.25">
      <c r="A120" s="5">
        <v>119</v>
      </c>
      <c r="B120" s="5" t="s">
        <v>51</v>
      </c>
      <c r="C120" s="6" t="s">
        <v>221</v>
      </c>
      <c r="D120" s="5">
        <v>4</v>
      </c>
      <c r="E120" s="5">
        <v>55.47</v>
      </c>
      <c r="F120" s="5">
        <v>52.98</v>
      </c>
      <c r="G120" s="5">
        <v>-221.88</v>
      </c>
      <c r="H120" s="5">
        <v>-1</v>
      </c>
      <c r="I120" s="5">
        <v>222.88</v>
      </c>
      <c r="J120" s="5">
        <v>0</v>
      </c>
      <c r="K120" s="5" t="s">
        <v>104</v>
      </c>
    </row>
    <row r="121" spans="1:11" x14ac:dyDescent="0.25">
      <c r="A121" s="5">
        <v>120</v>
      </c>
      <c r="B121" s="5" t="s">
        <v>51</v>
      </c>
      <c r="C121" s="6" t="s">
        <v>222</v>
      </c>
      <c r="D121" s="5">
        <v>-4</v>
      </c>
      <c r="E121" s="5">
        <v>54.32</v>
      </c>
      <c r="F121" s="5">
        <v>52.98</v>
      </c>
      <c r="G121" s="5">
        <v>217.28</v>
      </c>
      <c r="H121" s="5">
        <v>-1.001584128</v>
      </c>
      <c r="I121" s="5">
        <v>-222.88</v>
      </c>
      <c r="J121" s="5">
        <v>-6.6015839999999999</v>
      </c>
      <c r="K121" s="5" t="s">
        <v>106</v>
      </c>
    </row>
    <row r="122" spans="1:11" x14ac:dyDescent="0.25">
      <c r="A122" s="5">
        <v>121</v>
      </c>
      <c r="B122" s="5" t="s">
        <v>51</v>
      </c>
      <c r="C122" s="6" t="s">
        <v>223</v>
      </c>
      <c r="D122" s="5">
        <v>4</v>
      </c>
      <c r="E122" s="5">
        <v>55.51</v>
      </c>
      <c r="F122" s="5">
        <v>52.98</v>
      </c>
      <c r="G122" s="5">
        <v>-222.04</v>
      </c>
      <c r="H122" s="5">
        <v>-1</v>
      </c>
      <c r="I122" s="5">
        <v>223.04</v>
      </c>
      <c r="J122" s="5">
        <v>0</v>
      </c>
      <c r="K122" s="5" t="s">
        <v>104</v>
      </c>
    </row>
    <row r="123" spans="1:11" x14ac:dyDescent="0.25">
      <c r="A123" s="5">
        <v>122</v>
      </c>
      <c r="B123" s="5" t="s">
        <v>51</v>
      </c>
      <c r="C123" s="6" t="s">
        <v>224</v>
      </c>
      <c r="D123" s="5">
        <v>-4</v>
      </c>
      <c r="E123" s="5">
        <v>54.053800000000003</v>
      </c>
      <c r="F123" s="5">
        <v>52.98</v>
      </c>
      <c r="G123" s="5">
        <v>216.21520000000001</v>
      </c>
      <c r="H123" s="5">
        <v>-1.0015786980000001</v>
      </c>
      <c r="I123" s="5">
        <v>-223.04</v>
      </c>
      <c r="J123" s="5">
        <v>-7.8263790000000002</v>
      </c>
      <c r="K123" s="5" t="s">
        <v>106</v>
      </c>
    </row>
    <row r="124" spans="1:11" x14ac:dyDescent="0.25">
      <c r="A124" s="5">
        <v>123</v>
      </c>
      <c r="B124" s="5" t="s">
        <v>52</v>
      </c>
      <c r="C124" s="6" t="s">
        <v>225</v>
      </c>
      <c r="D124" s="5">
        <v>2</v>
      </c>
      <c r="E124" s="5">
        <v>86.8</v>
      </c>
      <c r="F124" s="5">
        <v>81.760000000000005</v>
      </c>
      <c r="G124" s="5">
        <v>-173.6</v>
      </c>
      <c r="H124" s="5">
        <v>-1</v>
      </c>
      <c r="I124" s="5">
        <v>174.6</v>
      </c>
      <c r="J124" s="5">
        <v>0</v>
      </c>
      <c r="K124" s="5" t="s">
        <v>104</v>
      </c>
    </row>
    <row r="125" spans="1:11" x14ac:dyDescent="0.25">
      <c r="A125" s="5">
        <v>124</v>
      </c>
      <c r="B125" s="5" t="s">
        <v>52</v>
      </c>
      <c r="C125" s="6" t="s">
        <v>226</v>
      </c>
      <c r="D125" s="5">
        <v>-2</v>
      </c>
      <c r="E125" s="5">
        <v>84.81</v>
      </c>
      <c r="F125" s="5">
        <v>81.760000000000005</v>
      </c>
      <c r="G125" s="5">
        <v>169.62</v>
      </c>
      <c r="H125" s="5">
        <v>-1.0011030620000001</v>
      </c>
      <c r="I125" s="5">
        <v>-174.6</v>
      </c>
      <c r="J125" s="5">
        <v>-5.9811030000000001</v>
      </c>
      <c r="K125" s="5" t="s">
        <v>106</v>
      </c>
    </row>
    <row r="126" spans="1:11" x14ac:dyDescent="0.25">
      <c r="A126" s="5">
        <v>125</v>
      </c>
      <c r="B126" s="5" t="s">
        <v>53</v>
      </c>
      <c r="C126" s="6" t="s">
        <v>227</v>
      </c>
      <c r="D126" s="5">
        <v>2</v>
      </c>
      <c r="E126" s="5">
        <v>52.81</v>
      </c>
      <c r="F126" s="5">
        <v>55.51</v>
      </c>
      <c r="G126" s="5">
        <v>-211.24</v>
      </c>
      <c r="H126" s="5">
        <v>-1</v>
      </c>
      <c r="I126" s="5">
        <v>212.24</v>
      </c>
      <c r="J126" s="5">
        <v>0</v>
      </c>
      <c r="K126" s="5" t="s">
        <v>104</v>
      </c>
    </row>
    <row r="127" spans="1:11" x14ac:dyDescent="0.25">
      <c r="A127" s="5">
        <v>126</v>
      </c>
      <c r="B127" s="5" t="s">
        <v>53</v>
      </c>
      <c r="C127" s="6" t="s">
        <v>228</v>
      </c>
      <c r="D127" s="5">
        <v>-2</v>
      </c>
      <c r="E127" s="5">
        <v>59.62</v>
      </c>
      <c r="F127" s="5">
        <v>64.66</v>
      </c>
      <c r="G127" s="5">
        <v>119.24</v>
      </c>
      <c r="H127" s="5">
        <v>-1.0008461239999999</v>
      </c>
      <c r="I127" s="5">
        <v>-106.12</v>
      </c>
      <c r="J127" s="5">
        <v>12.119154</v>
      </c>
      <c r="K127" s="5" t="s">
        <v>106</v>
      </c>
    </row>
    <row r="128" spans="1:11" x14ac:dyDescent="0.25">
      <c r="A128" s="5">
        <v>127</v>
      </c>
      <c r="B128" s="5" t="s">
        <v>53</v>
      </c>
      <c r="C128" s="6" t="s">
        <v>227</v>
      </c>
      <c r="D128" s="5">
        <v>2</v>
      </c>
      <c r="E128" s="5">
        <v>52.81</v>
      </c>
      <c r="F128" s="5">
        <v>55.51</v>
      </c>
      <c r="G128" s="5">
        <v>-211.24</v>
      </c>
      <c r="H128" s="5">
        <v>-1</v>
      </c>
      <c r="I128" s="5">
        <v>212.24</v>
      </c>
      <c r="J128" s="5">
        <v>0</v>
      </c>
      <c r="K128" s="5" t="s">
        <v>104</v>
      </c>
    </row>
    <row r="129" spans="1:11" x14ac:dyDescent="0.25">
      <c r="A129" s="5">
        <v>128</v>
      </c>
      <c r="B129" s="5" t="s">
        <v>53</v>
      </c>
      <c r="C129" s="6" t="s">
        <v>229</v>
      </c>
      <c r="D129" s="5">
        <v>-2</v>
      </c>
      <c r="E129" s="5">
        <v>79.680000000000007</v>
      </c>
      <c r="F129" s="5">
        <v>76.09</v>
      </c>
      <c r="G129" s="5">
        <v>159.36000000000001</v>
      </c>
      <c r="H129" s="5">
        <v>-1.0010507360000001</v>
      </c>
      <c r="I129" s="5">
        <v>-106.12</v>
      </c>
      <c r="J129" s="5">
        <v>52.238948999999998</v>
      </c>
      <c r="K129" s="5" t="s">
        <v>106</v>
      </c>
    </row>
    <row r="130" spans="1:11" x14ac:dyDescent="0.25">
      <c r="A130" s="5">
        <v>129</v>
      </c>
      <c r="B130" s="5" t="s">
        <v>54</v>
      </c>
      <c r="C130" s="6" t="s">
        <v>230</v>
      </c>
      <c r="D130" s="5">
        <v>5</v>
      </c>
      <c r="E130" s="5">
        <v>45.13</v>
      </c>
      <c r="F130" s="5">
        <v>44.96</v>
      </c>
      <c r="G130" s="5">
        <v>-225.65</v>
      </c>
      <c r="H130" s="5">
        <v>-1</v>
      </c>
      <c r="I130" s="5">
        <v>226.65</v>
      </c>
      <c r="J130" s="5">
        <v>0</v>
      </c>
      <c r="K130" s="5" t="s">
        <v>104</v>
      </c>
    </row>
    <row r="131" spans="1:11" x14ac:dyDescent="0.25">
      <c r="A131" s="5">
        <v>130</v>
      </c>
      <c r="B131" s="5" t="s">
        <v>54</v>
      </c>
      <c r="C131" s="6" t="s">
        <v>231</v>
      </c>
      <c r="D131" s="5">
        <v>-5</v>
      </c>
      <c r="E131" s="5">
        <v>44.27</v>
      </c>
      <c r="F131" s="5">
        <v>45.39</v>
      </c>
      <c r="G131" s="5">
        <v>221.35</v>
      </c>
      <c r="H131" s="5">
        <v>-1.0017238850000001</v>
      </c>
      <c r="I131" s="5">
        <v>-226.65</v>
      </c>
      <c r="J131" s="5">
        <v>-6.3017240000000001</v>
      </c>
      <c r="K131" s="5" t="s">
        <v>106</v>
      </c>
    </row>
    <row r="132" spans="1:11" x14ac:dyDescent="0.25">
      <c r="A132" s="5">
        <v>131</v>
      </c>
      <c r="B132" s="5" t="s">
        <v>55</v>
      </c>
      <c r="C132" s="6" t="s">
        <v>232</v>
      </c>
      <c r="D132" s="5">
        <v>12</v>
      </c>
      <c r="E132" s="5">
        <v>19.547999999999998</v>
      </c>
      <c r="F132" s="5">
        <v>20</v>
      </c>
      <c r="G132" s="5">
        <v>-234.57599999999999</v>
      </c>
      <c r="H132" s="5">
        <v>-1</v>
      </c>
      <c r="I132" s="5">
        <v>235.57599999999999</v>
      </c>
      <c r="J132" s="5">
        <v>0</v>
      </c>
      <c r="K132" s="5" t="s">
        <v>104</v>
      </c>
    </row>
    <row r="133" spans="1:11" x14ac:dyDescent="0.25">
      <c r="A133" s="5">
        <v>132</v>
      </c>
      <c r="B133" s="5" t="s">
        <v>55</v>
      </c>
      <c r="C133" s="6" t="s">
        <v>233</v>
      </c>
      <c r="D133" s="5">
        <v>-12</v>
      </c>
      <c r="E133" s="5">
        <v>19.152000000000001</v>
      </c>
      <c r="F133" s="5">
        <v>19.34</v>
      </c>
      <c r="G133" s="5">
        <v>229.82400000000001</v>
      </c>
      <c r="H133" s="5">
        <v>-1.0026001019999999</v>
      </c>
      <c r="I133" s="5">
        <v>-235.57599999999999</v>
      </c>
      <c r="J133" s="5">
        <v>-6.7545999999999999</v>
      </c>
      <c r="K133" s="5" t="s">
        <v>106</v>
      </c>
    </row>
    <row r="134" spans="1:11" x14ac:dyDescent="0.25">
      <c r="A134" s="5">
        <v>133</v>
      </c>
      <c r="B134" s="5" t="s">
        <v>56</v>
      </c>
      <c r="C134" s="6" t="s">
        <v>234</v>
      </c>
      <c r="D134" s="5">
        <v>6</v>
      </c>
      <c r="E134" s="5">
        <v>38.777999999999999</v>
      </c>
      <c r="F134" s="5">
        <v>38.86</v>
      </c>
      <c r="G134" s="5">
        <v>-232.66800000000001</v>
      </c>
      <c r="H134" s="5">
        <v>-1</v>
      </c>
      <c r="I134" s="5">
        <v>233.66800000000001</v>
      </c>
      <c r="J134" s="5">
        <v>0</v>
      </c>
      <c r="K134" s="5" t="s">
        <v>104</v>
      </c>
    </row>
    <row r="135" spans="1:11" x14ac:dyDescent="0.25">
      <c r="A135" s="5">
        <v>134</v>
      </c>
      <c r="B135" s="5" t="s">
        <v>56</v>
      </c>
      <c r="C135" s="6" t="s">
        <v>235</v>
      </c>
      <c r="D135" s="5">
        <v>-6</v>
      </c>
      <c r="E135" s="5">
        <v>37.53</v>
      </c>
      <c r="F135" s="5">
        <v>36.29</v>
      </c>
      <c r="G135" s="5">
        <v>225.18</v>
      </c>
      <c r="H135" s="5">
        <v>-1.001862418</v>
      </c>
      <c r="I135" s="5">
        <v>-233.66800000000001</v>
      </c>
      <c r="J135" s="5">
        <v>-9.4898620000000005</v>
      </c>
      <c r="K135" s="5" t="s">
        <v>106</v>
      </c>
    </row>
    <row r="136" spans="1:11" x14ac:dyDescent="0.25">
      <c r="A136" s="5">
        <v>135</v>
      </c>
      <c r="B136" s="5" t="s">
        <v>57</v>
      </c>
      <c r="C136" s="6" t="s">
        <v>236</v>
      </c>
      <c r="D136" s="5">
        <v>43</v>
      </c>
      <c r="E136" s="5">
        <v>5.8460000000000001</v>
      </c>
      <c r="F136" s="5">
        <v>5.22</v>
      </c>
      <c r="G136" s="5">
        <v>-251.37799999999999</v>
      </c>
      <c r="H136" s="5">
        <v>-1</v>
      </c>
      <c r="I136" s="5">
        <v>252.37799999999999</v>
      </c>
      <c r="J136" s="5">
        <v>0</v>
      </c>
      <c r="K136" s="5" t="s">
        <v>104</v>
      </c>
    </row>
    <row r="137" spans="1:11" x14ac:dyDescent="0.25">
      <c r="A137" s="5">
        <v>136</v>
      </c>
      <c r="B137" s="5" t="s">
        <v>57</v>
      </c>
      <c r="C137" s="6" t="s">
        <v>237</v>
      </c>
      <c r="D137" s="5">
        <v>-43</v>
      </c>
      <c r="E137" s="5">
        <v>5.5</v>
      </c>
      <c r="F137" s="5">
        <v>5.22</v>
      </c>
      <c r="G137" s="5">
        <v>236.5</v>
      </c>
      <c r="H137" s="5">
        <v>-1.0063231500000001</v>
      </c>
      <c r="I137" s="5">
        <v>-252.37799999999999</v>
      </c>
      <c r="J137" s="5">
        <v>-16.884322999999998</v>
      </c>
      <c r="K137" s="5" t="s">
        <v>106</v>
      </c>
    </row>
    <row r="138" spans="1:11" x14ac:dyDescent="0.25">
      <c r="A138" s="5">
        <v>137</v>
      </c>
      <c r="B138" s="5" t="s">
        <v>58</v>
      </c>
      <c r="C138" s="6" t="s">
        <v>238</v>
      </c>
      <c r="D138" s="5">
        <v>8</v>
      </c>
      <c r="E138" s="5">
        <v>29.82</v>
      </c>
      <c r="F138" s="5">
        <v>29.32</v>
      </c>
      <c r="G138" s="5">
        <v>-238.56</v>
      </c>
      <c r="H138" s="5">
        <v>-1</v>
      </c>
      <c r="I138" s="5">
        <v>239.56</v>
      </c>
      <c r="J138" s="5">
        <v>0</v>
      </c>
      <c r="K138" s="5" t="s">
        <v>104</v>
      </c>
    </row>
    <row r="139" spans="1:11" x14ac:dyDescent="0.25">
      <c r="A139" s="5">
        <v>138</v>
      </c>
      <c r="B139" s="5" t="s">
        <v>58</v>
      </c>
      <c r="C139" s="6" t="s">
        <v>239</v>
      </c>
      <c r="D139" s="5">
        <v>-8</v>
      </c>
      <c r="E139" s="5">
        <v>29.57</v>
      </c>
      <c r="F139" s="5">
        <v>29.32</v>
      </c>
      <c r="G139" s="5">
        <v>236.56</v>
      </c>
      <c r="H139" s="5">
        <v>-1.0021584560000001</v>
      </c>
      <c r="I139" s="5">
        <v>-239.56</v>
      </c>
      <c r="J139" s="5">
        <v>-4.0021579999999997</v>
      </c>
      <c r="K139" s="5" t="s">
        <v>106</v>
      </c>
    </row>
    <row r="140" spans="1:11" x14ac:dyDescent="0.25">
      <c r="A140" s="5">
        <v>139</v>
      </c>
      <c r="B140" s="5" t="s">
        <v>58</v>
      </c>
      <c r="C140" s="6" t="s">
        <v>240</v>
      </c>
      <c r="D140" s="5">
        <v>8</v>
      </c>
      <c r="E140" s="5">
        <v>31.13</v>
      </c>
      <c r="F140" s="5">
        <v>29.97</v>
      </c>
      <c r="G140" s="5">
        <v>-249.04</v>
      </c>
      <c r="H140" s="5">
        <v>-1</v>
      </c>
      <c r="I140" s="5">
        <v>250.04</v>
      </c>
      <c r="J140" s="5">
        <v>0</v>
      </c>
      <c r="K140" s="5" t="s">
        <v>104</v>
      </c>
    </row>
    <row r="141" spans="1:11" x14ac:dyDescent="0.25">
      <c r="A141" s="5">
        <v>140</v>
      </c>
      <c r="B141" s="5" t="s">
        <v>58</v>
      </c>
      <c r="C141" s="6" t="s">
        <v>241</v>
      </c>
      <c r="D141" s="5">
        <v>-8</v>
      </c>
      <c r="E141" s="5">
        <v>30.67</v>
      </c>
      <c r="F141" s="5">
        <v>29.97</v>
      </c>
      <c r="G141" s="5">
        <v>245.36</v>
      </c>
      <c r="H141" s="5">
        <v>-1.002203336</v>
      </c>
      <c r="I141" s="5">
        <v>-250.04</v>
      </c>
      <c r="J141" s="5">
        <v>-5.6822030000000003</v>
      </c>
      <c r="K141" s="5" t="s">
        <v>106</v>
      </c>
    </row>
    <row r="142" spans="1:11" x14ac:dyDescent="0.25">
      <c r="A142" s="5">
        <v>141</v>
      </c>
      <c r="B142" s="5" t="s">
        <v>59</v>
      </c>
      <c r="C142" s="6" t="s">
        <v>242</v>
      </c>
      <c r="D142" s="5">
        <v>4</v>
      </c>
      <c r="E142" s="5">
        <v>42.02</v>
      </c>
      <c r="F142" s="5">
        <v>44.55</v>
      </c>
      <c r="G142" s="5">
        <v>-168.08</v>
      </c>
      <c r="H142" s="5">
        <v>-1</v>
      </c>
      <c r="I142" s="5">
        <v>169.08</v>
      </c>
      <c r="J142" s="5">
        <v>0</v>
      </c>
      <c r="K142" s="5" t="s">
        <v>104</v>
      </c>
    </row>
    <row r="143" spans="1:11" x14ac:dyDescent="0.25">
      <c r="A143" s="5">
        <v>142</v>
      </c>
      <c r="B143" s="5" t="s">
        <v>59</v>
      </c>
      <c r="C143" s="6" t="s">
        <v>243</v>
      </c>
      <c r="D143" s="5">
        <v>-4</v>
      </c>
      <c r="E143" s="5">
        <v>41.65</v>
      </c>
      <c r="F143" s="5">
        <v>44.55</v>
      </c>
      <c r="G143" s="5">
        <v>166.6</v>
      </c>
      <c r="H143" s="5">
        <v>-1.00132566</v>
      </c>
      <c r="I143" s="5">
        <v>-169.08</v>
      </c>
      <c r="J143" s="5">
        <v>-3.4813260000000001</v>
      </c>
      <c r="K143" s="5" t="s">
        <v>106</v>
      </c>
    </row>
    <row r="144" spans="1:11" x14ac:dyDescent="0.25">
      <c r="A144" s="5">
        <v>143</v>
      </c>
      <c r="B144" s="5" t="s">
        <v>59</v>
      </c>
      <c r="C144" s="6" t="s">
        <v>244</v>
      </c>
      <c r="D144" s="5">
        <v>4</v>
      </c>
      <c r="E144" s="5">
        <v>42.346499999999999</v>
      </c>
      <c r="F144" s="5">
        <v>44.55</v>
      </c>
      <c r="G144" s="5">
        <v>-169.386</v>
      </c>
      <c r="H144" s="5">
        <v>-1</v>
      </c>
      <c r="I144" s="5">
        <v>170.386</v>
      </c>
      <c r="J144" s="5">
        <v>0</v>
      </c>
      <c r="K144" s="5" t="s">
        <v>104</v>
      </c>
    </row>
    <row r="145" spans="1:11" x14ac:dyDescent="0.25">
      <c r="A145" s="5">
        <v>144</v>
      </c>
      <c r="B145" s="5" t="s">
        <v>59</v>
      </c>
      <c r="C145" s="6" t="s">
        <v>245</v>
      </c>
      <c r="D145" s="5">
        <v>-4</v>
      </c>
      <c r="E145" s="5">
        <v>42.353999999999999</v>
      </c>
      <c r="F145" s="5">
        <v>42.27</v>
      </c>
      <c r="G145" s="5">
        <v>169.416</v>
      </c>
      <c r="H145" s="5">
        <v>-1.0013400219999999</v>
      </c>
      <c r="I145" s="5">
        <v>-170.386</v>
      </c>
      <c r="J145" s="5">
        <v>-1.9713400000000001</v>
      </c>
      <c r="K145" s="5" t="s">
        <v>106</v>
      </c>
    </row>
    <row r="146" spans="1:11" x14ac:dyDescent="0.25">
      <c r="A146" s="5">
        <v>145</v>
      </c>
      <c r="B146" s="5" t="s">
        <v>60</v>
      </c>
      <c r="C146" s="6" t="s">
        <v>246</v>
      </c>
      <c r="D146" s="5">
        <v>4</v>
      </c>
      <c r="E146" s="5">
        <v>53.98</v>
      </c>
      <c r="F146" s="5">
        <v>51.48</v>
      </c>
      <c r="G146" s="5">
        <v>-215.92</v>
      </c>
      <c r="H146" s="5">
        <v>-1</v>
      </c>
      <c r="I146" s="5">
        <v>216.92</v>
      </c>
      <c r="J146" s="5">
        <v>0</v>
      </c>
      <c r="K146" s="5" t="s">
        <v>104</v>
      </c>
    </row>
    <row r="147" spans="1:11" x14ac:dyDescent="0.25">
      <c r="A147" s="5">
        <v>146</v>
      </c>
      <c r="B147" s="5" t="s">
        <v>60</v>
      </c>
      <c r="C147" s="6" t="s">
        <v>247</v>
      </c>
      <c r="D147" s="5">
        <v>-4</v>
      </c>
      <c r="E147" s="5">
        <v>51.18</v>
      </c>
      <c r="F147" s="5">
        <v>51.48</v>
      </c>
      <c r="G147" s="5">
        <v>204.72</v>
      </c>
      <c r="H147" s="5">
        <v>-1.0015200719999999</v>
      </c>
      <c r="I147" s="5">
        <v>-216.92</v>
      </c>
      <c r="J147" s="5">
        <v>-13.20152</v>
      </c>
      <c r="K147" s="5" t="s">
        <v>106</v>
      </c>
    </row>
    <row r="148" spans="1:11" x14ac:dyDescent="0.25">
      <c r="A148" s="5">
        <v>147</v>
      </c>
      <c r="B148" s="5" t="s">
        <v>61</v>
      </c>
      <c r="C148" s="6" t="s">
        <v>248</v>
      </c>
      <c r="D148" s="5">
        <v>8</v>
      </c>
      <c r="E148" s="5">
        <v>31.21</v>
      </c>
      <c r="F148" s="5">
        <v>31.4</v>
      </c>
      <c r="G148" s="5">
        <v>-249.68</v>
      </c>
      <c r="H148" s="5">
        <v>-1</v>
      </c>
      <c r="I148" s="5">
        <v>250.68</v>
      </c>
      <c r="J148" s="5">
        <v>0</v>
      </c>
      <c r="K148" s="5" t="s">
        <v>104</v>
      </c>
    </row>
    <row r="149" spans="1:11" x14ac:dyDescent="0.25">
      <c r="A149" s="5">
        <v>148</v>
      </c>
      <c r="B149" s="5" t="s">
        <v>61</v>
      </c>
      <c r="C149" s="6" t="s">
        <v>249</v>
      </c>
      <c r="D149" s="5">
        <v>-8</v>
      </c>
      <c r="E149" s="5">
        <v>31.238</v>
      </c>
      <c r="F149" s="5">
        <v>29.76</v>
      </c>
      <c r="G149" s="5">
        <v>249.904</v>
      </c>
      <c r="H149" s="5">
        <v>-1.0022265100000001</v>
      </c>
      <c r="I149" s="5">
        <v>-250.68</v>
      </c>
      <c r="J149" s="5">
        <v>-1.778227</v>
      </c>
      <c r="K149" s="5" t="s">
        <v>106</v>
      </c>
    </row>
    <row r="150" spans="1:11" x14ac:dyDescent="0.25">
      <c r="A150" s="5">
        <v>149</v>
      </c>
      <c r="B150" s="5" t="s">
        <v>62</v>
      </c>
      <c r="C150" s="6" t="s">
        <v>250</v>
      </c>
      <c r="D150" s="5">
        <v>20</v>
      </c>
      <c r="E150" s="5">
        <v>10.41</v>
      </c>
      <c r="F150" s="5">
        <v>10.25</v>
      </c>
      <c r="G150" s="5">
        <v>-208.2</v>
      </c>
      <c r="H150" s="5">
        <v>-1</v>
      </c>
      <c r="I150" s="5">
        <v>209.2</v>
      </c>
      <c r="J150" s="5">
        <v>0</v>
      </c>
      <c r="K150" s="5" t="s">
        <v>104</v>
      </c>
    </row>
    <row r="151" spans="1:11" x14ac:dyDescent="0.25">
      <c r="A151" s="5">
        <v>150</v>
      </c>
      <c r="B151" s="5" t="s">
        <v>62</v>
      </c>
      <c r="C151" s="6" t="s">
        <v>251</v>
      </c>
      <c r="D151" s="5">
        <v>-20</v>
      </c>
      <c r="E151" s="5">
        <v>10.29</v>
      </c>
      <c r="F151" s="5">
        <v>10.25</v>
      </c>
      <c r="G151" s="5">
        <v>205.8</v>
      </c>
      <c r="H151" s="5">
        <v>-1.0034295799999999</v>
      </c>
      <c r="I151" s="5">
        <v>-209.2</v>
      </c>
      <c r="J151" s="5">
        <v>-4.4034300000000002</v>
      </c>
      <c r="K151" s="5" t="s">
        <v>106</v>
      </c>
    </row>
    <row r="152" spans="1:11" x14ac:dyDescent="0.25">
      <c r="A152" s="5">
        <v>151</v>
      </c>
      <c r="B152" s="5" t="s">
        <v>63</v>
      </c>
      <c r="C152" s="6" t="s">
        <v>252</v>
      </c>
      <c r="D152" s="5">
        <v>23</v>
      </c>
      <c r="E152" s="5">
        <v>10.648</v>
      </c>
      <c r="F152" s="5">
        <v>12.37</v>
      </c>
      <c r="G152" s="5">
        <v>-244.904</v>
      </c>
      <c r="H152" s="5">
        <v>-1</v>
      </c>
      <c r="I152" s="5">
        <v>245.904</v>
      </c>
      <c r="J152" s="5">
        <v>0</v>
      </c>
      <c r="K152" s="5" t="s">
        <v>104</v>
      </c>
    </row>
    <row r="153" spans="1:11" x14ac:dyDescent="0.25">
      <c r="A153" s="5">
        <v>152</v>
      </c>
      <c r="B153" s="5" t="s">
        <v>63</v>
      </c>
      <c r="C153" s="6" t="s">
        <v>253</v>
      </c>
      <c r="D153" s="5">
        <v>-23</v>
      </c>
      <c r="E153" s="5">
        <v>12.16</v>
      </c>
      <c r="F153" s="5">
        <v>12.37</v>
      </c>
      <c r="G153" s="5">
        <v>279.68</v>
      </c>
      <c r="H153" s="5">
        <v>-1.0041633679999999</v>
      </c>
      <c r="I153" s="5">
        <v>-245.904</v>
      </c>
      <c r="J153" s="5">
        <v>32.771836999999998</v>
      </c>
      <c r="K153" s="5" t="s">
        <v>106</v>
      </c>
    </row>
    <row r="154" spans="1:11" x14ac:dyDescent="0.25">
      <c r="A154" s="5">
        <v>153</v>
      </c>
      <c r="B154" s="5" t="s">
        <v>64</v>
      </c>
      <c r="C154" s="6" t="s">
        <v>254</v>
      </c>
      <c r="D154" s="5">
        <v>6</v>
      </c>
      <c r="E154" s="5">
        <v>41.52</v>
      </c>
      <c r="F154" s="5">
        <v>40.89</v>
      </c>
      <c r="G154" s="5">
        <v>-249.12</v>
      </c>
      <c r="H154" s="5">
        <v>-1</v>
      </c>
      <c r="I154" s="5">
        <v>250.12</v>
      </c>
      <c r="J154" s="5">
        <v>0</v>
      </c>
      <c r="K154" s="5" t="s">
        <v>104</v>
      </c>
    </row>
    <row r="155" spans="1:11" x14ac:dyDescent="0.25">
      <c r="A155" s="5">
        <v>154</v>
      </c>
      <c r="B155" s="5" t="s">
        <v>64</v>
      </c>
      <c r="C155" s="6" t="s">
        <v>255</v>
      </c>
      <c r="D155" s="5">
        <v>-6</v>
      </c>
      <c r="E155" s="5">
        <v>40.6</v>
      </c>
      <c r="F155" s="5">
        <v>40.89</v>
      </c>
      <c r="G155" s="5">
        <v>243.6</v>
      </c>
      <c r="H155" s="5">
        <v>-1.0019563600000001</v>
      </c>
      <c r="I155" s="5">
        <v>-250.12</v>
      </c>
      <c r="J155" s="5">
        <v>-7.5219560000000003</v>
      </c>
      <c r="K155" s="5" t="s">
        <v>106</v>
      </c>
    </row>
    <row r="156" spans="1:11" x14ac:dyDescent="0.25">
      <c r="A156" s="5">
        <v>155</v>
      </c>
      <c r="B156" s="5" t="s">
        <v>64</v>
      </c>
      <c r="C156" s="6" t="s">
        <v>256</v>
      </c>
      <c r="D156" s="5">
        <v>6</v>
      </c>
      <c r="E156" s="5">
        <v>38.46</v>
      </c>
      <c r="F156" s="5">
        <v>37.369999999999997</v>
      </c>
      <c r="G156" s="5">
        <v>-230.76</v>
      </c>
      <c r="H156" s="5">
        <v>-1</v>
      </c>
      <c r="I156" s="5">
        <v>231.76</v>
      </c>
      <c r="J156" s="5">
        <v>0</v>
      </c>
      <c r="K156" s="5" t="s">
        <v>104</v>
      </c>
    </row>
    <row r="157" spans="1:11" x14ac:dyDescent="0.25">
      <c r="A157" s="5">
        <v>156</v>
      </c>
      <c r="B157" s="5" t="s">
        <v>64</v>
      </c>
      <c r="C157" s="6" t="s">
        <v>257</v>
      </c>
      <c r="D157" s="5">
        <v>-6</v>
      </c>
      <c r="E157" s="5">
        <v>37.81</v>
      </c>
      <c r="F157" s="5">
        <v>37.369999999999997</v>
      </c>
      <c r="G157" s="5">
        <v>226.86</v>
      </c>
      <c r="H157" s="5">
        <v>-1.0018709859999999</v>
      </c>
      <c r="I157" s="5">
        <v>-231.76</v>
      </c>
      <c r="J157" s="5">
        <v>-5.9018709999999999</v>
      </c>
      <c r="K157" s="5" t="s">
        <v>106</v>
      </c>
    </row>
    <row r="158" spans="1:11" x14ac:dyDescent="0.25">
      <c r="A158" s="5">
        <v>157</v>
      </c>
      <c r="B158" s="5" t="s">
        <v>65</v>
      </c>
      <c r="C158" s="6" t="s">
        <v>258</v>
      </c>
      <c r="D158" s="5">
        <v>10</v>
      </c>
      <c r="E158" s="5">
        <v>24.29</v>
      </c>
      <c r="F158" s="5">
        <v>23.81</v>
      </c>
      <c r="G158" s="5">
        <v>-242.9</v>
      </c>
      <c r="H158" s="5">
        <v>-1</v>
      </c>
      <c r="I158" s="5">
        <v>243.9</v>
      </c>
      <c r="J158" s="5">
        <v>0</v>
      </c>
      <c r="K158" s="5" t="s">
        <v>104</v>
      </c>
    </row>
    <row r="159" spans="1:11" x14ac:dyDescent="0.25">
      <c r="A159" s="5">
        <v>158</v>
      </c>
      <c r="B159" s="5" t="s">
        <v>65</v>
      </c>
      <c r="C159" s="6" t="s">
        <v>259</v>
      </c>
      <c r="D159" s="5">
        <v>-10</v>
      </c>
      <c r="E159" s="5">
        <v>23.58</v>
      </c>
      <c r="F159" s="5">
        <v>23.81</v>
      </c>
      <c r="G159" s="5">
        <v>235.8</v>
      </c>
      <c r="H159" s="5">
        <v>-1.00239258</v>
      </c>
      <c r="I159" s="5">
        <v>-243.9</v>
      </c>
      <c r="J159" s="5">
        <v>-9.1023929999999993</v>
      </c>
      <c r="K159" s="5" t="s">
        <v>106</v>
      </c>
    </row>
    <row r="160" spans="1:11" x14ac:dyDescent="0.25">
      <c r="A160" s="5">
        <v>159</v>
      </c>
      <c r="B160" s="5" t="s">
        <v>66</v>
      </c>
      <c r="C160" s="6" t="s">
        <v>260</v>
      </c>
      <c r="D160" s="5">
        <v>12</v>
      </c>
      <c r="E160" s="5">
        <v>20.52</v>
      </c>
      <c r="F160" s="5">
        <v>20.6</v>
      </c>
      <c r="G160" s="5">
        <v>-246.24</v>
      </c>
      <c r="H160" s="5">
        <v>-1</v>
      </c>
      <c r="I160" s="5">
        <v>247.24</v>
      </c>
      <c r="J160" s="5">
        <v>0</v>
      </c>
      <c r="K160" s="5" t="s">
        <v>104</v>
      </c>
    </row>
    <row r="161" spans="1:11" x14ac:dyDescent="0.25">
      <c r="A161" s="5">
        <v>160</v>
      </c>
      <c r="B161" s="5" t="s">
        <v>66</v>
      </c>
      <c r="C161" s="6" t="s">
        <v>262</v>
      </c>
      <c r="D161" s="5">
        <v>-12</v>
      </c>
      <c r="E161" s="5">
        <v>20.39</v>
      </c>
      <c r="F161" s="5">
        <v>20.6</v>
      </c>
      <c r="G161" s="5">
        <v>244.68</v>
      </c>
      <c r="H161" s="5">
        <v>-1.0026758680000001</v>
      </c>
      <c r="I161" s="5">
        <v>-247.24</v>
      </c>
      <c r="J161" s="5">
        <v>-3.5626760000000002</v>
      </c>
      <c r="K161" s="5" t="s">
        <v>106</v>
      </c>
    </row>
    <row r="162" spans="1:11" x14ac:dyDescent="0.25">
      <c r="A162" s="5">
        <v>161</v>
      </c>
      <c r="B162" s="5" t="s">
        <v>67</v>
      </c>
      <c r="C162" s="6" t="s">
        <v>263</v>
      </c>
      <c r="D162" s="5">
        <v>4</v>
      </c>
      <c r="E162" s="5">
        <v>53.48</v>
      </c>
      <c r="F162" s="5">
        <v>51.39</v>
      </c>
      <c r="G162" s="5">
        <v>-213.92</v>
      </c>
      <c r="H162" s="5">
        <v>-1</v>
      </c>
      <c r="I162" s="5">
        <v>214.92</v>
      </c>
      <c r="J162" s="5">
        <v>0</v>
      </c>
      <c r="K162" s="5" t="s">
        <v>104</v>
      </c>
    </row>
    <row r="163" spans="1:11" x14ac:dyDescent="0.25">
      <c r="A163" s="5">
        <v>162</v>
      </c>
      <c r="B163" s="5" t="s">
        <v>67</v>
      </c>
      <c r="C163" s="6" t="s">
        <v>264</v>
      </c>
      <c r="D163" s="5">
        <v>-4</v>
      </c>
      <c r="E163" s="5">
        <v>51.813800000000001</v>
      </c>
      <c r="F163" s="5">
        <v>51.39</v>
      </c>
      <c r="G163" s="5">
        <v>207.2552</v>
      </c>
      <c r="H163" s="5">
        <v>-1.001533002</v>
      </c>
      <c r="I163" s="5">
        <v>-214.92</v>
      </c>
      <c r="J163" s="5">
        <v>-8.6663329999999998</v>
      </c>
      <c r="K163" s="5" t="s">
        <v>106</v>
      </c>
    </row>
    <row r="164" spans="1:11" x14ac:dyDescent="0.25">
      <c r="A164" s="5">
        <v>163</v>
      </c>
      <c r="B164" s="5" t="s">
        <v>68</v>
      </c>
      <c r="C164" s="6" t="s">
        <v>265</v>
      </c>
      <c r="D164" s="5">
        <v>4</v>
      </c>
      <c r="E164" s="5">
        <v>62.81</v>
      </c>
      <c r="F164" s="5">
        <v>63.32</v>
      </c>
      <c r="G164" s="5">
        <v>-251.24</v>
      </c>
      <c r="H164" s="5">
        <v>-1</v>
      </c>
      <c r="I164" s="5">
        <v>252.24</v>
      </c>
      <c r="J164" s="5">
        <v>0</v>
      </c>
      <c r="K164" s="5" t="s">
        <v>104</v>
      </c>
    </row>
    <row r="165" spans="1:11" x14ac:dyDescent="0.25">
      <c r="A165" s="5">
        <v>164</v>
      </c>
      <c r="B165" s="5" t="s">
        <v>68</v>
      </c>
      <c r="C165" s="6" t="s">
        <v>266</v>
      </c>
      <c r="D165" s="5">
        <v>-4</v>
      </c>
      <c r="E165" s="5">
        <v>62.51</v>
      </c>
      <c r="F165" s="5">
        <v>63.32</v>
      </c>
      <c r="G165" s="5">
        <v>250.04</v>
      </c>
      <c r="H165" s="5">
        <v>-1.0017512040000001</v>
      </c>
      <c r="I165" s="5">
        <v>-252.24</v>
      </c>
      <c r="J165" s="5">
        <v>-3.2017509999999998</v>
      </c>
      <c r="K165" s="5" t="s">
        <v>106</v>
      </c>
    </row>
    <row r="166" spans="1:11" x14ac:dyDescent="0.25">
      <c r="A166" s="5">
        <v>165</v>
      </c>
      <c r="B166" s="5" t="s">
        <v>69</v>
      </c>
      <c r="C166" s="6" t="s">
        <v>267</v>
      </c>
      <c r="D166" s="5">
        <v>3</v>
      </c>
      <c r="E166" s="5">
        <v>79.47</v>
      </c>
      <c r="F166" s="5">
        <v>78.67</v>
      </c>
      <c r="G166" s="5">
        <v>-238.41</v>
      </c>
      <c r="H166" s="5">
        <v>-1</v>
      </c>
      <c r="I166" s="5">
        <v>239.41</v>
      </c>
      <c r="J166" s="5">
        <v>0</v>
      </c>
      <c r="K166" s="5" t="s">
        <v>104</v>
      </c>
    </row>
    <row r="167" spans="1:11" x14ac:dyDescent="0.25">
      <c r="A167" s="5">
        <v>166</v>
      </c>
      <c r="B167" s="5" t="s">
        <v>69</v>
      </c>
      <c r="C167" s="6" t="s">
        <v>268</v>
      </c>
      <c r="D167" s="5">
        <v>-3</v>
      </c>
      <c r="E167" s="5">
        <v>78.900000000000006</v>
      </c>
      <c r="F167" s="5">
        <v>78.67</v>
      </c>
      <c r="G167" s="5">
        <v>236.7</v>
      </c>
      <c r="H167" s="5">
        <v>-1.00156417</v>
      </c>
      <c r="I167" s="5">
        <v>-239.41</v>
      </c>
      <c r="J167" s="5">
        <v>-3.7115640000000001</v>
      </c>
      <c r="K167" s="5" t="s">
        <v>106</v>
      </c>
    </row>
    <row r="168" spans="1:11" x14ac:dyDescent="0.25">
      <c r="A168" s="5">
        <v>167</v>
      </c>
      <c r="B168" s="5" t="s">
        <v>70</v>
      </c>
      <c r="C168" s="6" t="s">
        <v>269</v>
      </c>
      <c r="D168" s="5">
        <v>2</v>
      </c>
      <c r="E168" s="5">
        <v>114.6</v>
      </c>
      <c r="F168" s="5">
        <v>115.44</v>
      </c>
      <c r="G168" s="5">
        <v>-229.2</v>
      </c>
      <c r="H168" s="5">
        <v>-1</v>
      </c>
      <c r="I168" s="5">
        <v>230.2</v>
      </c>
      <c r="J168" s="5">
        <v>0</v>
      </c>
      <c r="K168" s="5" t="s">
        <v>104</v>
      </c>
    </row>
    <row r="169" spans="1:11" x14ac:dyDescent="0.25">
      <c r="A169" s="5">
        <v>168</v>
      </c>
      <c r="B169" s="5" t="s">
        <v>70</v>
      </c>
      <c r="C169" s="6" t="s">
        <v>270</v>
      </c>
      <c r="D169" s="5">
        <v>-2</v>
      </c>
      <c r="E169" s="5">
        <v>112.57</v>
      </c>
      <c r="F169" s="5">
        <v>115.44</v>
      </c>
      <c r="G169" s="5">
        <v>225.14</v>
      </c>
      <c r="H169" s="5">
        <v>-1.0013862140000001</v>
      </c>
      <c r="I169" s="5">
        <v>-230.2</v>
      </c>
      <c r="J169" s="5">
        <v>-6.0613859999999997</v>
      </c>
      <c r="K169" s="5" t="s">
        <v>106</v>
      </c>
    </row>
    <row r="170" spans="1:11" x14ac:dyDescent="0.25">
      <c r="A170" s="5">
        <v>169</v>
      </c>
      <c r="B170" s="5" t="s">
        <v>71</v>
      </c>
      <c r="C170" s="6" t="s">
        <v>271</v>
      </c>
      <c r="D170" s="5">
        <v>8</v>
      </c>
      <c r="E170" s="5">
        <v>29.184999999999999</v>
      </c>
      <c r="F170" s="5">
        <v>28.78</v>
      </c>
      <c r="G170" s="5">
        <v>-233.48</v>
      </c>
      <c r="H170" s="5">
        <v>-1</v>
      </c>
      <c r="I170" s="5">
        <v>234.48</v>
      </c>
      <c r="J170" s="5">
        <v>0</v>
      </c>
      <c r="K170" s="5" t="s">
        <v>104</v>
      </c>
    </row>
    <row r="171" spans="1:11" x14ac:dyDescent="0.25">
      <c r="A171" s="5">
        <v>170</v>
      </c>
      <c r="B171" s="5" t="s">
        <v>71</v>
      </c>
      <c r="C171" s="6" t="s">
        <v>272</v>
      </c>
      <c r="D171" s="5">
        <v>-8</v>
      </c>
      <c r="E171" s="5">
        <v>28.63</v>
      </c>
      <c r="F171" s="5">
        <v>28.78</v>
      </c>
      <c r="G171" s="5">
        <v>229.04</v>
      </c>
      <c r="H171" s="5">
        <v>-1.0021201040000001</v>
      </c>
      <c r="I171" s="5">
        <v>-234.48</v>
      </c>
      <c r="J171" s="5">
        <v>-6.4421200000000001</v>
      </c>
      <c r="K171" s="5" t="s">
        <v>106</v>
      </c>
    </row>
    <row r="172" spans="1:11" x14ac:dyDescent="0.25">
      <c r="A172" s="5">
        <v>171</v>
      </c>
      <c r="B172" s="5" t="s">
        <v>72</v>
      </c>
      <c r="C172" s="6" t="s">
        <v>273</v>
      </c>
      <c r="D172" s="5">
        <v>13</v>
      </c>
      <c r="E172" s="5">
        <v>10.89</v>
      </c>
      <c r="F172" s="5">
        <v>11.41</v>
      </c>
      <c r="G172" s="5">
        <v>-250.47</v>
      </c>
      <c r="H172" s="5">
        <v>-1</v>
      </c>
      <c r="I172" s="5">
        <v>251.47</v>
      </c>
      <c r="J172" s="5">
        <v>0</v>
      </c>
      <c r="K172" s="5" t="s">
        <v>104</v>
      </c>
    </row>
    <row r="173" spans="1:11" x14ac:dyDescent="0.25">
      <c r="A173" s="5">
        <v>172</v>
      </c>
      <c r="B173" s="5" t="s">
        <v>72</v>
      </c>
      <c r="C173" s="6" t="s">
        <v>274</v>
      </c>
      <c r="D173" s="5">
        <v>-13</v>
      </c>
      <c r="E173" s="5">
        <v>12.37</v>
      </c>
      <c r="F173" s="5">
        <v>12.37</v>
      </c>
      <c r="G173" s="5">
        <v>160.81</v>
      </c>
      <c r="H173" s="5">
        <v>-1.002367131</v>
      </c>
      <c r="I173" s="5">
        <v>-142.13521700000001</v>
      </c>
      <c r="J173" s="5">
        <v>17.672415000000001</v>
      </c>
      <c r="K173" s="5" t="s">
        <v>106</v>
      </c>
    </row>
    <row r="174" spans="1:11" x14ac:dyDescent="0.25">
      <c r="A174" s="5">
        <v>173</v>
      </c>
      <c r="B174" s="5" t="s">
        <v>72</v>
      </c>
      <c r="C174" s="6" t="s">
        <v>273</v>
      </c>
      <c r="D174" s="5">
        <v>10</v>
      </c>
      <c r="E174" s="5">
        <v>10.89</v>
      </c>
      <c r="F174" s="5">
        <v>11.41</v>
      </c>
      <c r="G174" s="5">
        <v>-250.47</v>
      </c>
      <c r="H174" s="5">
        <v>-1</v>
      </c>
      <c r="I174" s="5">
        <v>251.47</v>
      </c>
      <c r="J174" s="5">
        <v>0</v>
      </c>
      <c r="K174" s="5" t="s">
        <v>104</v>
      </c>
    </row>
    <row r="175" spans="1:11" x14ac:dyDescent="0.25">
      <c r="A175" s="5">
        <v>174</v>
      </c>
      <c r="B175" s="5" t="s">
        <v>72</v>
      </c>
      <c r="C175" s="6" t="s">
        <v>275</v>
      </c>
      <c r="D175" s="5">
        <v>-10</v>
      </c>
      <c r="E175" s="5">
        <v>11.282</v>
      </c>
      <c r="F175" s="5">
        <v>11.37</v>
      </c>
      <c r="G175" s="5">
        <v>112.82</v>
      </c>
      <c r="H175" s="5">
        <v>-1.0017653820000001</v>
      </c>
      <c r="I175" s="5">
        <v>-109.334783</v>
      </c>
      <c r="J175" s="5">
        <v>2.4834520000000002</v>
      </c>
      <c r="K175" s="5" t="s">
        <v>106</v>
      </c>
    </row>
    <row r="176" spans="1:11" x14ac:dyDescent="0.25">
      <c r="A176" s="5">
        <v>175</v>
      </c>
      <c r="B176" s="5" t="s">
        <v>73</v>
      </c>
      <c r="C176" s="6" t="s">
        <v>276</v>
      </c>
      <c r="D176" s="5">
        <v>9</v>
      </c>
      <c r="E176" s="5">
        <v>25.988</v>
      </c>
      <c r="F176" s="5">
        <v>25.33</v>
      </c>
      <c r="G176" s="5">
        <v>-233.892</v>
      </c>
      <c r="H176" s="5">
        <v>-1</v>
      </c>
      <c r="I176" s="5">
        <v>234.892</v>
      </c>
      <c r="J176" s="5">
        <v>0</v>
      </c>
      <c r="K176" s="5" t="s">
        <v>104</v>
      </c>
    </row>
    <row r="177" spans="1:11" x14ac:dyDescent="0.25">
      <c r="A177" s="5">
        <v>176</v>
      </c>
      <c r="B177" s="5" t="s">
        <v>73</v>
      </c>
      <c r="C177" s="6" t="s">
        <v>277</v>
      </c>
      <c r="D177" s="5">
        <v>-9</v>
      </c>
      <c r="E177" s="5">
        <v>25</v>
      </c>
      <c r="F177" s="5">
        <v>25.24</v>
      </c>
      <c r="G177" s="5">
        <v>225</v>
      </c>
      <c r="H177" s="5">
        <v>-1.0022184999999999</v>
      </c>
      <c r="I177" s="5">
        <v>-234.892</v>
      </c>
      <c r="J177" s="5">
        <v>-10.894218</v>
      </c>
      <c r="K177" s="5" t="s">
        <v>106</v>
      </c>
    </row>
    <row r="178" spans="1:11" x14ac:dyDescent="0.25">
      <c r="A178" s="5">
        <v>177</v>
      </c>
      <c r="B178" s="5" t="s">
        <v>73</v>
      </c>
      <c r="C178" s="6" t="s">
        <v>278</v>
      </c>
      <c r="D178" s="5">
        <v>6</v>
      </c>
      <c r="E178" s="5">
        <v>25.2273</v>
      </c>
      <c r="F178" s="5">
        <v>25.25</v>
      </c>
      <c r="G178" s="5">
        <v>-151.3638</v>
      </c>
      <c r="H178" s="5">
        <v>-1</v>
      </c>
      <c r="I178" s="5">
        <v>152.3638</v>
      </c>
      <c r="J178" s="5">
        <v>0</v>
      </c>
      <c r="K178" s="5" t="s">
        <v>104</v>
      </c>
    </row>
    <row r="179" spans="1:11" x14ac:dyDescent="0.25">
      <c r="A179" s="5">
        <v>178</v>
      </c>
      <c r="B179" s="5" t="s">
        <v>73</v>
      </c>
      <c r="C179" s="6" t="s">
        <v>279</v>
      </c>
      <c r="D179" s="5">
        <v>-6</v>
      </c>
      <c r="E179" s="5">
        <v>24.542000000000002</v>
      </c>
      <c r="F179" s="5">
        <v>24.25</v>
      </c>
      <c r="G179" s="5">
        <v>147.25200000000001</v>
      </c>
      <c r="H179" s="5">
        <v>-1.0014649849999999</v>
      </c>
      <c r="I179" s="5">
        <v>-152.3638</v>
      </c>
      <c r="J179" s="5">
        <v>-6.1132650000000002</v>
      </c>
      <c r="K179" s="5" t="s">
        <v>106</v>
      </c>
    </row>
    <row r="180" spans="1:11" x14ac:dyDescent="0.25">
      <c r="A180" s="5">
        <v>179</v>
      </c>
      <c r="B180" s="5" t="s">
        <v>74</v>
      </c>
      <c r="C180" s="6" t="s">
        <v>280</v>
      </c>
      <c r="D180" s="5">
        <v>8</v>
      </c>
      <c r="E180" s="5">
        <v>29.89</v>
      </c>
      <c r="F180" s="5">
        <v>30.61</v>
      </c>
      <c r="G180" s="5">
        <v>-239.12</v>
      </c>
      <c r="H180" s="5">
        <v>-1</v>
      </c>
      <c r="I180" s="5">
        <v>240.12</v>
      </c>
      <c r="J180" s="5">
        <v>0</v>
      </c>
      <c r="K180" s="5" t="s">
        <v>104</v>
      </c>
    </row>
    <row r="181" spans="1:11" x14ac:dyDescent="0.25">
      <c r="A181" s="5">
        <v>180</v>
      </c>
      <c r="B181" s="5" t="s">
        <v>74</v>
      </c>
      <c r="C181" s="6" t="s">
        <v>281</v>
      </c>
      <c r="D181" s="5">
        <v>-8</v>
      </c>
      <c r="E181" s="5">
        <v>29.253799999999998</v>
      </c>
      <c r="F181" s="5">
        <v>29.46</v>
      </c>
      <c r="G181" s="5">
        <v>234.03039999999999</v>
      </c>
      <c r="H181" s="5">
        <v>-1.002145555</v>
      </c>
      <c r="I181" s="5">
        <v>-240.12</v>
      </c>
      <c r="J181" s="5">
        <v>-7.0917459999999997</v>
      </c>
      <c r="K181" s="5" t="s">
        <v>106</v>
      </c>
    </row>
    <row r="182" spans="1:11" x14ac:dyDescent="0.25">
      <c r="A182" s="5">
        <v>181</v>
      </c>
      <c r="B182" s="5" t="s">
        <v>75</v>
      </c>
      <c r="C182" s="6" t="s">
        <v>282</v>
      </c>
      <c r="D182" s="5">
        <v>14</v>
      </c>
      <c r="E182" s="5">
        <v>17.260000000000002</v>
      </c>
      <c r="F182" s="5">
        <v>17.850000000000001</v>
      </c>
      <c r="G182" s="5">
        <v>-241.64</v>
      </c>
      <c r="H182" s="5">
        <v>-1</v>
      </c>
      <c r="I182" s="5">
        <v>242.64</v>
      </c>
      <c r="J182" s="5">
        <v>0</v>
      </c>
      <c r="K182" s="5" t="s">
        <v>104</v>
      </c>
    </row>
    <row r="183" spans="1:11" x14ac:dyDescent="0.25">
      <c r="A183" s="5">
        <v>182</v>
      </c>
      <c r="B183" s="5" t="s">
        <v>75</v>
      </c>
      <c r="C183" s="6" t="s">
        <v>283</v>
      </c>
      <c r="D183" s="5">
        <v>-14</v>
      </c>
      <c r="E183" s="5">
        <v>17.059999999999999</v>
      </c>
      <c r="F183" s="5">
        <v>17.850000000000001</v>
      </c>
      <c r="G183" s="5">
        <v>238.84</v>
      </c>
      <c r="H183" s="5">
        <v>-1.002884084</v>
      </c>
      <c r="I183" s="5">
        <v>-242.64</v>
      </c>
      <c r="J183" s="5">
        <v>-4.8028839999999997</v>
      </c>
      <c r="K183" s="5" t="s">
        <v>106</v>
      </c>
    </row>
    <row r="184" spans="1:11" x14ac:dyDescent="0.25">
      <c r="A184" s="5">
        <v>183</v>
      </c>
      <c r="B184" s="5" t="s">
        <v>75</v>
      </c>
      <c r="C184" s="6" t="s">
        <v>284</v>
      </c>
      <c r="D184" s="5">
        <v>14</v>
      </c>
      <c r="E184" s="5">
        <v>17.29</v>
      </c>
      <c r="F184" s="5">
        <v>17.850000000000001</v>
      </c>
      <c r="G184" s="5">
        <v>-242.06</v>
      </c>
      <c r="H184" s="5">
        <v>-1</v>
      </c>
      <c r="I184" s="5">
        <v>243.06</v>
      </c>
      <c r="J184" s="5">
        <v>0</v>
      </c>
      <c r="K184" s="5" t="s">
        <v>104</v>
      </c>
    </row>
    <row r="185" spans="1:11" x14ac:dyDescent="0.25">
      <c r="A185" s="5">
        <v>184</v>
      </c>
      <c r="B185" s="5" t="s">
        <v>75</v>
      </c>
      <c r="C185" s="6" t="s">
        <v>285</v>
      </c>
      <c r="D185" s="5">
        <v>-14</v>
      </c>
      <c r="E185" s="5">
        <v>17.04</v>
      </c>
      <c r="F185" s="5">
        <v>17.850000000000001</v>
      </c>
      <c r="G185" s="5">
        <v>238.56</v>
      </c>
      <c r="H185" s="5">
        <v>-1.0028826559999999</v>
      </c>
      <c r="I185" s="5">
        <v>-243.06</v>
      </c>
      <c r="J185" s="5">
        <v>-5.5028829999999997</v>
      </c>
      <c r="K185" s="5" t="s">
        <v>106</v>
      </c>
    </row>
    <row r="186" spans="1:11" x14ac:dyDescent="0.25">
      <c r="A186" s="5">
        <v>185</v>
      </c>
      <c r="B186" s="5" t="s">
        <v>76</v>
      </c>
      <c r="C186" s="6" t="s">
        <v>286</v>
      </c>
      <c r="D186" s="5">
        <v>12</v>
      </c>
      <c r="E186" s="5">
        <v>20.27</v>
      </c>
      <c r="F186" s="5">
        <v>17.899999999999999</v>
      </c>
      <c r="G186" s="5">
        <v>-243.24</v>
      </c>
      <c r="H186" s="5">
        <v>-1</v>
      </c>
      <c r="I186" s="5">
        <v>244.24</v>
      </c>
      <c r="J186" s="5">
        <v>0</v>
      </c>
      <c r="K186" s="5" t="s">
        <v>104</v>
      </c>
    </row>
    <row r="187" spans="1:11" x14ac:dyDescent="0.25">
      <c r="A187" s="5">
        <v>186</v>
      </c>
      <c r="B187" s="5" t="s">
        <v>76</v>
      </c>
      <c r="C187" s="6" t="s">
        <v>287</v>
      </c>
      <c r="D187" s="5">
        <v>-12</v>
      </c>
      <c r="E187" s="5">
        <v>19.809999999999999</v>
      </c>
      <c r="F187" s="5">
        <v>17.899999999999999</v>
      </c>
      <c r="G187" s="5">
        <v>237.72</v>
      </c>
      <c r="H187" s="5">
        <v>-1.0026403719999999</v>
      </c>
      <c r="I187" s="5">
        <v>-244.24</v>
      </c>
      <c r="J187" s="5">
        <v>-7.52264</v>
      </c>
      <c r="K187" s="5" t="s">
        <v>106</v>
      </c>
    </row>
    <row r="188" spans="1:11" x14ac:dyDescent="0.25">
      <c r="A188" s="5">
        <v>187</v>
      </c>
      <c r="B188" s="5" t="s">
        <v>77</v>
      </c>
      <c r="C188" s="6" t="s">
        <v>288</v>
      </c>
      <c r="D188" s="5">
        <v>2</v>
      </c>
      <c r="E188" s="5">
        <v>110.23</v>
      </c>
      <c r="F188" s="5">
        <v>103.42</v>
      </c>
      <c r="G188" s="5">
        <v>-220.46</v>
      </c>
      <c r="H188" s="5">
        <v>-1</v>
      </c>
      <c r="I188" s="5">
        <v>221.46</v>
      </c>
      <c r="J188" s="5">
        <v>0</v>
      </c>
      <c r="K188" s="5" t="s">
        <v>104</v>
      </c>
    </row>
    <row r="189" spans="1:11" x14ac:dyDescent="0.25">
      <c r="A189" s="5">
        <v>188</v>
      </c>
      <c r="B189" s="5" t="s">
        <v>77</v>
      </c>
      <c r="C189" s="6" t="s">
        <v>289</v>
      </c>
      <c r="D189" s="5">
        <v>-2</v>
      </c>
      <c r="E189" s="5">
        <v>108.0335</v>
      </c>
      <c r="F189" s="5">
        <v>103.42</v>
      </c>
      <c r="G189" s="5">
        <v>216.06700000000001</v>
      </c>
      <c r="H189" s="5">
        <v>-1.001339942</v>
      </c>
      <c r="I189" s="5">
        <v>-221.46</v>
      </c>
      <c r="J189" s="5">
        <v>-6.3943399999999997</v>
      </c>
      <c r="K189" s="5" t="s">
        <v>106</v>
      </c>
    </row>
    <row r="190" spans="1:11" x14ac:dyDescent="0.25">
      <c r="A190" s="5">
        <v>189</v>
      </c>
      <c r="B190" s="5" t="s">
        <v>78</v>
      </c>
      <c r="C190" s="6" t="s">
        <v>290</v>
      </c>
      <c r="D190" s="5">
        <v>7</v>
      </c>
      <c r="E190" s="5">
        <v>25.5</v>
      </c>
      <c r="F190" s="5">
        <v>25.6</v>
      </c>
      <c r="G190" s="5">
        <v>-178.5</v>
      </c>
      <c r="H190" s="5">
        <v>-1</v>
      </c>
      <c r="I190" s="5">
        <v>179.5</v>
      </c>
      <c r="J190" s="5">
        <v>0</v>
      </c>
      <c r="K190" s="5" t="s">
        <v>104</v>
      </c>
    </row>
    <row r="191" spans="1:11" x14ac:dyDescent="0.25">
      <c r="A191" s="5">
        <v>190</v>
      </c>
      <c r="B191" s="5" t="s">
        <v>78</v>
      </c>
      <c r="C191" s="6" t="s">
        <v>291</v>
      </c>
      <c r="D191" s="5">
        <v>-7</v>
      </c>
      <c r="E191" s="5">
        <v>24.920999999999999</v>
      </c>
      <c r="F191" s="5">
        <v>25.02</v>
      </c>
      <c r="G191" s="5">
        <v>174.447</v>
      </c>
      <c r="H191" s="5">
        <v>-1.0017226800000001</v>
      </c>
      <c r="I191" s="5">
        <v>-179.5</v>
      </c>
      <c r="J191" s="5">
        <v>-6.0547230000000001</v>
      </c>
      <c r="K191" s="5" t="s">
        <v>106</v>
      </c>
    </row>
    <row r="192" spans="1:11" x14ac:dyDescent="0.25">
      <c r="A192" s="5">
        <v>191</v>
      </c>
      <c r="B192" s="5" t="s">
        <v>79</v>
      </c>
      <c r="C192" s="6" t="s">
        <v>292</v>
      </c>
      <c r="D192" s="5">
        <v>6</v>
      </c>
      <c r="E192" s="5">
        <v>36.03</v>
      </c>
      <c r="F192" s="5">
        <v>36.44</v>
      </c>
      <c r="G192" s="5">
        <v>-216.18</v>
      </c>
      <c r="H192" s="5">
        <v>-1</v>
      </c>
      <c r="I192" s="5">
        <v>217.18</v>
      </c>
      <c r="J192" s="5">
        <v>0</v>
      </c>
      <c r="K192" s="5" t="s">
        <v>104</v>
      </c>
    </row>
    <row r="193" spans="1:11" x14ac:dyDescent="0.25">
      <c r="A193" s="5">
        <v>192</v>
      </c>
      <c r="B193" s="5" t="s">
        <v>79</v>
      </c>
      <c r="C193" s="6" t="s">
        <v>293</v>
      </c>
      <c r="D193" s="5">
        <v>-6</v>
      </c>
      <c r="E193" s="5">
        <v>35.200000000000003</v>
      </c>
      <c r="F193" s="5">
        <v>36.44</v>
      </c>
      <c r="G193" s="5">
        <v>211.2</v>
      </c>
      <c r="H193" s="5">
        <v>-1.00179112</v>
      </c>
      <c r="I193" s="5">
        <v>-217.18</v>
      </c>
      <c r="J193" s="5">
        <v>-6.9817910000000003</v>
      </c>
      <c r="K193" s="5" t="s">
        <v>106</v>
      </c>
    </row>
    <row r="194" spans="1:11" x14ac:dyDescent="0.25">
      <c r="A194" s="5">
        <v>193</v>
      </c>
      <c r="B194" s="5" t="s">
        <v>80</v>
      </c>
      <c r="C194" s="6" t="s">
        <v>294</v>
      </c>
      <c r="D194" s="5">
        <v>1</v>
      </c>
      <c r="E194" s="5">
        <v>339.17</v>
      </c>
      <c r="F194" s="5">
        <v>344.89</v>
      </c>
      <c r="G194" s="5">
        <v>-339.17</v>
      </c>
      <c r="H194" s="5">
        <v>-1</v>
      </c>
      <c r="I194" s="5">
        <v>340.17</v>
      </c>
      <c r="J194" s="5">
        <v>0</v>
      </c>
      <c r="K194" s="5" t="s">
        <v>104</v>
      </c>
    </row>
    <row r="195" spans="1:11" x14ac:dyDescent="0.25">
      <c r="A195" s="5">
        <v>194</v>
      </c>
      <c r="B195" s="5" t="s">
        <v>80</v>
      </c>
      <c r="C195" s="6" t="s">
        <v>295</v>
      </c>
      <c r="D195" s="5">
        <v>-1</v>
      </c>
      <c r="E195" s="5">
        <v>332.08</v>
      </c>
      <c r="F195" s="5">
        <v>344.89</v>
      </c>
      <c r="G195" s="5">
        <v>332.08</v>
      </c>
      <c r="H195" s="5">
        <v>-1.001812608</v>
      </c>
      <c r="I195" s="5">
        <v>-340.17</v>
      </c>
      <c r="J195" s="5">
        <v>-9.0918130000000001</v>
      </c>
      <c r="K195" s="5" t="s">
        <v>106</v>
      </c>
    </row>
    <row r="196" spans="1:11" x14ac:dyDescent="0.25">
      <c r="A196" s="5">
        <v>195</v>
      </c>
      <c r="B196" s="5" t="s">
        <v>81</v>
      </c>
      <c r="C196" s="6" t="s">
        <v>296</v>
      </c>
      <c r="D196" s="5">
        <v>4</v>
      </c>
      <c r="E196" s="5">
        <v>59.95</v>
      </c>
      <c r="F196" s="5">
        <v>58.36</v>
      </c>
      <c r="G196" s="5">
        <v>-239.8</v>
      </c>
      <c r="H196" s="5">
        <v>-1</v>
      </c>
      <c r="I196" s="5">
        <v>240.8</v>
      </c>
      <c r="J196" s="5">
        <v>0</v>
      </c>
      <c r="K196" s="5" t="s">
        <v>104</v>
      </c>
    </row>
    <row r="197" spans="1:11" x14ac:dyDescent="0.25">
      <c r="A197" s="5">
        <v>196</v>
      </c>
      <c r="B197" s="5" t="s">
        <v>81</v>
      </c>
      <c r="C197" s="6" t="s">
        <v>297</v>
      </c>
      <c r="D197" s="5">
        <v>-4</v>
      </c>
      <c r="E197" s="5">
        <v>58.881999999999998</v>
      </c>
      <c r="F197" s="5">
        <v>58.36</v>
      </c>
      <c r="G197" s="5">
        <v>235.52799999999999</v>
      </c>
      <c r="H197" s="5">
        <v>-1.0016771929999999</v>
      </c>
      <c r="I197" s="5">
        <v>-240.8</v>
      </c>
      <c r="J197" s="5">
        <v>-6.2736770000000002</v>
      </c>
      <c r="K197" s="5" t="s">
        <v>106</v>
      </c>
    </row>
    <row r="198" spans="1:11" x14ac:dyDescent="0.25">
      <c r="A198" s="5">
        <v>197</v>
      </c>
      <c r="B198" s="5" t="s">
        <v>82</v>
      </c>
      <c r="C198" s="6" t="s">
        <v>298</v>
      </c>
      <c r="D198" s="5">
        <v>22</v>
      </c>
      <c r="E198" s="5">
        <v>5.1349999999999998</v>
      </c>
      <c r="F198" s="5">
        <v>5.36</v>
      </c>
      <c r="G198" s="5">
        <v>-231.07499999999999</v>
      </c>
      <c r="H198" s="5">
        <v>-1</v>
      </c>
      <c r="I198" s="5">
        <v>232.07499999999999</v>
      </c>
      <c r="J198" s="5">
        <v>0</v>
      </c>
      <c r="K198" s="5" t="s">
        <v>104</v>
      </c>
    </row>
    <row r="199" spans="1:11" x14ac:dyDescent="0.25">
      <c r="A199" s="5">
        <v>198</v>
      </c>
      <c r="B199" s="5" t="s">
        <v>82</v>
      </c>
      <c r="C199" s="6" t="s">
        <v>299</v>
      </c>
      <c r="D199" s="5">
        <v>-22</v>
      </c>
      <c r="E199" s="5">
        <v>5.42</v>
      </c>
      <c r="F199" s="5">
        <v>5.58</v>
      </c>
      <c r="G199" s="5">
        <v>119.24</v>
      </c>
      <c r="H199" s="5">
        <v>-1.003226124</v>
      </c>
      <c r="I199" s="5">
        <v>-113.458889</v>
      </c>
      <c r="J199" s="5">
        <v>4.7778850000000004</v>
      </c>
      <c r="K199" s="5" t="s">
        <v>106</v>
      </c>
    </row>
    <row r="200" spans="1:11" x14ac:dyDescent="0.25">
      <c r="A200" s="5">
        <v>199</v>
      </c>
      <c r="B200" s="5" t="s">
        <v>82</v>
      </c>
      <c r="C200" s="6" t="s">
        <v>298</v>
      </c>
      <c r="D200" s="5">
        <v>23</v>
      </c>
      <c r="E200" s="5">
        <v>5.1349999999999998</v>
      </c>
      <c r="F200" s="5">
        <v>5.36</v>
      </c>
      <c r="G200" s="5">
        <v>-231.07499999999999</v>
      </c>
      <c r="H200" s="5">
        <v>-1</v>
      </c>
      <c r="I200" s="5">
        <v>232.07499999999999</v>
      </c>
      <c r="J200" s="5">
        <v>0</v>
      </c>
      <c r="K200" s="5" t="s">
        <v>104</v>
      </c>
    </row>
    <row r="201" spans="1:11" x14ac:dyDescent="0.25">
      <c r="A201" s="5">
        <v>200</v>
      </c>
      <c r="B201" s="5" t="s">
        <v>82</v>
      </c>
      <c r="C201" s="6" t="s">
        <v>300</v>
      </c>
      <c r="D201" s="5">
        <v>-23</v>
      </c>
      <c r="E201" s="5">
        <v>5.2119999999999997</v>
      </c>
      <c r="F201" s="5">
        <v>5.28</v>
      </c>
      <c r="G201" s="5">
        <v>119.876</v>
      </c>
      <c r="H201" s="5">
        <v>-1.0033483679999999</v>
      </c>
      <c r="I201" s="5">
        <v>-118.616111</v>
      </c>
      <c r="J201" s="5">
        <v>0.25654100000000002</v>
      </c>
      <c r="K201" s="5" t="s">
        <v>106</v>
      </c>
    </row>
    <row r="202" spans="1:11" x14ac:dyDescent="0.25">
      <c r="A202" s="5">
        <v>201</v>
      </c>
      <c r="B202" s="5" t="s">
        <v>83</v>
      </c>
      <c r="C202" s="6" t="s">
        <v>301</v>
      </c>
      <c r="D202" s="5">
        <v>4</v>
      </c>
      <c r="E202" s="5">
        <v>54.29</v>
      </c>
      <c r="F202" s="5">
        <v>52.52</v>
      </c>
      <c r="G202" s="5">
        <v>-217.16</v>
      </c>
      <c r="H202" s="5">
        <v>-1</v>
      </c>
      <c r="I202" s="5">
        <v>218.16</v>
      </c>
      <c r="J202" s="5">
        <v>0</v>
      </c>
      <c r="K202" s="5" t="s">
        <v>104</v>
      </c>
    </row>
    <row r="203" spans="1:11" x14ac:dyDescent="0.25">
      <c r="A203" s="5">
        <v>202</v>
      </c>
      <c r="B203" s="5" t="s">
        <v>83</v>
      </c>
      <c r="C203" s="6" t="s">
        <v>302</v>
      </c>
      <c r="D203" s="5">
        <v>-4</v>
      </c>
      <c r="E203" s="5">
        <v>53.06</v>
      </c>
      <c r="F203" s="5">
        <v>52.52</v>
      </c>
      <c r="G203" s="5">
        <v>212.24</v>
      </c>
      <c r="H203" s="5">
        <v>-1.0015584239999999</v>
      </c>
      <c r="I203" s="5">
        <v>-218.16</v>
      </c>
      <c r="J203" s="5">
        <v>-6.9215580000000001</v>
      </c>
      <c r="K203" s="5" t="s">
        <v>106</v>
      </c>
    </row>
    <row r="204" spans="1:11" x14ac:dyDescent="0.25">
      <c r="A204" s="5">
        <v>203</v>
      </c>
      <c r="B204" s="5" t="s">
        <v>84</v>
      </c>
      <c r="C204" s="6" t="s">
        <v>303</v>
      </c>
      <c r="D204" s="5">
        <v>19</v>
      </c>
      <c r="E204" s="5">
        <v>11.18</v>
      </c>
      <c r="F204" s="5">
        <v>10.9</v>
      </c>
      <c r="G204" s="5">
        <v>-212.42</v>
      </c>
      <c r="H204" s="5">
        <v>-1</v>
      </c>
      <c r="I204" s="5">
        <v>213.42</v>
      </c>
      <c r="J204" s="5">
        <v>0</v>
      </c>
      <c r="K204" s="5" t="s">
        <v>104</v>
      </c>
    </row>
    <row r="205" spans="1:11" x14ac:dyDescent="0.25">
      <c r="A205" s="5">
        <v>204</v>
      </c>
      <c r="B205" s="5" t="s">
        <v>84</v>
      </c>
      <c r="C205" s="6" t="s">
        <v>304</v>
      </c>
      <c r="D205" s="5">
        <v>-19</v>
      </c>
      <c r="E205" s="5">
        <v>11.05</v>
      </c>
      <c r="F205" s="5">
        <v>10.9</v>
      </c>
      <c r="G205" s="5">
        <v>209.95</v>
      </c>
      <c r="H205" s="5">
        <v>-1.0033317450000001</v>
      </c>
      <c r="I205" s="5">
        <v>-213.42</v>
      </c>
      <c r="J205" s="5">
        <v>-4.4733320000000001</v>
      </c>
      <c r="K205" s="5" t="s">
        <v>106</v>
      </c>
    </row>
    <row r="206" spans="1:11" x14ac:dyDescent="0.25">
      <c r="A206" s="5">
        <v>205</v>
      </c>
      <c r="B206" s="5" t="s">
        <v>84</v>
      </c>
      <c r="C206" s="6" t="s">
        <v>305</v>
      </c>
      <c r="D206" s="5">
        <v>18</v>
      </c>
      <c r="E206" s="5">
        <v>11.38</v>
      </c>
      <c r="F206" s="5">
        <v>11.43</v>
      </c>
      <c r="G206" s="5">
        <v>-204.84</v>
      </c>
      <c r="H206" s="5">
        <v>-1</v>
      </c>
      <c r="I206" s="5">
        <v>205.84</v>
      </c>
      <c r="J206" s="5">
        <v>0</v>
      </c>
      <c r="K206" s="5" t="s">
        <v>104</v>
      </c>
    </row>
    <row r="207" spans="1:11" x14ac:dyDescent="0.25">
      <c r="A207" s="5">
        <v>206</v>
      </c>
      <c r="B207" s="5" t="s">
        <v>84</v>
      </c>
      <c r="C207" s="6" t="s">
        <v>306</v>
      </c>
      <c r="D207" s="5">
        <v>-18</v>
      </c>
      <c r="E207" s="5">
        <v>10.98</v>
      </c>
      <c r="F207" s="5">
        <v>10.67</v>
      </c>
      <c r="G207" s="5">
        <v>197.64</v>
      </c>
      <c r="H207" s="5">
        <v>-1.0031499639999999</v>
      </c>
      <c r="I207" s="5">
        <v>-205.84</v>
      </c>
      <c r="J207" s="5">
        <v>-9.2031500000000008</v>
      </c>
      <c r="K207" s="5" t="s">
        <v>106</v>
      </c>
    </row>
    <row r="208" spans="1:11" x14ac:dyDescent="0.25">
      <c r="A208" s="5">
        <v>207</v>
      </c>
      <c r="B208" s="5" t="s">
        <v>84</v>
      </c>
      <c r="C208" s="6" t="s">
        <v>307</v>
      </c>
      <c r="D208" s="5">
        <v>22</v>
      </c>
      <c r="E208" s="5">
        <v>11.087727273</v>
      </c>
      <c r="F208" s="5">
        <v>11.15</v>
      </c>
      <c r="G208" s="5">
        <v>-243.93</v>
      </c>
      <c r="H208" s="5">
        <v>-1</v>
      </c>
      <c r="I208" s="5">
        <v>244.93</v>
      </c>
      <c r="J208" s="5">
        <v>0</v>
      </c>
      <c r="K208" s="5" t="s">
        <v>104</v>
      </c>
    </row>
    <row r="209" spans="1:11" x14ac:dyDescent="0.25">
      <c r="A209" s="5">
        <v>208</v>
      </c>
      <c r="B209" s="5" t="s">
        <v>84</v>
      </c>
      <c r="C209" s="6" t="s">
        <v>308</v>
      </c>
      <c r="D209" s="5">
        <v>-22</v>
      </c>
      <c r="E209" s="5">
        <v>11.0038</v>
      </c>
      <c r="F209" s="5">
        <v>11.15</v>
      </c>
      <c r="G209" s="5">
        <v>242.08359999999999</v>
      </c>
      <c r="H209" s="5">
        <v>-1.003852626</v>
      </c>
      <c r="I209" s="5">
        <v>-244.93</v>
      </c>
      <c r="J209" s="5">
        <v>-3.8502519999999998</v>
      </c>
      <c r="K209" s="5" t="s">
        <v>106</v>
      </c>
    </row>
    <row r="210" spans="1:11" x14ac:dyDescent="0.25">
      <c r="A210" s="5">
        <v>209</v>
      </c>
      <c r="B210" s="5" t="s">
        <v>85</v>
      </c>
      <c r="C210" s="6" t="s">
        <v>309</v>
      </c>
      <c r="D210" s="5">
        <v>31</v>
      </c>
      <c r="E210" s="5">
        <v>4</v>
      </c>
      <c r="F210" s="5">
        <v>4</v>
      </c>
      <c r="G210" s="5">
        <v>-248</v>
      </c>
      <c r="H210" s="5">
        <v>-1</v>
      </c>
      <c r="I210" s="5">
        <v>249</v>
      </c>
      <c r="J210" s="5">
        <v>0</v>
      </c>
      <c r="K210" s="5" t="s">
        <v>104</v>
      </c>
    </row>
    <row r="211" spans="1:11" x14ac:dyDescent="0.25">
      <c r="A211" s="5">
        <v>210</v>
      </c>
      <c r="B211" s="5" t="s">
        <v>85</v>
      </c>
      <c r="C211" s="6" t="s">
        <v>310</v>
      </c>
      <c r="D211" s="5">
        <v>-31</v>
      </c>
      <c r="E211" s="5">
        <v>4.3120000000000003</v>
      </c>
      <c r="F211" s="5">
        <v>4.3</v>
      </c>
      <c r="G211" s="5">
        <v>133.672</v>
      </c>
      <c r="H211" s="5">
        <v>-1.004370727</v>
      </c>
      <c r="I211" s="5">
        <v>-124.5</v>
      </c>
      <c r="J211" s="5">
        <v>8.1676289999999998</v>
      </c>
      <c r="K211" s="5" t="s">
        <v>106</v>
      </c>
    </row>
    <row r="212" spans="1:11" x14ac:dyDescent="0.25">
      <c r="A212" s="5">
        <v>211</v>
      </c>
      <c r="B212" s="5" t="s">
        <v>85</v>
      </c>
      <c r="C212" s="6" t="s">
        <v>309</v>
      </c>
      <c r="D212" s="5">
        <v>31</v>
      </c>
      <c r="E212" s="5">
        <v>4</v>
      </c>
      <c r="F212" s="5">
        <v>4</v>
      </c>
      <c r="G212" s="5">
        <v>-248</v>
      </c>
      <c r="H212" s="5">
        <v>-1</v>
      </c>
      <c r="I212" s="5">
        <v>249</v>
      </c>
      <c r="J212" s="5">
        <v>0</v>
      </c>
      <c r="K212" s="5" t="s">
        <v>104</v>
      </c>
    </row>
    <row r="213" spans="1:11" x14ac:dyDescent="0.25">
      <c r="A213" s="5">
        <v>212</v>
      </c>
      <c r="B213" s="5" t="s">
        <v>85</v>
      </c>
      <c r="C213" s="6" t="s">
        <v>311</v>
      </c>
      <c r="D213" s="5">
        <v>-31</v>
      </c>
      <c r="E213" s="5">
        <v>4.2649999999999997</v>
      </c>
      <c r="F213" s="5">
        <v>4.28</v>
      </c>
      <c r="G213" s="5">
        <v>132.215</v>
      </c>
      <c r="H213" s="5">
        <v>-1.004363297</v>
      </c>
      <c r="I213" s="5">
        <v>-124.5</v>
      </c>
      <c r="J213" s="5">
        <v>6.7106370000000002</v>
      </c>
      <c r="K213" s="5" t="s">
        <v>106</v>
      </c>
    </row>
    <row r="214" spans="1:11" x14ac:dyDescent="0.25">
      <c r="A214" s="5">
        <v>213</v>
      </c>
      <c r="B214" s="5" t="s">
        <v>86</v>
      </c>
      <c r="C214" s="6" t="s">
        <v>312</v>
      </c>
      <c r="D214" s="5">
        <v>4</v>
      </c>
      <c r="E214" s="5">
        <v>65.92</v>
      </c>
      <c r="F214" s="5">
        <v>64.209999999999994</v>
      </c>
      <c r="G214" s="5">
        <v>-263.68</v>
      </c>
      <c r="H214" s="5">
        <v>-1</v>
      </c>
      <c r="I214" s="5">
        <v>264.68</v>
      </c>
      <c r="J214" s="5">
        <v>0</v>
      </c>
      <c r="K214" s="5" t="s">
        <v>104</v>
      </c>
    </row>
    <row r="215" spans="1:11" x14ac:dyDescent="0.25">
      <c r="A215" s="5">
        <v>214</v>
      </c>
      <c r="B215" s="5" t="s">
        <v>86</v>
      </c>
      <c r="C215" s="6" t="s">
        <v>313</v>
      </c>
      <c r="D215" s="5">
        <v>-4</v>
      </c>
      <c r="E215" s="5">
        <v>64.7</v>
      </c>
      <c r="F215" s="5">
        <v>64.209999999999994</v>
      </c>
      <c r="G215" s="5">
        <v>258.8</v>
      </c>
      <c r="H215" s="5">
        <v>-1.00179588</v>
      </c>
      <c r="I215" s="5">
        <v>-264.68</v>
      </c>
      <c r="J215" s="5">
        <v>-6.8817959999999996</v>
      </c>
      <c r="K215" s="5" t="s">
        <v>106</v>
      </c>
    </row>
    <row r="216" spans="1:11" x14ac:dyDescent="0.25">
      <c r="A216" s="5">
        <v>215</v>
      </c>
      <c r="B216" s="5" t="s">
        <v>87</v>
      </c>
      <c r="C216" s="6" t="s">
        <v>314</v>
      </c>
      <c r="D216" s="5">
        <v>3</v>
      </c>
      <c r="E216" s="5">
        <v>43.755000000000003</v>
      </c>
      <c r="F216" s="5">
        <v>44.44</v>
      </c>
      <c r="G216" s="5">
        <v>-218.77500000000001</v>
      </c>
      <c r="H216" s="5">
        <v>-1</v>
      </c>
      <c r="I216" s="5">
        <v>219.77500000000001</v>
      </c>
      <c r="J216" s="5">
        <v>0</v>
      </c>
      <c r="K216" s="5" t="s">
        <v>104</v>
      </c>
    </row>
    <row r="217" spans="1:11" x14ac:dyDescent="0.25">
      <c r="A217" s="5">
        <v>216</v>
      </c>
      <c r="B217" s="5" t="s">
        <v>87</v>
      </c>
      <c r="C217" s="6" t="s">
        <v>315</v>
      </c>
      <c r="D217" s="5">
        <v>-3</v>
      </c>
      <c r="E217" s="5">
        <v>48.3</v>
      </c>
      <c r="F217" s="5">
        <v>46.73</v>
      </c>
      <c r="G217" s="5">
        <v>144.9</v>
      </c>
      <c r="H217" s="5">
        <v>-1.00109599</v>
      </c>
      <c r="I217" s="5">
        <v>-131.86500000000001</v>
      </c>
      <c r="J217" s="5">
        <v>12.033904</v>
      </c>
      <c r="K217" s="5" t="s">
        <v>106</v>
      </c>
    </row>
    <row r="218" spans="1:11" x14ac:dyDescent="0.25">
      <c r="A218" s="5">
        <v>217</v>
      </c>
      <c r="B218" s="5" t="s">
        <v>87</v>
      </c>
      <c r="C218" s="6" t="s">
        <v>314</v>
      </c>
      <c r="D218" s="5">
        <v>2</v>
      </c>
      <c r="E218" s="5">
        <v>43.755000000000003</v>
      </c>
      <c r="F218" s="5">
        <v>44.44</v>
      </c>
      <c r="G218" s="5">
        <v>-218.77500000000001</v>
      </c>
      <c r="H218" s="5">
        <v>-1</v>
      </c>
      <c r="I218" s="5">
        <v>219.77500000000001</v>
      </c>
      <c r="J218" s="5">
        <v>0</v>
      </c>
      <c r="K218" s="5" t="s">
        <v>104</v>
      </c>
    </row>
    <row r="219" spans="1:11" x14ac:dyDescent="0.25">
      <c r="A219" s="5">
        <v>218</v>
      </c>
      <c r="B219" s="5" t="s">
        <v>87</v>
      </c>
      <c r="C219" s="6" t="s">
        <v>316</v>
      </c>
      <c r="D219" s="5">
        <v>-2</v>
      </c>
      <c r="E219" s="5">
        <v>45.263800000000003</v>
      </c>
      <c r="F219" s="5">
        <v>45.02</v>
      </c>
      <c r="G219" s="5">
        <v>90.527600000000007</v>
      </c>
      <c r="H219" s="5">
        <v>-0.90597569099999997</v>
      </c>
      <c r="I219" s="5">
        <v>-87.91</v>
      </c>
      <c r="J219" s="5">
        <v>1.711624</v>
      </c>
      <c r="K219" s="5"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7"/>
  <sheetViews>
    <sheetView tabSelected="1" zoomScaleNormal="100" workbookViewId="0">
      <pane ySplit="1" topLeftCell="A104" activePane="bottomLeft" state="frozen"/>
      <selection pane="bottomLeft" activeCell="G118" sqref="G118"/>
    </sheetView>
  </sheetViews>
  <sheetFormatPr defaultRowHeight="13.2" x14ac:dyDescent="0.25"/>
  <cols>
    <col min="1" max="1" width="7.21875" style="5" bestFit="1" customWidth="1"/>
    <col min="2" max="2" width="14.88671875" style="5" bestFit="1" customWidth="1"/>
    <col min="3" max="3" width="33.33203125" style="5" bestFit="1" customWidth="1"/>
    <col min="4" max="4" width="12" style="8" bestFit="1" customWidth="1"/>
    <col min="5" max="5" width="11.21875" style="5" bestFit="1" customWidth="1"/>
    <col min="6" max="6" width="14.77734375" style="9" bestFit="1" customWidth="1"/>
    <col min="7" max="7" width="11" style="7" bestFit="1" customWidth="1"/>
    <col min="8" max="8" width="9.6640625" style="7" bestFit="1" customWidth="1"/>
    <col min="9" max="9" width="10.6640625" style="7" bestFit="1" customWidth="1"/>
    <col min="10" max="10" width="14.33203125" style="7" bestFit="1" customWidth="1"/>
    <col min="11" max="11" width="8.6640625" style="16" bestFit="1" customWidth="1"/>
    <col min="12" max="12" width="8.77734375" style="16" bestFit="1" customWidth="1"/>
    <col min="13" max="13" width="3.33203125" style="5" customWidth="1"/>
    <col min="14" max="15" width="18.77734375" style="5" bestFit="1" customWidth="1"/>
    <col min="16" max="16" width="6.44140625" style="5" bestFit="1" customWidth="1"/>
    <col min="17" max="16384" width="8.88671875" style="5"/>
  </cols>
  <sheetData>
    <row r="1" spans="1:16" x14ac:dyDescent="0.25">
      <c r="A1" s="3" t="s">
        <v>641</v>
      </c>
      <c r="B1" s="11" t="s">
        <v>633</v>
      </c>
      <c r="C1" s="11" t="s">
        <v>634</v>
      </c>
      <c r="D1" s="11" t="s">
        <v>640</v>
      </c>
      <c r="E1" s="12" t="s">
        <v>635</v>
      </c>
      <c r="F1" s="13" t="s">
        <v>636</v>
      </c>
      <c r="G1" s="14" t="s">
        <v>637</v>
      </c>
      <c r="H1" s="14" t="s">
        <v>638</v>
      </c>
      <c r="I1" s="14" t="s">
        <v>639</v>
      </c>
      <c r="J1" s="14" t="s">
        <v>643</v>
      </c>
      <c r="K1" s="15" t="s">
        <v>644</v>
      </c>
      <c r="L1" s="15" t="s">
        <v>645</v>
      </c>
      <c r="M1" s="3"/>
      <c r="N1" s="10" t="s">
        <v>640</v>
      </c>
      <c r="O1" s="3" t="s">
        <v>635</v>
      </c>
      <c r="P1" s="3" t="s">
        <v>642</v>
      </c>
    </row>
    <row r="2" spans="1:16" x14ac:dyDescent="0.25">
      <c r="A2" s="5" t="str">
        <f>Transactions!B2</f>
        <v>AA</v>
      </c>
      <c r="B2" s="5" t="str">
        <f>LOOKUP(A2,StockInfo!$A$2:$A$83,StockInfo!$C$2:$C$83)</f>
        <v>US0138721065</v>
      </c>
      <c r="C2" s="5" t="str">
        <f>LOOKUP(A2,StockInfo!$A$2:$A$83,StockInfo!$B$2:$B$83)</f>
        <v>ALCOA CORP</v>
      </c>
      <c r="D2" s="8">
        <f ca="1">DATE((LEFT(N2,4)),RIGHT(LEFT(N2,7),2),RIGHT(LEFT(N2,10),2) )</f>
        <v>44333</v>
      </c>
      <c r="E2" s="8">
        <f ca="1">DATE((LEFT(O2,4)),RIGHT(LEFT(O2,7),2),RIGHT(LEFT(O2,10),2) )</f>
        <v>44333</v>
      </c>
      <c r="F2" s="9">
        <f ca="1">OFFSET(Transactions!$D$2,P2*2,0)</f>
        <v>6</v>
      </c>
      <c r="G2" s="7">
        <f ca="1">ROUND(F2*OFFSET(Transactions!$E$2,P2*2,0),2)</f>
        <v>241.08</v>
      </c>
      <c r="H2" s="7">
        <f ca="1">-ROUND(OFFSET(Transactions!$H$3,P2*2,0),2)</f>
        <v>1</v>
      </c>
      <c r="I2" s="7">
        <f ca="1">ROUND(F2*OFFSET(Transactions!$E$3,P2*2,0),2)</f>
        <v>237.24</v>
      </c>
      <c r="J2" s="7">
        <v>0</v>
      </c>
      <c r="K2" s="16" t="s">
        <v>646</v>
      </c>
      <c r="L2" s="16" t="s">
        <v>88</v>
      </c>
      <c r="N2" s="5" t="str">
        <f ca="1">OFFSET(Transactions!$C$2,P2*2,0)</f>
        <v>2021-05-17, 09:35:55</v>
      </c>
      <c r="O2" s="5" t="str">
        <f ca="1">OFFSET(Transactions!$C$3,P2*2,0)</f>
        <v>2021-05-17, 09:43:35</v>
      </c>
      <c r="P2" s="5">
        <v>0</v>
      </c>
    </row>
    <row r="3" spans="1:16" x14ac:dyDescent="0.25">
      <c r="A3" s="5" t="str">
        <f>Transactions!B4</f>
        <v>AHPI</v>
      </c>
      <c r="B3" s="5" t="str">
        <f>LOOKUP(A3,StockInfo!$A$2:$A$83,StockInfo!$C$2:$C$83)</f>
        <v>US0192222075</v>
      </c>
      <c r="C3" s="5" t="str">
        <f>LOOKUP(A3,StockInfo!$A$2:$A$83,StockInfo!$B$2:$B$83)</f>
        <v>ALLIED HEALTHCARE PRODUCTS</v>
      </c>
      <c r="D3" s="8">
        <f ca="1">DATE((LEFT(N3,4)),RIGHT(LEFT(N3,7),2),RIGHT(LEFT(N3,10),2) )</f>
        <v>44438</v>
      </c>
      <c r="E3" s="8">
        <f ca="1">DATE((LEFT(O3,4)),RIGHT(LEFT(O3,7),2),RIGHT(LEFT(O3,10),2) )</f>
        <v>44456</v>
      </c>
      <c r="F3" s="9">
        <f ca="1">OFFSET(Transactions!$D$2,P3*2,0)</f>
        <v>21</v>
      </c>
      <c r="G3" s="7">
        <f ca="1">ROUND(F3*OFFSET(Transactions!$E$2,P3*2,0),2)</f>
        <v>215.88</v>
      </c>
      <c r="H3" s="7">
        <f ca="1">-ROUND(OFFSET(Transactions!$H$3,P3*2,0),2)</f>
        <v>1</v>
      </c>
      <c r="I3" s="7">
        <f ca="1">ROUND(F3*OFFSET(Transactions!$E$3,P3*2,0),2)</f>
        <v>156.41999999999999</v>
      </c>
      <c r="J3" s="7">
        <v>0</v>
      </c>
      <c r="K3" s="16" t="s">
        <v>646</v>
      </c>
      <c r="L3" s="16" t="s">
        <v>88</v>
      </c>
      <c r="N3" s="5" t="str">
        <f ca="1">OFFSET(Transactions!$C$2,P3*2,0)</f>
        <v>2021-08-30, 09:31:48</v>
      </c>
      <c r="O3" s="5" t="str">
        <f ca="1">OFFSET(Transactions!$C$3,P3*2,0)</f>
        <v>2021-09-17, 11:12:35</v>
      </c>
      <c r="P3" s="5">
        <v>1</v>
      </c>
    </row>
    <row r="4" spans="1:16" x14ac:dyDescent="0.25">
      <c r="A4" s="5" t="str">
        <f>Transactions!B6</f>
        <v>ALEC</v>
      </c>
      <c r="B4" s="5" t="str">
        <f>LOOKUP(A4,StockInfo!$A$2:$A$83,StockInfo!$C$2:$C$83)</f>
        <v>US0144421072</v>
      </c>
      <c r="C4" s="5" t="str">
        <f>LOOKUP(A4,StockInfo!$A$2:$A$83,StockInfo!$B$2:$B$83)</f>
        <v>ALECTOR INC</v>
      </c>
      <c r="D4" s="8">
        <f t="shared" ref="D4:D67" ca="1" si="0">DATE((LEFT(N4,4)),RIGHT(LEFT(N4,7),2),RIGHT(LEFT(N4,10),2) )</f>
        <v>44391</v>
      </c>
      <c r="E4" s="8">
        <f t="shared" ref="E4:E67" ca="1" si="1">DATE((LEFT(O4,4)),RIGHT(LEFT(O4,7),2),RIGHT(LEFT(O4,10),2) )</f>
        <v>44391</v>
      </c>
      <c r="F4" s="9">
        <f ca="1">OFFSET(Transactions!$D$2,P4*2,0)</f>
        <v>6</v>
      </c>
      <c r="G4" s="7">
        <f ca="1">ROUND(F4*OFFSET(Transactions!$E$2,P4*2,0),2)</f>
        <v>230.88</v>
      </c>
      <c r="H4" s="7">
        <f ca="1">-ROUND(OFFSET(Transactions!$H$3,P4*2,0),2)</f>
        <v>1</v>
      </c>
      <c r="I4" s="7">
        <f ca="1">ROUND(F4*OFFSET(Transactions!$E$3,P4*2,0),2)</f>
        <v>225.48</v>
      </c>
      <c r="J4" s="7">
        <v>0</v>
      </c>
      <c r="K4" s="16" t="s">
        <v>646</v>
      </c>
      <c r="L4" s="16" t="s">
        <v>88</v>
      </c>
      <c r="N4" s="5" t="str">
        <f ca="1">OFFSET(Transactions!$C$2,P4*2,0)</f>
        <v>2021-07-14, 09:30:11</v>
      </c>
      <c r="O4" s="5" t="str">
        <f ca="1">OFFSET(Transactions!$C$3,P4*2,0)</f>
        <v>2021-07-14, 09:37:33</v>
      </c>
      <c r="P4" s="5">
        <v>2</v>
      </c>
    </row>
    <row r="5" spans="1:16" x14ac:dyDescent="0.25">
      <c r="A5" s="5" t="str">
        <f>Transactions!B8</f>
        <v>ALEC</v>
      </c>
      <c r="B5" s="5" t="str">
        <f>LOOKUP(A5,StockInfo!$A$2:$A$83,StockInfo!$C$2:$C$83)</f>
        <v>US0144421072</v>
      </c>
      <c r="C5" s="5" t="str">
        <f>LOOKUP(A5,StockInfo!$A$2:$A$83,StockInfo!$B$2:$B$83)</f>
        <v>ALECTOR INC</v>
      </c>
      <c r="D5" s="8">
        <f t="shared" ca="1" si="0"/>
        <v>44403</v>
      </c>
      <c r="E5" s="8">
        <f t="shared" ca="1" si="1"/>
        <v>44403</v>
      </c>
      <c r="F5" s="9">
        <f ca="1">OFFSET(Transactions!$D$2,P5*2,0)</f>
        <v>7</v>
      </c>
      <c r="G5" s="7">
        <f ca="1">ROUND(F5*OFFSET(Transactions!$E$2,P5*2,0),2)</f>
        <v>236.88</v>
      </c>
      <c r="H5" s="7">
        <f ca="1">-ROUND(OFFSET(Transactions!$H$3,P5*2,0),2)</f>
        <v>1</v>
      </c>
      <c r="I5" s="7">
        <f ca="1">ROUND(F5*OFFSET(Transactions!$E$3,P5*2,0),2)</f>
        <v>233.52</v>
      </c>
      <c r="J5" s="7">
        <v>0</v>
      </c>
      <c r="K5" s="16" t="s">
        <v>646</v>
      </c>
      <c r="L5" s="16" t="s">
        <v>88</v>
      </c>
      <c r="N5" s="5" t="str">
        <f ca="1">OFFSET(Transactions!$C$2,P5*2,0)</f>
        <v>2021-07-26, 09:30:37</v>
      </c>
      <c r="O5" s="5" t="str">
        <f ca="1">OFFSET(Transactions!$C$3,P5*2,0)</f>
        <v>2021-07-26, 09:41:45</v>
      </c>
      <c r="P5" s="5">
        <v>3</v>
      </c>
    </row>
    <row r="6" spans="1:16" x14ac:dyDescent="0.25">
      <c r="A6" s="5" t="str">
        <f>Transactions!B10</f>
        <v>AMC</v>
      </c>
      <c r="B6" s="5" t="str">
        <f>LOOKUP(A6,StockInfo!$A$2:$A$83,StockInfo!$C$2:$C$83)</f>
        <v>US00165C1045</v>
      </c>
      <c r="C6" s="5" t="str">
        <f>LOOKUP(A6,StockInfo!$A$2:$A$83,StockInfo!$B$2:$B$83)</f>
        <v>AMC ENTERTAINMENT HLDS-CL A</v>
      </c>
      <c r="D6" s="8">
        <f t="shared" ca="1" si="0"/>
        <v>44364</v>
      </c>
      <c r="E6" s="8">
        <f t="shared" ca="1" si="1"/>
        <v>44364</v>
      </c>
      <c r="F6" s="9">
        <f ca="1">OFFSET(Transactions!$D$2,P6*2,0)</f>
        <v>4</v>
      </c>
      <c r="G6" s="7">
        <f ca="1">ROUND(F6*OFFSET(Transactions!$E$2,P6*2,0),2)</f>
        <v>252.24</v>
      </c>
      <c r="H6" s="7">
        <f ca="1">-ROUND(OFFSET(Transactions!$H$3,P6*2,0),2)</f>
        <v>1</v>
      </c>
      <c r="I6" s="7">
        <f ca="1">ROUND(F6*OFFSET(Transactions!$E$3,P6*2,0),2)</f>
        <v>241.6</v>
      </c>
      <c r="J6" s="7">
        <v>0</v>
      </c>
      <c r="K6" s="16" t="s">
        <v>646</v>
      </c>
      <c r="L6" s="16" t="s">
        <v>88</v>
      </c>
      <c r="N6" s="5" t="str">
        <f ca="1">OFFSET(Transactions!$C$2,P6*2,0)</f>
        <v>2021-06-17, 14:57:22</v>
      </c>
      <c r="O6" s="5" t="str">
        <f ca="1">OFFSET(Transactions!$C$3,P6*2,0)</f>
        <v>2021-06-17, 15:32:14</v>
      </c>
      <c r="P6" s="5">
        <v>4</v>
      </c>
    </row>
    <row r="7" spans="1:16" x14ac:dyDescent="0.25">
      <c r="A7" s="5" t="str">
        <f>Transactions!B12</f>
        <v>AMR</v>
      </c>
      <c r="B7" s="5" t="str">
        <f>LOOKUP(A7,StockInfo!$A$2:$A$83,StockInfo!$C$2:$C$83)</f>
        <v>US0207641061</v>
      </c>
      <c r="C7" s="5" t="str">
        <f>LOOKUP(A7,StockInfo!$A$2:$A$83,StockInfo!$B$2:$B$83)</f>
        <v>ALPHA METALLURGICAL RESOURCE</v>
      </c>
      <c r="D7" s="8">
        <f t="shared" ca="1" si="0"/>
        <v>44480</v>
      </c>
      <c r="E7" s="8">
        <f t="shared" ca="1" si="1"/>
        <v>44480</v>
      </c>
      <c r="F7" s="9">
        <f ca="1">OFFSET(Transactions!$D$2,P7*2,0)</f>
        <v>4</v>
      </c>
      <c r="G7" s="7">
        <f ca="1">ROUND(F7*OFFSET(Transactions!$E$2,P7*2,0),2)</f>
        <v>249.08</v>
      </c>
      <c r="H7" s="7">
        <f ca="1">-ROUND(OFFSET(Transactions!$H$3,P7*2,0),2)</f>
        <v>1</v>
      </c>
      <c r="I7" s="7">
        <f ca="1">ROUND(F7*OFFSET(Transactions!$E$3,P7*2,0),2)</f>
        <v>244.6</v>
      </c>
      <c r="J7" s="7">
        <v>0</v>
      </c>
      <c r="K7" s="16" t="s">
        <v>646</v>
      </c>
      <c r="L7" s="16" t="s">
        <v>88</v>
      </c>
      <c r="N7" s="5" t="str">
        <f ca="1">OFFSET(Transactions!$C$2,P7*2,0)</f>
        <v>2021-10-11, 09:31:44</v>
      </c>
      <c r="O7" s="5" t="str">
        <f ca="1">OFFSET(Transactions!$C$3,P7*2,0)</f>
        <v>2021-10-11, 09:51:46</v>
      </c>
      <c r="P7" s="5">
        <v>5</v>
      </c>
    </row>
    <row r="8" spans="1:16" x14ac:dyDescent="0.25">
      <c r="A8" s="5" t="str">
        <f>Transactions!B14</f>
        <v>AMRC</v>
      </c>
      <c r="B8" s="5" t="str">
        <f>LOOKUP(A8,StockInfo!$A$2:$A$83,StockInfo!$C$2:$C$83)</f>
        <v>US02361E1082</v>
      </c>
      <c r="C8" s="5" t="str">
        <f>LOOKUP(A8,StockInfo!$A$2:$A$83,StockInfo!$B$2:$B$83)</f>
        <v>AMERESCO INC-CL A</v>
      </c>
      <c r="D8" s="8">
        <f t="shared" ca="1" si="0"/>
        <v>44522</v>
      </c>
      <c r="E8" s="8">
        <f t="shared" ca="1" si="1"/>
        <v>44522</v>
      </c>
      <c r="F8" s="9">
        <f ca="1">OFFSET(Transactions!$D$2,P8*2,0)</f>
        <v>2</v>
      </c>
      <c r="G8" s="7">
        <f ca="1">ROUND(F8*OFFSET(Transactions!$E$2,P8*2,0),2)</f>
        <v>193.38</v>
      </c>
      <c r="H8" s="7">
        <f ca="1">-ROUND(OFFSET(Transactions!$H$3,P8*2,0),2)</f>
        <v>1</v>
      </c>
      <c r="I8" s="7">
        <f ca="1">ROUND(F8*OFFSET(Transactions!$E$3,P8*2,0),2)</f>
        <v>189.82</v>
      </c>
      <c r="J8" s="7">
        <v>0</v>
      </c>
      <c r="K8" s="16" t="s">
        <v>646</v>
      </c>
      <c r="L8" s="16" t="s">
        <v>88</v>
      </c>
      <c r="N8" s="5" t="str">
        <f ca="1">OFFSET(Transactions!$C$2,P8*2,0)</f>
        <v>2021-11-22, 09:33:41</v>
      </c>
      <c r="O8" s="5" t="str">
        <f ca="1">OFFSET(Transactions!$C$3,P8*2,0)</f>
        <v>2021-11-22, 11:44:44</v>
      </c>
      <c r="P8" s="5">
        <v>6</v>
      </c>
    </row>
    <row r="9" spans="1:16" x14ac:dyDescent="0.25">
      <c r="A9" s="5" t="str">
        <f>Transactions!B16</f>
        <v>AMRS</v>
      </c>
      <c r="B9" s="5" t="str">
        <f>LOOKUP(A9,StockInfo!$A$2:$A$83,StockInfo!$C$2:$C$83)</f>
        <v>US03236M2008</v>
      </c>
      <c r="C9" s="5" t="str">
        <f>LOOKUP(A9,StockInfo!$A$2:$A$83,StockInfo!$B$2:$B$83)</f>
        <v>AMYRIS INC</v>
      </c>
      <c r="D9" s="8">
        <f t="shared" ca="1" si="0"/>
        <v>44354</v>
      </c>
      <c r="E9" s="8">
        <f t="shared" ca="1" si="1"/>
        <v>44356</v>
      </c>
      <c r="F9" s="9">
        <f ca="1">OFFSET(Transactions!$D$2,P9*2,0)</f>
        <v>16</v>
      </c>
      <c r="G9" s="7">
        <f ca="1">ROUND(F9*OFFSET(Transactions!$E$2,P9*2,0),2)</f>
        <v>244.72</v>
      </c>
      <c r="H9" s="7">
        <f ca="1">-ROUND(OFFSET(Transactions!$H$3,P9*2,0),2)</f>
        <v>1</v>
      </c>
      <c r="I9" s="7">
        <f ca="1">ROUND(F9*OFFSET(Transactions!$E$3,P9*2,0),2)</f>
        <v>250.91</v>
      </c>
      <c r="J9" s="7">
        <v>0</v>
      </c>
      <c r="K9" s="16" t="s">
        <v>646</v>
      </c>
      <c r="L9" s="16" t="s">
        <v>88</v>
      </c>
      <c r="N9" s="5" t="str">
        <f ca="1">OFFSET(Transactions!$C$2,P9*2,0)</f>
        <v>2021-06-07, 09:30:22</v>
      </c>
      <c r="O9" s="5" t="str">
        <f ca="1">OFFSET(Transactions!$C$3,P9*2,0)</f>
        <v>2021-06-09, 10:48:54</v>
      </c>
      <c r="P9" s="5">
        <v>7</v>
      </c>
    </row>
    <row r="10" spans="1:16" x14ac:dyDescent="0.25">
      <c r="A10" s="5" t="str">
        <f>Transactions!B18</f>
        <v>ANY</v>
      </c>
      <c r="B10" s="5" t="str">
        <f>LOOKUP(A10,StockInfo!$A$2:$A$83,StockInfo!$C$2:$C$83)</f>
        <v>CA84841L3083</v>
      </c>
      <c r="C10" s="5" t="str">
        <f>LOOKUP(A10,StockInfo!$A$2:$A$83,StockInfo!$B$2:$B$83)</f>
        <v>SPHERE 3D CORP</v>
      </c>
      <c r="D10" s="8">
        <f t="shared" ca="1" si="0"/>
        <v>44480</v>
      </c>
      <c r="E10" s="8">
        <f t="shared" ca="1" si="1"/>
        <v>44480</v>
      </c>
      <c r="F10" s="9">
        <f ca="1">OFFSET(Transactions!$D$2,P10*2,0)</f>
        <v>35</v>
      </c>
      <c r="G10" s="7">
        <f ca="1">ROUND(F10*OFFSET(Transactions!$E$2,P10*2,0),2)</f>
        <v>243.95</v>
      </c>
      <c r="H10" s="7">
        <f ca="1">-ROUND(OFFSET(Transactions!$H$3,P10*2,0),2)</f>
        <v>1.01</v>
      </c>
      <c r="I10" s="7">
        <f ca="1">ROUND(F10*OFFSET(Transactions!$E$3,P10*2,0),2)</f>
        <v>239.4</v>
      </c>
      <c r="J10" s="7">
        <v>0</v>
      </c>
      <c r="K10" s="16" t="s">
        <v>646</v>
      </c>
      <c r="L10" s="16" t="s">
        <v>88</v>
      </c>
      <c r="N10" s="5" t="str">
        <f ca="1">OFFSET(Transactions!$C$2,P10*2,0)</f>
        <v>2021-10-11, 09:30:37</v>
      </c>
      <c r="O10" s="5" t="str">
        <f ca="1">OFFSET(Transactions!$C$3,P10*2,0)</f>
        <v>2021-10-11, 09:35:56</v>
      </c>
      <c r="P10" s="5">
        <v>8</v>
      </c>
    </row>
    <row r="11" spans="1:16" x14ac:dyDescent="0.25">
      <c r="A11" s="5" t="str">
        <f>Transactions!B20</f>
        <v>AOSL</v>
      </c>
      <c r="B11" s="5" t="str">
        <f>LOOKUP(A11,StockInfo!$A$2:$A$83,StockInfo!$C$2:$C$83)</f>
        <v>BMG6331P1041</v>
      </c>
      <c r="C11" s="5" t="str">
        <f>LOOKUP(A11,StockInfo!$A$2:$A$83,StockInfo!$B$2:$B$83)</f>
        <v>ALPHA &amp; OMEGA SEMICONDUCTOR</v>
      </c>
      <c r="D11" s="8">
        <f t="shared" ca="1" si="0"/>
        <v>44522</v>
      </c>
      <c r="E11" s="8">
        <f t="shared" ca="1" si="1"/>
        <v>44523</v>
      </c>
      <c r="F11" s="9">
        <f ca="1">OFFSET(Transactions!$D$2,P11*2,0)</f>
        <v>5</v>
      </c>
      <c r="G11" s="7">
        <f ca="1">ROUND(F11*OFFSET(Transactions!$E$2,P11*2,0),2)</f>
        <v>237.9</v>
      </c>
      <c r="H11" s="7">
        <f ca="1">-ROUND(OFFSET(Transactions!$H$3,P11*2,0),2)</f>
        <v>1</v>
      </c>
      <c r="I11" s="7">
        <f ca="1">ROUND(F11*OFFSET(Transactions!$E$3,P11*2,0),2)</f>
        <v>226.85</v>
      </c>
      <c r="J11" s="7">
        <v>0</v>
      </c>
      <c r="K11" s="16" t="s">
        <v>646</v>
      </c>
      <c r="L11" s="16" t="s">
        <v>88</v>
      </c>
      <c r="N11" s="5" t="str">
        <f ca="1">OFFSET(Transactions!$C$2,P11*2,0)</f>
        <v>2021-11-22, 09:40:57</v>
      </c>
      <c r="O11" s="5" t="str">
        <f ca="1">OFFSET(Transactions!$C$3,P11*2,0)</f>
        <v>2021-11-23, 09:30:37</v>
      </c>
      <c r="P11" s="5">
        <v>9</v>
      </c>
    </row>
    <row r="12" spans="1:16" x14ac:dyDescent="0.25">
      <c r="A12" s="5" t="str">
        <f>Transactions!B22</f>
        <v>APHA</v>
      </c>
      <c r="B12" s="5" t="str">
        <f>LOOKUP(A12,StockInfo!$A$2:$A$83,StockInfo!$C$2:$C$83)</f>
        <v>CA03765K1049</v>
      </c>
      <c r="C12" s="5" t="str">
        <f>LOOKUP(A12,StockInfo!$A$2:$A$83,StockInfo!$B$2:$B$83)</f>
        <v>APHRIA INC</v>
      </c>
      <c r="D12" s="8">
        <f t="shared" ca="1" si="0"/>
        <v>44312</v>
      </c>
      <c r="E12" s="8">
        <f t="shared" ca="1" si="1"/>
        <v>44312</v>
      </c>
      <c r="F12" s="9">
        <f ca="1">OFFSET(Transactions!$D$2,P12*2,0)</f>
        <v>17</v>
      </c>
      <c r="G12" s="7">
        <f ca="1">ROUND(F12*OFFSET(Transactions!$E$2,P12*2,0),2)</f>
        <v>244.46</v>
      </c>
      <c r="H12" s="7">
        <f ca="1">-ROUND(OFFSET(Transactions!$H$3,P12*2,0),2)</f>
        <v>1</v>
      </c>
      <c r="I12" s="7">
        <f ca="1">ROUND(F12*OFFSET(Transactions!$E$3,P12*2,0),2)</f>
        <v>239.87</v>
      </c>
      <c r="J12" s="7">
        <v>0</v>
      </c>
      <c r="K12" s="16" t="s">
        <v>646</v>
      </c>
      <c r="L12" s="16" t="s">
        <v>88</v>
      </c>
      <c r="N12" s="5" t="str">
        <f ca="1">OFFSET(Transactions!$C$2,P12*2,0)</f>
        <v>2021-04-26, 09:35:46</v>
      </c>
      <c r="O12" s="5" t="str">
        <f ca="1">OFFSET(Transactions!$C$3,P12*2,0)</f>
        <v>2021-04-26, 09:45:03</v>
      </c>
      <c r="P12" s="5">
        <v>10</v>
      </c>
    </row>
    <row r="13" spans="1:16" x14ac:dyDescent="0.25">
      <c r="A13" s="5" t="str">
        <f>Transactions!B24</f>
        <v>APPS</v>
      </c>
      <c r="B13" s="5" t="str">
        <f>LOOKUP(A13,StockInfo!$A$2:$A$83,StockInfo!$C$2:$C$83)</f>
        <v>US25400W1027</v>
      </c>
      <c r="C13" s="5" t="str">
        <f>LOOKUP(A13,StockInfo!$A$2:$A$83,StockInfo!$B$2:$B$83)</f>
        <v>DIGITAL TURBINE INC</v>
      </c>
      <c r="D13" s="8">
        <f t="shared" ca="1" si="0"/>
        <v>44299</v>
      </c>
      <c r="E13" s="8">
        <f t="shared" ca="1" si="1"/>
        <v>44299</v>
      </c>
      <c r="F13" s="9">
        <f ca="1">OFFSET(Transactions!$D$2,P13*2,0)</f>
        <v>3</v>
      </c>
      <c r="G13" s="7">
        <f ca="1">ROUND(F13*OFFSET(Transactions!$E$2,P13*2,0),2)</f>
        <v>275.67</v>
      </c>
      <c r="H13" s="7">
        <f ca="1">-ROUND(OFFSET(Transactions!$H$3,P13*2,0),2)</f>
        <v>1</v>
      </c>
      <c r="I13" s="7">
        <f ca="1">ROUND(F13*OFFSET(Transactions!$E$3,P13*2,0),2)</f>
        <v>269.37</v>
      </c>
      <c r="J13" s="7">
        <v>0</v>
      </c>
      <c r="K13" s="16" t="s">
        <v>646</v>
      </c>
      <c r="L13" s="16" t="s">
        <v>88</v>
      </c>
      <c r="N13" s="5" t="str">
        <f ca="1">OFFSET(Transactions!$C$2,P13*2,0)</f>
        <v>2021-04-13, 09:31:08</v>
      </c>
      <c r="O13" s="5" t="str">
        <f ca="1">OFFSET(Transactions!$C$3,P13*2,0)</f>
        <v>2021-04-13, 10:00:55</v>
      </c>
      <c r="P13" s="5">
        <v>11</v>
      </c>
    </row>
    <row r="14" spans="1:16" x14ac:dyDescent="0.25">
      <c r="A14" s="5" t="str">
        <f>Transactions!B26</f>
        <v>AR</v>
      </c>
      <c r="B14" s="5" t="str">
        <f>LOOKUP(A14,StockInfo!$A$2:$A$83,StockInfo!$C$2:$C$83)</f>
        <v>US03674X1063</v>
      </c>
      <c r="C14" s="5" t="str">
        <f>LOOKUP(A14,StockInfo!$A$2:$A$83,StockInfo!$B$2:$B$83)</f>
        <v>ANTERO RESOURCES CORP</v>
      </c>
      <c r="D14" s="8">
        <f t="shared" ca="1" si="0"/>
        <v>44491</v>
      </c>
      <c r="E14" s="8">
        <f t="shared" ca="1" si="1"/>
        <v>44491</v>
      </c>
      <c r="F14" s="9">
        <f ca="1">OFFSET(Transactions!$D$2,P14*2,0)</f>
        <v>12</v>
      </c>
      <c r="G14" s="7">
        <f ca="1">ROUND(F14*OFFSET(Transactions!$E$2,P14*2,0),2)</f>
        <v>240.12</v>
      </c>
      <c r="H14" s="7">
        <f ca="1">-ROUND(OFFSET(Transactions!$H$3,P14*2,0),2)</f>
        <v>1</v>
      </c>
      <c r="I14" s="7">
        <f ca="1">ROUND(F14*OFFSET(Transactions!$E$3,P14*2,0),2)</f>
        <v>237.72</v>
      </c>
      <c r="J14" s="7">
        <v>0</v>
      </c>
      <c r="K14" s="16" t="s">
        <v>646</v>
      </c>
      <c r="L14" s="16" t="s">
        <v>88</v>
      </c>
      <c r="N14" s="5" t="str">
        <f ca="1">OFFSET(Transactions!$C$2,P14*2,0)</f>
        <v>2021-10-22, 09:32:56</v>
      </c>
      <c r="O14" s="5" t="str">
        <f ca="1">OFFSET(Transactions!$C$3,P14*2,0)</f>
        <v>2021-10-22, 09:39:16</v>
      </c>
      <c r="P14" s="5">
        <v>12</v>
      </c>
    </row>
    <row r="15" spans="1:16" x14ac:dyDescent="0.25">
      <c r="A15" s="5" t="str">
        <f>Transactions!B28</f>
        <v>AR</v>
      </c>
      <c r="B15" s="5" t="str">
        <f>LOOKUP(A15,StockInfo!$A$2:$A$83,StockInfo!$C$2:$C$83)</f>
        <v>US03674X1063</v>
      </c>
      <c r="C15" s="5" t="str">
        <f>LOOKUP(A15,StockInfo!$A$2:$A$83,StockInfo!$B$2:$B$83)</f>
        <v>ANTERO RESOURCES CORP</v>
      </c>
      <c r="D15" s="8">
        <f t="shared" ca="1" si="0"/>
        <v>44504</v>
      </c>
      <c r="E15" s="8">
        <f t="shared" ca="1" si="1"/>
        <v>44504</v>
      </c>
      <c r="F15" s="9">
        <f ca="1">OFFSET(Transactions!$D$2,P15*2,0)</f>
        <v>11</v>
      </c>
      <c r="G15" s="7">
        <f ca="1">ROUND(F15*OFFSET(Transactions!$E$2,P15*2,0),2)</f>
        <v>239.67</v>
      </c>
      <c r="H15" s="7">
        <f ca="1">-ROUND(OFFSET(Transactions!$H$3,P15*2,0),2)</f>
        <v>1</v>
      </c>
      <c r="I15" s="7">
        <f ca="1">ROUND(F15*OFFSET(Transactions!$E$3,P15*2,0),2)</f>
        <v>236.72</v>
      </c>
      <c r="J15" s="7">
        <v>0</v>
      </c>
      <c r="K15" s="16" t="s">
        <v>646</v>
      </c>
      <c r="L15" s="16" t="s">
        <v>88</v>
      </c>
      <c r="N15" s="5" t="str">
        <f ca="1">OFFSET(Transactions!$C$2,P15*2,0)</f>
        <v>2021-11-04, 09:31:29</v>
      </c>
      <c r="O15" s="5" t="str">
        <f ca="1">OFFSET(Transactions!$C$3,P15*2,0)</f>
        <v>2021-11-04, 09:37:06</v>
      </c>
      <c r="P15" s="5">
        <v>13</v>
      </c>
    </row>
    <row r="16" spans="1:16" x14ac:dyDescent="0.25">
      <c r="A16" s="5" t="str">
        <f>Transactions!B30</f>
        <v>AR</v>
      </c>
      <c r="B16" s="5" t="str">
        <f>LOOKUP(A16,StockInfo!$A$2:$A$83,StockInfo!$C$2:$C$83)</f>
        <v>US03674X1063</v>
      </c>
      <c r="C16" s="5" t="str">
        <f>LOOKUP(A16,StockInfo!$A$2:$A$83,StockInfo!$B$2:$B$83)</f>
        <v>ANTERO RESOURCES CORP</v>
      </c>
      <c r="D16" s="8">
        <f t="shared" ca="1" si="0"/>
        <v>44508</v>
      </c>
      <c r="E16" s="8">
        <f t="shared" ca="1" si="1"/>
        <v>44508</v>
      </c>
      <c r="F16" s="9">
        <f ca="1">OFFSET(Transactions!$D$2,P16*2,0)</f>
        <v>11</v>
      </c>
      <c r="G16" s="7">
        <f ca="1">ROUND(F16*OFFSET(Transactions!$E$2,P16*2,0),2)</f>
        <v>233.09</v>
      </c>
      <c r="H16" s="7">
        <f ca="1">-ROUND(OFFSET(Transactions!$H$3,P16*2,0),2)</f>
        <v>1</v>
      </c>
      <c r="I16" s="7">
        <f ca="1">ROUND(F16*OFFSET(Transactions!$E$3,P16*2,0),2)</f>
        <v>230.01</v>
      </c>
      <c r="J16" s="7">
        <v>0</v>
      </c>
      <c r="K16" s="16" t="s">
        <v>646</v>
      </c>
      <c r="L16" s="16" t="s">
        <v>88</v>
      </c>
      <c r="N16" s="5" t="str">
        <f ca="1">OFFSET(Transactions!$C$2,P16*2,0)</f>
        <v>2021-11-08, 09:30:26</v>
      </c>
      <c r="O16" s="5" t="str">
        <f ca="1">OFFSET(Transactions!$C$3,P16*2,0)</f>
        <v>2021-11-08, 09:32:28</v>
      </c>
      <c r="P16" s="5">
        <v>14</v>
      </c>
    </row>
    <row r="17" spans="1:16" x14ac:dyDescent="0.25">
      <c r="A17" s="5" t="str">
        <f>Transactions!B32</f>
        <v>AR</v>
      </c>
      <c r="B17" s="5" t="str">
        <f>LOOKUP(A17,StockInfo!$A$2:$A$83,StockInfo!$C$2:$C$83)</f>
        <v>US03674X1063</v>
      </c>
      <c r="C17" s="5" t="str">
        <f>LOOKUP(A17,StockInfo!$A$2:$A$83,StockInfo!$B$2:$B$83)</f>
        <v>ANTERO RESOURCES CORP</v>
      </c>
      <c r="D17" s="8">
        <f t="shared" ca="1" si="0"/>
        <v>44508</v>
      </c>
      <c r="E17" s="8">
        <f t="shared" ca="1" si="1"/>
        <v>44508</v>
      </c>
      <c r="F17" s="9">
        <f ca="1">OFFSET(Transactions!$D$2,P17*2,0)</f>
        <v>11</v>
      </c>
      <c r="G17" s="7">
        <f ca="1">ROUND(F17*OFFSET(Transactions!$E$2,P17*2,0),2)</f>
        <v>234.03</v>
      </c>
      <c r="H17" s="7">
        <f ca="1">-ROUND(OFFSET(Transactions!$H$3,P17*2,0),2)</f>
        <v>1</v>
      </c>
      <c r="I17" s="7">
        <f ca="1">ROUND(F17*OFFSET(Transactions!$E$3,P17*2,0),2)</f>
        <v>230.01</v>
      </c>
      <c r="J17" s="7">
        <v>0</v>
      </c>
      <c r="K17" s="16" t="s">
        <v>646</v>
      </c>
      <c r="L17" s="16" t="s">
        <v>88</v>
      </c>
      <c r="N17" s="5" t="str">
        <f ca="1">OFFSET(Transactions!$C$2,P17*2,0)</f>
        <v>2021-11-08, 09:43:18</v>
      </c>
      <c r="O17" s="5" t="str">
        <f ca="1">OFFSET(Transactions!$C$3,P17*2,0)</f>
        <v>2021-11-08, 13:21:45</v>
      </c>
      <c r="P17" s="5">
        <v>15</v>
      </c>
    </row>
    <row r="18" spans="1:16" x14ac:dyDescent="0.25">
      <c r="A18" s="5" t="str">
        <f>Transactions!B34</f>
        <v>ARNC</v>
      </c>
      <c r="B18" s="5" t="str">
        <f>LOOKUP(A18,StockInfo!$A$2:$A$83,StockInfo!$C$2:$C$83)</f>
        <v>US03966V1070</v>
      </c>
      <c r="C18" s="5" t="str">
        <f>LOOKUP(A18,StockInfo!$A$2:$A$83,StockInfo!$B$2:$B$83)</f>
        <v>ARCONIC CORP</v>
      </c>
      <c r="D18" s="8">
        <f t="shared" ca="1" si="0"/>
        <v>44333</v>
      </c>
      <c r="E18" s="8">
        <f t="shared" ca="1" si="1"/>
        <v>44333</v>
      </c>
      <c r="F18" s="9">
        <f ca="1">OFFSET(Transactions!$D$2,P18*2,0)</f>
        <v>6</v>
      </c>
      <c r="G18" s="7">
        <f ca="1">ROUND(F18*OFFSET(Transactions!$E$2,P18*2,0),2)</f>
        <v>217.08</v>
      </c>
      <c r="H18" s="7">
        <f ca="1">-ROUND(OFFSET(Transactions!$H$3,P18*2,0),2)</f>
        <v>1</v>
      </c>
      <c r="I18" s="7">
        <f ca="1">ROUND(F18*OFFSET(Transactions!$E$3,P18*2,0),2)</f>
        <v>212.52</v>
      </c>
      <c r="J18" s="7">
        <v>0</v>
      </c>
      <c r="K18" s="16" t="s">
        <v>646</v>
      </c>
      <c r="L18" s="16" t="s">
        <v>88</v>
      </c>
      <c r="N18" s="5" t="str">
        <f ca="1">OFFSET(Transactions!$C$2,P18*2,0)</f>
        <v>2021-05-17, 09:36:34</v>
      </c>
      <c r="O18" s="5" t="str">
        <f ca="1">OFFSET(Transactions!$C$3,P18*2,0)</f>
        <v>2021-05-17, 09:52:31</v>
      </c>
      <c r="P18" s="5">
        <v>16</v>
      </c>
    </row>
    <row r="19" spans="1:16" x14ac:dyDescent="0.25">
      <c r="A19" s="5" t="str">
        <f>Transactions!B36</f>
        <v>ARVL</v>
      </c>
      <c r="B19" s="5" t="str">
        <f>LOOKUP(A19,StockInfo!$A$2:$A$83,StockInfo!$C$2:$C$83)</f>
        <v>LU2314763264</v>
      </c>
      <c r="C19" s="5" t="str">
        <f>LOOKUP(A19,StockInfo!$A$2:$A$83,StockInfo!$B$2:$B$83)</f>
        <v>ARRIVAL SA</v>
      </c>
      <c r="D19" s="8">
        <f t="shared" ca="1" si="0"/>
        <v>44497</v>
      </c>
      <c r="E19" s="8">
        <f t="shared" ca="1" si="1"/>
        <v>44501</v>
      </c>
      <c r="F19" s="9">
        <f ca="1">OFFSET(Transactions!$D$2,P19*2,0)</f>
        <v>8</v>
      </c>
      <c r="G19" s="7">
        <f ca="1">ROUND(F19*OFFSET(Transactions!$E$2,P19*2,0),2)</f>
        <v>125.84</v>
      </c>
      <c r="H19" s="7">
        <f ca="1">-ROUND(OFFSET(Transactions!$H$3,P19*2,0),2)</f>
        <v>1</v>
      </c>
      <c r="I19" s="7">
        <f ca="1">ROUND(F19*OFFSET(Transactions!$E$3,P19*2,0),2)</f>
        <v>138.63999999999999</v>
      </c>
      <c r="J19" s="7">
        <v>0</v>
      </c>
      <c r="K19" s="16" t="s">
        <v>646</v>
      </c>
      <c r="L19" s="16" t="s">
        <v>88</v>
      </c>
      <c r="N19" s="5" t="str">
        <f ca="1">OFFSET(Transactions!$C$2,P19*2,0)</f>
        <v>2021-10-28, 09:38:57</v>
      </c>
      <c r="O19" s="5" t="str">
        <f ca="1">OFFSET(Transactions!$C$3,P19*2,0)</f>
        <v>2021-11-01, 11:05:41</v>
      </c>
      <c r="P19" s="5">
        <v>17</v>
      </c>
    </row>
    <row r="20" spans="1:16" x14ac:dyDescent="0.25">
      <c r="A20" s="5" t="str">
        <f>Transactions!B38</f>
        <v>ARVL</v>
      </c>
      <c r="B20" s="5" t="str">
        <f>LOOKUP(A20,StockInfo!$A$2:$A$83,StockInfo!$C$2:$C$83)</f>
        <v>LU2314763264</v>
      </c>
      <c r="C20" s="5" t="str">
        <f>LOOKUP(A20,StockInfo!$A$2:$A$83,StockInfo!$B$2:$B$83)</f>
        <v>ARRIVAL SA</v>
      </c>
      <c r="D20" s="8">
        <f t="shared" ca="1" si="0"/>
        <v>44497</v>
      </c>
      <c r="E20" s="8">
        <f t="shared" ca="1" si="1"/>
        <v>44509</v>
      </c>
      <c r="F20" s="9">
        <f ca="1">OFFSET(Transactions!$D$2,P20*2,0)</f>
        <v>8</v>
      </c>
      <c r="G20" s="7">
        <f ca="1">ROUND(F20*OFFSET(Transactions!$E$2,P20*2,0),2)</f>
        <v>125.84</v>
      </c>
      <c r="H20" s="7">
        <f ca="1">-ROUND(OFFSET(Transactions!$H$3,P20*2,0),2)</f>
        <v>1</v>
      </c>
      <c r="I20" s="7">
        <f ca="1">ROUND(F20*OFFSET(Transactions!$E$3,P20*2,0),2)</f>
        <v>111.2</v>
      </c>
      <c r="J20" s="7">
        <v>0</v>
      </c>
      <c r="K20" s="16" t="s">
        <v>646</v>
      </c>
      <c r="L20" s="16" t="s">
        <v>88</v>
      </c>
      <c r="N20" s="5" t="str">
        <f ca="1">OFFSET(Transactions!$C$2,P20*2,0)</f>
        <v>2021-10-28, 09:38:57</v>
      </c>
      <c r="O20" s="5" t="str">
        <f ca="1">OFFSET(Transactions!$C$3,P20*2,0)</f>
        <v>2021-11-09, 09:32:18</v>
      </c>
      <c r="P20" s="5">
        <v>18</v>
      </c>
    </row>
    <row r="21" spans="1:16" x14ac:dyDescent="0.25">
      <c r="A21" s="5" t="str">
        <f>Transactions!B40</f>
        <v>ASAN</v>
      </c>
      <c r="B21" s="5" t="str">
        <f>LOOKUP(A21,StockInfo!$A$2:$A$83,StockInfo!$C$2:$C$83)</f>
        <v>US04342Y1047</v>
      </c>
      <c r="C21" s="5" t="str">
        <f>LOOKUP(A21,StockInfo!$A$2:$A$83,StockInfo!$B$2:$B$83)</f>
        <v>ASANA INC - CL A</v>
      </c>
      <c r="D21" s="8">
        <f t="shared" ca="1" si="0"/>
        <v>44509</v>
      </c>
      <c r="E21" s="8">
        <f t="shared" ca="1" si="1"/>
        <v>44509</v>
      </c>
      <c r="F21" s="9">
        <f ca="1">OFFSET(Transactions!$D$2,P21*2,0)</f>
        <v>2</v>
      </c>
      <c r="G21" s="7">
        <f ca="1">ROUND(F21*OFFSET(Transactions!$E$2,P21*2,0),2)</f>
        <v>279.77999999999997</v>
      </c>
      <c r="H21" s="7">
        <f ca="1">-ROUND(OFFSET(Transactions!$H$3,P21*2,0),2)</f>
        <v>1</v>
      </c>
      <c r="I21" s="7">
        <f ca="1">ROUND(F21*OFFSET(Transactions!$E$3,P21*2,0),2)</f>
        <v>277.02</v>
      </c>
      <c r="J21" s="7">
        <v>0</v>
      </c>
      <c r="K21" s="16" t="s">
        <v>646</v>
      </c>
      <c r="L21" s="16" t="s">
        <v>88</v>
      </c>
      <c r="N21" s="5" t="str">
        <f ca="1">OFFSET(Transactions!$C$2,P21*2,0)</f>
        <v>2021-11-09, 09:30:15</v>
      </c>
      <c r="O21" s="5" t="str">
        <f ca="1">OFFSET(Transactions!$C$3,P21*2,0)</f>
        <v>2021-11-09, 09:52:59</v>
      </c>
      <c r="P21" s="5">
        <v>19</v>
      </c>
    </row>
    <row r="22" spans="1:16" x14ac:dyDescent="0.25">
      <c r="A22" s="5" t="str">
        <f>Transactions!B42</f>
        <v>ASAN</v>
      </c>
      <c r="B22" s="5" t="str">
        <f>LOOKUP(A22,StockInfo!$A$2:$A$83,StockInfo!$C$2:$C$83)</f>
        <v>US04342Y1047</v>
      </c>
      <c r="C22" s="5" t="str">
        <f>LOOKUP(A22,StockInfo!$A$2:$A$83,StockInfo!$B$2:$B$83)</f>
        <v>ASANA INC - CL A</v>
      </c>
      <c r="D22" s="8">
        <f t="shared" ca="1" si="0"/>
        <v>44517</v>
      </c>
      <c r="E22" s="8">
        <f t="shared" ca="1" si="1"/>
        <v>44517</v>
      </c>
      <c r="F22" s="9">
        <f ca="1">OFFSET(Transactions!$D$2,P22*2,0)</f>
        <v>1</v>
      </c>
      <c r="G22" s="7">
        <f ca="1">ROUND(F22*OFFSET(Transactions!$E$2,P22*2,0),2)</f>
        <v>139.33000000000001</v>
      </c>
      <c r="H22" s="7">
        <f ca="1">-ROUND(OFFSET(Transactions!$H$3,P22*2,0),2)</f>
        <v>1</v>
      </c>
      <c r="I22" s="7">
        <f ca="1">ROUND(F22*OFFSET(Transactions!$E$3,P22*2,0),2)</f>
        <v>135.77000000000001</v>
      </c>
      <c r="J22" s="7">
        <v>0</v>
      </c>
      <c r="K22" s="16" t="s">
        <v>646</v>
      </c>
      <c r="L22" s="16" t="s">
        <v>88</v>
      </c>
      <c r="N22" s="5" t="str">
        <f ca="1">OFFSET(Transactions!$C$2,P22*2,0)</f>
        <v>2021-11-17, 09:41:40</v>
      </c>
      <c r="O22" s="5" t="str">
        <f ca="1">OFFSET(Transactions!$C$3,P22*2,0)</f>
        <v>2021-11-17, 09:52:54</v>
      </c>
      <c r="P22" s="5">
        <v>20</v>
      </c>
    </row>
    <row r="23" spans="1:16" x14ac:dyDescent="0.25">
      <c r="A23" s="5" t="str">
        <f>Transactions!B44</f>
        <v>ASAN</v>
      </c>
      <c r="B23" s="5" t="str">
        <f>LOOKUP(A23,StockInfo!$A$2:$A$83,StockInfo!$C$2:$C$83)</f>
        <v>US04342Y1047</v>
      </c>
      <c r="C23" s="5" t="str">
        <f>LOOKUP(A23,StockInfo!$A$2:$A$83,StockInfo!$B$2:$B$83)</f>
        <v>ASANA INC - CL A</v>
      </c>
      <c r="D23" s="8">
        <f t="shared" ca="1" si="0"/>
        <v>44518</v>
      </c>
      <c r="E23" s="8">
        <f t="shared" ca="1" si="1"/>
        <v>44518</v>
      </c>
      <c r="F23" s="9">
        <f ca="1">OFFSET(Transactions!$D$2,P23*2,0)</f>
        <v>1</v>
      </c>
      <c r="G23" s="7">
        <f ca="1">ROUND(F23*OFFSET(Transactions!$E$2,P23*2,0),2)</f>
        <v>136.93</v>
      </c>
      <c r="H23" s="7">
        <f ca="1">-ROUND(OFFSET(Transactions!$H$3,P23*2,0),2)</f>
        <v>1</v>
      </c>
      <c r="I23" s="7">
        <f ca="1">ROUND(F23*OFFSET(Transactions!$E$3,P23*2,0),2)</f>
        <v>133.44</v>
      </c>
      <c r="J23" s="7">
        <v>0</v>
      </c>
      <c r="K23" s="16" t="s">
        <v>646</v>
      </c>
      <c r="L23" s="16" t="s">
        <v>88</v>
      </c>
      <c r="N23" s="5" t="str">
        <f ca="1">OFFSET(Transactions!$C$2,P23*2,0)</f>
        <v>2021-11-18, 09:40:01</v>
      </c>
      <c r="O23" s="5" t="str">
        <f ca="1">OFFSET(Transactions!$C$3,P23*2,0)</f>
        <v>2021-11-18, 10:12:06</v>
      </c>
      <c r="P23" s="5">
        <v>21</v>
      </c>
    </row>
    <row r="24" spans="1:16" x14ac:dyDescent="0.25">
      <c r="A24" s="5" t="str">
        <f>Transactions!B46</f>
        <v>AXON</v>
      </c>
      <c r="B24" s="5" t="str">
        <f>LOOKUP(A24,StockInfo!$A$2:$A$83,StockInfo!$C$2:$C$83)</f>
        <v>US05464C1018</v>
      </c>
      <c r="C24" s="5" t="str">
        <f>LOOKUP(A24,StockInfo!$A$2:$A$83,StockInfo!$B$2:$B$83)</f>
        <v>AXON ENTERPRISE INC</v>
      </c>
      <c r="D24" s="8">
        <f t="shared" ca="1" si="0"/>
        <v>44516</v>
      </c>
      <c r="E24" s="8">
        <f t="shared" ca="1" si="1"/>
        <v>44516</v>
      </c>
      <c r="F24" s="9">
        <f ca="1">OFFSET(Transactions!$D$2,P24*2,0)</f>
        <v>1</v>
      </c>
      <c r="G24" s="7">
        <f ca="1">ROUND(F24*OFFSET(Transactions!$E$2,P24*2,0),2)</f>
        <v>179.89</v>
      </c>
      <c r="H24" s="7">
        <f ca="1">-ROUND(OFFSET(Transactions!$H$3,P24*2,0),2)</f>
        <v>1</v>
      </c>
      <c r="I24" s="7">
        <f ca="1">ROUND(F24*OFFSET(Transactions!$E$3,P24*2,0),2)</f>
        <v>179.52</v>
      </c>
      <c r="J24" s="7">
        <v>0</v>
      </c>
      <c r="K24" s="16" t="s">
        <v>646</v>
      </c>
      <c r="L24" s="16" t="s">
        <v>88</v>
      </c>
      <c r="N24" s="5" t="str">
        <f ca="1">OFFSET(Transactions!$C$2,P24*2,0)</f>
        <v>2021-11-16, 09:53:34</v>
      </c>
      <c r="O24" s="5" t="str">
        <f ca="1">OFFSET(Transactions!$C$3,P24*2,0)</f>
        <v>2021-11-16, 09:53:37</v>
      </c>
      <c r="P24" s="5">
        <v>22</v>
      </c>
    </row>
    <row r="25" spans="1:16" x14ac:dyDescent="0.25">
      <c r="A25" s="5" t="str">
        <f>Transactions!B48</f>
        <v>BBBY</v>
      </c>
      <c r="B25" s="5" t="str">
        <f>LOOKUP(A25,StockInfo!$A$2:$A$83,StockInfo!$C$2:$C$83)</f>
        <v>US0758961009</v>
      </c>
      <c r="C25" s="5" t="str">
        <f>LOOKUP(A25,StockInfo!$A$2:$A$83,StockInfo!$B$2:$B$83)</f>
        <v>BED BATH &amp; BEYOND INC</v>
      </c>
      <c r="D25" s="8">
        <f t="shared" ca="1" si="0"/>
        <v>44517</v>
      </c>
      <c r="E25" s="8">
        <f t="shared" ca="1" si="1"/>
        <v>44517</v>
      </c>
      <c r="F25" s="9">
        <f ca="1">OFFSET(Transactions!$D$2,P25*2,0)</f>
        <v>10</v>
      </c>
      <c r="G25" s="7">
        <f ca="1">ROUND(F25*OFFSET(Transactions!$E$2,P25*2,0),2)</f>
        <v>236.47</v>
      </c>
      <c r="H25" s="7">
        <f ca="1">-ROUND(OFFSET(Transactions!$H$3,P25*2,0),2)</f>
        <v>1</v>
      </c>
      <c r="I25" s="7">
        <f ca="1">ROUND(F25*OFFSET(Transactions!$E$3,P25*2,0),2)</f>
        <v>226.6</v>
      </c>
      <c r="J25" s="7">
        <v>0</v>
      </c>
      <c r="K25" s="16" t="s">
        <v>646</v>
      </c>
      <c r="L25" s="16" t="s">
        <v>88</v>
      </c>
      <c r="N25" s="5" t="str">
        <f ca="1">OFFSET(Transactions!$C$2,P25*2,0)</f>
        <v>2021-11-17, 09:33:29</v>
      </c>
      <c r="O25" s="5" t="str">
        <f ca="1">OFFSET(Transactions!$C$3,P25*2,0)</f>
        <v>2021-11-17, 14:26:25</v>
      </c>
      <c r="P25" s="5">
        <v>23</v>
      </c>
    </row>
    <row r="26" spans="1:16" x14ac:dyDescent="0.25">
      <c r="A26" s="5" t="str">
        <f>Transactions!B50</f>
        <v>BGFV</v>
      </c>
      <c r="B26" s="5" t="str">
        <f>LOOKUP(A26,StockInfo!$A$2:$A$83,StockInfo!$C$2:$C$83)</f>
        <v>US08915P1012</v>
      </c>
      <c r="C26" s="5" t="str">
        <f>LOOKUP(A26,StockInfo!$A$2:$A$83,StockInfo!$B$2:$B$83)</f>
        <v>BIG 5 SPORTING GOODS CORP</v>
      </c>
      <c r="D26" s="8">
        <f t="shared" ca="1" si="0"/>
        <v>44333</v>
      </c>
      <c r="E26" s="8">
        <f t="shared" ca="1" si="1"/>
        <v>44333</v>
      </c>
      <c r="F26" s="9">
        <f ca="1">OFFSET(Transactions!$D$2,P26*2,0)</f>
        <v>8</v>
      </c>
      <c r="G26" s="7">
        <f ca="1">ROUND(F26*OFFSET(Transactions!$E$2,P26*2,0),2)</f>
        <v>230.56</v>
      </c>
      <c r="H26" s="7">
        <f ca="1">-ROUND(OFFSET(Transactions!$H$3,P26*2,0),2)</f>
        <v>1</v>
      </c>
      <c r="I26" s="7">
        <f ca="1">ROUND(F26*OFFSET(Transactions!$E$3,P26*2,0),2)</f>
        <v>224.09</v>
      </c>
      <c r="J26" s="7">
        <v>0</v>
      </c>
      <c r="K26" s="16" t="s">
        <v>646</v>
      </c>
      <c r="L26" s="16" t="s">
        <v>88</v>
      </c>
      <c r="N26" s="5" t="str">
        <f ca="1">OFFSET(Transactions!$C$2,P26*2,0)</f>
        <v>2021-05-17, 09:34:58</v>
      </c>
      <c r="O26" s="5" t="str">
        <f ca="1">OFFSET(Transactions!$C$3,P26*2,0)</f>
        <v>2021-05-17, 09:49:39</v>
      </c>
      <c r="P26" s="5">
        <v>24</v>
      </c>
    </row>
    <row r="27" spans="1:16" x14ac:dyDescent="0.25">
      <c r="A27" s="5" t="str">
        <f>Transactions!B52</f>
        <v>BIG</v>
      </c>
      <c r="B27" s="5" t="str">
        <f>LOOKUP(A27,StockInfo!$A$2:$A$83,StockInfo!$C$2:$C$83)</f>
        <v>US0893021032</v>
      </c>
      <c r="C27" s="5" t="str">
        <f>LOOKUP(A27,StockInfo!$A$2:$A$83,StockInfo!$B$2:$B$83)</f>
        <v>BIG LOTS INC</v>
      </c>
      <c r="D27" s="8">
        <f t="shared" ca="1" si="0"/>
        <v>44291</v>
      </c>
      <c r="E27" s="8">
        <f t="shared" ca="1" si="1"/>
        <v>44291</v>
      </c>
      <c r="F27" s="9">
        <f ca="1">OFFSET(Transactions!$D$2,P27*2,0)</f>
        <v>3</v>
      </c>
      <c r="G27" s="7">
        <f ca="1">ROUND(F27*OFFSET(Transactions!$E$2,P27*2,0),2)</f>
        <v>209.22</v>
      </c>
      <c r="H27" s="7">
        <f ca="1">-ROUND(OFFSET(Transactions!$H$3,P27*2,0),2)</f>
        <v>1</v>
      </c>
      <c r="I27" s="7">
        <f ca="1">ROUND(F27*OFFSET(Transactions!$E$3,P27*2,0),2)</f>
        <v>206.91</v>
      </c>
      <c r="J27" s="7">
        <v>0</v>
      </c>
      <c r="K27" s="16" t="s">
        <v>646</v>
      </c>
      <c r="L27" s="16" t="s">
        <v>88</v>
      </c>
      <c r="N27" s="5" t="str">
        <f ca="1">OFFSET(Transactions!$C$2,P27*2,0)</f>
        <v>2021-04-05, 09:30:18</v>
      </c>
      <c r="O27" s="5" t="str">
        <f ca="1">OFFSET(Transactions!$C$3,P27*2,0)</f>
        <v>2021-04-05, 10:02:13</v>
      </c>
      <c r="P27" s="5">
        <v>25</v>
      </c>
    </row>
    <row r="28" spans="1:16" x14ac:dyDescent="0.25">
      <c r="A28" s="5" t="str">
        <f>Transactions!B54</f>
        <v>BITF</v>
      </c>
      <c r="B28" s="5" t="str">
        <f>LOOKUP(A28,StockInfo!$A$2:$A$83,StockInfo!$C$2:$C$83)</f>
        <v>CA09173B1076</v>
      </c>
      <c r="C28" s="5" t="str">
        <f>LOOKUP(A28,StockInfo!$A$2:$A$83,StockInfo!$B$2:$B$83)</f>
        <v>BITFARMS LTD/CANADA</v>
      </c>
      <c r="D28" s="8">
        <f t="shared" ca="1" si="0"/>
        <v>44530</v>
      </c>
      <c r="E28" s="8">
        <f t="shared" ca="1" si="1"/>
        <v>44530</v>
      </c>
      <c r="F28" s="9">
        <f ca="1">OFFSET(Transactions!$D$2,P28*2,0)</f>
        <v>31</v>
      </c>
      <c r="G28" s="7">
        <f ca="1">ROUND(F28*OFFSET(Transactions!$E$2,P28*2,0),2)</f>
        <v>251.72</v>
      </c>
      <c r="H28" s="7">
        <f ca="1">-ROUND(OFFSET(Transactions!$H$3,P28*2,0),2)</f>
        <v>1</v>
      </c>
      <c r="I28" s="7">
        <f ca="1">ROUND(F28*OFFSET(Transactions!$E$3,P28*2,0),2)</f>
        <v>241.49</v>
      </c>
      <c r="J28" s="7">
        <v>0</v>
      </c>
      <c r="K28" s="16" t="s">
        <v>646</v>
      </c>
      <c r="L28" s="16" t="s">
        <v>88</v>
      </c>
      <c r="N28" s="5" t="str">
        <f ca="1">OFFSET(Transactions!$C$2,P28*2,0)</f>
        <v>2021-11-30, 09:32:08</v>
      </c>
      <c r="O28" s="5" t="str">
        <f ca="1">OFFSET(Transactions!$C$3,P28*2,0)</f>
        <v>2021-11-30, 10:49:32</v>
      </c>
      <c r="P28" s="5">
        <v>26</v>
      </c>
    </row>
    <row r="29" spans="1:16" x14ac:dyDescent="0.25">
      <c r="A29" s="5" t="str">
        <f>Transactions!B56</f>
        <v>BLI</v>
      </c>
      <c r="B29" s="5" t="str">
        <f>LOOKUP(A29,StockInfo!$A$2:$A$83,StockInfo!$C$2:$C$83)</f>
        <v>US0843101017</v>
      </c>
      <c r="C29" s="5" t="str">
        <f>LOOKUP(A29,StockInfo!$A$2:$A$83,StockInfo!$B$2:$B$83)</f>
        <v>BERKELEY LIGHTS INC</v>
      </c>
      <c r="D29" s="8">
        <f t="shared" ca="1" si="0"/>
        <v>44510</v>
      </c>
      <c r="E29" s="8">
        <f t="shared" ca="1" si="1"/>
        <v>44510</v>
      </c>
      <c r="F29" s="9">
        <f ca="1">OFFSET(Transactions!$D$2,P29*2,0)</f>
        <v>10</v>
      </c>
      <c r="G29" s="7">
        <f ca="1">ROUND(F29*OFFSET(Transactions!$E$2,P29*2,0),2)</f>
        <v>259.60000000000002</v>
      </c>
      <c r="H29" s="7">
        <f ca="1">-ROUND(OFFSET(Transactions!$H$3,P29*2,0),2)</f>
        <v>1</v>
      </c>
      <c r="I29" s="7">
        <f ca="1">ROUND(F29*OFFSET(Transactions!$E$3,P29*2,0),2)</f>
        <v>250.5</v>
      </c>
      <c r="J29" s="7">
        <v>0</v>
      </c>
      <c r="K29" s="16" t="s">
        <v>646</v>
      </c>
      <c r="L29" s="16" t="s">
        <v>88</v>
      </c>
      <c r="N29" s="5" t="str">
        <f ca="1">OFFSET(Transactions!$C$2,P29*2,0)</f>
        <v>2021-11-10, 09:32:05</v>
      </c>
      <c r="O29" s="5" t="str">
        <f ca="1">OFFSET(Transactions!$C$3,P29*2,0)</f>
        <v>2021-11-10, 13:24:33</v>
      </c>
      <c r="P29" s="5">
        <v>27</v>
      </c>
    </row>
    <row r="30" spans="1:16" x14ac:dyDescent="0.25">
      <c r="A30" s="5" t="str">
        <f>Transactions!B58</f>
        <v>BNTX</v>
      </c>
      <c r="B30" s="5" t="str">
        <f>LOOKUP(A30,StockInfo!$A$2:$A$83,StockInfo!$C$2:$C$83)</f>
        <v>US09075V1026</v>
      </c>
      <c r="C30" s="5" t="str">
        <f>LOOKUP(A30,StockInfo!$A$2:$A$83,StockInfo!$B$2:$B$83)</f>
        <v>BIONTECH SE-ADR</v>
      </c>
      <c r="D30" s="8">
        <f t="shared" ca="1" si="0"/>
        <v>44349</v>
      </c>
      <c r="E30" s="8">
        <f t="shared" ca="1" si="1"/>
        <v>44350</v>
      </c>
      <c r="F30" s="9">
        <f ca="1">OFFSET(Transactions!$D$2,P30*2,0)</f>
        <v>1</v>
      </c>
      <c r="G30" s="7">
        <f ca="1">ROUND(F30*OFFSET(Transactions!$E$2,P30*2,0),2)</f>
        <v>210.17</v>
      </c>
      <c r="H30" s="7">
        <f ca="1">-ROUND(OFFSET(Transactions!$H$3,P30*2,0),2)</f>
        <v>1</v>
      </c>
      <c r="I30" s="7">
        <f ca="1">ROUND(F30*OFFSET(Transactions!$E$3,P30*2,0),2)</f>
        <v>216.05</v>
      </c>
      <c r="J30" s="7">
        <v>0</v>
      </c>
      <c r="K30" s="16" t="s">
        <v>646</v>
      </c>
      <c r="L30" s="16" t="s">
        <v>88</v>
      </c>
      <c r="N30" s="5" t="str">
        <f ca="1">OFFSET(Transactions!$C$2,P30*2,0)</f>
        <v>2021-06-02, 11:08:53</v>
      </c>
      <c r="O30" s="5" t="str">
        <f ca="1">OFFSET(Transactions!$C$3,P30*2,0)</f>
        <v>2021-06-03, 09:39:49</v>
      </c>
      <c r="P30" s="5">
        <v>28</v>
      </c>
    </row>
    <row r="31" spans="1:16" x14ac:dyDescent="0.25">
      <c r="A31" s="5" t="str">
        <f>Transactions!B60</f>
        <v>BNTX</v>
      </c>
      <c r="B31" s="5" t="str">
        <f>LOOKUP(A31,StockInfo!$A$2:$A$83,StockInfo!$C$2:$C$83)</f>
        <v>US09075V1026</v>
      </c>
      <c r="C31" s="5" t="str">
        <f>LOOKUP(A31,StockInfo!$A$2:$A$83,StockInfo!$B$2:$B$83)</f>
        <v>BIONTECH SE-ADR</v>
      </c>
      <c r="D31" s="8">
        <f t="shared" ca="1" si="0"/>
        <v>44483</v>
      </c>
      <c r="E31" s="8">
        <f t="shared" ca="1" si="1"/>
        <v>44483</v>
      </c>
      <c r="F31" s="9">
        <f ca="1">OFFSET(Transactions!$D$2,P31*2,0)</f>
        <v>1</v>
      </c>
      <c r="G31" s="7">
        <f ca="1">ROUND(F31*OFFSET(Transactions!$E$2,P31*2,0),2)</f>
        <v>255.68</v>
      </c>
      <c r="H31" s="7">
        <f ca="1">-ROUND(OFFSET(Transactions!$H$3,P31*2,0),2)</f>
        <v>1</v>
      </c>
      <c r="I31" s="7">
        <f ca="1">ROUND(F31*OFFSET(Transactions!$E$3,P31*2,0),2)</f>
        <v>249.59</v>
      </c>
      <c r="J31" s="7">
        <v>0</v>
      </c>
      <c r="K31" s="16" t="s">
        <v>646</v>
      </c>
      <c r="L31" s="16" t="s">
        <v>88</v>
      </c>
      <c r="N31" s="5" t="str">
        <f ca="1">OFFSET(Transactions!$C$2,P31*2,0)</f>
        <v>2021-10-14, 09:32:23</v>
      </c>
      <c r="O31" s="5" t="str">
        <f ca="1">OFFSET(Transactions!$C$3,P31*2,0)</f>
        <v>2021-10-14, 13:28:52</v>
      </c>
      <c r="P31" s="5">
        <v>29</v>
      </c>
    </row>
    <row r="32" spans="1:16" x14ac:dyDescent="0.25">
      <c r="A32" s="5" t="str">
        <f>Transactions!B62</f>
        <v>BTBT</v>
      </c>
      <c r="B32" s="5" t="str">
        <f>LOOKUP(A32,StockInfo!$A$2:$A$83,StockInfo!$C$2:$C$83)</f>
        <v>KYG1144A1058</v>
      </c>
      <c r="C32" s="5" t="str">
        <f>LOOKUP(A32,StockInfo!$A$2:$A$83,StockInfo!$B$2:$B$83)</f>
        <v>BIT DIGITAL INC</v>
      </c>
      <c r="D32" s="8">
        <f t="shared" ca="1" si="0"/>
        <v>44421</v>
      </c>
      <c r="E32" s="8">
        <f t="shared" ca="1" si="1"/>
        <v>44421</v>
      </c>
      <c r="F32" s="9">
        <f ca="1">OFFSET(Transactions!$D$2,P32*2,0)</f>
        <v>16</v>
      </c>
      <c r="G32" s="7">
        <f ca="1">ROUND(F32*OFFSET(Transactions!$E$2,P32*2,0),2)</f>
        <v>253.76</v>
      </c>
      <c r="H32" s="7">
        <f ca="1">-ROUND(OFFSET(Transactions!$H$3,P32*2,0),2)</f>
        <v>1</v>
      </c>
      <c r="I32" s="7">
        <f ca="1">ROUND(F32*OFFSET(Transactions!$E$3,P32*2,0),2)</f>
        <v>244</v>
      </c>
      <c r="J32" s="7">
        <v>0</v>
      </c>
      <c r="K32" s="16" t="s">
        <v>646</v>
      </c>
      <c r="L32" s="16" t="s">
        <v>88</v>
      </c>
      <c r="N32" s="5" t="str">
        <f ca="1">OFFSET(Transactions!$C$2,P32*2,0)</f>
        <v>2021-08-13, 09:32:38</v>
      </c>
      <c r="O32" s="5" t="str">
        <f ca="1">OFFSET(Transactions!$C$3,P32*2,0)</f>
        <v>2021-08-13, 09:43:58</v>
      </c>
      <c r="P32" s="5">
        <v>30</v>
      </c>
    </row>
    <row r="33" spans="1:16" x14ac:dyDescent="0.25">
      <c r="A33" s="5" t="str">
        <f>Transactions!B64</f>
        <v>CCJ</v>
      </c>
      <c r="B33" s="5" t="str">
        <f>LOOKUP(A33,StockInfo!$A$2:$A$83,StockInfo!$C$2:$C$83)</f>
        <v>CA13321L1085</v>
      </c>
      <c r="C33" s="5" t="str">
        <f>LOOKUP(A33,StockInfo!$A$2:$A$83,StockInfo!$B$2:$B$83)</f>
        <v>CAMECO CORP</v>
      </c>
      <c r="D33" s="8">
        <f t="shared" ca="1" si="0"/>
        <v>44503</v>
      </c>
      <c r="E33" s="8">
        <f t="shared" ca="1" si="1"/>
        <v>44508</v>
      </c>
      <c r="F33" s="9">
        <f ca="1">OFFSET(Transactions!$D$2,P33*2,0)</f>
        <v>4</v>
      </c>
      <c r="G33" s="7">
        <f ca="1">ROUND(F33*OFFSET(Transactions!$E$2,P33*2,0),2)</f>
        <v>104.48</v>
      </c>
      <c r="H33" s="7">
        <f ca="1">-ROUND(OFFSET(Transactions!$H$3,P33*2,0),2)</f>
        <v>1</v>
      </c>
      <c r="I33" s="7">
        <f ca="1">ROUND(F33*OFFSET(Transactions!$E$3,P33*2,0),2)</f>
        <v>109.16</v>
      </c>
      <c r="J33" s="7">
        <v>0</v>
      </c>
      <c r="K33" s="16" t="s">
        <v>646</v>
      </c>
      <c r="L33" s="16" t="s">
        <v>88</v>
      </c>
      <c r="N33" s="5" t="str">
        <f ca="1">OFFSET(Transactions!$C$2,P33*2,0)</f>
        <v>2021-11-03, 09:32:48</v>
      </c>
      <c r="O33" s="5" t="str">
        <f ca="1">OFFSET(Transactions!$C$3,P33*2,0)</f>
        <v>2021-11-08, 10:19:14</v>
      </c>
      <c r="P33" s="5">
        <v>31</v>
      </c>
    </row>
    <row r="34" spans="1:16" x14ac:dyDescent="0.25">
      <c r="A34" s="5" t="str">
        <f>Transactions!B66</f>
        <v>CCJ</v>
      </c>
      <c r="B34" s="5" t="str">
        <f>LOOKUP(A34,StockInfo!$A$2:$A$83,StockInfo!$C$2:$C$83)</f>
        <v>CA13321L1085</v>
      </c>
      <c r="C34" s="5" t="str">
        <f>LOOKUP(A34,StockInfo!$A$2:$A$83,StockInfo!$B$2:$B$83)</f>
        <v>CAMECO CORP</v>
      </c>
      <c r="D34" s="8">
        <f t="shared" ca="1" si="0"/>
        <v>44503</v>
      </c>
      <c r="E34" s="8">
        <f t="shared" ca="1" si="1"/>
        <v>44516</v>
      </c>
      <c r="F34" s="9">
        <f ca="1">OFFSET(Transactions!$D$2,P34*2,0)</f>
        <v>3</v>
      </c>
      <c r="G34" s="7">
        <f ca="1">ROUND(F34*OFFSET(Transactions!$E$2,P34*2,0),2)</f>
        <v>78.36</v>
      </c>
      <c r="H34" s="7">
        <f ca="1">-ROUND(OFFSET(Transactions!$H$3,P34*2,0),2)</f>
        <v>0.8</v>
      </c>
      <c r="I34" s="7">
        <f ca="1">ROUND(F34*OFFSET(Transactions!$E$3,P34*2,0),2)</f>
        <v>79.430000000000007</v>
      </c>
      <c r="J34" s="7">
        <v>0</v>
      </c>
      <c r="K34" s="16" t="s">
        <v>646</v>
      </c>
      <c r="L34" s="16" t="s">
        <v>88</v>
      </c>
      <c r="N34" s="5" t="str">
        <f ca="1">OFFSET(Transactions!$C$2,P34*2,0)</f>
        <v>2021-11-03, 09:32:48</v>
      </c>
      <c r="O34" s="5" t="str">
        <f ca="1">OFFSET(Transactions!$C$3,P34*2,0)</f>
        <v>2021-11-16, 09:50:53</v>
      </c>
      <c r="P34" s="5">
        <v>32</v>
      </c>
    </row>
    <row r="35" spans="1:16" x14ac:dyDescent="0.25">
      <c r="A35" s="5" t="str">
        <f>Transactions!B68</f>
        <v>CELH</v>
      </c>
      <c r="B35" s="5" t="str">
        <f>LOOKUP(A35,StockInfo!$A$2:$A$83,StockInfo!$C$2:$C$83)</f>
        <v>US15118V2079</v>
      </c>
      <c r="C35" s="5" t="str">
        <f>LOOKUP(A35,StockInfo!$A$2:$A$83,StockInfo!$B$2:$B$83)</f>
        <v>CELSIUS HOLDINGS INC</v>
      </c>
      <c r="D35" s="8">
        <f t="shared" ca="1" si="0"/>
        <v>44482</v>
      </c>
      <c r="E35" s="8">
        <f t="shared" ca="1" si="1"/>
        <v>44482</v>
      </c>
      <c r="F35" s="9">
        <f ca="1">OFFSET(Transactions!$D$2,P35*2,0)</f>
        <v>1</v>
      </c>
      <c r="G35" s="7">
        <f ca="1">ROUND(F35*OFFSET(Transactions!$E$2,P35*2,0),2)</f>
        <v>98.39</v>
      </c>
      <c r="H35" s="7">
        <f ca="1">-ROUND(OFFSET(Transactions!$H$3,P35*2,0),2)</f>
        <v>0.97</v>
      </c>
      <c r="I35" s="7">
        <f ca="1">ROUND(F35*OFFSET(Transactions!$E$3,P35*2,0),2)</f>
        <v>96.81</v>
      </c>
      <c r="J35" s="7">
        <v>0</v>
      </c>
      <c r="K35" s="16" t="s">
        <v>646</v>
      </c>
      <c r="L35" s="16" t="s">
        <v>88</v>
      </c>
      <c r="N35" s="5" t="str">
        <f ca="1">OFFSET(Transactions!$C$2,P35*2,0)</f>
        <v>2021-10-13, 09:30:59</v>
      </c>
      <c r="O35" s="5" t="str">
        <f ca="1">OFFSET(Transactions!$C$3,P35*2,0)</f>
        <v>2021-10-13, 11:36:01</v>
      </c>
      <c r="P35" s="5">
        <v>33</v>
      </c>
    </row>
    <row r="36" spans="1:16" x14ac:dyDescent="0.25">
      <c r="A36" s="5" t="str">
        <f>Transactions!B70</f>
        <v>CLDX</v>
      </c>
      <c r="B36" s="5" t="str">
        <f>LOOKUP(A36,StockInfo!$A$2:$A$83,StockInfo!$C$2:$C$83)</f>
        <v>US15117B2025</v>
      </c>
      <c r="C36" s="5" t="str">
        <f>LOOKUP(A36,StockInfo!$A$2:$A$83,StockInfo!$B$2:$B$83)</f>
        <v>CELLDEX THERAPEUTICS INC</v>
      </c>
      <c r="D36" s="8">
        <f t="shared" ca="1" si="0"/>
        <v>44413</v>
      </c>
      <c r="E36" s="8">
        <f t="shared" ca="1" si="1"/>
        <v>44414</v>
      </c>
      <c r="F36" s="9">
        <f ca="1">OFFSET(Transactions!$D$2,P36*2,0)</f>
        <v>5</v>
      </c>
      <c r="G36" s="7">
        <f ca="1">ROUND(F36*OFFSET(Transactions!$E$2,P36*2,0),2)</f>
        <v>231.75</v>
      </c>
      <c r="H36" s="7">
        <f ca="1">-ROUND(OFFSET(Transactions!$H$3,P36*2,0),2)</f>
        <v>1</v>
      </c>
      <c r="I36" s="7">
        <f ca="1">ROUND(F36*OFFSET(Transactions!$E$3,P36*2,0),2)</f>
        <v>226.6</v>
      </c>
      <c r="J36" s="7">
        <v>0</v>
      </c>
      <c r="K36" s="16" t="s">
        <v>646</v>
      </c>
      <c r="L36" s="16" t="s">
        <v>88</v>
      </c>
      <c r="N36" s="5" t="str">
        <f ca="1">OFFSET(Transactions!$C$2,P36*2,0)</f>
        <v>2021-08-05, 09:35:30</v>
      </c>
      <c r="O36" s="5" t="str">
        <f ca="1">OFFSET(Transactions!$C$3,P36*2,0)</f>
        <v>2021-08-06, 09:34:21</v>
      </c>
      <c r="P36" s="5">
        <v>34</v>
      </c>
    </row>
    <row r="37" spans="1:16" x14ac:dyDescent="0.25">
      <c r="A37" s="5" t="str">
        <f>Transactions!B72</f>
        <v>COIN</v>
      </c>
      <c r="B37" s="5" t="str">
        <f>LOOKUP(A37,StockInfo!$A$2:$A$83,StockInfo!$C$2:$C$83)</f>
        <v>US19260Q1076</v>
      </c>
      <c r="C37" s="5" t="str">
        <f>LOOKUP(A37,StockInfo!$A$2:$A$83,StockInfo!$B$2:$B$83)</f>
        <v>COINBASE GLOBAL INC -CLASS A</v>
      </c>
      <c r="D37" s="8">
        <f t="shared" ca="1" si="0"/>
        <v>44515</v>
      </c>
      <c r="E37" s="8">
        <f t="shared" ca="1" si="1"/>
        <v>44515</v>
      </c>
      <c r="F37" s="9">
        <f ca="1">OFFSET(Transactions!$D$2,P37*2,0)</f>
        <v>1</v>
      </c>
      <c r="G37" s="7">
        <f ca="1">ROUND(F37*OFFSET(Transactions!$E$2,P37*2,0),2)</f>
        <v>347.64</v>
      </c>
      <c r="H37" s="7">
        <f ca="1">-ROUND(OFFSET(Transactions!$H$3,P37*2,0),2)</f>
        <v>1</v>
      </c>
      <c r="I37" s="7">
        <f ca="1">ROUND(F37*OFFSET(Transactions!$E$3,P37*2,0),2)</f>
        <v>342.58</v>
      </c>
      <c r="J37" s="7">
        <v>0</v>
      </c>
      <c r="K37" s="16" t="s">
        <v>646</v>
      </c>
      <c r="L37" s="16" t="s">
        <v>88</v>
      </c>
      <c r="N37" s="5" t="str">
        <f ca="1">OFFSET(Transactions!$C$2,P37*2,0)</f>
        <v>2021-11-15, 09:31:51</v>
      </c>
      <c r="O37" s="5" t="str">
        <f ca="1">OFFSET(Transactions!$C$3,P37*2,0)</f>
        <v>2021-11-15, 11:44:48</v>
      </c>
      <c r="P37" s="5">
        <v>35</v>
      </c>
    </row>
    <row r="38" spans="1:16" x14ac:dyDescent="0.25">
      <c r="A38" s="5" t="str">
        <f>Transactions!B74</f>
        <v>CPE</v>
      </c>
      <c r="B38" s="5" t="str">
        <f>LOOKUP(A38,StockInfo!$A$2:$A$83,StockInfo!$C$2:$C$83)</f>
        <v>US13123X5086</v>
      </c>
      <c r="C38" s="5" t="str">
        <f>LOOKUP(A38,StockInfo!$A$2:$A$83,StockInfo!$B$2:$B$83)</f>
        <v>CALLON PETROLEUM CO</v>
      </c>
      <c r="D38" s="8">
        <f t="shared" ca="1" si="0"/>
        <v>44504</v>
      </c>
      <c r="E38" s="8">
        <f t="shared" ca="1" si="1"/>
        <v>44504</v>
      </c>
      <c r="F38" s="9">
        <f ca="1">OFFSET(Transactions!$D$2,P38*2,0)</f>
        <v>4</v>
      </c>
      <c r="G38" s="7">
        <f ca="1">ROUND(F38*OFFSET(Transactions!$E$2,P38*2,0),2)</f>
        <v>231.6</v>
      </c>
      <c r="H38" s="7">
        <f ca="1">-ROUND(OFFSET(Transactions!$H$3,P38*2,0),2)</f>
        <v>1</v>
      </c>
      <c r="I38" s="7">
        <f ca="1">ROUND(F38*OFFSET(Transactions!$E$3,P38*2,0),2)</f>
        <v>223.76</v>
      </c>
      <c r="J38" s="7">
        <v>0</v>
      </c>
      <c r="K38" s="16" t="s">
        <v>646</v>
      </c>
      <c r="L38" s="16" t="s">
        <v>88</v>
      </c>
      <c r="N38" s="5" t="str">
        <f ca="1">OFFSET(Transactions!$C$2,P38*2,0)</f>
        <v>2021-11-04, 09:32:13</v>
      </c>
      <c r="O38" s="5" t="str">
        <f ca="1">OFFSET(Transactions!$C$3,P38*2,0)</f>
        <v>2021-11-04, 11:16:30</v>
      </c>
      <c r="P38" s="5">
        <v>36</v>
      </c>
    </row>
    <row r="39" spans="1:16" x14ac:dyDescent="0.25">
      <c r="A39" s="5" t="str">
        <f>Transactions!B76</f>
        <v>CZR</v>
      </c>
      <c r="B39" s="5" t="str">
        <f>LOOKUP(A39,StockInfo!$A$2:$A$83,StockInfo!$C$2:$C$83)</f>
        <v>US12769G1004</v>
      </c>
      <c r="C39" s="5" t="str">
        <f>LOOKUP(A39,StockInfo!$A$2:$A$83,StockInfo!$B$2:$B$83)</f>
        <v>CAESARS ENTERTAINMENT INC</v>
      </c>
      <c r="D39" s="8">
        <f t="shared" ca="1" si="0"/>
        <v>44483</v>
      </c>
      <c r="E39" s="8">
        <f t="shared" ca="1" si="1"/>
        <v>44483</v>
      </c>
      <c r="F39" s="9">
        <f ca="1">OFFSET(Transactions!$D$2,P39*2,0)</f>
        <v>2</v>
      </c>
      <c r="G39" s="7">
        <f ca="1">ROUND(F39*OFFSET(Transactions!$E$2,P39*2,0),2)</f>
        <v>232.84</v>
      </c>
      <c r="H39" s="7">
        <f ca="1">-ROUND(OFFSET(Transactions!$H$3,P39*2,0),2)</f>
        <v>1</v>
      </c>
      <c r="I39" s="7">
        <f ca="1">ROUND(F39*OFFSET(Transactions!$E$3,P39*2,0),2)</f>
        <v>230.7</v>
      </c>
      <c r="J39" s="7">
        <v>0</v>
      </c>
      <c r="K39" s="16" t="s">
        <v>646</v>
      </c>
      <c r="L39" s="16" t="s">
        <v>88</v>
      </c>
      <c r="N39" s="5" t="str">
        <f ca="1">OFFSET(Transactions!$C$2,P39*2,0)</f>
        <v>2021-10-14, 09:31:19</v>
      </c>
      <c r="O39" s="5" t="str">
        <f ca="1">OFFSET(Transactions!$C$3,P39*2,0)</f>
        <v>2021-10-14, 09:40:10</v>
      </c>
      <c r="P39" s="5">
        <v>37</v>
      </c>
    </row>
    <row r="40" spans="1:16" x14ac:dyDescent="0.25">
      <c r="A40" s="5" t="str">
        <f>Transactions!B78</f>
        <v>DAC</v>
      </c>
      <c r="B40" s="5" t="str">
        <f>LOOKUP(A40,StockInfo!$A$2:$A$83,StockInfo!$C$2:$C$83)</f>
        <v>MHY1968P1218</v>
      </c>
      <c r="C40" s="5" t="str">
        <f>LOOKUP(A40,StockInfo!$A$2:$A$83,StockInfo!$B$2:$B$83)</f>
        <v>DANAOS CORP</v>
      </c>
      <c r="D40" s="8">
        <f t="shared" ca="1" si="0"/>
        <v>44305</v>
      </c>
      <c r="E40" s="8">
        <f t="shared" ca="1" si="1"/>
        <v>44305</v>
      </c>
      <c r="F40" s="9">
        <f ca="1">OFFSET(Transactions!$D$2,P40*2,0)</f>
        <v>4</v>
      </c>
      <c r="G40" s="7">
        <f ca="1">ROUND(F40*OFFSET(Transactions!$E$2,P40*2,0),2)</f>
        <v>214.64</v>
      </c>
      <c r="H40" s="7">
        <f ca="1">-ROUND(OFFSET(Transactions!$H$3,P40*2,0),2)</f>
        <v>1</v>
      </c>
      <c r="I40" s="7">
        <f ca="1">ROUND(F40*OFFSET(Transactions!$E$3,P40*2,0),2)</f>
        <v>211.2</v>
      </c>
      <c r="J40" s="7">
        <v>0</v>
      </c>
      <c r="K40" s="16" t="s">
        <v>646</v>
      </c>
      <c r="L40" s="16" t="s">
        <v>88</v>
      </c>
      <c r="N40" s="5" t="str">
        <f ca="1">OFFSET(Transactions!$C$2,P40*2,0)</f>
        <v>2021-04-19, 09:42:59</v>
      </c>
      <c r="O40" s="5" t="str">
        <f ca="1">OFFSET(Transactions!$C$3,P40*2,0)</f>
        <v>2021-04-19, 10:42:54</v>
      </c>
      <c r="P40" s="5">
        <v>38</v>
      </c>
    </row>
    <row r="41" spans="1:16" x14ac:dyDescent="0.25">
      <c r="A41" s="5" t="str">
        <f>Transactions!B80</f>
        <v>DAC</v>
      </c>
      <c r="B41" s="5" t="str">
        <f>LOOKUP(A41,StockInfo!$A$2:$A$83,StockInfo!$C$2:$C$83)</f>
        <v>MHY1968P1218</v>
      </c>
      <c r="C41" s="5" t="str">
        <f>LOOKUP(A41,StockInfo!$A$2:$A$83,StockInfo!$B$2:$B$83)</f>
        <v>DANAOS CORP</v>
      </c>
      <c r="D41" s="8">
        <f t="shared" ca="1" si="0"/>
        <v>44349</v>
      </c>
      <c r="E41" s="8">
        <f t="shared" ca="1" si="1"/>
        <v>44349</v>
      </c>
      <c r="F41" s="9">
        <f ca="1">OFFSET(Transactions!$D$2,P41*2,0)</f>
        <v>3</v>
      </c>
      <c r="G41" s="7">
        <f ca="1">ROUND(F41*OFFSET(Transactions!$E$2,P41*2,0),2)</f>
        <v>197.49</v>
      </c>
      <c r="H41" s="7">
        <f ca="1">-ROUND(OFFSET(Transactions!$H$3,P41*2,0),2)</f>
        <v>1</v>
      </c>
      <c r="I41" s="7">
        <f ca="1">ROUND(F41*OFFSET(Transactions!$E$3,P41*2,0),2)</f>
        <v>194.37</v>
      </c>
      <c r="J41" s="7">
        <v>0</v>
      </c>
      <c r="K41" s="16" t="s">
        <v>646</v>
      </c>
      <c r="L41" s="16" t="s">
        <v>88</v>
      </c>
      <c r="N41" s="5" t="str">
        <f ca="1">OFFSET(Transactions!$C$2,P41*2,0)</f>
        <v>2021-06-02, 09:30:15</v>
      </c>
      <c r="O41" s="5" t="str">
        <f ca="1">OFFSET(Transactions!$C$3,P41*2,0)</f>
        <v>2021-06-02, 09:57:26</v>
      </c>
      <c r="P41" s="5">
        <v>39</v>
      </c>
    </row>
    <row r="42" spans="1:16" x14ac:dyDescent="0.25">
      <c r="A42" s="5" t="str">
        <f>Transactions!B82</f>
        <v>DMTK</v>
      </c>
      <c r="B42" s="5" t="str">
        <f>LOOKUP(A42,StockInfo!$A$2:$A$83,StockInfo!$C$2:$C$83)</f>
        <v>US24984K1051</v>
      </c>
      <c r="C42" s="5" t="str">
        <f>LOOKUP(A42,StockInfo!$A$2:$A$83,StockInfo!$B$2:$B$83)</f>
        <v>DERMTECH INC</v>
      </c>
      <c r="D42" s="8">
        <f t="shared" ca="1" si="0"/>
        <v>44354</v>
      </c>
      <c r="E42" s="8">
        <f t="shared" ca="1" si="1"/>
        <v>44356</v>
      </c>
      <c r="F42" s="9">
        <f ca="1">OFFSET(Transactions!$D$2,P42*2,0)</f>
        <v>3</v>
      </c>
      <c r="G42" s="7">
        <f ca="1">ROUND(F42*OFFSET(Transactions!$E$2,P42*2,0),2)</f>
        <v>120.89</v>
      </c>
      <c r="H42" s="7">
        <f ca="1">-ROUND(OFFSET(Transactions!$H$3,P42*2,0),2)</f>
        <v>1</v>
      </c>
      <c r="I42" s="7">
        <f ca="1">ROUND(F42*OFFSET(Transactions!$E$3,P42*2,0),2)</f>
        <v>133.53</v>
      </c>
      <c r="J42" s="7">
        <v>0</v>
      </c>
      <c r="K42" s="16" t="s">
        <v>646</v>
      </c>
      <c r="L42" s="16" t="s">
        <v>88</v>
      </c>
      <c r="N42" s="5" t="str">
        <f ca="1">OFFSET(Transactions!$C$2,P42*2,0)</f>
        <v>2021-06-07, 10:29:47</v>
      </c>
      <c r="O42" s="5" t="str">
        <f ca="1">OFFSET(Transactions!$C$3,P42*2,0)</f>
        <v>2021-06-09, 13:03:34</v>
      </c>
      <c r="P42" s="5">
        <v>40</v>
      </c>
    </row>
    <row r="43" spans="1:16" x14ac:dyDescent="0.25">
      <c r="A43" s="5" t="str">
        <f>Transactions!B84</f>
        <v>DMTK</v>
      </c>
      <c r="B43" s="5" t="str">
        <f>LOOKUP(A43,StockInfo!$A$2:$A$83,StockInfo!$C$2:$C$83)</f>
        <v>US24984K1051</v>
      </c>
      <c r="C43" s="5" t="str">
        <f>LOOKUP(A43,StockInfo!$A$2:$A$83,StockInfo!$B$2:$B$83)</f>
        <v>DERMTECH INC</v>
      </c>
      <c r="D43" s="8">
        <f t="shared" ca="1" si="0"/>
        <v>44354</v>
      </c>
      <c r="E43" s="8">
        <f t="shared" ca="1" si="1"/>
        <v>44358</v>
      </c>
      <c r="F43" s="9">
        <f ca="1">OFFSET(Transactions!$D$2,P43*2,0)</f>
        <v>3</v>
      </c>
      <c r="G43" s="7">
        <f ca="1">ROUND(F43*OFFSET(Transactions!$E$2,P43*2,0),2)</f>
        <v>120.89</v>
      </c>
      <c r="H43" s="7">
        <f ca="1">-ROUND(OFFSET(Transactions!$H$3,P43*2,0),2)</f>
        <v>1</v>
      </c>
      <c r="I43" s="7">
        <f ca="1">ROUND(F43*OFFSET(Transactions!$E$3,P43*2,0),2)</f>
        <v>122.31</v>
      </c>
      <c r="J43" s="7">
        <v>0</v>
      </c>
      <c r="K43" s="16" t="s">
        <v>646</v>
      </c>
      <c r="L43" s="16" t="s">
        <v>88</v>
      </c>
      <c r="N43" s="5" t="str">
        <f ca="1">OFFSET(Transactions!$C$2,P43*2,0)</f>
        <v>2021-06-07, 10:29:47</v>
      </c>
      <c r="O43" s="5" t="str">
        <f ca="1">OFFSET(Transactions!$C$3,P43*2,0)</f>
        <v>2021-06-11, 09:30:00</v>
      </c>
      <c r="P43" s="5">
        <v>41</v>
      </c>
    </row>
    <row r="44" spans="1:16" x14ac:dyDescent="0.25">
      <c r="A44" s="5" t="str">
        <f>Transactions!B86</f>
        <v>DOCN</v>
      </c>
      <c r="B44" s="5" t="str">
        <f>LOOKUP(A44,StockInfo!$A$2:$A$83,StockInfo!$C$2:$C$83)</f>
        <v>US25402D1028</v>
      </c>
      <c r="C44" s="5" t="str">
        <f>LOOKUP(A44,StockInfo!$A$2:$A$83,StockInfo!$B$2:$B$83)</f>
        <v>DIGITALOCEAN HOLDINGS INC</v>
      </c>
      <c r="D44" s="8">
        <f t="shared" ca="1" si="0"/>
        <v>44482</v>
      </c>
      <c r="E44" s="8">
        <f t="shared" ca="1" si="1"/>
        <v>44487</v>
      </c>
      <c r="F44" s="9">
        <f ca="1">OFFSET(Transactions!$D$2,P44*2,0)</f>
        <v>2</v>
      </c>
      <c r="G44" s="7">
        <f ca="1">ROUND(F44*OFFSET(Transactions!$E$2,P44*2,0),2)</f>
        <v>178.92</v>
      </c>
      <c r="H44" s="7">
        <f ca="1">-ROUND(OFFSET(Transactions!$H$3,P44*2,0),2)</f>
        <v>1</v>
      </c>
      <c r="I44" s="7">
        <f ca="1">ROUND(F44*OFFSET(Transactions!$E$3,P44*2,0),2)</f>
        <v>180.78</v>
      </c>
      <c r="J44" s="7">
        <v>0</v>
      </c>
      <c r="K44" s="16" t="s">
        <v>646</v>
      </c>
      <c r="L44" s="16" t="s">
        <v>88</v>
      </c>
      <c r="N44" s="5" t="str">
        <f ca="1">OFFSET(Transactions!$C$2,P44*2,0)</f>
        <v>2021-10-13, 09:31:28</v>
      </c>
      <c r="O44" s="5" t="str">
        <f ca="1">OFFSET(Transactions!$C$3,P44*2,0)</f>
        <v>2021-10-18, 09:37:18</v>
      </c>
      <c r="P44" s="5">
        <v>42</v>
      </c>
    </row>
    <row r="45" spans="1:16" x14ac:dyDescent="0.25">
      <c r="A45" s="5" t="str">
        <f>Transactions!B88</f>
        <v>EDIT</v>
      </c>
      <c r="B45" s="5" t="str">
        <f>LOOKUP(A45,StockInfo!$A$2:$A$83,StockInfo!$C$2:$C$83)</f>
        <v>US28106W1036</v>
      </c>
      <c r="C45" s="5" t="str">
        <f>LOOKUP(A45,StockInfo!$A$2:$A$83,StockInfo!$B$2:$B$83)</f>
        <v>EDITAS MEDICINE INC</v>
      </c>
      <c r="D45" s="8">
        <f t="shared" ca="1" si="0"/>
        <v>44438</v>
      </c>
      <c r="E45" s="8">
        <f t="shared" ca="1" si="1"/>
        <v>44438</v>
      </c>
      <c r="F45" s="9">
        <f ca="1">OFFSET(Transactions!$D$2,P45*2,0)</f>
        <v>3</v>
      </c>
      <c r="G45" s="7">
        <f ca="1">ROUND(F45*OFFSET(Transactions!$E$2,P45*2,0),2)</f>
        <v>202.32</v>
      </c>
      <c r="H45" s="7">
        <f ca="1">-ROUND(OFFSET(Transactions!$H$3,P45*2,0),2)</f>
        <v>1</v>
      </c>
      <c r="I45" s="7">
        <f ca="1">ROUND(F45*OFFSET(Transactions!$E$3,P45*2,0),2)</f>
        <v>195.48</v>
      </c>
      <c r="J45" s="7">
        <v>0</v>
      </c>
      <c r="K45" s="16" t="s">
        <v>646</v>
      </c>
      <c r="L45" s="16" t="s">
        <v>88</v>
      </c>
      <c r="N45" s="5" t="str">
        <f ca="1">OFFSET(Transactions!$C$2,P45*2,0)</f>
        <v>2021-08-30, 09:36:40</v>
      </c>
      <c r="O45" s="5" t="str">
        <f ca="1">OFFSET(Transactions!$C$3,P45*2,0)</f>
        <v>2021-08-30, 09:46:07</v>
      </c>
      <c r="P45" s="5">
        <v>43</v>
      </c>
    </row>
    <row r="46" spans="1:16" x14ac:dyDescent="0.25">
      <c r="A46" s="5" t="str">
        <f>Transactions!B90</f>
        <v>ENPH</v>
      </c>
      <c r="B46" s="5" t="str">
        <f>LOOKUP(A46,StockInfo!$A$2:$A$83,StockInfo!$C$2:$C$83)</f>
        <v>US29355A1079</v>
      </c>
      <c r="C46" s="5" t="str">
        <f>LOOKUP(A46,StockInfo!$A$2:$A$83,StockInfo!$B$2:$B$83)</f>
        <v>ENPHASE ENERGY INC</v>
      </c>
      <c r="D46" s="8">
        <f t="shared" ca="1" si="0"/>
        <v>44517</v>
      </c>
      <c r="E46" s="8">
        <f t="shared" ca="1" si="1"/>
        <v>44518</v>
      </c>
      <c r="F46" s="9">
        <f ca="1">OFFSET(Transactions!$D$2,P46*2,0)</f>
        <v>1</v>
      </c>
      <c r="G46" s="7">
        <f ca="1">ROUND(F46*OFFSET(Transactions!$E$2,P46*2,0),2)</f>
        <v>254.65</v>
      </c>
      <c r="H46" s="7">
        <f ca="1">-ROUND(OFFSET(Transactions!$H$3,P46*2,0),2)</f>
        <v>1</v>
      </c>
      <c r="I46" s="7">
        <f ca="1">ROUND(F46*OFFSET(Transactions!$E$3,P46*2,0),2)</f>
        <v>250.21</v>
      </c>
      <c r="J46" s="7">
        <v>0</v>
      </c>
      <c r="K46" s="16" t="s">
        <v>646</v>
      </c>
      <c r="L46" s="16" t="s">
        <v>88</v>
      </c>
      <c r="N46" s="5" t="str">
        <f ca="1">OFFSET(Transactions!$C$2,P46*2,0)</f>
        <v>2021-11-17, 09:40:15</v>
      </c>
      <c r="O46" s="5" t="str">
        <f ca="1">OFFSET(Transactions!$C$3,P46*2,0)</f>
        <v>2021-11-18, 10:16:46</v>
      </c>
      <c r="P46" s="5">
        <v>44</v>
      </c>
    </row>
    <row r="47" spans="1:16" x14ac:dyDescent="0.25">
      <c r="A47" s="5" t="str">
        <f>Transactions!B92</f>
        <v>EOSE</v>
      </c>
      <c r="B47" s="5" t="str">
        <f>LOOKUP(A47,StockInfo!$A$2:$A$83,StockInfo!$C$2:$C$83)</f>
        <v>US29415C1018</v>
      </c>
      <c r="C47" s="5" t="str">
        <f>LOOKUP(A47,StockInfo!$A$2:$A$83,StockInfo!$B$2:$B$83)</f>
        <v>EOS ENERGY ENTERPRISES INC</v>
      </c>
      <c r="D47" s="8">
        <f t="shared" ca="1" si="0"/>
        <v>44355</v>
      </c>
      <c r="E47" s="8">
        <f t="shared" ca="1" si="1"/>
        <v>44356</v>
      </c>
      <c r="F47" s="9">
        <f ca="1">OFFSET(Transactions!$D$2,P47*2,0)</f>
        <v>12</v>
      </c>
      <c r="G47" s="7">
        <f ca="1">ROUND(F47*OFFSET(Transactions!$E$2,P47*2,0),2)</f>
        <v>251.04</v>
      </c>
      <c r="H47" s="7">
        <f ca="1">-ROUND(OFFSET(Transactions!$H$3,P47*2,0),2)</f>
        <v>1</v>
      </c>
      <c r="I47" s="7">
        <f ca="1">ROUND(F47*OFFSET(Transactions!$E$3,P47*2,0),2)</f>
        <v>242.3</v>
      </c>
      <c r="J47" s="7">
        <v>0</v>
      </c>
      <c r="K47" s="16" t="s">
        <v>646</v>
      </c>
      <c r="L47" s="16" t="s">
        <v>88</v>
      </c>
      <c r="N47" s="5" t="str">
        <f ca="1">OFFSET(Transactions!$C$2,P47*2,0)</f>
        <v>2021-06-08, 09:43:00</v>
      </c>
      <c r="O47" s="5" t="str">
        <f ca="1">OFFSET(Transactions!$C$3,P47*2,0)</f>
        <v>2021-06-09, 09:53:10</v>
      </c>
      <c r="P47" s="5">
        <v>45</v>
      </c>
    </row>
    <row r="48" spans="1:16" x14ac:dyDescent="0.25">
      <c r="A48" s="5" t="str">
        <f>Transactions!B94</f>
        <v>EQOS</v>
      </c>
      <c r="B48" s="5" t="str">
        <f>LOOKUP(A48,StockInfo!$A$2:$A$83,StockInfo!$C$2:$C$83)</f>
        <v>SGXZ53262598</v>
      </c>
      <c r="C48" s="5" t="str">
        <f>LOOKUP(A48,StockInfo!$A$2:$A$83,StockInfo!$B$2:$B$83)</f>
        <v>EQONEX LTD</v>
      </c>
      <c r="D48" s="8">
        <f t="shared" ca="1" si="0"/>
        <v>44508</v>
      </c>
      <c r="E48" s="8">
        <f t="shared" ca="1" si="1"/>
        <v>44508</v>
      </c>
      <c r="F48" s="9">
        <f ca="1">OFFSET(Transactions!$D$2,P48*2,0)</f>
        <v>42</v>
      </c>
      <c r="G48" s="7">
        <f ca="1">ROUND(F48*OFFSET(Transactions!$E$2,P48*2,0),2)</f>
        <v>257.88</v>
      </c>
      <c r="H48" s="7">
        <f ca="1">-ROUND(OFFSET(Transactions!$H$3,P48*2,0),2)</f>
        <v>1.01</v>
      </c>
      <c r="I48" s="7">
        <f ca="1">ROUND(F48*OFFSET(Transactions!$E$3,P48*2,0),2)</f>
        <v>244.44</v>
      </c>
      <c r="J48" s="7">
        <v>0</v>
      </c>
      <c r="K48" s="16" t="s">
        <v>646</v>
      </c>
      <c r="L48" s="16" t="s">
        <v>88</v>
      </c>
      <c r="N48" s="5" t="str">
        <f ca="1">OFFSET(Transactions!$C$2,P48*2,0)</f>
        <v>2021-11-08, 09:33:07</v>
      </c>
      <c r="O48" s="5" t="str">
        <f ca="1">OFFSET(Transactions!$C$3,P48*2,0)</f>
        <v>2021-11-08, 09:38:47</v>
      </c>
      <c r="P48" s="5">
        <v>46</v>
      </c>
    </row>
    <row r="49" spans="1:16" x14ac:dyDescent="0.25">
      <c r="A49" s="5" t="str">
        <f>Transactions!B96</f>
        <v>FUTU</v>
      </c>
      <c r="B49" s="5" t="str">
        <f>LOOKUP(A49,StockInfo!$A$2:$A$83,StockInfo!$C$2:$C$83)</f>
        <v>US36118L1061</v>
      </c>
      <c r="C49" s="5" t="str">
        <f>LOOKUP(A49,StockInfo!$A$2:$A$83,StockInfo!$B$2:$B$83)</f>
        <v>FUTU HOLDINGS LTD-ADR</v>
      </c>
      <c r="D49" s="8">
        <f t="shared" ca="1" si="0"/>
        <v>44426</v>
      </c>
      <c r="E49" s="8">
        <f t="shared" ca="1" si="1"/>
        <v>44427</v>
      </c>
      <c r="F49" s="9">
        <f ca="1">OFFSET(Transactions!$D$2,P49*2,0)</f>
        <v>1</v>
      </c>
      <c r="G49" s="7">
        <f ca="1">ROUND(F49*OFFSET(Transactions!$E$2,P49*2,0),2)</f>
        <v>94.98</v>
      </c>
      <c r="H49" s="7">
        <f ca="1">-ROUND(OFFSET(Transactions!$H$3,P49*2,0),2)</f>
        <v>0.89</v>
      </c>
      <c r="I49" s="7">
        <f ca="1">ROUND(F49*OFFSET(Transactions!$E$3,P49*2,0),2)</f>
        <v>88.93</v>
      </c>
      <c r="J49" s="7">
        <v>0</v>
      </c>
      <c r="K49" s="16" t="s">
        <v>646</v>
      </c>
      <c r="L49" s="16" t="s">
        <v>88</v>
      </c>
      <c r="N49" s="5" t="str">
        <f ca="1">OFFSET(Transactions!$C$2,P49*2,0)</f>
        <v>2021-08-18, 15:59:48</v>
      </c>
      <c r="O49" s="5" t="str">
        <f ca="1">OFFSET(Transactions!$C$3,P49*2,0)</f>
        <v>2021-08-19, 09:31:46</v>
      </c>
      <c r="P49" s="5">
        <v>47</v>
      </c>
    </row>
    <row r="50" spans="1:16" x14ac:dyDescent="0.25">
      <c r="A50" s="5" t="str">
        <f>Transactions!B98</f>
        <v>GALT</v>
      </c>
      <c r="B50" s="5" t="str">
        <f>LOOKUP(A50,StockInfo!$A$2:$A$83,StockInfo!$C$2:$C$83)</f>
        <v>US3632252025</v>
      </c>
      <c r="C50" s="5" t="str">
        <f>LOOKUP(A50,StockInfo!$A$2:$A$83,StockInfo!$B$2:$B$83)</f>
        <v>GALECTIN THERAPEUTICS INC</v>
      </c>
      <c r="D50" s="8">
        <f t="shared" ca="1" si="0"/>
        <v>44355</v>
      </c>
      <c r="E50" s="8">
        <f t="shared" ca="1" si="1"/>
        <v>44355</v>
      </c>
      <c r="F50" s="9">
        <f ca="1">OFFSET(Transactions!$D$2,P50*2,0)</f>
        <v>62</v>
      </c>
      <c r="G50" s="7">
        <f ca="1">ROUND(F50*OFFSET(Transactions!$E$2,P50*2,0),2)</f>
        <v>248.62</v>
      </c>
      <c r="H50" s="7">
        <f ca="1">-ROUND(OFFSET(Transactions!$H$3,P50*2,0),2)</f>
        <v>1.01</v>
      </c>
      <c r="I50" s="7">
        <f ca="1">ROUND(F50*OFFSET(Transactions!$E$3,P50*2,0),2)</f>
        <v>244.9</v>
      </c>
      <c r="J50" s="7">
        <v>0</v>
      </c>
      <c r="K50" s="16" t="s">
        <v>646</v>
      </c>
      <c r="L50" s="16" t="s">
        <v>88</v>
      </c>
      <c r="N50" s="5" t="str">
        <f ca="1">OFFSET(Transactions!$C$2,P50*2,0)</f>
        <v>2021-06-08, 09:32:21</v>
      </c>
      <c r="O50" s="5" t="str">
        <f ca="1">OFFSET(Transactions!$C$3,P50*2,0)</f>
        <v>2021-06-08, 11:00:43</v>
      </c>
      <c r="P50" s="5">
        <v>48</v>
      </c>
    </row>
    <row r="51" spans="1:16" x14ac:dyDescent="0.25">
      <c r="A51" s="5" t="str">
        <f>Transactions!B100</f>
        <v>GLOP</v>
      </c>
      <c r="B51" s="5" t="str">
        <f>LOOKUP(A51,StockInfo!$A$2:$A$83,StockInfo!$C$2:$C$83)</f>
        <v>MHY2687W1084</v>
      </c>
      <c r="C51" s="5" t="str">
        <f>LOOKUP(A51,StockInfo!$A$2:$A$83,StockInfo!$B$2:$B$83)</f>
        <v>GASLOG PARTNERS LP</v>
      </c>
      <c r="D51" s="8">
        <f t="shared" ca="1" si="0"/>
        <v>44403</v>
      </c>
      <c r="E51" s="8">
        <f t="shared" ca="1" si="1"/>
        <v>44404</v>
      </c>
      <c r="F51" s="9">
        <f ca="1">OFFSET(Transactions!$D$2,P51*2,0)</f>
        <v>49</v>
      </c>
      <c r="G51" s="7">
        <f ca="1">ROUND(F51*OFFSET(Transactions!$E$2,P51*2,0),2)</f>
        <v>248.77</v>
      </c>
      <c r="H51" s="7">
        <f ca="1">-ROUND(OFFSET(Transactions!$H$3,P51*2,0),2)</f>
        <v>1.01</v>
      </c>
      <c r="I51" s="7">
        <f ca="1">ROUND(F51*OFFSET(Transactions!$E$3,P51*2,0),2)</f>
        <v>215.6</v>
      </c>
      <c r="J51" s="7">
        <v>0</v>
      </c>
      <c r="K51" s="16" t="s">
        <v>646</v>
      </c>
      <c r="L51" s="16" t="s">
        <v>88</v>
      </c>
      <c r="N51" s="5" t="str">
        <f ca="1">OFFSET(Transactions!$C$2,P51*2,0)</f>
        <v>2021-07-26, 09:36:19</v>
      </c>
      <c r="O51" s="5" t="str">
        <f ca="1">OFFSET(Transactions!$C$3,P51*2,0)</f>
        <v>2021-07-27, 09:30:11</v>
      </c>
      <c r="P51" s="5">
        <v>49</v>
      </c>
    </row>
    <row r="52" spans="1:16" x14ac:dyDescent="0.25">
      <c r="A52" s="5" t="str">
        <f>Transactions!B102</f>
        <v>GME</v>
      </c>
      <c r="B52" s="5" t="str">
        <f>LOOKUP(A52,StockInfo!$A$2:$A$83,StockInfo!$C$2:$C$83)</f>
        <v>US36467W1099</v>
      </c>
      <c r="C52" s="5" t="str">
        <f>LOOKUP(A52,StockInfo!$A$2:$A$83,StockInfo!$B$2:$B$83)</f>
        <v>GAMESTOP CORP-CLASS A</v>
      </c>
      <c r="D52" s="8">
        <f t="shared" ca="1" si="0"/>
        <v>44305</v>
      </c>
      <c r="E52" s="8">
        <f t="shared" ca="1" si="1"/>
        <v>44305</v>
      </c>
      <c r="F52" s="9">
        <f ca="1">OFFSET(Transactions!$D$2,P52*2,0)</f>
        <v>1</v>
      </c>
      <c r="G52" s="7">
        <f ca="1">ROUND(F52*OFFSET(Transactions!$E$2,P52*2,0),2)</f>
        <v>173.26</v>
      </c>
      <c r="H52" s="7">
        <f ca="1">-ROUND(OFFSET(Transactions!$H$3,P52*2,0),2)</f>
        <v>1</v>
      </c>
      <c r="I52" s="7">
        <f ca="1">ROUND(F52*OFFSET(Transactions!$E$3,P52*2,0),2)</f>
        <v>169.31</v>
      </c>
      <c r="J52" s="7">
        <v>0</v>
      </c>
      <c r="K52" s="16" t="s">
        <v>646</v>
      </c>
      <c r="L52" s="16" t="s">
        <v>88</v>
      </c>
      <c r="N52" s="5" t="str">
        <f ca="1">OFFSET(Transactions!$C$2,P52*2,0)</f>
        <v>2021-04-19, 10:28:22</v>
      </c>
      <c r="O52" s="5" t="str">
        <f ca="1">OFFSET(Transactions!$C$3,P52*2,0)</f>
        <v>2021-04-19, 10:40:55</v>
      </c>
      <c r="P52" s="5">
        <v>50</v>
      </c>
    </row>
    <row r="53" spans="1:16" x14ac:dyDescent="0.25">
      <c r="A53" s="5" t="str">
        <f>Transactions!B104</f>
        <v>GRTX</v>
      </c>
      <c r="B53" s="5" t="str">
        <f>LOOKUP(A53,StockInfo!$A$2:$A$83,StockInfo!$C$2:$C$83)</f>
        <v>US36338D1081</v>
      </c>
      <c r="C53" s="5" t="str">
        <f>LOOKUP(A53,StockInfo!$A$2:$A$83,StockInfo!$B$2:$B$83)</f>
        <v>GALERA THERAPEUTICS INC</v>
      </c>
      <c r="D53" s="8">
        <f t="shared" ca="1" si="0"/>
        <v>44544</v>
      </c>
      <c r="E53" s="8">
        <f t="shared" ca="1" si="1"/>
        <v>44544</v>
      </c>
      <c r="F53" s="9">
        <f ca="1">OFFSET(Transactions!$D$2,P53*2,0)</f>
        <v>100</v>
      </c>
      <c r="G53" s="7">
        <f ca="1">ROUND(F53*OFFSET(Transactions!$E$2,P53*2,0),2)</f>
        <v>307.5</v>
      </c>
      <c r="H53" s="7">
        <f ca="1">-ROUND(OFFSET(Transactions!$H$3,P53*2,0),2)</f>
        <v>1.01</v>
      </c>
      <c r="I53" s="7">
        <f ca="1">ROUND(F53*OFFSET(Transactions!$E$3,P53*2,0),2)</f>
        <v>295</v>
      </c>
      <c r="J53" s="7">
        <v>0</v>
      </c>
      <c r="K53" s="16" t="s">
        <v>646</v>
      </c>
      <c r="L53" s="16" t="s">
        <v>88</v>
      </c>
      <c r="N53" s="5" t="str">
        <f ca="1">OFFSET(Transactions!$C$2,P53*2,0)</f>
        <v>2021-12-14, 09:32:09</v>
      </c>
      <c r="O53" s="5" t="str">
        <f ca="1">OFFSET(Transactions!$C$3,P53*2,0)</f>
        <v>2021-12-14, 09:46:57</v>
      </c>
      <c r="P53" s="5">
        <v>51</v>
      </c>
    </row>
    <row r="54" spans="1:16" x14ac:dyDescent="0.25">
      <c r="A54" s="5" t="str">
        <f>Transactions!B106</f>
        <v>HUDI</v>
      </c>
      <c r="B54" s="5" t="str">
        <f>LOOKUP(A54,StockInfo!$A$2:$A$83,StockInfo!$C$2:$C$83)</f>
        <v>KYG4645E1052</v>
      </c>
      <c r="C54" s="5" t="str">
        <f>LOOKUP(A54,StockInfo!$A$2:$A$83,StockInfo!$B$2:$B$83)</f>
        <v>HUADI INTERNATIONAL GROUP CO</v>
      </c>
      <c r="D54" s="8">
        <f t="shared" ca="1" si="0"/>
        <v>44510</v>
      </c>
      <c r="E54" s="8">
        <f t="shared" ca="1" si="1"/>
        <v>44510</v>
      </c>
      <c r="F54" s="9">
        <f ca="1">OFFSET(Transactions!$D$2,P54*2,0)</f>
        <v>9</v>
      </c>
      <c r="G54" s="7">
        <f ca="1">ROUND(F54*OFFSET(Transactions!$E$2,P54*2,0),2)</f>
        <v>231.66</v>
      </c>
      <c r="H54" s="7">
        <f ca="1">-ROUND(OFFSET(Transactions!$H$3,P54*2,0),2)</f>
        <v>1</v>
      </c>
      <c r="I54" s="7">
        <f ca="1">ROUND(F54*OFFSET(Transactions!$E$3,P54*2,0),2)</f>
        <v>218.34</v>
      </c>
      <c r="J54" s="7">
        <v>0</v>
      </c>
      <c r="K54" s="16" t="s">
        <v>646</v>
      </c>
      <c r="L54" s="16" t="s">
        <v>88</v>
      </c>
      <c r="N54" s="5" t="str">
        <f ca="1">OFFSET(Transactions!$C$2,P54*2,0)</f>
        <v>2021-11-10, 09:40:47</v>
      </c>
      <c r="O54" s="5" t="str">
        <f ca="1">OFFSET(Transactions!$C$3,P54*2,0)</f>
        <v>2021-11-10, 10:15:35</v>
      </c>
      <c r="P54" s="5">
        <v>52</v>
      </c>
    </row>
    <row r="55" spans="1:16" x14ac:dyDescent="0.25">
      <c r="A55" s="5" t="str">
        <f>Transactions!B108</f>
        <v>IKNX</v>
      </c>
      <c r="B55" s="5" t="str">
        <f>LOOKUP(A55,StockInfo!$A$2:$A$83,StockInfo!$C$2:$C$83)</f>
        <v>US45172K1025</v>
      </c>
      <c r="C55" s="5" t="str">
        <f>LOOKUP(A55,StockInfo!$A$2:$A$83,StockInfo!$B$2:$B$83)</f>
        <v>IKONICS CORP</v>
      </c>
      <c r="D55" s="8">
        <f t="shared" ca="1" si="0"/>
        <v>44403</v>
      </c>
      <c r="E55" s="8">
        <f t="shared" ca="1" si="1"/>
        <v>44404</v>
      </c>
      <c r="F55" s="9">
        <f ca="1">OFFSET(Transactions!$D$2,P55*2,0)</f>
        <v>9</v>
      </c>
      <c r="G55" s="7">
        <f ca="1">ROUND(F55*OFFSET(Transactions!$E$2,P55*2,0),2)</f>
        <v>200.79</v>
      </c>
      <c r="H55" s="7">
        <f ca="1">-ROUND(OFFSET(Transactions!$H$3,P55*2,0),2)</f>
        <v>1</v>
      </c>
      <c r="I55" s="7">
        <f ca="1">ROUND(F55*OFFSET(Transactions!$E$3,P55*2,0),2)</f>
        <v>189.54</v>
      </c>
      <c r="J55" s="7">
        <v>0</v>
      </c>
      <c r="K55" s="16" t="s">
        <v>646</v>
      </c>
      <c r="L55" s="16" t="s">
        <v>88</v>
      </c>
      <c r="N55" s="5" t="str">
        <f ca="1">OFFSET(Transactions!$C$2,P55*2,0)</f>
        <v>2021-07-26, 09:35:33</v>
      </c>
      <c r="O55" s="5" t="str">
        <f ca="1">OFFSET(Transactions!$C$3,P55*2,0)</f>
        <v>2021-07-27, 10:15:32</v>
      </c>
      <c r="P55" s="5">
        <v>53</v>
      </c>
    </row>
    <row r="56" spans="1:16" x14ac:dyDescent="0.25">
      <c r="A56" s="5" t="str">
        <f>Transactions!B110</f>
        <v>ISEE</v>
      </c>
      <c r="B56" s="5" t="str">
        <f>LOOKUP(A56,StockInfo!$A$2:$A$83,StockInfo!$C$2:$C$83)</f>
        <v>US46583P1021</v>
      </c>
      <c r="C56" s="5" t="str">
        <f>LOOKUP(A56,StockInfo!$A$2:$A$83,StockInfo!$B$2:$B$83)</f>
        <v>IVERIC BIO INC</v>
      </c>
      <c r="D56" s="8">
        <f t="shared" ca="1" si="0"/>
        <v>44484</v>
      </c>
      <c r="E56" s="8">
        <f t="shared" ca="1" si="1"/>
        <v>44484</v>
      </c>
      <c r="F56" s="9">
        <f ca="1">OFFSET(Transactions!$D$2,P56*2,0)</f>
        <v>13</v>
      </c>
      <c r="G56" s="7">
        <f ca="1">ROUND(F56*OFFSET(Transactions!$E$2,P56*2,0),2)</f>
        <v>225.55</v>
      </c>
      <c r="H56" s="7">
        <f ca="1">-ROUND(OFFSET(Transactions!$H$3,P56*2,0),2)</f>
        <v>1</v>
      </c>
      <c r="I56" s="7">
        <f ca="1">ROUND(F56*OFFSET(Transactions!$E$3,P56*2,0),2)</f>
        <v>221.05</v>
      </c>
      <c r="J56" s="7">
        <v>0</v>
      </c>
      <c r="K56" s="16" t="s">
        <v>646</v>
      </c>
      <c r="L56" s="16" t="s">
        <v>88</v>
      </c>
      <c r="N56" s="5" t="str">
        <f ca="1">OFFSET(Transactions!$C$2,P56*2,0)</f>
        <v>2021-10-15, 09:30:16</v>
      </c>
      <c r="O56" s="5" t="str">
        <f ca="1">OFFSET(Transactions!$C$3,P56*2,0)</f>
        <v>2021-10-15, 09:39:19</v>
      </c>
      <c r="P56" s="5">
        <v>54</v>
      </c>
    </row>
    <row r="57" spans="1:16" x14ac:dyDescent="0.25">
      <c r="A57" s="5" t="str">
        <f>Transactions!B112</f>
        <v>LAC</v>
      </c>
      <c r="B57" s="5" t="str">
        <f>LOOKUP(A57,StockInfo!$A$2:$A$83,StockInfo!$C$2:$C$83)</f>
        <v>CA53680Q2071</v>
      </c>
      <c r="C57" s="5" t="str">
        <f>LOOKUP(A57,StockInfo!$A$2:$A$83,StockInfo!$B$2:$B$83)</f>
        <v>LITHIUM AMERICAS CORP</v>
      </c>
      <c r="D57" s="8">
        <f t="shared" ca="1" si="0"/>
        <v>44494</v>
      </c>
      <c r="E57" s="8">
        <f t="shared" ca="1" si="1"/>
        <v>44496</v>
      </c>
      <c r="F57" s="9">
        <f ca="1">OFFSET(Transactions!$D$2,P57*2,0)</f>
        <v>5</v>
      </c>
      <c r="G57" s="7">
        <f ca="1">ROUND(F57*OFFSET(Transactions!$E$2,P57*2,0),2)</f>
        <v>128.43</v>
      </c>
      <c r="H57" s="7">
        <f ca="1">-ROUND(OFFSET(Transactions!$H$3,P57*2,0),2)</f>
        <v>1</v>
      </c>
      <c r="I57" s="7">
        <f ca="1">ROUND(F57*OFFSET(Transactions!$E$3,P57*2,0),2)</f>
        <v>140.15</v>
      </c>
      <c r="J57" s="7">
        <v>0</v>
      </c>
      <c r="K57" s="16" t="s">
        <v>646</v>
      </c>
      <c r="L57" s="16" t="s">
        <v>88</v>
      </c>
      <c r="N57" s="5" t="str">
        <f ca="1">OFFSET(Transactions!$C$2,P57*2,0)</f>
        <v>2021-10-25, 09:32:25</v>
      </c>
      <c r="O57" s="5" t="str">
        <f ca="1">OFFSET(Transactions!$C$3,P57*2,0)</f>
        <v>2021-10-27, 09:47:34</v>
      </c>
      <c r="P57" s="5">
        <v>55</v>
      </c>
    </row>
    <row r="58" spans="1:16" x14ac:dyDescent="0.25">
      <c r="A58" s="5" t="str">
        <f>Transactions!B114</f>
        <v>LAC</v>
      </c>
      <c r="B58" s="5" t="str">
        <f>LOOKUP(A58,StockInfo!$A$2:$A$83,StockInfo!$C$2:$C$83)</f>
        <v>CA53680Q2071</v>
      </c>
      <c r="C58" s="5" t="str">
        <f>LOOKUP(A58,StockInfo!$A$2:$A$83,StockInfo!$B$2:$B$83)</f>
        <v>LITHIUM AMERICAS CORP</v>
      </c>
      <c r="D58" s="8">
        <f t="shared" ca="1" si="0"/>
        <v>44494</v>
      </c>
      <c r="E58" s="8">
        <f t="shared" ca="1" si="1"/>
        <v>44510</v>
      </c>
      <c r="F58" s="9">
        <f ca="1">OFFSET(Transactions!$D$2,P58*2,0)</f>
        <v>4</v>
      </c>
      <c r="G58" s="7">
        <f ca="1">ROUND(F58*OFFSET(Transactions!$E$2,P58*2,0),2)</f>
        <v>102.74</v>
      </c>
      <c r="H58" s="7">
        <f ca="1">-ROUND(OFFSET(Transactions!$H$3,P58*2,0),2)</f>
        <v>1</v>
      </c>
      <c r="I58" s="7">
        <f ca="1">ROUND(F58*OFFSET(Transactions!$E$3,P58*2,0),2)</f>
        <v>130.56</v>
      </c>
      <c r="J58" s="7">
        <v>0</v>
      </c>
      <c r="K58" s="16" t="s">
        <v>646</v>
      </c>
      <c r="L58" s="16" t="s">
        <v>88</v>
      </c>
      <c r="N58" s="5" t="str">
        <f ca="1">OFFSET(Transactions!$C$2,P58*2,0)</f>
        <v>2021-10-25, 09:32:25</v>
      </c>
      <c r="O58" s="5" t="str">
        <f ca="1">OFFSET(Transactions!$C$3,P58*2,0)</f>
        <v>2021-11-10, 09:32:07</v>
      </c>
      <c r="P58" s="5">
        <v>56</v>
      </c>
    </row>
    <row r="59" spans="1:16" x14ac:dyDescent="0.25">
      <c r="A59" s="5" t="str">
        <f>Transactions!B116</f>
        <v>LAC</v>
      </c>
      <c r="B59" s="5" t="str">
        <f>LOOKUP(A59,StockInfo!$A$2:$A$83,StockInfo!$C$2:$C$83)</f>
        <v>CA53680Q2071</v>
      </c>
      <c r="C59" s="5" t="str">
        <f>LOOKUP(A59,StockInfo!$A$2:$A$83,StockInfo!$B$2:$B$83)</f>
        <v>LITHIUM AMERICAS CORP</v>
      </c>
      <c r="D59" s="8">
        <f t="shared" ca="1" si="0"/>
        <v>44518</v>
      </c>
      <c r="E59" s="8">
        <f t="shared" ca="1" si="1"/>
        <v>44518</v>
      </c>
      <c r="F59" s="9">
        <f ca="1">OFFSET(Transactions!$D$2,P59*2,0)</f>
        <v>10</v>
      </c>
      <c r="G59" s="7">
        <f ca="1">ROUND(F59*OFFSET(Transactions!$E$2,P59*2,0),2)</f>
        <v>345.8</v>
      </c>
      <c r="H59" s="7">
        <f ca="1">-ROUND(OFFSET(Transactions!$H$3,P59*2,0),2)</f>
        <v>1</v>
      </c>
      <c r="I59" s="7">
        <f ca="1">ROUND(F59*OFFSET(Transactions!$E$3,P59*2,0),2)</f>
        <v>333.75</v>
      </c>
      <c r="J59" s="7">
        <v>0</v>
      </c>
      <c r="K59" s="16" t="s">
        <v>646</v>
      </c>
      <c r="L59" s="16" t="s">
        <v>88</v>
      </c>
      <c r="N59" s="5" t="str">
        <f ca="1">OFFSET(Transactions!$C$2,P59*2,0)</f>
        <v>2021-11-18, 09:31:37</v>
      </c>
      <c r="O59" s="5" t="str">
        <f ca="1">OFFSET(Transactions!$C$3,P59*2,0)</f>
        <v>2021-11-18, 10:22:12</v>
      </c>
      <c r="P59" s="5">
        <v>57</v>
      </c>
    </row>
    <row r="60" spans="1:16" x14ac:dyDescent="0.25">
      <c r="A60" s="5" t="str">
        <f>Transactions!B118</f>
        <v>LCID</v>
      </c>
      <c r="B60" s="5" t="str">
        <f>LOOKUP(A60,StockInfo!$A$2:$A$83,StockInfo!$C$2:$C$83)</f>
        <v>US5494981039</v>
      </c>
      <c r="C60" s="5" t="str">
        <f>LOOKUP(A60,StockInfo!$A$2:$A$83,StockInfo!$B$2:$B$83)</f>
        <v>LUCID GROUP INC</v>
      </c>
      <c r="D60" s="8">
        <f t="shared" ca="1" si="0"/>
        <v>44529</v>
      </c>
      <c r="E60" s="8">
        <f t="shared" ca="1" si="1"/>
        <v>44529</v>
      </c>
      <c r="F60" s="9">
        <f ca="1">OFFSET(Transactions!$D$2,P60*2,0)</f>
        <v>5</v>
      </c>
      <c r="G60" s="7">
        <f ca="1">ROUND(F60*OFFSET(Transactions!$E$2,P60*2,0),2)</f>
        <v>263.89999999999998</v>
      </c>
      <c r="H60" s="7">
        <f ca="1">-ROUND(OFFSET(Transactions!$H$3,P60*2,0),2)</f>
        <v>1</v>
      </c>
      <c r="I60" s="7">
        <f ca="1">ROUND(F60*OFFSET(Transactions!$E$3,P60*2,0),2)</f>
        <v>259.95</v>
      </c>
      <c r="J60" s="7">
        <v>0</v>
      </c>
      <c r="K60" s="16" t="s">
        <v>646</v>
      </c>
      <c r="L60" s="16" t="s">
        <v>88</v>
      </c>
      <c r="N60" s="5" t="str">
        <f ca="1">OFFSET(Transactions!$C$2,P60*2,0)</f>
        <v>2021-11-29, 09:30:28</v>
      </c>
      <c r="O60" s="5" t="str">
        <f ca="1">OFFSET(Transactions!$C$3,P60*2,0)</f>
        <v>2021-11-29, 09:31:44</v>
      </c>
      <c r="P60" s="5">
        <v>58</v>
      </c>
    </row>
    <row r="61" spans="1:16" x14ac:dyDescent="0.25">
      <c r="A61" s="5" t="str">
        <f>Transactions!B120</f>
        <v>LCID</v>
      </c>
      <c r="B61" s="5" t="str">
        <f>LOOKUP(A61,StockInfo!$A$2:$A$83,StockInfo!$C$2:$C$83)</f>
        <v>US5494981039</v>
      </c>
      <c r="C61" s="5" t="str">
        <f>LOOKUP(A61,StockInfo!$A$2:$A$83,StockInfo!$B$2:$B$83)</f>
        <v>LUCID GROUP INC</v>
      </c>
      <c r="D61" s="8">
        <f t="shared" ca="1" si="0"/>
        <v>44530</v>
      </c>
      <c r="E61" s="8">
        <f t="shared" ca="1" si="1"/>
        <v>44530</v>
      </c>
      <c r="F61" s="9">
        <f ca="1">OFFSET(Transactions!$D$2,P61*2,0)</f>
        <v>4</v>
      </c>
      <c r="G61" s="7">
        <f ca="1">ROUND(F61*OFFSET(Transactions!$E$2,P61*2,0),2)</f>
        <v>221.88</v>
      </c>
      <c r="H61" s="7">
        <f ca="1">-ROUND(OFFSET(Transactions!$H$3,P61*2,0),2)</f>
        <v>1</v>
      </c>
      <c r="I61" s="7">
        <f ca="1">ROUND(F61*OFFSET(Transactions!$E$3,P61*2,0),2)</f>
        <v>217.28</v>
      </c>
      <c r="J61" s="7">
        <v>0</v>
      </c>
      <c r="K61" s="16" t="s">
        <v>646</v>
      </c>
      <c r="L61" s="16" t="s">
        <v>88</v>
      </c>
      <c r="N61" s="5" t="str">
        <f ca="1">OFFSET(Transactions!$C$2,P61*2,0)</f>
        <v>2021-11-30, 09:32:36</v>
      </c>
      <c r="O61" s="5" t="str">
        <f ca="1">OFFSET(Transactions!$C$3,P61*2,0)</f>
        <v>2021-11-30, 09:38:31</v>
      </c>
      <c r="P61" s="5">
        <v>59</v>
      </c>
    </row>
    <row r="62" spans="1:16" x14ac:dyDescent="0.25">
      <c r="A62" s="5" t="str">
        <f>Transactions!B122</f>
        <v>LCID</v>
      </c>
      <c r="B62" s="5" t="str">
        <f>LOOKUP(A62,StockInfo!$A$2:$A$83,StockInfo!$C$2:$C$83)</f>
        <v>US5494981039</v>
      </c>
      <c r="C62" s="5" t="str">
        <f>LOOKUP(A62,StockInfo!$A$2:$A$83,StockInfo!$B$2:$B$83)</f>
        <v>LUCID GROUP INC</v>
      </c>
      <c r="D62" s="8">
        <f t="shared" ca="1" si="0"/>
        <v>44530</v>
      </c>
      <c r="E62" s="8">
        <f t="shared" ca="1" si="1"/>
        <v>44530</v>
      </c>
      <c r="F62" s="9">
        <f ca="1">OFFSET(Transactions!$D$2,P62*2,0)</f>
        <v>4</v>
      </c>
      <c r="G62" s="7">
        <f ca="1">ROUND(F62*OFFSET(Transactions!$E$2,P62*2,0),2)</f>
        <v>222.04</v>
      </c>
      <c r="H62" s="7">
        <f ca="1">-ROUND(OFFSET(Transactions!$H$3,P62*2,0),2)</f>
        <v>1</v>
      </c>
      <c r="I62" s="7">
        <f ca="1">ROUND(F62*OFFSET(Transactions!$E$3,P62*2,0),2)</f>
        <v>216.22</v>
      </c>
      <c r="J62" s="7">
        <v>0</v>
      </c>
      <c r="K62" s="16" t="s">
        <v>646</v>
      </c>
      <c r="L62" s="16" t="s">
        <v>88</v>
      </c>
      <c r="N62" s="5" t="str">
        <f ca="1">OFFSET(Transactions!$C$2,P62*2,0)</f>
        <v>2021-11-30, 09:43:22</v>
      </c>
      <c r="O62" s="5" t="str">
        <f ca="1">OFFSET(Transactions!$C$3,P62*2,0)</f>
        <v>2021-11-30, 10:45:58</v>
      </c>
      <c r="P62" s="5">
        <v>60</v>
      </c>
    </row>
    <row r="63" spans="1:16" x14ac:dyDescent="0.25">
      <c r="A63" s="5" t="str">
        <f>Transactions!B124</f>
        <v>LOVE</v>
      </c>
      <c r="B63" s="5" t="str">
        <f>LOOKUP(A63,StockInfo!$A$2:$A$83,StockInfo!$C$2:$C$83)</f>
        <v>US54738L1098</v>
      </c>
      <c r="C63" s="5" t="str">
        <f>LOOKUP(A63,StockInfo!$A$2:$A$83,StockInfo!$B$2:$B$83)</f>
        <v>LOVESAC CO/THE</v>
      </c>
      <c r="D63" s="8">
        <f t="shared" ca="1" si="0"/>
        <v>44355</v>
      </c>
      <c r="E63" s="8">
        <f t="shared" ca="1" si="1"/>
        <v>44355</v>
      </c>
      <c r="F63" s="9">
        <f ca="1">OFFSET(Transactions!$D$2,P63*2,0)</f>
        <v>2</v>
      </c>
      <c r="G63" s="7">
        <f ca="1">ROUND(F63*OFFSET(Transactions!$E$2,P63*2,0),2)</f>
        <v>173.6</v>
      </c>
      <c r="H63" s="7">
        <f ca="1">-ROUND(OFFSET(Transactions!$H$3,P63*2,0),2)</f>
        <v>1</v>
      </c>
      <c r="I63" s="7">
        <f ca="1">ROUND(F63*OFFSET(Transactions!$E$3,P63*2,0),2)</f>
        <v>169.62</v>
      </c>
      <c r="J63" s="7">
        <v>0</v>
      </c>
      <c r="K63" s="16" t="s">
        <v>646</v>
      </c>
      <c r="L63" s="16" t="s">
        <v>88</v>
      </c>
      <c r="N63" s="5" t="str">
        <f ca="1">OFFSET(Transactions!$C$2,P63*2,0)</f>
        <v>2021-06-08, 09:33:06</v>
      </c>
      <c r="O63" s="5" t="str">
        <f ca="1">OFFSET(Transactions!$C$3,P63*2,0)</f>
        <v>2021-06-08, 09:39:40</v>
      </c>
      <c r="P63" s="5">
        <v>61</v>
      </c>
    </row>
    <row r="64" spans="1:16" x14ac:dyDescent="0.25">
      <c r="A64" s="5" t="str">
        <f>Transactions!B126</f>
        <v>MARA</v>
      </c>
      <c r="B64" s="5" t="str">
        <f>LOOKUP(A64,StockInfo!$A$2:$A$83,StockInfo!$C$2:$C$83)</f>
        <v>US5657881067</v>
      </c>
      <c r="C64" s="5" t="str">
        <f>LOOKUP(A64,StockInfo!$A$2:$A$83,StockInfo!$B$2:$B$83)</f>
        <v>MARATHON DIGITAL HOLDINGS IN</v>
      </c>
      <c r="D64" s="8">
        <f t="shared" ca="1" si="0"/>
        <v>44501</v>
      </c>
      <c r="E64" s="8">
        <f t="shared" ca="1" si="1"/>
        <v>44503</v>
      </c>
      <c r="F64" s="9">
        <f ca="1">OFFSET(Transactions!$D$2,P64*2,0)</f>
        <v>2</v>
      </c>
      <c r="G64" s="7">
        <f ca="1">ROUND(F64*OFFSET(Transactions!$E$2,P64*2,0),2)</f>
        <v>105.62</v>
      </c>
      <c r="H64" s="7">
        <f ca="1">-ROUND(OFFSET(Transactions!$H$3,P64*2,0),2)</f>
        <v>1</v>
      </c>
      <c r="I64" s="7">
        <f ca="1">ROUND(F64*OFFSET(Transactions!$E$3,P64*2,0),2)</f>
        <v>119.24</v>
      </c>
      <c r="J64" s="7">
        <v>0</v>
      </c>
      <c r="K64" s="16" t="s">
        <v>646</v>
      </c>
      <c r="L64" s="16" t="s">
        <v>88</v>
      </c>
      <c r="N64" s="5" t="str">
        <f ca="1">OFFSET(Transactions!$C$2,P64*2,0)</f>
        <v>2021-11-01, 09:31:00</v>
      </c>
      <c r="O64" s="5" t="str">
        <f ca="1">OFFSET(Transactions!$C$3,P64*2,0)</f>
        <v>2021-11-03, 09:46:52</v>
      </c>
      <c r="P64" s="5">
        <v>62</v>
      </c>
    </row>
    <row r="65" spans="1:16" x14ac:dyDescent="0.25">
      <c r="A65" s="5" t="str">
        <f>Transactions!B128</f>
        <v>MARA</v>
      </c>
      <c r="B65" s="5" t="str">
        <f>LOOKUP(A65,StockInfo!$A$2:$A$83,StockInfo!$C$2:$C$83)</f>
        <v>US5657881067</v>
      </c>
      <c r="C65" s="5" t="str">
        <f>LOOKUP(A65,StockInfo!$A$2:$A$83,StockInfo!$B$2:$B$83)</f>
        <v>MARATHON DIGITAL HOLDINGS IN</v>
      </c>
      <c r="D65" s="8">
        <f t="shared" ca="1" si="0"/>
        <v>44501</v>
      </c>
      <c r="E65" s="8">
        <f t="shared" ca="1" si="1"/>
        <v>44509</v>
      </c>
      <c r="F65" s="9">
        <f ca="1">OFFSET(Transactions!$D$2,P65*2,0)</f>
        <v>2</v>
      </c>
      <c r="G65" s="7">
        <f ca="1">ROUND(F65*OFFSET(Transactions!$E$2,P65*2,0),2)</f>
        <v>105.62</v>
      </c>
      <c r="H65" s="7">
        <f ca="1">-ROUND(OFFSET(Transactions!$H$3,P65*2,0),2)</f>
        <v>1</v>
      </c>
      <c r="I65" s="7">
        <f ca="1">ROUND(F65*OFFSET(Transactions!$E$3,P65*2,0),2)</f>
        <v>159.36000000000001</v>
      </c>
      <c r="J65" s="7">
        <v>0</v>
      </c>
      <c r="K65" s="16" t="s">
        <v>646</v>
      </c>
      <c r="L65" s="16" t="s">
        <v>88</v>
      </c>
      <c r="N65" s="5" t="str">
        <f ca="1">OFFSET(Transactions!$C$2,P65*2,0)</f>
        <v>2021-11-01, 09:31:00</v>
      </c>
      <c r="O65" s="5" t="str">
        <f ca="1">OFFSET(Transactions!$C$3,P65*2,0)</f>
        <v>2021-11-09, 09:36:20</v>
      </c>
      <c r="P65" s="5">
        <v>63</v>
      </c>
    </row>
    <row r="66" spans="1:16" x14ac:dyDescent="0.25">
      <c r="A66" s="5" t="str">
        <f>Transactions!B130</f>
        <v>MTDR</v>
      </c>
      <c r="B66" s="5" t="str">
        <f>LOOKUP(A66,StockInfo!$A$2:$A$83,StockInfo!$C$2:$C$83)</f>
        <v>US5764852050</v>
      </c>
      <c r="C66" s="5" t="str">
        <f>LOOKUP(A66,StockInfo!$A$2:$A$83,StockInfo!$B$2:$B$83)</f>
        <v>MATADOR RESOURCES CO</v>
      </c>
      <c r="D66" s="8">
        <f t="shared" ca="1" si="0"/>
        <v>44508</v>
      </c>
      <c r="E66" s="8">
        <f t="shared" ca="1" si="1"/>
        <v>44509</v>
      </c>
      <c r="F66" s="9">
        <f ca="1">OFFSET(Transactions!$D$2,P66*2,0)</f>
        <v>5</v>
      </c>
      <c r="G66" s="7">
        <f ca="1">ROUND(F66*OFFSET(Transactions!$E$2,P66*2,0),2)</f>
        <v>225.65</v>
      </c>
      <c r="H66" s="7">
        <f ca="1">-ROUND(OFFSET(Transactions!$H$3,P66*2,0),2)</f>
        <v>1</v>
      </c>
      <c r="I66" s="7">
        <f ca="1">ROUND(F66*OFFSET(Transactions!$E$3,P66*2,0),2)</f>
        <v>221.35</v>
      </c>
      <c r="J66" s="7">
        <v>0</v>
      </c>
      <c r="K66" s="16" t="s">
        <v>646</v>
      </c>
      <c r="L66" s="16" t="s">
        <v>88</v>
      </c>
      <c r="N66" s="5" t="str">
        <f ca="1">OFFSET(Transactions!$C$2,P66*2,0)</f>
        <v>2021-11-08, 09:37:08</v>
      </c>
      <c r="O66" s="5" t="str">
        <f ca="1">OFFSET(Transactions!$C$3,P66*2,0)</f>
        <v>2021-11-09, 10:05:54</v>
      </c>
      <c r="P66" s="5">
        <v>64</v>
      </c>
    </row>
    <row r="67" spans="1:16" x14ac:dyDescent="0.25">
      <c r="A67" s="5" t="str">
        <f>Transactions!B132</f>
        <v>MTTR</v>
      </c>
      <c r="B67" s="5" t="str">
        <f>LOOKUP(A67,StockInfo!$A$2:$A$83,StockInfo!$C$2:$C$83)</f>
        <v>US5770961002</v>
      </c>
      <c r="C67" s="5" t="str">
        <f>LOOKUP(A67,StockInfo!$A$2:$A$83,StockInfo!$B$2:$B$83)</f>
        <v>MATTERPORT INC</v>
      </c>
      <c r="D67" s="8">
        <f t="shared" ca="1" si="0"/>
        <v>44490</v>
      </c>
      <c r="E67" s="8">
        <f t="shared" ca="1" si="1"/>
        <v>44491</v>
      </c>
      <c r="F67" s="9">
        <f ca="1">OFFSET(Transactions!$D$2,P67*2,0)</f>
        <v>12</v>
      </c>
      <c r="G67" s="7">
        <f ca="1">ROUND(F67*OFFSET(Transactions!$E$2,P67*2,0),2)</f>
        <v>234.58</v>
      </c>
      <c r="H67" s="7">
        <f ca="1">-ROUND(OFFSET(Transactions!$H$3,P67*2,0),2)</f>
        <v>1</v>
      </c>
      <c r="I67" s="7">
        <f ca="1">ROUND(F67*OFFSET(Transactions!$E$3,P67*2,0),2)</f>
        <v>229.82</v>
      </c>
      <c r="J67" s="7">
        <v>0</v>
      </c>
      <c r="K67" s="16" t="s">
        <v>646</v>
      </c>
      <c r="L67" s="16" t="s">
        <v>88</v>
      </c>
      <c r="N67" s="5" t="str">
        <f ca="1">OFFSET(Transactions!$C$2,P67*2,0)</f>
        <v>2021-10-21, 09:41:04</v>
      </c>
      <c r="O67" s="5" t="str">
        <f ca="1">OFFSET(Transactions!$C$3,P67*2,0)</f>
        <v>2021-10-22, 10:31:41</v>
      </c>
      <c r="P67" s="5">
        <v>65</v>
      </c>
    </row>
    <row r="68" spans="1:16" x14ac:dyDescent="0.25">
      <c r="A68" s="5" t="str">
        <f>Transactions!B134</f>
        <v>NIO</v>
      </c>
      <c r="B68" s="5" t="str">
        <f>LOOKUP(A68,StockInfo!$A$2:$A$83,StockInfo!$C$2:$C$83)</f>
        <v>US62914V1061</v>
      </c>
      <c r="C68" s="5" t="str">
        <f>LOOKUP(A68,StockInfo!$A$2:$A$83,StockInfo!$B$2:$B$83)</f>
        <v>NIO INC - ADR</v>
      </c>
      <c r="D68" s="8">
        <f t="shared" ref="D68:D110" ca="1" si="2">DATE((LEFT(N68,4)),RIGHT(LEFT(N68,7),2),RIGHT(LEFT(N68,10),2) )</f>
        <v>44426</v>
      </c>
      <c r="E68" s="8">
        <f t="shared" ref="E68:E110" ca="1" si="3">DATE((LEFT(O68,4)),RIGHT(LEFT(O68,7),2),RIGHT(LEFT(O68,10),2) )</f>
        <v>44427</v>
      </c>
      <c r="F68" s="9">
        <f ca="1">OFFSET(Transactions!$D$2,P68*2,0)</f>
        <v>6</v>
      </c>
      <c r="G68" s="7">
        <f ca="1">ROUND(F68*OFFSET(Transactions!$E$2,P68*2,0),2)</f>
        <v>232.67</v>
      </c>
      <c r="H68" s="7">
        <f ca="1">-ROUND(OFFSET(Transactions!$H$3,P68*2,0),2)</f>
        <v>1</v>
      </c>
      <c r="I68" s="7">
        <f ca="1">ROUND(F68*OFFSET(Transactions!$E$3,P68*2,0),2)</f>
        <v>225.18</v>
      </c>
      <c r="J68" s="7">
        <v>0</v>
      </c>
      <c r="K68" s="16" t="s">
        <v>646</v>
      </c>
      <c r="L68" s="16" t="s">
        <v>88</v>
      </c>
      <c r="N68" s="5" t="str">
        <f ca="1">OFFSET(Transactions!$C$2,P68*2,0)</f>
        <v>2021-08-18, 15:59:46</v>
      </c>
      <c r="O68" s="5" t="str">
        <f ca="1">OFFSET(Transactions!$C$3,P68*2,0)</f>
        <v>2021-08-19, 09:37:13</v>
      </c>
      <c r="P68" s="5">
        <v>66</v>
      </c>
    </row>
    <row r="69" spans="1:16" x14ac:dyDescent="0.25">
      <c r="A69" s="5" t="str">
        <f>Transactions!B136</f>
        <v>OEG</v>
      </c>
      <c r="B69" s="5" t="str">
        <f>LOOKUP(A69,StockInfo!$A$2:$A$83,StockInfo!$C$2:$C$83)</f>
        <v>US68559A1097</v>
      </c>
      <c r="C69" s="5" t="str">
        <f>LOOKUP(A69,StockInfo!$A$2:$A$83,StockInfo!$B$2:$B$83)</f>
        <v>ORBITAL ENERGY GROUP INC</v>
      </c>
      <c r="D69" s="8">
        <f t="shared" ca="1" si="2"/>
        <v>44356</v>
      </c>
      <c r="E69" s="8">
        <f t="shared" ca="1" si="3"/>
        <v>44356</v>
      </c>
      <c r="F69" s="9">
        <f ca="1">OFFSET(Transactions!$D$2,P69*2,0)</f>
        <v>43</v>
      </c>
      <c r="G69" s="7">
        <f ca="1">ROUND(F69*OFFSET(Transactions!$E$2,P69*2,0),2)</f>
        <v>251.38</v>
      </c>
      <c r="H69" s="7">
        <f ca="1">-ROUND(OFFSET(Transactions!$H$3,P69*2,0),2)</f>
        <v>1.01</v>
      </c>
      <c r="I69" s="7">
        <f ca="1">ROUND(F69*OFFSET(Transactions!$E$3,P69*2,0),2)</f>
        <v>236.5</v>
      </c>
      <c r="J69" s="7">
        <v>0</v>
      </c>
      <c r="K69" s="16" t="s">
        <v>646</v>
      </c>
      <c r="L69" s="16" t="s">
        <v>88</v>
      </c>
      <c r="N69" s="5" t="str">
        <f ca="1">OFFSET(Transactions!$C$2,P69*2,0)</f>
        <v>2021-06-09, 09:34:03</v>
      </c>
      <c r="O69" s="5" t="str">
        <f ca="1">OFFSET(Transactions!$C$3,P69*2,0)</f>
        <v>2021-06-09, 09:43:26</v>
      </c>
      <c r="P69" s="5">
        <v>67</v>
      </c>
    </row>
    <row r="70" spans="1:16" x14ac:dyDescent="0.25">
      <c r="A70" s="5" t="str">
        <f>Transactions!B138</f>
        <v>PERI</v>
      </c>
      <c r="B70" s="5" t="str">
        <f>LOOKUP(A70,StockInfo!$A$2:$A$83,StockInfo!$C$2:$C$83)</f>
        <v>IL0010958192</v>
      </c>
      <c r="C70" s="5" t="str">
        <f>LOOKUP(A70,StockInfo!$A$2:$A$83,StockInfo!$B$2:$B$83)</f>
        <v>PERION NETWORK LTD</v>
      </c>
      <c r="D70" s="8">
        <f t="shared" ca="1" si="2"/>
        <v>44509</v>
      </c>
      <c r="E70" s="8">
        <f t="shared" ca="1" si="3"/>
        <v>44509</v>
      </c>
      <c r="F70" s="9">
        <f ca="1">OFFSET(Transactions!$D$2,P70*2,0)</f>
        <v>8</v>
      </c>
      <c r="G70" s="7">
        <f ca="1">ROUND(F70*OFFSET(Transactions!$E$2,P70*2,0),2)</f>
        <v>238.56</v>
      </c>
      <c r="H70" s="7">
        <f ca="1">-ROUND(OFFSET(Transactions!$H$3,P70*2,0),2)</f>
        <v>1</v>
      </c>
      <c r="I70" s="7">
        <f ca="1">ROUND(F70*OFFSET(Transactions!$E$3,P70*2,0),2)</f>
        <v>236.56</v>
      </c>
      <c r="J70" s="7">
        <v>0</v>
      </c>
      <c r="K70" s="16" t="s">
        <v>646</v>
      </c>
      <c r="L70" s="16" t="s">
        <v>88</v>
      </c>
      <c r="N70" s="5" t="str">
        <f ca="1">OFFSET(Transactions!$C$2,P70*2,0)</f>
        <v>2021-11-09, 09:30:29</v>
      </c>
      <c r="O70" s="5" t="str">
        <f ca="1">OFFSET(Transactions!$C$3,P70*2,0)</f>
        <v>2021-11-09, 09:31:51</v>
      </c>
      <c r="P70" s="5">
        <v>68</v>
      </c>
    </row>
    <row r="71" spans="1:16" x14ac:dyDescent="0.25">
      <c r="A71" s="5" t="str">
        <f>Transactions!B140</f>
        <v>PERI</v>
      </c>
      <c r="B71" s="5" t="str">
        <f>LOOKUP(A71,StockInfo!$A$2:$A$83,StockInfo!$C$2:$C$83)</f>
        <v>IL0010958192</v>
      </c>
      <c r="C71" s="5" t="str">
        <f>LOOKUP(A71,StockInfo!$A$2:$A$83,StockInfo!$B$2:$B$83)</f>
        <v>PERION NETWORK LTD</v>
      </c>
      <c r="D71" s="8">
        <f t="shared" ca="1" si="2"/>
        <v>44515</v>
      </c>
      <c r="E71" s="8">
        <f t="shared" ca="1" si="3"/>
        <v>44515</v>
      </c>
      <c r="F71" s="9">
        <f ca="1">OFFSET(Transactions!$D$2,P71*2,0)</f>
        <v>8</v>
      </c>
      <c r="G71" s="7">
        <f ca="1">ROUND(F71*OFFSET(Transactions!$E$2,P71*2,0),2)</f>
        <v>249.04</v>
      </c>
      <c r="H71" s="7">
        <f ca="1">-ROUND(OFFSET(Transactions!$H$3,P71*2,0),2)</f>
        <v>1</v>
      </c>
      <c r="I71" s="7">
        <f ca="1">ROUND(F71*OFFSET(Transactions!$E$3,P71*2,0),2)</f>
        <v>245.36</v>
      </c>
      <c r="J71" s="7">
        <v>0</v>
      </c>
      <c r="K71" s="16" t="s">
        <v>646</v>
      </c>
      <c r="L71" s="16" t="s">
        <v>88</v>
      </c>
      <c r="N71" s="5" t="str">
        <f ca="1">OFFSET(Transactions!$C$2,P71*2,0)</f>
        <v>2021-11-15, 09:30:19</v>
      </c>
      <c r="O71" s="5" t="str">
        <f ca="1">OFFSET(Transactions!$C$3,P71*2,0)</f>
        <v>2021-11-15, 10:10:23</v>
      </c>
      <c r="P71" s="5">
        <v>69</v>
      </c>
    </row>
    <row r="72" spans="1:16" x14ac:dyDescent="0.25">
      <c r="A72" s="5" t="str">
        <f>Transactions!B142</f>
        <v>PLUG</v>
      </c>
      <c r="B72" s="5" t="str">
        <f>LOOKUP(A72,StockInfo!$A$2:$A$83,StockInfo!$C$2:$C$83)</f>
        <v>US72919P2020</v>
      </c>
      <c r="C72" s="5" t="str">
        <f>LOOKUP(A72,StockInfo!$A$2:$A$83,StockInfo!$B$2:$B$83)</f>
        <v>PLUG POWER INC</v>
      </c>
      <c r="D72" s="8">
        <f t="shared" ca="1" si="2"/>
        <v>44519</v>
      </c>
      <c r="E72" s="8">
        <f t="shared" ca="1" si="3"/>
        <v>44519</v>
      </c>
      <c r="F72" s="9">
        <f ca="1">OFFSET(Transactions!$D$2,P72*2,0)</f>
        <v>4</v>
      </c>
      <c r="G72" s="7">
        <f ca="1">ROUND(F72*OFFSET(Transactions!$E$2,P72*2,0),2)</f>
        <v>168.08</v>
      </c>
      <c r="H72" s="7">
        <f ca="1">-ROUND(OFFSET(Transactions!$H$3,P72*2,0),2)</f>
        <v>1</v>
      </c>
      <c r="I72" s="7">
        <f ca="1">ROUND(F72*OFFSET(Transactions!$E$3,P72*2,0),2)</f>
        <v>166.6</v>
      </c>
      <c r="J72" s="7">
        <v>0</v>
      </c>
      <c r="K72" s="16" t="s">
        <v>646</v>
      </c>
      <c r="L72" s="16" t="s">
        <v>88</v>
      </c>
      <c r="N72" s="5" t="str">
        <f ca="1">OFFSET(Transactions!$C$2,P72*2,0)</f>
        <v>2021-11-19, 09:31:18</v>
      </c>
      <c r="O72" s="5" t="str">
        <f ca="1">OFFSET(Transactions!$C$3,P72*2,0)</f>
        <v>2021-11-19, 09:31:42</v>
      </c>
      <c r="P72" s="5">
        <v>70</v>
      </c>
    </row>
    <row r="73" spans="1:16" x14ac:dyDescent="0.25">
      <c r="A73" s="5" t="str">
        <f>Transactions!B144</f>
        <v>PLUG</v>
      </c>
      <c r="B73" s="5" t="str">
        <f>LOOKUP(A73,StockInfo!$A$2:$A$83,StockInfo!$C$2:$C$83)</f>
        <v>US72919P2020</v>
      </c>
      <c r="C73" s="5" t="str">
        <f>LOOKUP(A73,StockInfo!$A$2:$A$83,StockInfo!$B$2:$B$83)</f>
        <v>PLUG POWER INC</v>
      </c>
      <c r="D73" s="8">
        <f t="shared" ca="1" si="2"/>
        <v>44519</v>
      </c>
      <c r="E73" s="8">
        <f t="shared" ca="1" si="3"/>
        <v>44523</v>
      </c>
      <c r="F73" s="9">
        <f ca="1">OFFSET(Transactions!$D$2,P73*2,0)</f>
        <v>4</v>
      </c>
      <c r="G73" s="7">
        <f ca="1">ROUND(F73*OFFSET(Transactions!$E$2,P73*2,0),2)</f>
        <v>169.39</v>
      </c>
      <c r="H73" s="7">
        <f ca="1">-ROUND(OFFSET(Transactions!$H$3,P73*2,0),2)</f>
        <v>1</v>
      </c>
      <c r="I73" s="7">
        <f ca="1">ROUND(F73*OFFSET(Transactions!$E$3,P73*2,0),2)</f>
        <v>169.42</v>
      </c>
      <c r="J73" s="7">
        <v>0</v>
      </c>
      <c r="K73" s="16" t="s">
        <v>646</v>
      </c>
      <c r="L73" s="16" t="s">
        <v>88</v>
      </c>
      <c r="N73" s="5" t="str">
        <f ca="1">OFFSET(Transactions!$C$2,P73*2,0)</f>
        <v>2021-11-19, 09:33:19</v>
      </c>
      <c r="O73" s="5" t="str">
        <f ca="1">OFFSET(Transactions!$C$3,P73*2,0)</f>
        <v>2021-11-23, 10:40:38</v>
      </c>
      <c r="P73" s="5">
        <v>71</v>
      </c>
    </row>
    <row r="74" spans="1:16" x14ac:dyDescent="0.25">
      <c r="A74" s="5" t="str">
        <f>Transactions!B146</f>
        <v>PRTA</v>
      </c>
      <c r="B74" s="5" t="str">
        <f>LOOKUP(A74,StockInfo!$A$2:$A$83,StockInfo!$C$2:$C$83)</f>
        <v>IE00B91XRN20</v>
      </c>
      <c r="C74" s="5" t="str">
        <f>LOOKUP(A74,StockInfo!$A$2:$A$83,StockInfo!$B$2:$B$83)</f>
        <v>PROTHENA CORP PLC</v>
      </c>
      <c r="D74" s="8">
        <f t="shared" ca="1" si="2"/>
        <v>44403</v>
      </c>
      <c r="E74" s="8">
        <f t="shared" ca="1" si="3"/>
        <v>44403</v>
      </c>
      <c r="F74" s="9">
        <f ca="1">OFFSET(Transactions!$D$2,P74*2,0)</f>
        <v>4</v>
      </c>
      <c r="G74" s="7">
        <f ca="1">ROUND(F74*OFFSET(Transactions!$E$2,P74*2,0),2)</f>
        <v>215.92</v>
      </c>
      <c r="H74" s="7">
        <f ca="1">-ROUND(OFFSET(Transactions!$H$3,P74*2,0),2)</f>
        <v>1</v>
      </c>
      <c r="I74" s="7">
        <f ca="1">ROUND(F74*OFFSET(Transactions!$E$3,P74*2,0),2)</f>
        <v>204.72</v>
      </c>
      <c r="J74" s="7">
        <v>0</v>
      </c>
      <c r="K74" s="16" t="s">
        <v>646</v>
      </c>
      <c r="L74" s="16" t="s">
        <v>88</v>
      </c>
      <c r="N74" s="5" t="str">
        <f ca="1">OFFSET(Transactions!$C$2,P74*2,0)</f>
        <v>2021-07-26, 09:32:19</v>
      </c>
      <c r="O74" s="5" t="str">
        <f ca="1">OFFSET(Transactions!$C$3,P74*2,0)</f>
        <v>2021-07-26, 09:45:05</v>
      </c>
      <c r="P74" s="5">
        <v>72</v>
      </c>
    </row>
    <row r="75" spans="1:16" x14ac:dyDescent="0.25">
      <c r="A75" s="5" t="str">
        <f>Transactions!B148</f>
        <v>PRVA</v>
      </c>
      <c r="B75" s="5" t="str">
        <f>LOOKUP(A75,StockInfo!$A$2:$A$83,StockInfo!$C$2:$C$83)</f>
        <v>US74276R1023</v>
      </c>
      <c r="C75" s="5" t="str">
        <f>LOOKUP(A75,StockInfo!$A$2:$A$83,StockInfo!$B$2:$B$83)</f>
        <v>PRIVIA HEALTH GROUP INC</v>
      </c>
      <c r="D75" s="8">
        <f t="shared" ca="1" si="2"/>
        <v>44508</v>
      </c>
      <c r="E75" s="8">
        <f t="shared" ca="1" si="3"/>
        <v>44515</v>
      </c>
      <c r="F75" s="9">
        <f ca="1">OFFSET(Transactions!$D$2,P75*2,0)</f>
        <v>8</v>
      </c>
      <c r="G75" s="7">
        <f ca="1">ROUND(F75*OFFSET(Transactions!$E$2,P75*2,0),2)</f>
        <v>249.68</v>
      </c>
      <c r="H75" s="7">
        <f ca="1">-ROUND(OFFSET(Transactions!$H$3,P75*2,0),2)</f>
        <v>1</v>
      </c>
      <c r="I75" s="7">
        <f ca="1">ROUND(F75*OFFSET(Transactions!$E$3,P75*2,0),2)</f>
        <v>249.9</v>
      </c>
      <c r="J75" s="7">
        <v>0</v>
      </c>
      <c r="K75" s="16" t="s">
        <v>646</v>
      </c>
      <c r="L75" s="16" t="s">
        <v>88</v>
      </c>
      <c r="N75" s="5" t="str">
        <f ca="1">OFFSET(Transactions!$C$2,P75*2,0)</f>
        <v>2021-11-08, 09:49:31</v>
      </c>
      <c r="O75" s="5" t="str">
        <f ca="1">OFFSET(Transactions!$C$3,P75*2,0)</f>
        <v>2021-11-15, 09:58:24</v>
      </c>
      <c r="P75" s="5">
        <v>73</v>
      </c>
    </row>
    <row r="76" spans="1:16" x14ac:dyDescent="0.25">
      <c r="A76" s="5" t="str">
        <f>Transactions!B150</f>
        <v>PUMP</v>
      </c>
      <c r="B76" s="5" t="str">
        <f>LOOKUP(A76,StockInfo!$A$2:$A$83,StockInfo!$C$2:$C$83)</f>
        <v>US74347M1080</v>
      </c>
      <c r="C76" s="5" t="str">
        <f>LOOKUP(A76,StockInfo!$A$2:$A$83,StockInfo!$B$2:$B$83)</f>
        <v>PROPETRO HOLDING CORP</v>
      </c>
      <c r="D76" s="8">
        <f t="shared" ca="1" si="2"/>
        <v>44494</v>
      </c>
      <c r="E76" s="8">
        <f t="shared" ca="1" si="3"/>
        <v>44494</v>
      </c>
      <c r="F76" s="9">
        <f ca="1">OFFSET(Transactions!$D$2,P76*2,0)</f>
        <v>20</v>
      </c>
      <c r="G76" s="7">
        <f ca="1">ROUND(F76*OFFSET(Transactions!$E$2,P76*2,0),2)</f>
        <v>208.2</v>
      </c>
      <c r="H76" s="7">
        <f ca="1">-ROUND(OFFSET(Transactions!$H$3,P76*2,0),2)</f>
        <v>1</v>
      </c>
      <c r="I76" s="7">
        <f ca="1">ROUND(F76*OFFSET(Transactions!$E$3,P76*2,0),2)</f>
        <v>205.8</v>
      </c>
      <c r="J76" s="7">
        <v>0</v>
      </c>
      <c r="K76" s="16" t="s">
        <v>646</v>
      </c>
      <c r="L76" s="16" t="s">
        <v>88</v>
      </c>
      <c r="N76" s="5" t="str">
        <f ca="1">OFFSET(Transactions!$C$2,P76*2,0)</f>
        <v>2021-10-25, 09:31:09</v>
      </c>
      <c r="O76" s="5" t="str">
        <f ca="1">OFFSET(Transactions!$C$3,P76*2,0)</f>
        <v>2021-10-25, 15:31:51</v>
      </c>
      <c r="P76" s="5">
        <v>74</v>
      </c>
    </row>
    <row r="77" spans="1:16" x14ac:dyDescent="0.25">
      <c r="A77" s="5" t="str">
        <f>Transactions!B152</f>
        <v>RIDE</v>
      </c>
      <c r="B77" s="5" t="str">
        <f>LOOKUP(A77,StockInfo!$A$2:$A$83,StockInfo!$C$2:$C$83)</f>
        <v>US54405Q1004</v>
      </c>
      <c r="C77" s="5" t="str">
        <f>LOOKUP(A77,StockInfo!$A$2:$A$83,StockInfo!$B$2:$B$83)</f>
        <v>LORDSTOWN MOTORS CORP-CL A</v>
      </c>
      <c r="D77" s="8">
        <f t="shared" ca="1" si="2"/>
        <v>44349</v>
      </c>
      <c r="E77" s="8">
        <f t="shared" ca="1" si="3"/>
        <v>44349</v>
      </c>
      <c r="F77" s="9">
        <f ca="1">OFFSET(Transactions!$D$2,P77*2,0)</f>
        <v>23</v>
      </c>
      <c r="G77" s="7">
        <f ca="1">ROUND(F77*OFFSET(Transactions!$E$2,P77*2,0),2)</f>
        <v>244.9</v>
      </c>
      <c r="H77" s="7">
        <f ca="1">-ROUND(OFFSET(Transactions!$H$3,P77*2,0),2)</f>
        <v>1</v>
      </c>
      <c r="I77" s="7">
        <f ca="1">ROUND(F77*OFFSET(Transactions!$E$3,P77*2,0),2)</f>
        <v>279.68</v>
      </c>
      <c r="J77" s="7">
        <v>0</v>
      </c>
      <c r="K77" s="16" t="s">
        <v>646</v>
      </c>
      <c r="L77" s="16" t="s">
        <v>88</v>
      </c>
      <c r="N77" s="5" t="str">
        <f ca="1">OFFSET(Transactions!$C$2,P77*2,0)</f>
        <v>2021-06-02, 09:35:40</v>
      </c>
      <c r="O77" s="5" t="str">
        <f ca="1">OFFSET(Transactions!$C$3,P77*2,0)</f>
        <v>2021-06-02, 15:29:30</v>
      </c>
      <c r="P77" s="5">
        <v>75</v>
      </c>
    </row>
    <row r="78" spans="1:16" x14ac:dyDescent="0.25">
      <c r="A78" s="5" t="str">
        <f>Transactions!B154</f>
        <v>RIOT</v>
      </c>
      <c r="B78" s="5" t="str">
        <f>LOOKUP(A78,StockInfo!$A$2:$A$83,StockInfo!$C$2:$C$83)</f>
        <v>US7672921050</v>
      </c>
      <c r="C78" s="5" t="str">
        <f>LOOKUP(A78,StockInfo!$A$2:$A$83,StockInfo!$B$2:$B$83)</f>
        <v>RIOT BLOCKCHAIN INC</v>
      </c>
      <c r="D78" s="8">
        <f t="shared" ca="1" si="2"/>
        <v>44312</v>
      </c>
      <c r="E78" s="8">
        <f t="shared" ca="1" si="3"/>
        <v>44312</v>
      </c>
      <c r="F78" s="9">
        <f ca="1">OFFSET(Transactions!$D$2,P78*2,0)</f>
        <v>6</v>
      </c>
      <c r="G78" s="7">
        <f ca="1">ROUND(F78*OFFSET(Transactions!$E$2,P78*2,0),2)</f>
        <v>249.12</v>
      </c>
      <c r="H78" s="7">
        <f ca="1">-ROUND(OFFSET(Transactions!$H$3,P78*2,0),2)</f>
        <v>1</v>
      </c>
      <c r="I78" s="7">
        <f ca="1">ROUND(F78*OFFSET(Transactions!$E$3,P78*2,0),2)</f>
        <v>243.6</v>
      </c>
      <c r="J78" s="7">
        <v>0</v>
      </c>
      <c r="K78" s="16" t="s">
        <v>646</v>
      </c>
      <c r="L78" s="16" t="s">
        <v>88</v>
      </c>
      <c r="N78" s="5" t="str">
        <f ca="1">OFFSET(Transactions!$C$2,P78*2,0)</f>
        <v>2021-04-26, 09:33:04</v>
      </c>
      <c r="O78" s="5" t="str">
        <f ca="1">OFFSET(Transactions!$C$3,P78*2,0)</f>
        <v>2021-04-26, 09:39:15</v>
      </c>
      <c r="P78" s="5">
        <v>76</v>
      </c>
    </row>
    <row r="79" spans="1:16" x14ac:dyDescent="0.25">
      <c r="A79" s="5" t="str">
        <f>Transactions!B156</f>
        <v>RIOT</v>
      </c>
      <c r="B79" s="5" t="str">
        <f>LOOKUP(A79,StockInfo!$A$2:$A$83,StockInfo!$C$2:$C$83)</f>
        <v>US7672921050</v>
      </c>
      <c r="C79" s="5" t="str">
        <f>LOOKUP(A79,StockInfo!$A$2:$A$83,StockInfo!$B$2:$B$83)</f>
        <v>RIOT BLOCKCHAIN INC</v>
      </c>
      <c r="D79" s="8">
        <f t="shared" ca="1" si="2"/>
        <v>44530</v>
      </c>
      <c r="E79" s="8">
        <f t="shared" ca="1" si="3"/>
        <v>44530</v>
      </c>
      <c r="F79" s="9">
        <f ca="1">OFFSET(Transactions!$D$2,P79*2,0)</f>
        <v>6</v>
      </c>
      <c r="G79" s="7">
        <f ca="1">ROUND(F79*OFFSET(Transactions!$E$2,P79*2,0),2)</f>
        <v>230.76</v>
      </c>
      <c r="H79" s="7">
        <f ca="1">-ROUND(OFFSET(Transactions!$H$3,P79*2,0),2)</f>
        <v>1</v>
      </c>
      <c r="I79" s="7">
        <f ca="1">ROUND(F79*OFFSET(Transactions!$E$3,P79*2,0),2)</f>
        <v>226.86</v>
      </c>
      <c r="J79" s="7">
        <v>0</v>
      </c>
      <c r="K79" s="16" t="s">
        <v>646</v>
      </c>
      <c r="L79" s="16" t="s">
        <v>88</v>
      </c>
      <c r="N79" s="5" t="str">
        <f ca="1">OFFSET(Transactions!$C$2,P79*2,0)</f>
        <v>2021-11-30, 09:30:37</v>
      </c>
      <c r="O79" s="5" t="str">
        <f ca="1">OFFSET(Transactions!$C$3,P79*2,0)</f>
        <v>2021-11-30, 09:48:13</v>
      </c>
      <c r="P79" s="5">
        <v>77</v>
      </c>
    </row>
    <row r="80" spans="1:16" x14ac:dyDescent="0.25">
      <c r="A80" s="5" t="str">
        <f>Transactions!B158</f>
        <v>RYI</v>
      </c>
      <c r="B80" s="5" t="str">
        <f>LOOKUP(A80,StockInfo!$A$2:$A$83,StockInfo!$C$2:$C$83)</f>
        <v>US7837541041</v>
      </c>
      <c r="C80" s="5" t="str">
        <f>LOOKUP(A80,StockInfo!$A$2:$A$83,StockInfo!$B$2:$B$83)</f>
        <v>RYERSON HOLDING CORP</v>
      </c>
      <c r="D80" s="8">
        <f t="shared" ca="1" si="2"/>
        <v>44438</v>
      </c>
      <c r="E80" s="8">
        <f t="shared" ca="1" si="3"/>
        <v>44438</v>
      </c>
      <c r="F80" s="9">
        <f ca="1">OFFSET(Transactions!$D$2,P80*2,0)</f>
        <v>10</v>
      </c>
      <c r="G80" s="7">
        <f ca="1">ROUND(F80*OFFSET(Transactions!$E$2,P80*2,0),2)</f>
        <v>242.9</v>
      </c>
      <c r="H80" s="7">
        <f ca="1">-ROUND(OFFSET(Transactions!$H$3,P80*2,0),2)</f>
        <v>1</v>
      </c>
      <c r="I80" s="7">
        <f ca="1">ROUND(F80*OFFSET(Transactions!$E$3,P80*2,0),2)</f>
        <v>235.8</v>
      </c>
      <c r="J80" s="7">
        <v>0</v>
      </c>
      <c r="K80" s="16" t="s">
        <v>646</v>
      </c>
      <c r="L80" s="16" t="s">
        <v>88</v>
      </c>
      <c r="N80" s="5" t="str">
        <f ca="1">OFFSET(Transactions!$C$2,P80*2,0)</f>
        <v>2021-08-30, 09:33:41</v>
      </c>
      <c r="O80" s="5" t="str">
        <f ca="1">OFFSET(Transactions!$C$3,P80*2,0)</f>
        <v>2021-08-30, 10:13:02</v>
      </c>
      <c r="P80" s="5">
        <v>78</v>
      </c>
    </row>
    <row r="81" spans="1:16" x14ac:dyDescent="0.25">
      <c r="A81" s="5" t="str">
        <f>Transactions!B160</f>
        <v>SBH</v>
      </c>
      <c r="B81" s="5" t="str">
        <f>LOOKUP(A81,StockInfo!$A$2:$A$83,StockInfo!$C$2:$C$83)</f>
        <v>US79546E1047</v>
      </c>
      <c r="C81" s="5" t="str">
        <f>LOOKUP(A81,StockInfo!$A$2:$A$83,StockInfo!$B$2:$B$83)</f>
        <v>SALLY BEAUTY HOLDINGS INC</v>
      </c>
      <c r="D81" s="8">
        <f t="shared" ca="1" si="2"/>
        <v>44298</v>
      </c>
      <c r="E81" s="8">
        <f t="shared" ca="1" si="3"/>
        <v>44298</v>
      </c>
      <c r="F81" s="9">
        <f ca="1">OFFSET(Transactions!$D$2,P81*2,0)</f>
        <v>12</v>
      </c>
      <c r="G81" s="7">
        <f ca="1">ROUND(F81*OFFSET(Transactions!$E$2,P81*2,0),2)</f>
        <v>246.24</v>
      </c>
      <c r="H81" s="7">
        <f ca="1">-ROUND(OFFSET(Transactions!$H$3,P81*2,0),2)</f>
        <v>1</v>
      </c>
      <c r="I81" s="7">
        <f ca="1">ROUND(F81*OFFSET(Transactions!$E$3,P81*2,0),2)</f>
        <v>244.68</v>
      </c>
      <c r="J81" s="7">
        <v>0</v>
      </c>
      <c r="K81" s="16" t="s">
        <v>646</v>
      </c>
      <c r="L81" s="16" t="s">
        <v>88</v>
      </c>
      <c r="N81" s="5" t="str">
        <f ca="1">OFFSET(Transactions!$C$2,P81*2,0)</f>
        <v>2021-04-12, 09:46:44</v>
      </c>
      <c r="O81" s="5" t="str">
        <f ca="1">OFFSET(Transactions!$C$3,P81*2,0)</f>
        <v>2021-04-12, 09:48:34</v>
      </c>
      <c r="P81" s="5">
        <v>79</v>
      </c>
    </row>
    <row r="82" spans="1:16" x14ac:dyDescent="0.25">
      <c r="A82" s="5" t="str">
        <f>Transactions!B162</f>
        <v>SEAS</v>
      </c>
      <c r="B82" s="5" t="str">
        <f>LOOKUP(A82,StockInfo!$A$2:$A$83,StockInfo!$C$2:$C$83)</f>
        <v>US81282V1008</v>
      </c>
      <c r="C82" s="5" t="str">
        <f>LOOKUP(A82,StockInfo!$A$2:$A$83,StockInfo!$B$2:$B$83)</f>
        <v>SEAWORLD ENTERTAINMENT INC</v>
      </c>
      <c r="D82" s="8">
        <f t="shared" ca="1" si="2"/>
        <v>44291</v>
      </c>
      <c r="E82" s="8">
        <f t="shared" ca="1" si="3"/>
        <v>44291</v>
      </c>
      <c r="F82" s="9">
        <f ca="1">OFFSET(Transactions!$D$2,P82*2,0)</f>
        <v>4</v>
      </c>
      <c r="G82" s="7">
        <f ca="1">ROUND(F82*OFFSET(Transactions!$E$2,P82*2,0),2)</f>
        <v>213.92</v>
      </c>
      <c r="H82" s="7">
        <f ca="1">-ROUND(OFFSET(Transactions!$H$3,P82*2,0),2)</f>
        <v>1</v>
      </c>
      <c r="I82" s="7">
        <f ca="1">ROUND(F82*OFFSET(Transactions!$E$3,P82*2,0),2)</f>
        <v>207.26</v>
      </c>
      <c r="J82" s="7">
        <v>0</v>
      </c>
      <c r="K82" s="16" t="s">
        <v>646</v>
      </c>
      <c r="L82" s="16" t="s">
        <v>88</v>
      </c>
      <c r="N82" s="5" t="str">
        <f ca="1">OFFSET(Transactions!$C$2,P82*2,0)</f>
        <v>2021-04-05, 09:34:02</v>
      </c>
      <c r="O82" s="5" t="str">
        <f ca="1">OFFSET(Transactions!$C$3,P82*2,0)</f>
        <v>2021-04-05, 10:02:05</v>
      </c>
      <c r="P82" s="5">
        <v>80</v>
      </c>
    </row>
    <row r="83" spans="1:16" x14ac:dyDescent="0.25">
      <c r="A83" s="5" t="str">
        <f>Transactions!B164</f>
        <v>SFIX</v>
      </c>
      <c r="B83" s="5" t="str">
        <f>LOOKUP(A83,StockInfo!$A$2:$A$83,StockInfo!$C$2:$C$83)</f>
        <v>US8608971078</v>
      </c>
      <c r="C83" s="5" t="str">
        <f>LOOKUP(A83,StockInfo!$A$2:$A$83,StockInfo!$B$2:$B$83)</f>
        <v>STITCH FIX INC-CLASS A</v>
      </c>
      <c r="D83" s="8">
        <f t="shared" ca="1" si="2"/>
        <v>44383</v>
      </c>
      <c r="E83" s="8">
        <f t="shared" ca="1" si="3"/>
        <v>44383</v>
      </c>
      <c r="F83" s="9">
        <f ca="1">OFFSET(Transactions!$D$2,P83*2,0)</f>
        <v>4</v>
      </c>
      <c r="G83" s="7">
        <f ca="1">ROUND(F83*OFFSET(Transactions!$E$2,P83*2,0),2)</f>
        <v>251.24</v>
      </c>
      <c r="H83" s="7">
        <f ca="1">-ROUND(OFFSET(Transactions!$H$3,P83*2,0),2)</f>
        <v>1</v>
      </c>
      <c r="I83" s="7">
        <f ca="1">ROUND(F83*OFFSET(Transactions!$E$3,P83*2,0),2)</f>
        <v>250.04</v>
      </c>
      <c r="J83" s="7">
        <v>0</v>
      </c>
      <c r="K83" s="16" t="s">
        <v>646</v>
      </c>
      <c r="L83" s="16" t="s">
        <v>88</v>
      </c>
      <c r="N83" s="5" t="str">
        <f ca="1">OFFSET(Transactions!$C$2,P83*2,0)</f>
        <v>2021-07-06, 09:32:53</v>
      </c>
      <c r="O83" s="5" t="str">
        <f ca="1">OFFSET(Transactions!$C$3,P83*2,0)</f>
        <v>2021-07-06, 09:42:46</v>
      </c>
      <c r="P83" s="5">
        <v>81</v>
      </c>
    </row>
    <row r="84" spans="1:16" x14ac:dyDescent="0.25">
      <c r="A84" s="5" t="str">
        <f>Transactions!B166</f>
        <v>SHAK</v>
      </c>
      <c r="B84" s="5" t="str">
        <f>LOOKUP(A84,StockInfo!$A$2:$A$83,StockInfo!$C$2:$C$83)</f>
        <v>US8190471016</v>
      </c>
      <c r="C84" s="5" t="str">
        <f>LOOKUP(A84,StockInfo!$A$2:$A$83,StockInfo!$B$2:$B$83)</f>
        <v>SHAKE SHACK INC - CLASS A</v>
      </c>
      <c r="D84" s="8">
        <f t="shared" ca="1" si="2"/>
        <v>44522</v>
      </c>
      <c r="E84" s="8">
        <f t="shared" ca="1" si="3"/>
        <v>44522</v>
      </c>
      <c r="F84" s="9">
        <f ca="1">OFFSET(Transactions!$D$2,P84*2,0)</f>
        <v>3</v>
      </c>
      <c r="G84" s="7">
        <f ca="1">ROUND(F84*OFFSET(Transactions!$E$2,P84*2,0),2)</f>
        <v>238.41</v>
      </c>
      <c r="H84" s="7">
        <f ca="1">-ROUND(OFFSET(Transactions!$H$3,P84*2,0),2)</f>
        <v>1</v>
      </c>
      <c r="I84" s="7">
        <f ca="1">ROUND(F84*OFFSET(Transactions!$E$3,P84*2,0),2)</f>
        <v>236.7</v>
      </c>
      <c r="J84" s="7">
        <v>0</v>
      </c>
      <c r="K84" s="16" t="s">
        <v>646</v>
      </c>
      <c r="L84" s="16" t="s">
        <v>88</v>
      </c>
      <c r="N84" s="5" t="str">
        <f ca="1">OFFSET(Transactions!$C$2,P84*2,0)</f>
        <v>2021-11-22, 12:26:21</v>
      </c>
      <c r="O84" s="5" t="str">
        <f ca="1">OFFSET(Transactions!$C$3,P84*2,0)</f>
        <v>2021-11-22, 15:55:31</v>
      </c>
      <c r="P84" s="5">
        <v>82</v>
      </c>
    </row>
    <row r="85" spans="1:16" x14ac:dyDescent="0.25">
      <c r="A85" s="5" t="str">
        <f>Transactions!B168</f>
        <v>SI</v>
      </c>
      <c r="B85" s="5" t="str">
        <f>LOOKUP(A85,StockInfo!$A$2:$A$83,StockInfo!$C$2:$C$83)</f>
        <v>US82837P4081</v>
      </c>
      <c r="C85" s="5" t="str">
        <f>LOOKUP(A85,StockInfo!$A$2:$A$83,StockInfo!$B$2:$B$83)</f>
        <v>SILVERGATE CAPITAL CORP-CL A</v>
      </c>
      <c r="D85" s="8">
        <f t="shared" ca="1" si="2"/>
        <v>44354</v>
      </c>
      <c r="E85" s="8">
        <f t="shared" ca="1" si="3"/>
        <v>44354</v>
      </c>
      <c r="F85" s="9">
        <f ca="1">OFFSET(Transactions!$D$2,P85*2,0)</f>
        <v>2</v>
      </c>
      <c r="G85" s="7">
        <f ca="1">ROUND(F85*OFFSET(Transactions!$E$2,P85*2,0),2)</f>
        <v>229.2</v>
      </c>
      <c r="H85" s="7">
        <f ca="1">-ROUND(OFFSET(Transactions!$H$3,P85*2,0),2)</f>
        <v>1</v>
      </c>
      <c r="I85" s="7">
        <f ca="1">ROUND(F85*OFFSET(Transactions!$E$3,P85*2,0),2)</f>
        <v>225.14</v>
      </c>
      <c r="J85" s="7">
        <v>0</v>
      </c>
      <c r="K85" s="16" t="s">
        <v>646</v>
      </c>
      <c r="L85" s="16" t="s">
        <v>88</v>
      </c>
      <c r="N85" s="5" t="str">
        <f ca="1">OFFSET(Transactions!$C$2,P85*2,0)</f>
        <v>2021-06-07, 09:31:07</v>
      </c>
      <c r="O85" s="5" t="str">
        <f ca="1">OFFSET(Transactions!$C$3,P85*2,0)</f>
        <v>2021-06-07, 09:36:52</v>
      </c>
      <c r="P85" s="5">
        <v>83</v>
      </c>
    </row>
    <row r="86" spans="1:16" x14ac:dyDescent="0.25">
      <c r="A86" s="5" t="str">
        <f>Transactions!B170</f>
        <v>SKIN</v>
      </c>
      <c r="B86" s="5" t="str">
        <f>LOOKUP(A86,StockInfo!$A$2:$A$83,StockInfo!$C$2:$C$83)</f>
        <v>US88331L1089</v>
      </c>
      <c r="C86" s="5" t="str">
        <f>LOOKUP(A86,StockInfo!$A$2:$A$83,StockInfo!$B$2:$B$83)</f>
        <v>BEAUTY HEALTH CO/THE</v>
      </c>
      <c r="D86" s="8">
        <f t="shared" ca="1" si="2"/>
        <v>44522</v>
      </c>
      <c r="E86" s="8">
        <f t="shared" ca="1" si="3"/>
        <v>44522</v>
      </c>
      <c r="F86" s="9">
        <f ca="1">OFFSET(Transactions!$D$2,P86*2,0)</f>
        <v>8</v>
      </c>
      <c r="G86" s="7">
        <f ca="1">ROUND(F86*OFFSET(Transactions!$E$2,P86*2,0),2)</f>
        <v>233.48</v>
      </c>
      <c r="H86" s="7">
        <f ca="1">-ROUND(OFFSET(Transactions!$H$3,P86*2,0),2)</f>
        <v>1</v>
      </c>
      <c r="I86" s="7">
        <f ca="1">ROUND(F86*OFFSET(Transactions!$E$3,P86*2,0),2)</f>
        <v>229.04</v>
      </c>
      <c r="J86" s="7">
        <v>0</v>
      </c>
      <c r="K86" s="16" t="s">
        <v>646</v>
      </c>
      <c r="L86" s="16" t="s">
        <v>88</v>
      </c>
      <c r="N86" s="5" t="str">
        <f ca="1">OFFSET(Transactions!$C$2,P86*2,0)</f>
        <v>2021-11-22, 09:38:44</v>
      </c>
      <c r="O86" s="5" t="str">
        <f ca="1">OFFSET(Transactions!$C$3,P86*2,0)</f>
        <v>2021-11-22, 10:26:34</v>
      </c>
      <c r="P86" s="5">
        <v>84</v>
      </c>
    </row>
    <row r="87" spans="1:16" x14ac:dyDescent="0.25">
      <c r="A87" s="5" t="str">
        <f>Transactions!B172</f>
        <v>SLI</v>
      </c>
      <c r="B87" s="5" t="str">
        <f>LOOKUP(A87,StockInfo!$A$2:$A$83,StockInfo!$C$2:$C$83)</f>
        <v>CA8536061010</v>
      </c>
      <c r="C87" s="5" t="str">
        <f>LOOKUP(A87,StockInfo!$A$2:$A$83,StockInfo!$B$2:$B$83)</f>
        <v>STANDARD LITHIUM LTD</v>
      </c>
      <c r="D87" s="8">
        <f t="shared" ca="1" si="2"/>
        <v>44494</v>
      </c>
      <c r="E87" s="8">
        <f t="shared" ca="1" si="3"/>
        <v>44496</v>
      </c>
      <c r="F87" s="9">
        <f ca="1">OFFSET(Transactions!$D$2,P87*2,0)</f>
        <v>13</v>
      </c>
      <c r="G87" s="7">
        <f ca="1">ROUND(F87*OFFSET(Transactions!$E$2,P87*2,0),2)</f>
        <v>141.57</v>
      </c>
      <c r="H87" s="7">
        <f ca="1">-ROUND(OFFSET(Transactions!$H$3,P87*2,0),2)</f>
        <v>1</v>
      </c>
      <c r="I87" s="7">
        <f ca="1">ROUND(F87*OFFSET(Transactions!$E$3,P87*2,0),2)</f>
        <v>160.81</v>
      </c>
      <c r="J87" s="7">
        <v>0</v>
      </c>
      <c r="K87" s="16" t="s">
        <v>646</v>
      </c>
      <c r="L87" s="16" t="s">
        <v>88</v>
      </c>
      <c r="N87" s="5" t="str">
        <f ca="1">OFFSET(Transactions!$C$2,P87*2,0)</f>
        <v>2021-10-25, 09:33:49</v>
      </c>
      <c r="O87" s="5" t="str">
        <f ca="1">OFFSET(Transactions!$C$3,P87*2,0)</f>
        <v>2021-10-27, 09:41:35</v>
      </c>
      <c r="P87" s="5">
        <v>85</v>
      </c>
    </row>
    <row r="88" spans="1:16" x14ac:dyDescent="0.25">
      <c r="A88" s="5" t="str">
        <f>Transactions!B174</f>
        <v>SLI</v>
      </c>
      <c r="B88" s="5" t="str">
        <f>LOOKUP(A88,StockInfo!$A$2:$A$83,StockInfo!$C$2:$C$83)</f>
        <v>CA8536061010</v>
      </c>
      <c r="C88" s="5" t="str">
        <f>LOOKUP(A88,StockInfo!$A$2:$A$83,StockInfo!$B$2:$B$83)</f>
        <v>STANDARD LITHIUM LTD</v>
      </c>
      <c r="D88" s="8">
        <f t="shared" ca="1" si="2"/>
        <v>44494</v>
      </c>
      <c r="E88" s="8">
        <f t="shared" ca="1" si="3"/>
        <v>44498</v>
      </c>
      <c r="F88" s="9">
        <f ca="1">OFFSET(Transactions!$D$2,P88*2,0)</f>
        <v>10</v>
      </c>
      <c r="G88" s="7">
        <f ca="1">ROUND(F88*OFFSET(Transactions!$E$2,P88*2,0),2)</f>
        <v>108.9</v>
      </c>
      <c r="H88" s="7">
        <f ca="1">-ROUND(OFFSET(Transactions!$H$3,P88*2,0),2)</f>
        <v>1</v>
      </c>
      <c r="I88" s="7">
        <f ca="1">ROUND(F88*OFFSET(Transactions!$E$3,P88*2,0),2)</f>
        <v>112.82</v>
      </c>
      <c r="J88" s="7">
        <v>0</v>
      </c>
      <c r="K88" s="16" t="s">
        <v>646</v>
      </c>
      <c r="L88" s="16" t="s">
        <v>88</v>
      </c>
      <c r="N88" s="5" t="str">
        <f ca="1">OFFSET(Transactions!$C$2,P88*2,0)</f>
        <v>2021-10-25, 09:33:49</v>
      </c>
      <c r="O88" s="5" t="str">
        <f ca="1">OFFSET(Transactions!$C$3,P88*2,0)</f>
        <v>2021-10-29, 10:44:22</v>
      </c>
      <c r="P88" s="5">
        <v>86</v>
      </c>
    </row>
    <row r="89" spans="1:16" x14ac:dyDescent="0.25">
      <c r="A89" s="5" t="str">
        <f>Transactions!B176</f>
        <v>SPCE</v>
      </c>
      <c r="B89" s="5" t="str">
        <f>LOOKUP(A89,StockInfo!$A$2:$A$83,StockInfo!$C$2:$C$83)</f>
        <v>US92766K1060</v>
      </c>
      <c r="C89" s="5" t="str">
        <f>LOOKUP(A89,StockInfo!$A$2:$A$83,StockInfo!$B$2:$B$83)</f>
        <v>VIRGIN GALACTIC HOLDINGS INC</v>
      </c>
      <c r="D89" s="8">
        <f t="shared" ca="1" si="2"/>
        <v>44424</v>
      </c>
      <c r="E89" s="8">
        <f t="shared" ca="1" si="3"/>
        <v>44425</v>
      </c>
      <c r="F89" s="9">
        <f ca="1">OFFSET(Transactions!$D$2,P89*2,0)</f>
        <v>9</v>
      </c>
      <c r="G89" s="7">
        <f ca="1">ROUND(F89*OFFSET(Transactions!$E$2,P89*2,0),2)</f>
        <v>233.89</v>
      </c>
      <c r="H89" s="7">
        <f ca="1">-ROUND(OFFSET(Transactions!$H$3,P89*2,0),2)</f>
        <v>1</v>
      </c>
      <c r="I89" s="7">
        <f ca="1">ROUND(F89*OFFSET(Transactions!$E$3,P89*2,0),2)</f>
        <v>225</v>
      </c>
      <c r="J89" s="7">
        <v>0</v>
      </c>
      <c r="K89" s="16" t="s">
        <v>646</v>
      </c>
      <c r="L89" s="16" t="s">
        <v>88</v>
      </c>
      <c r="N89" s="5" t="str">
        <f ca="1">OFFSET(Transactions!$C$2,P89*2,0)</f>
        <v>2021-08-16, 09:46:03</v>
      </c>
      <c r="O89" s="5" t="str">
        <f ca="1">OFFSET(Transactions!$C$3,P89*2,0)</f>
        <v>2021-08-17, 09:30:01</v>
      </c>
      <c r="P89" s="5">
        <v>87</v>
      </c>
    </row>
    <row r="90" spans="1:16" x14ac:dyDescent="0.25">
      <c r="A90" s="5" t="str">
        <f>Transactions!B178</f>
        <v>SPCE</v>
      </c>
      <c r="B90" s="5" t="str">
        <f>LOOKUP(A90,StockInfo!$A$2:$A$83,StockInfo!$C$2:$C$83)</f>
        <v>US92766K1060</v>
      </c>
      <c r="C90" s="5" t="str">
        <f>LOOKUP(A90,StockInfo!$A$2:$A$83,StockInfo!$B$2:$B$83)</f>
        <v>VIRGIN GALACTIC HOLDINGS INC</v>
      </c>
      <c r="D90" s="8">
        <f t="shared" ca="1" si="2"/>
        <v>44426</v>
      </c>
      <c r="E90" s="8">
        <f t="shared" ca="1" si="3"/>
        <v>44427</v>
      </c>
      <c r="F90" s="9">
        <f ca="1">OFFSET(Transactions!$D$2,P90*2,0)</f>
        <v>6</v>
      </c>
      <c r="G90" s="7">
        <f ca="1">ROUND(F90*OFFSET(Transactions!$E$2,P90*2,0),2)</f>
        <v>151.36000000000001</v>
      </c>
      <c r="H90" s="7">
        <f ca="1">-ROUND(OFFSET(Transactions!$H$3,P90*2,0),2)</f>
        <v>1</v>
      </c>
      <c r="I90" s="7">
        <f ca="1">ROUND(F90*OFFSET(Transactions!$E$3,P90*2,0),2)</f>
        <v>147.25</v>
      </c>
      <c r="J90" s="7">
        <v>0</v>
      </c>
      <c r="K90" s="16" t="s">
        <v>646</v>
      </c>
      <c r="L90" s="16" t="s">
        <v>88</v>
      </c>
      <c r="N90" s="5" t="str">
        <f ca="1">OFFSET(Transactions!$C$2,P90*2,0)</f>
        <v>2021-08-18, 15:59:49</v>
      </c>
      <c r="O90" s="5" t="str">
        <f ca="1">OFFSET(Transactions!$C$3,P90*2,0)</f>
        <v>2021-08-19, 14:19:13</v>
      </c>
      <c r="P90" s="5">
        <v>88</v>
      </c>
    </row>
    <row r="91" spans="1:16" x14ac:dyDescent="0.25">
      <c r="A91" s="5" t="str">
        <f>Transactions!B180</f>
        <v>TBIO</v>
      </c>
      <c r="B91" s="5" t="str">
        <f>LOOKUP(A91,StockInfo!$A$2:$A$83,StockInfo!$C$2:$C$83)</f>
        <v>US89374L1044</v>
      </c>
      <c r="C91" s="5" t="str">
        <f>LOOKUP(A91,StockInfo!$A$2:$A$83,StockInfo!$B$2:$B$83)</f>
        <v>TRANSLATE BIO INC</v>
      </c>
      <c r="D91" s="8">
        <f t="shared" ca="1" si="2"/>
        <v>44397</v>
      </c>
      <c r="E91" s="8">
        <f t="shared" ca="1" si="3"/>
        <v>44398</v>
      </c>
      <c r="F91" s="9">
        <f ca="1">OFFSET(Transactions!$D$2,P91*2,0)</f>
        <v>8</v>
      </c>
      <c r="G91" s="7">
        <f ca="1">ROUND(F91*OFFSET(Transactions!$E$2,P91*2,0),2)</f>
        <v>239.12</v>
      </c>
      <c r="H91" s="7">
        <f ca="1">-ROUND(OFFSET(Transactions!$H$3,P91*2,0),2)</f>
        <v>1</v>
      </c>
      <c r="I91" s="7">
        <f ca="1">ROUND(F91*OFFSET(Transactions!$E$3,P91*2,0),2)</f>
        <v>234.03</v>
      </c>
      <c r="J91" s="7">
        <v>0</v>
      </c>
      <c r="K91" s="16" t="s">
        <v>646</v>
      </c>
      <c r="L91" s="16" t="s">
        <v>88</v>
      </c>
      <c r="N91" s="5" t="str">
        <f ca="1">OFFSET(Transactions!$C$2,P91*2,0)</f>
        <v>2021-07-20, 09:30:59</v>
      </c>
      <c r="O91" s="5" t="str">
        <f ca="1">OFFSET(Transactions!$C$3,P91*2,0)</f>
        <v>2021-07-21, 10:00:50</v>
      </c>
      <c r="P91" s="5">
        <v>89</v>
      </c>
    </row>
    <row r="92" spans="1:16" x14ac:dyDescent="0.25">
      <c r="A92" s="5" t="str">
        <f>Transactions!B182</f>
        <v>TLRY</v>
      </c>
      <c r="B92" s="5" t="str">
        <f>LOOKUP(A92,StockInfo!$A$2:$A$83,StockInfo!$C$2:$C$83)</f>
        <v>US88688T1007</v>
      </c>
      <c r="C92" s="5" t="str">
        <f>LOOKUP(A92,StockInfo!$A$2:$A$83,StockInfo!$B$2:$B$83)</f>
        <v>TILRAY INC-CLASS 2 COMMON</v>
      </c>
      <c r="D92" s="8">
        <f t="shared" ca="1" si="2"/>
        <v>44312</v>
      </c>
      <c r="E92" s="8">
        <f t="shared" ca="1" si="3"/>
        <v>44312</v>
      </c>
      <c r="F92" s="9">
        <f ca="1">OFFSET(Transactions!$D$2,P92*2,0)</f>
        <v>14</v>
      </c>
      <c r="G92" s="7">
        <f ca="1">ROUND(F92*OFFSET(Transactions!$E$2,P92*2,0),2)</f>
        <v>241.64</v>
      </c>
      <c r="H92" s="7">
        <f ca="1">-ROUND(OFFSET(Transactions!$H$3,P92*2,0),2)</f>
        <v>1</v>
      </c>
      <c r="I92" s="7">
        <f ca="1">ROUND(F92*OFFSET(Transactions!$E$3,P92*2,0),2)</f>
        <v>238.84</v>
      </c>
      <c r="J92" s="7">
        <v>0</v>
      </c>
      <c r="K92" s="16" t="s">
        <v>646</v>
      </c>
      <c r="L92" s="16" t="s">
        <v>88</v>
      </c>
      <c r="N92" s="5" t="str">
        <f ca="1">OFFSET(Transactions!$C$2,P92*2,0)</f>
        <v>2021-04-26, 09:31:00</v>
      </c>
      <c r="O92" s="5" t="str">
        <f ca="1">OFFSET(Transactions!$C$3,P92*2,0)</f>
        <v>2021-04-26, 09:31:15</v>
      </c>
      <c r="P92" s="5">
        <v>90</v>
      </c>
    </row>
    <row r="93" spans="1:16" x14ac:dyDescent="0.25">
      <c r="A93" s="5" t="str">
        <f>Transactions!B184</f>
        <v>TLRY</v>
      </c>
      <c r="B93" s="5" t="str">
        <f>LOOKUP(A93,StockInfo!$A$2:$A$83,StockInfo!$C$2:$C$83)</f>
        <v>US88688T1007</v>
      </c>
      <c r="C93" s="5" t="str">
        <f>LOOKUP(A93,StockInfo!$A$2:$A$83,StockInfo!$B$2:$B$83)</f>
        <v>TILRAY INC-CLASS 2 COMMON</v>
      </c>
      <c r="D93" s="8">
        <f t="shared" ca="1" si="2"/>
        <v>44312</v>
      </c>
      <c r="E93" s="8">
        <f t="shared" ca="1" si="3"/>
        <v>44312</v>
      </c>
      <c r="F93" s="9">
        <f ca="1">OFFSET(Transactions!$D$2,P93*2,0)</f>
        <v>14</v>
      </c>
      <c r="G93" s="7">
        <f ca="1">ROUND(F93*OFFSET(Transactions!$E$2,P93*2,0),2)</f>
        <v>242.06</v>
      </c>
      <c r="H93" s="7">
        <f ca="1">-ROUND(OFFSET(Transactions!$H$3,P93*2,0),2)</f>
        <v>1</v>
      </c>
      <c r="I93" s="7">
        <f ca="1">ROUND(F93*OFFSET(Transactions!$E$3,P93*2,0),2)</f>
        <v>238.56</v>
      </c>
      <c r="J93" s="7">
        <v>0</v>
      </c>
      <c r="K93" s="16" t="s">
        <v>646</v>
      </c>
      <c r="L93" s="16" t="s">
        <v>88</v>
      </c>
      <c r="N93" s="5" t="str">
        <f ca="1">OFFSET(Transactions!$C$2,P93*2,0)</f>
        <v>2021-04-26, 09:34:20</v>
      </c>
      <c r="O93" s="5" t="str">
        <f ca="1">OFFSET(Transactions!$C$3,P93*2,0)</f>
        <v>2021-04-26, 09:43:46</v>
      </c>
      <c r="P93" s="5">
        <v>91</v>
      </c>
    </row>
    <row r="94" spans="1:16" x14ac:dyDescent="0.25">
      <c r="A94" s="5" t="str">
        <f>Transactions!B186</f>
        <v>TPST</v>
      </c>
      <c r="B94" s="5" t="str">
        <f>LOOKUP(A94,StockInfo!$A$2:$A$83,StockInfo!$C$2:$C$83)</f>
        <v>US87978U1088</v>
      </c>
      <c r="C94" s="5" t="str">
        <f>LOOKUP(A94,StockInfo!$A$2:$A$83,StockInfo!$B$2:$B$83)</f>
        <v>TEMPEST THERAPEUTICS INC</v>
      </c>
      <c r="D94" s="8">
        <f t="shared" ca="1" si="2"/>
        <v>44397</v>
      </c>
      <c r="E94" s="8">
        <f t="shared" ca="1" si="3"/>
        <v>44397</v>
      </c>
      <c r="F94" s="9">
        <f ca="1">OFFSET(Transactions!$D$2,P94*2,0)</f>
        <v>12</v>
      </c>
      <c r="G94" s="7">
        <f ca="1">ROUND(F94*OFFSET(Transactions!$E$2,P94*2,0),2)</f>
        <v>243.24</v>
      </c>
      <c r="H94" s="7">
        <f ca="1">-ROUND(OFFSET(Transactions!$H$3,P94*2,0),2)</f>
        <v>1</v>
      </c>
      <c r="I94" s="7">
        <f ca="1">ROUND(F94*OFFSET(Transactions!$E$3,P94*2,0),2)</f>
        <v>237.72</v>
      </c>
      <c r="J94" s="7">
        <v>0</v>
      </c>
      <c r="K94" s="16" t="s">
        <v>646</v>
      </c>
      <c r="L94" s="16" t="s">
        <v>88</v>
      </c>
      <c r="N94" s="5" t="str">
        <f ca="1">OFFSET(Transactions!$C$2,P94*2,0)</f>
        <v>2021-07-20, 09:31:20</v>
      </c>
      <c r="O94" s="5" t="str">
        <f ca="1">OFFSET(Transactions!$C$3,P94*2,0)</f>
        <v>2021-07-20, 10:07:04</v>
      </c>
      <c r="P94" s="5">
        <v>92</v>
      </c>
    </row>
    <row r="95" spans="1:16" x14ac:dyDescent="0.25">
      <c r="A95" s="5" t="str">
        <f>Transactions!B188</f>
        <v>TTD</v>
      </c>
      <c r="B95" s="5" t="str">
        <f>LOOKUP(A95,StockInfo!$A$2:$A$83,StockInfo!$C$2:$C$83)</f>
        <v>US88339J1051</v>
      </c>
      <c r="C95" s="5" t="str">
        <f>LOOKUP(A95,StockInfo!$A$2:$A$83,StockInfo!$B$2:$B$83)</f>
        <v>TRADE DESK INC/THE -CLASS A</v>
      </c>
      <c r="D95" s="8">
        <f t="shared" ca="1" si="2"/>
        <v>44530</v>
      </c>
      <c r="E95" s="8">
        <f t="shared" ca="1" si="3"/>
        <v>44530</v>
      </c>
      <c r="F95" s="9">
        <f ca="1">OFFSET(Transactions!$D$2,P95*2,0)</f>
        <v>2</v>
      </c>
      <c r="G95" s="7">
        <f ca="1">ROUND(F95*OFFSET(Transactions!$E$2,P95*2,0),2)</f>
        <v>220.46</v>
      </c>
      <c r="H95" s="7">
        <f ca="1">-ROUND(OFFSET(Transactions!$H$3,P95*2,0),2)</f>
        <v>1</v>
      </c>
      <c r="I95" s="7">
        <f ca="1">ROUND(F95*OFFSET(Transactions!$E$3,P95*2,0),2)</f>
        <v>216.07</v>
      </c>
      <c r="J95" s="7">
        <v>0</v>
      </c>
      <c r="K95" s="16" t="s">
        <v>646</v>
      </c>
      <c r="L95" s="16" t="s">
        <v>88</v>
      </c>
      <c r="N95" s="5" t="str">
        <f ca="1">OFFSET(Transactions!$C$2,P95*2,0)</f>
        <v>2021-11-30, 10:16:49</v>
      </c>
      <c r="O95" s="5" t="str">
        <f ca="1">OFFSET(Transactions!$C$3,P95*2,0)</f>
        <v>2021-11-30, 10:45:54</v>
      </c>
      <c r="P95" s="5">
        <v>93</v>
      </c>
    </row>
    <row r="96" spans="1:16" x14ac:dyDescent="0.25">
      <c r="A96" s="5" t="str">
        <f>Transactions!B190</f>
        <v>UAA</v>
      </c>
      <c r="B96" s="5" t="str">
        <f>LOOKUP(A96,StockInfo!$A$2:$A$83,StockInfo!$C$2:$C$83)</f>
        <v>US9043111072</v>
      </c>
      <c r="C96" s="5" t="str">
        <f>LOOKUP(A96,StockInfo!$A$2:$A$83,StockInfo!$B$2:$B$83)</f>
        <v>UNDER ARMOUR INC-CLASS A</v>
      </c>
      <c r="D96" s="8">
        <f t="shared" ca="1" si="2"/>
        <v>44502</v>
      </c>
      <c r="E96" s="8">
        <f t="shared" ca="1" si="3"/>
        <v>44505</v>
      </c>
      <c r="F96" s="9">
        <f ca="1">OFFSET(Transactions!$D$2,P96*2,0)</f>
        <v>7</v>
      </c>
      <c r="G96" s="7">
        <f ca="1">ROUND(F96*OFFSET(Transactions!$E$2,P96*2,0),2)</f>
        <v>178.5</v>
      </c>
      <c r="H96" s="7">
        <f ca="1">-ROUND(OFFSET(Transactions!$H$3,P96*2,0),2)</f>
        <v>1</v>
      </c>
      <c r="I96" s="7">
        <f ca="1">ROUND(F96*OFFSET(Transactions!$E$3,P96*2,0),2)</f>
        <v>174.45</v>
      </c>
      <c r="J96" s="7">
        <v>0</v>
      </c>
      <c r="K96" s="16" t="s">
        <v>646</v>
      </c>
      <c r="L96" s="16" t="s">
        <v>88</v>
      </c>
      <c r="N96" s="5" t="str">
        <f ca="1">OFFSET(Transactions!$C$2,P96*2,0)</f>
        <v>2021-11-02, 09:35:41</v>
      </c>
      <c r="O96" s="5" t="str">
        <f ca="1">OFFSET(Transactions!$C$3,P96*2,0)</f>
        <v>2021-11-05, 13:12:55</v>
      </c>
      <c r="P96" s="5">
        <v>94</v>
      </c>
    </row>
    <row r="97" spans="1:16" x14ac:dyDescent="0.25">
      <c r="A97" s="5" t="str">
        <f>Transactions!B192</f>
        <v>UNFI</v>
      </c>
      <c r="B97" s="5" t="str">
        <f>LOOKUP(A97,StockInfo!$A$2:$A$83,StockInfo!$C$2:$C$83)</f>
        <v>US9111631035</v>
      </c>
      <c r="C97" s="5" t="str">
        <f>LOOKUP(A97,StockInfo!$A$2:$A$83,StockInfo!$B$2:$B$83)</f>
        <v>UNITED NATURAL FOODS INC</v>
      </c>
      <c r="D97" s="8">
        <f t="shared" ca="1" si="2"/>
        <v>44298</v>
      </c>
      <c r="E97" s="8">
        <f t="shared" ca="1" si="3"/>
        <v>44298</v>
      </c>
      <c r="F97" s="9">
        <f ca="1">OFFSET(Transactions!$D$2,P97*2,0)</f>
        <v>6</v>
      </c>
      <c r="G97" s="7">
        <f ca="1">ROUND(F97*OFFSET(Transactions!$E$2,P97*2,0),2)</f>
        <v>216.18</v>
      </c>
      <c r="H97" s="7">
        <f ca="1">-ROUND(OFFSET(Transactions!$H$3,P97*2,0),2)</f>
        <v>1</v>
      </c>
      <c r="I97" s="7">
        <f ca="1">ROUND(F97*OFFSET(Transactions!$E$3,P97*2,0),2)</f>
        <v>211.2</v>
      </c>
      <c r="J97" s="7">
        <v>0</v>
      </c>
      <c r="K97" s="16" t="s">
        <v>646</v>
      </c>
      <c r="L97" s="16" t="s">
        <v>88</v>
      </c>
      <c r="N97" s="5" t="str">
        <f ca="1">OFFSET(Transactions!$C$2,P97*2,0)</f>
        <v>2021-04-12, 09:37:13</v>
      </c>
      <c r="O97" s="5" t="str">
        <f ca="1">OFFSET(Transactions!$C$3,P97*2,0)</f>
        <v>2021-04-12, 09:56:07</v>
      </c>
      <c r="P97" s="5">
        <v>95</v>
      </c>
    </row>
    <row r="98" spans="1:16" x14ac:dyDescent="0.25">
      <c r="A98" s="5" t="str">
        <f>Transactions!B194</f>
        <v>UPST</v>
      </c>
      <c r="B98" s="5" t="str">
        <f>LOOKUP(A98,StockInfo!$A$2:$A$83,StockInfo!$C$2:$C$83)</f>
        <v>US91680M1071</v>
      </c>
      <c r="C98" s="5" t="str">
        <f>LOOKUP(A98,StockInfo!$A$2:$A$83,StockInfo!$B$2:$B$83)</f>
        <v>UPSTART HOLDINGS INC</v>
      </c>
      <c r="D98" s="8">
        <f t="shared" ca="1" si="2"/>
        <v>44482</v>
      </c>
      <c r="E98" s="8">
        <f t="shared" ca="1" si="3"/>
        <v>44482</v>
      </c>
      <c r="F98" s="9">
        <f ca="1">OFFSET(Transactions!$D$2,P98*2,0)</f>
        <v>1</v>
      </c>
      <c r="G98" s="7">
        <f ca="1">ROUND(F98*OFFSET(Transactions!$E$2,P98*2,0),2)</f>
        <v>339.17</v>
      </c>
      <c r="H98" s="7">
        <f ca="1">-ROUND(OFFSET(Transactions!$H$3,P98*2,0),2)</f>
        <v>1</v>
      </c>
      <c r="I98" s="7">
        <f ca="1">ROUND(F98*OFFSET(Transactions!$E$3,P98*2,0),2)</f>
        <v>332.08</v>
      </c>
      <c r="J98" s="7">
        <v>0</v>
      </c>
      <c r="K98" s="16" t="s">
        <v>646</v>
      </c>
      <c r="L98" s="16" t="s">
        <v>88</v>
      </c>
      <c r="N98" s="5" t="str">
        <f ca="1">OFFSET(Transactions!$C$2,P98*2,0)</f>
        <v>2021-10-13, 09:42:52</v>
      </c>
      <c r="O98" s="5" t="str">
        <f ca="1">OFFSET(Transactions!$C$3,P98*2,0)</f>
        <v>2021-10-13, 10:03:29</v>
      </c>
      <c r="P98" s="5">
        <v>96</v>
      </c>
    </row>
    <row r="99" spans="1:16" x14ac:dyDescent="0.25">
      <c r="A99" s="5" t="str">
        <f>Transactions!B196</f>
        <v>UPWK</v>
      </c>
      <c r="B99" s="5" t="str">
        <f>LOOKUP(A99,StockInfo!$A$2:$A$83,StockInfo!$C$2:$C$83)</f>
        <v>US91688F1049</v>
      </c>
      <c r="C99" s="5" t="str">
        <f>LOOKUP(A99,StockInfo!$A$2:$A$83,StockInfo!$B$2:$B$83)</f>
        <v>UPWORK INC</v>
      </c>
      <c r="D99" s="8">
        <f t="shared" ca="1" si="2"/>
        <v>44383</v>
      </c>
      <c r="E99" s="8">
        <f t="shared" ca="1" si="3"/>
        <v>44383</v>
      </c>
      <c r="F99" s="9">
        <f ca="1">OFFSET(Transactions!$D$2,P99*2,0)</f>
        <v>4</v>
      </c>
      <c r="G99" s="7">
        <f ca="1">ROUND(F99*OFFSET(Transactions!$E$2,P99*2,0),2)</f>
        <v>239.8</v>
      </c>
      <c r="H99" s="7">
        <f ca="1">-ROUND(OFFSET(Transactions!$H$3,P99*2,0),2)</f>
        <v>1</v>
      </c>
      <c r="I99" s="7">
        <f ca="1">ROUND(F99*OFFSET(Transactions!$E$3,P99*2,0),2)</f>
        <v>235.53</v>
      </c>
      <c r="J99" s="7">
        <v>0</v>
      </c>
      <c r="K99" s="16" t="s">
        <v>646</v>
      </c>
      <c r="L99" s="16" t="s">
        <v>88</v>
      </c>
      <c r="N99" s="5" t="str">
        <f ca="1">OFFSET(Transactions!$C$2,P99*2,0)</f>
        <v>2021-07-06, 09:32:47</v>
      </c>
      <c r="O99" s="5" t="str">
        <f ca="1">OFFSET(Transactions!$C$3,P99*2,0)</f>
        <v>2021-07-06, 09:43:19</v>
      </c>
      <c r="P99" s="5">
        <v>97</v>
      </c>
    </row>
    <row r="100" spans="1:16" x14ac:dyDescent="0.25">
      <c r="A100" s="5" t="str">
        <f>Transactions!B198</f>
        <v>UROY</v>
      </c>
      <c r="B100" s="5" t="str">
        <f>LOOKUP(A100,StockInfo!$A$2:$A$83,StockInfo!$C$2:$C$83)</f>
        <v>CA91702V1013</v>
      </c>
      <c r="C100" s="5" t="str">
        <f>LOOKUP(A100,StockInfo!$A$2:$A$83,StockInfo!$B$2:$B$83)</f>
        <v>URANIUM ROYALTY CORP</v>
      </c>
      <c r="D100" s="8">
        <f t="shared" ca="1" si="2"/>
        <v>44503</v>
      </c>
      <c r="E100" s="8">
        <f t="shared" ca="1" si="3"/>
        <v>44508</v>
      </c>
      <c r="F100" s="9">
        <f ca="1">OFFSET(Transactions!$D$2,P100*2,0)</f>
        <v>22</v>
      </c>
      <c r="G100" s="7">
        <f ca="1">ROUND(F100*OFFSET(Transactions!$E$2,P100*2,0),2)</f>
        <v>112.97</v>
      </c>
      <c r="H100" s="7">
        <f ca="1">-ROUND(OFFSET(Transactions!$H$3,P100*2,0),2)</f>
        <v>1</v>
      </c>
      <c r="I100" s="7">
        <f ca="1">ROUND(F100*OFFSET(Transactions!$E$3,P100*2,0),2)</f>
        <v>119.24</v>
      </c>
      <c r="J100" s="7">
        <v>0</v>
      </c>
      <c r="K100" s="16" t="s">
        <v>646</v>
      </c>
      <c r="L100" s="16" t="s">
        <v>88</v>
      </c>
      <c r="N100" s="5" t="str">
        <f ca="1">OFFSET(Transactions!$C$2,P100*2,0)</f>
        <v>2021-11-03, 09:34:47</v>
      </c>
      <c r="O100" s="5" t="str">
        <f ca="1">OFFSET(Transactions!$C$3,P100*2,0)</f>
        <v>2021-11-08, 09:50:03</v>
      </c>
      <c r="P100" s="5">
        <v>98</v>
      </c>
    </row>
    <row r="101" spans="1:16" x14ac:dyDescent="0.25">
      <c r="A101" s="5" t="str">
        <f>Transactions!B200</f>
        <v>UROY</v>
      </c>
      <c r="B101" s="5" t="str">
        <f>LOOKUP(A101,StockInfo!$A$2:$A$83,StockInfo!$C$2:$C$83)</f>
        <v>CA91702V1013</v>
      </c>
      <c r="C101" s="5" t="str">
        <f>LOOKUP(A101,StockInfo!$A$2:$A$83,StockInfo!$B$2:$B$83)</f>
        <v>URANIUM ROYALTY CORP</v>
      </c>
      <c r="D101" s="8">
        <f t="shared" ca="1" si="2"/>
        <v>44503</v>
      </c>
      <c r="E101" s="8">
        <f t="shared" ca="1" si="3"/>
        <v>44515</v>
      </c>
      <c r="F101" s="9">
        <f ca="1">OFFSET(Transactions!$D$2,P101*2,0)</f>
        <v>23</v>
      </c>
      <c r="G101" s="7">
        <f ca="1">ROUND(F101*OFFSET(Transactions!$E$2,P101*2,0),2)</f>
        <v>118.11</v>
      </c>
      <c r="H101" s="7">
        <f ca="1">-ROUND(OFFSET(Transactions!$H$3,P101*2,0),2)</f>
        <v>1</v>
      </c>
      <c r="I101" s="7">
        <f ca="1">ROUND(F101*OFFSET(Transactions!$E$3,P101*2,0),2)</f>
        <v>119.88</v>
      </c>
      <c r="J101" s="7">
        <v>0</v>
      </c>
      <c r="K101" s="16" t="s">
        <v>646</v>
      </c>
      <c r="L101" s="16" t="s">
        <v>88</v>
      </c>
      <c r="N101" s="5" t="str">
        <f ca="1">OFFSET(Transactions!$C$2,P101*2,0)</f>
        <v>2021-11-03, 09:34:47</v>
      </c>
      <c r="O101" s="5" t="str">
        <f ca="1">OFFSET(Transactions!$C$3,P101*2,0)</f>
        <v>2021-11-15, 09:52:53</v>
      </c>
      <c r="P101" s="5">
        <v>99</v>
      </c>
    </row>
    <row r="102" spans="1:16" x14ac:dyDescent="0.25">
      <c r="A102" s="5" t="str">
        <f>Transactions!B202</f>
        <v>VERV</v>
      </c>
      <c r="B102" s="5" t="str">
        <f>LOOKUP(A102,StockInfo!$A$2:$A$83,StockInfo!$C$2:$C$83)</f>
        <v>US92539P1012</v>
      </c>
      <c r="C102" s="5" t="str">
        <f>LOOKUP(A102,StockInfo!$A$2:$A$83,StockInfo!$B$2:$B$83)</f>
        <v>VERVE THERAPEUTICS INC</v>
      </c>
      <c r="D102" s="8">
        <f t="shared" ca="1" si="2"/>
        <v>44403</v>
      </c>
      <c r="E102" s="8">
        <f t="shared" ca="1" si="3"/>
        <v>44403</v>
      </c>
      <c r="F102" s="9">
        <f ca="1">OFFSET(Transactions!$D$2,P102*2,0)</f>
        <v>4</v>
      </c>
      <c r="G102" s="7">
        <f ca="1">ROUND(F102*OFFSET(Transactions!$E$2,P102*2,0),2)</f>
        <v>217.16</v>
      </c>
      <c r="H102" s="7">
        <f ca="1">-ROUND(OFFSET(Transactions!$H$3,P102*2,0),2)</f>
        <v>1</v>
      </c>
      <c r="I102" s="7">
        <f ca="1">ROUND(F102*OFFSET(Transactions!$E$3,P102*2,0),2)</f>
        <v>212.24</v>
      </c>
      <c r="J102" s="7">
        <v>0</v>
      </c>
      <c r="K102" s="16" t="s">
        <v>646</v>
      </c>
      <c r="L102" s="16" t="s">
        <v>88</v>
      </c>
      <c r="N102" s="5" t="str">
        <f ca="1">OFFSET(Transactions!$C$2,P102*2,0)</f>
        <v>2021-07-26, 09:32:49</v>
      </c>
      <c r="O102" s="5" t="str">
        <f ca="1">OFFSET(Transactions!$C$3,P102*2,0)</f>
        <v>2021-07-26, 09:58:40</v>
      </c>
      <c r="P102" s="5">
        <v>100</v>
      </c>
    </row>
    <row r="103" spans="1:16" x14ac:dyDescent="0.25">
      <c r="A103" s="5" t="str">
        <f>Transactions!B204</f>
        <v>VET</v>
      </c>
      <c r="B103" s="5" t="str">
        <f>LOOKUP(A103,StockInfo!$A$2:$A$83,StockInfo!$C$2:$C$83)</f>
        <v>CA9237251058</v>
      </c>
      <c r="C103" s="5" t="str">
        <f>LOOKUP(A103,StockInfo!$A$2:$A$83,StockInfo!$B$2:$B$83)</f>
        <v>VERMILION ENERGY INC</v>
      </c>
      <c r="D103" s="8">
        <f t="shared" ca="1" si="2"/>
        <v>44484</v>
      </c>
      <c r="E103" s="8">
        <f t="shared" ca="1" si="3"/>
        <v>44484</v>
      </c>
      <c r="F103" s="9">
        <f ca="1">OFFSET(Transactions!$D$2,P103*2,0)</f>
        <v>19</v>
      </c>
      <c r="G103" s="7">
        <f ca="1">ROUND(F103*OFFSET(Transactions!$E$2,P103*2,0),2)</f>
        <v>212.42</v>
      </c>
      <c r="H103" s="7">
        <f ca="1">-ROUND(OFFSET(Transactions!$H$3,P103*2,0),2)</f>
        <v>1</v>
      </c>
      <c r="I103" s="7">
        <f ca="1">ROUND(F103*OFFSET(Transactions!$E$3,P103*2,0),2)</f>
        <v>209.95</v>
      </c>
      <c r="J103" s="7">
        <v>0</v>
      </c>
      <c r="K103" s="16" t="s">
        <v>646</v>
      </c>
      <c r="L103" s="16" t="s">
        <v>88</v>
      </c>
      <c r="N103" s="5" t="str">
        <f ca="1">OFFSET(Transactions!$C$2,P103*2,0)</f>
        <v>2021-10-15, 09:30:26</v>
      </c>
      <c r="O103" s="5" t="str">
        <f ca="1">OFFSET(Transactions!$C$3,P103*2,0)</f>
        <v>2021-10-15, 12:16:07</v>
      </c>
      <c r="P103" s="5">
        <v>101</v>
      </c>
    </row>
    <row r="104" spans="1:16" x14ac:dyDescent="0.25">
      <c r="A104" s="5" t="str">
        <f>Transactions!B206</f>
        <v>VET</v>
      </c>
      <c r="B104" s="5" t="str">
        <f>LOOKUP(A104,StockInfo!$A$2:$A$83,StockInfo!$C$2:$C$83)</f>
        <v>CA9237251058</v>
      </c>
      <c r="C104" s="5" t="str">
        <f>LOOKUP(A104,StockInfo!$A$2:$A$83,StockInfo!$B$2:$B$83)</f>
        <v>VERMILION ENERGY INC</v>
      </c>
      <c r="D104" s="8">
        <f t="shared" ca="1" si="2"/>
        <v>44494</v>
      </c>
      <c r="E104" s="8">
        <f t="shared" ca="1" si="3"/>
        <v>44496</v>
      </c>
      <c r="F104" s="9">
        <f ca="1">OFFSET(Transactions!$D$2,P104*2,0)</f>
        <v>18</v>
      </c>
      <c r="G104" s="7">
        <f ca="1">ROUND(F104*OFFSET(Transactions!$E$2,P104*2,0),2)</f>
        <v>204.84</v>
      </c>
      <c r="H104" s="7">
        <f ca="1">-ROUND(OFFSET(Transactions!$H$3,P104*2,0),2)</f>
        <v>1</v>
      </c>
      <c r="I104" s="7">
        <f ca="1">ROUND(F104*OFFSET(Transactions!$E$3,P104*2,0),2)</f>
        <v>197.64</v>
      </c>
      <c r="J104" s="7">
        <v>0</v>
      </c>
      <c r="K104" s="16" t="s">
        <v>646</v>
      </c>
      <c r="L104" s="16" t="s">
        <v>88</v>
      </c>
      <c r="N104" s="5" t="str">
        <f ca="1">OFFSET(Transactions!$C$2,P104*2,0)</f>
        <v>2021-10-25, 09:33:11</v>
      </c>
      <c r="O104" s="5" t="str">
        <f ca="1">OFFSET(Transactions!$C$3,P104*2,0)</f>
        <v>2021-10-27, 09:30:01</v>
      </c>
      <c r="P104" s="5">
        <v>102</v>
      </c>
    </row>
    <row r="105" spans="1:16" x14ac:dyDescent="0.25">
      <c r="A105" s="5" t="str">
        <f>Transactions!B208</f>
        <v>VET</v>
      </c>
      <c r="B105" s="5" t="str">
        <f>LOOKUP(A105,StockInfo!$A$2:$A$83,StockInfo!$C$2:$C$83)</f>
        <v>CA9237251058</v>
      </c>
      <c r="C105" s="5" t="str">
        <f>LOOKUP(A105,StockInfo!$A$2:$A$83,StockInfo!$B$2:$B$83)</f>
        <v>VERMILION ENERGY INC</v>
      </c>
      <c r="D105" s="8">
        <f t="shared" ca="1" si="2"/>
        <v>44501</v>
      </c>
      <c r="E105" s="8">
        <f t="shared" ca="1" si="3"/>
        <v>44501</v>
      </c>
      <c r="F105" s="9">
        <f ca="1">OFFSET(Transactions!$D$2,P105*2,0)</f>
        <v>22</v>
      </c>
      <c r="G105" s="7">
        <f ca="1">ROUND(F105*OFFSET(Transactions!$E$2,P105*2,0),2)</f>
        <v>243.93</v>
      </c>
      <c r="H105" s="7">
        <f ca="1">-ROUND(OFFSET(Transactions!$H$3,P105*2,0),2)</f>
        <v>1</v>
      </c>
      <c r="I105" s="7">
        <f ca="1">ROUND(F105*OFFSET(Transactions!$E$3,P105*2,0),2)</f>
        <v>242.08</v>
      </c>
      <c r="J105" s="7">
        <v>0</v>
      </c>
      <c r="K105" s="16" t="s">
        <v>646</v>
      </c>
      <c r="L105" s="16" t="s">
        <v>88</v>
      </c>
      <c r="N105" s="5" t="str">
        <f ca="1">OFFSET(Transactions!$C$2,P105*2,0)</f>
        <v>2021-11-01, 09:31:51</v>
      </c>
      <c r="O105" s="5" t="str">
        <f ca="1">OFFSET(Transactions!$C$3,P105*2,0)</f>
        <v>2021-11-01, 10:00:44</v>
      </c>
      <c r="P105" s="5">
        <v>103</v>
      </c>
    </row>
    <row r="106" spans="1:16" x14ac:dyDescent="0.25">
      <c r="A106" s="5" t="str">
        <f>Transactions!B210</f>
        <v>VSTM</v>
      </c>
      <c r="B106" s="5" t="str">
        <f>LOOKUP(A106,StockInfo!$A$2:$A$83,StockInfo!$C$2:$C$83)</f>
        <v>US92337C1045</v>
      </c>
      <c r="C106" s="5" t="str">
        <f>LOOKUP(A106,StockInfo!$A$2:$A$83,StockInfo!$B$2:$B$83)</f>
        <v>VERASTEM INC</v>
      </c>
      <c r="D106" s="8">
        <f t="shared" ca="1" si="2"/>
        <v>44351</v>
      </c>
      <c r="E106" s="8">
        <f t="shared" ca="1" si="3"/>
        <v>44356</v>
      </c>
      <c r="F106" s="9">
        <f ca="1">OFFSET(Transactions!$D$2,P106*2,0)</f>
        <v>31</v>
      </c>
      <c r="G106" s="7">
        <f ca="1">ROUND(F106*OFFSET(Transactions!$E$2,P106*2,0),2)</f>
        <v>124</v>
      </c>
      <c r="H106" s="7">
        <f ca="1">-ROUND(OFFSET(Transactions!$H$3,P106*2,0),2)</f>
        <v>1</v>
      </c>
      <c r="I106" s="7">
        <f ca="1">ROUND(F106*OFFSET(Transactions!$E$3,P106*2,0),2)</f>
        <v>133.66999999999999</v>
      </c>
      <c r="J106" s="7">
        <v>0</v>
      </c>
      <c r="K106" s="16" t="s">
        <v>646</v>
      </c>
      <c r="L106" s="16" t="s">
        <v>88</v>
      </c>
      <c r="N106" s="5" t="str">
        <f ca="1">OFFSET(Transactions!$C$2,P106*2,0)</f>
        <v>2021-06-04, 10:03:06</v>
      </c>
      <c r="O106" s="5" t="str">
        <f ca="1">OFFSET(Transactions!$C$3,P106*2,0)</f>
        <v>2021-06-09, 11:30:50</v>
      </c>
      <c r="P106" s="5">
        <v>104</v>
      </c>
    </row>
    <row r="107" spans="1:16" x14ac:dyDescent="0.25">
      <c r="A107" s="5" t="str">
        <f>Transactions!B212</f>
        <v>VSTM</v>
      </c>
      <c r="B107" s="5" t="str">
        <f>LOOKUP(A107,StockInfo!$A$2:$A$83,StockInfo!$C$2:$C$83)</f>
        <v>US92337C1045</v>
      </c>
      <c r="C107" s="5" t="str">
        <f>LOOKUP(A107,StockInfo!$A$2:$A$83,StockInfo!$B$2:$B$83)</f>
        <v>VERASTEM INC</v>
      </c>
      <c r="D107" s="8">
        <f t="shared" ca="1" si="2"/>
        <v>44351</v>
      </c>
      <c r="E107" s="8">
        <f t="shared" ca="1" si="3"/>
        <v>44369</v>
      </c>
      <c r="F107" s="9">
        <f ca="1">OFFSET(Transactions!$D$2,P107*2,0)</f>
        <v>31</v>
      </c>
      <c r="G107" s="7">
        <f ca="1">ROUND(F107*OFFSET(Transactions!$E$2,P107*2,0),2)</f>
        <v>124</v>
      </c>
      <c r="H107" s="7">
        <f ca="1">-ROUND(OFFSET(Transactions!$H$3,P107*2,0),2)</f>
        <v>1</v>
      </c>
      <c r="I107" s="7">
        <f ca="1">ROUND(F107*OFFSET(Transactions!$E$3,P107*2,0),2)</f>
        <v>132.22</v>
      </c>
      <c r="J107" s="7">
        <v>0</v>
      </c>
      <c r="K107" s="16" t="s">
        <v>646</v>
      </c>
      <c r="L107" s="16" t="s">
        <v>88</v>
      </c>
      <c r="N107" s="5" t="str">
        <f ca="1">OFFSET(Transactions!$C$2,P107*2,0)</f>
        <v>2021-06-04, 10:03:06</v>
      </c>
      <c r="O107" s="5" t="str">
        <f ca="1">OFFSET(Transactions!$C$3,P107*2,0)</f>
        <v>2021-06-22, 15:28:52</v>
      </c>
      <c r="P107" s="5">
        <v>105</v>
      </c>
    </row>
    <row r="108" spans="1:16" x14ac:dyDescent="0.25">
      <c r="A108" s="5" t="str">
        <f>Transactions!B214</f>
        <v>ZI</v>
      </c>
      <c r="B108" s="5" t="str">
        <f>LOOKUP(A108,StockInfo!$A$2:$A$83,StockInfo!$C$2:$C$83)</f>
        <v>US98980F1049</v>
      </c>
      <c r="C108" s="5" t="str">
        <f>LOOKUP(A108,StockInfo!$A$2:$A$83,StockInfo!$B$2:$B$83)</f>
        <v>ZOOMINFO TECHNOLOGIES INC-A</v>
      </c>
      <c r="D108" s="8">
        <f t="shared" ca="1" si="2"/>
        <v>44438</v>
      </c>
      <c r="E108" s="8">
        <f t="shared" ca="1" si="3"/>
        <v>44438</v>
      </c>
      <c r="F108" s="9">
        <f ca="1">OFFSET(Transactions!$D$2,P108*2,0)</f>
        <v>4</v>
      </c>
      <c r="G108" s="7">
        <f ca="1">ROUND(F108*OFFSET(Transactions!$E$2,P108*2,0),2)</f>
        <v>263.68</v>
      </c>
      <c r="H108" s="7">
        <f ca="1">-ROUND(OFFSET(Transactions!$H$3,P108*2,0),2)</f>
        <v>1</v>
      </c>
      <c r="I108" s="7">
        <f ca="1">ROUND(F108*OFFSET(Transactions!$E$3,P108*2,0),2)</f>
        <v>258.8</v>
      </c>
      <c r="J108" s="7">
        <v>0</v>
      </c>
      <c r="K108" s="16" t="s">
        <v>646</v>
      </c>
      <c r="L108" s="16" t="s">
        <v>88</v>
      </c>
      <c r="N108" s="5" t="str">
        <f ca="1">OFFSET(Transactions!$C$2,P108*2,0)</f>
        <v>2021-08-30, 09:35:02</v>
      </c>
      <c r="O108" s="5" t="str">
        <f ca="1">OFFSET(Transactions!$C$3,P108*2,0)</f>
        <v>2021-08-30, 09:43:01</v>
      </c>
      <c r="P108" s="5">
        <v>106</v>
      </c>
    </row>
    <row r="109" spans="1:16" x14ac:dyDescent="0.25">
      <c r="A109" s="5" t="str">
        <f>Transactions!B216</f>
        <v>ZIM</v>
      </c>
      <c r="B109" s="5" t="str">
        <f>LOOKUP(A109,StockInfo!$A$2:$A$83,StockInfo!$C$2:$C$83)</f>
        <v>IL0065100930</v>
      </c>
      <c r="C109" s="5" t="str">
        <f>LOOKUP(A109,StockInfo!$A$2:$A$83,StockInfo!$B$2:$B$83)</f>
        <v>ZIM INTEGRATED SHIPPING SERV</v>
      </c>
      <c r="D109" s="8">
        <f t="shared" ca="1" si="2"/>
        <v>44421</v>
      </c>
      <c r="E109" s="8">
        <f t="shared" ca="1" si="3"/>
        <v>44426</v>
      </c>
      <c r="F109" s="9">
        <f ca="1">OFFSET(Transactions!$D$2,P109*2,0)</f>
        <v>3</v>
      </c>
      <c r="G109" s="7">
        <f ca="1">ROUND(F109*OFFSET(Transactions!$E$2,P109*2,0),2)</f>
        <v>131.27000000000001</v>
      </c>
      <c r="H109" s="7">
        <f ca="1">-ROUND(OFFSET(Transactions!$H$3,P109*2,0),2)</f>
        <v>1</v>
      </c>
      <c r="I109" s="7">
        <f ca="1">ROUND(F109*OFFSET(Transactions!$E$3,P109*2,0),2)</f>
        <v>144.9</v>
      </c>
      <c r="J109" s="7">
        <v>0</v>
      </c>
      <c r="K109" s="16" t="s">
        <v>646</v>
      </c>
      <c r="L109" s="16" t="s">
        <v>88</v>
      </c>
      <c r="N109" s="5" t="str">
        <f ca="1">OFFSET(Transactions!$C$2,P109*2,0)</f>
        <v>2021-08-13, 09:36:58</v>
      </c>
      <c r="O109" s="5" t="str">
        <f ca="1">OFFSET(Transactions!$C$3,P109*2,0)</f>
        <v>2021-08-18, 09:17:36</v>
      </c>
      <c r="P109" s="5">
        <v>107</v>
      </c>
    </row>
    <row r="110" spans="1:16" ht="13.8" thickBot="1" x14ac:dyDescent="0.3">
      <c r="A110" s="17" t="str">
        <f>Transactions!B218</f>
        <v>ZIM</v>
      </c>
      <c r="B110" s="17" t="str">
        <f>LOOKUP(A110,StockInfo!$A$2:$A$83,StockInfo!$C$2:$C$83)</f>
        <v>IL0065100930</v>
      </c>
      <c r="C110" s="17" t="str">
        <f>LOOKUP(A110,StockInfo!$A$2:$A$83,StockInfo!$B$2:$B$83)</f>
        <v>ZIM INTEGRATED SHIPPING SERV</v>
      </c>
      <c r="D110" s="18">
        <f t="shared" ca="1" si="2"/>
        <v>44421</v>
      </c>
      <c r="E110" s="18">
        <f t="shared" ca="1" si="3"/>
        <v>44427</v>
      </c>
      <c r="F110" s="19">
        <f ca="1">OFFSET(Transactions!$D$2,P110*2,0)</f>
        <v>2</v>
      </c>
      <c r="G110" s="20">
        <f ca="1">ROUND(F110*OFFSET(Transactions!$E$2,P110*2,0),2)</f>
        <v>87.51</v>
      </c>
      <c r="H110" s="20">
        <f ca="1">-ROUND(OFFSET(Transactions!$H$3,P110*2,0),2)</f>
        <v>0.91</v>
      </c>
      <c r="I110" s="20">
        <f ca="1">ROUND(F110*OFFSET(Transactions!$E$3,P110*2,0),2)</f>
        <v>90.53</v>
      </c>
      <c r="J110" s="20">
        <v>0</v>
      </c>
      <c r="K110" s="21" t="s">
        <v>646</v>
      </c>
      <c r="L110" s="21" t="s">
        <v>88</v>
      </c>
      <c r="M110" s="17"/>
      <c r="N110" s="17" t="str">
        <f ca="1">OFFSET(Transactions!$C$2,P110*2,0)</f>
        <v>2021-08-13, 09:36:58</v>
      </c>
      <c r="O110" s="17" t="str">
        <f ca="1">OFFSET(Transactions!$C$3,P110*2,0)</f>
        <v>2021-08-19, 09:31:01</v>
      </c>
      <c r="P110" s="17">
        <v>108</v>
      </c>
    </row>
    <row r="111" spans="1:16" x14ac:dyDescent="0.25">
      <c r="F111" s="23">
        <f t="shared" ref="F111:H111" ca="1" si="4">SUM(F2:F110)</f>
        <v>1138</v>
      </c>
      <c r="G111" s="22">
        <f ca="1">SUM(G2:G110)</f>
        <v>22908.54</v>
      </c>
      <c r="H111" s="22">
        <f t="shared" ca="1" si="4"/>
        <v>108.62999999999998</v>
      </c>
      <c r="I111" s="22">
        <f ca="1">SUM(I2:I110)</f>
        <v>22604.860000000015</v>
      </c>
      <c r="J111" s="22">
        <f>SUM(J2:J110)</f>
        <v>0</v>
      </c>
    </row>
    <row r="113" spans="7:7" x14ac:dyDescent="0.25">
      <c r="G113" s="7">
        <f ca="1">I111-G111</f>
        <v>-303.67999999998574</v>
      </c>
    </row>
    <row r="114" spans="7:7" x14ac:dyDescent="0.25">
      <c r="G114" s="7">
        <f ca="1">-H111</f>
        <v>-108.62999999999998</v>
      </c>
    </row>
    <row r="115" spans="7:7" x14ac:dyDescent="0.25">
      <c r="G115" s="7">
        <f ca="1">SUM(G113:G114)</f>
        <v>-412.30999999998573</v>
      </c>
    </row>
    <row r="116" spans="7:7" x14ac:dyDescent="0.25">
      <c r="G116" s="7">
        <v>-345.63</v>
      </c>
    </row>
    <row r="117" spans="7:7" x14ac:dyDescent="0.25">
      <c r="G117" s="7">
        <f ca="1">G115/G116</f>
        <v>1.1929230680206746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workbookViewId="0"/>
  </sheetViews>
  <sheetFormatPr defaultRowHeight="14.4" x14ac:dyDescent="0.3"/>
  <cols>
    <col min="1" max="1" width="14.88671875" style="5" bestFit="1" customWidth="1"/>
    <col min="2" max="2" width="33.33203125" style="5" bestFit="1" customWidth="1"/>
    <col min="3" max="3" width="10.109375" style="8" bestFit="1" customWidth="1"/>
    <col min="4" max="4" width="10.109375" style="5" bestFit="1" customWidth="1"/>
    <col min="5" max="5" width="4" style="9" bestFit="1" customWidth="1"/>
    <col min="6" max="6" width="6.5546875" style="7" bestFit="1" customWidth="1"/>
    <col min="7" max="7" width="4.5546875" style="7" bestFit="1" customWidth="1"/>
    <col min="8" max="8" width="6.5546875" style="7" bestFit="1" customWidth="1"/>
    <col min="9" max="9" width="4.5546875" style="7" bestFit="1" customWidth="1"/>
    <col min="10" max="10" width="8.6640625" style="16" bestFit="1" customWidth="1"/>
    <col min="11" max="11" width="4.77734375" style="16" bestFit="1" customWidth="1"/>
  </cols>
  <sheetData>
    <row r="1" spans="1:11" x14ac:dyDescent="0.3">
      <c r="A1" s="5" t="str">
        <f>TransactionsFormatted!B2</f>
        <v>US0138721065</v>
      </c>
      <c r="B1" s="5" t="str">
        <f>TransactionsFormatted!C2</f>
        <v>ALCOA CORP</v>
      </c>
      <c r="C1" s="8">
        <f ca="1">TransactionsFormatted!D2</f>
        <v>44333</v>
      </c>
      <c r="D1" s="8">
        <f ca="1">TransactionsFormatted!E2</f>
        <v>44333</v>
      </c>
      <c r="E1" s="9">
        <f ca="1">TransactionsFormatted!F2</f>
        <v>6</v>
      </c>
      <c r="F1" s="7">
        <f ca="1">TransactionsFormatted!G2</f>
        <v>241.08</v>
      </c>
      <c r="G1" s="7">
        <f ca="1">TransactionsFormatted!H2</f>
        <v>1</v>
      </c>
      <c r="H1" s="7">
        <f ca="1">TransactionsFormatted!I2</f>
        <v>237.24</v>
      </c>
      <c r="I1" s="7">
        <f>TransactionsFormatted!J2</f>
        <v>0</v>
      </c>
      <c r="J1" s="16" t="str">
        <f>TransactionsFormatted!K2</f>
        <v>Ameerika</v>
      </c>
      <c r="K1" s="16" t="str">
        <f>TransactionsFormatted!L2</f>
        <v>USD</v>
      </c>
    </row>
    <row r="2" spans="1:11" x14ac:dyDescent="0.3">
      <c r="A2" s="5" t="str">
        <f>TransactionsFormatted!B3</f>
        <v>US0192222075</v>
      </c>
      <c r="B2" s="5" t="str">
        <f>TransactionsFormatted!C3</f>
        <v>ALLIED HEALTHCARE PRODUCTS</v>
      </c>
      <c r="C2" s="8">
        <f ca="1">TransactionsFormatted!D3</f>
        <v>44438</v>
      </c>
      <c r="D2" s="8">
        <f ca="1">TransactionsFormatted!E3</f>
        <v>44456</v>
      </c>
      <c r="E2" s="9">
        <f ca="1">TransactionsFormatted!F3</f>
        <v>21</v>
      </c>
      <c r="F2" s="7">
        <f ca="1">TransactionsFormatted!G3</f>
        <v>215.88</v>
      </c>
      <c r="G2" s="7">
        <f ca="1">TransactionsFormatted!H3</f>
        <v>1</v>
      </c>
      <c r="H2" s="7">
        <f ca="1">TransactionsFormatted!I3</f>
        <v>156.41999999999999</v>
      </c>
      <c r="I2" s="7">
        <f>TransactionsFormatted!J3</f>
        <v>0</v>
      </c>
      <c r="J2" s="16" t="str">
        <f>TransactionsFormatted!K3</f>
        <v>Ameerika</v>
      </c>
      <c r="K2" s="16" t="str">
        <f>TransactionsFormatted!L3</f>
        <v>USD</v>
      </c>
    </row>
    <row r="3" spans="1:11" x14ac:dyDescent="0.3">
      <c r="A3" s="5" t="str">
        <f>TransactionsFormatted!B4</f>
        <v>US0144421072</v>
      </c>
      <c r="B3" s="5" t="str">
        <f>TransactionsFormatted!C4</f>
        <v>ALECTOR INC</v>
      </c>
      <c r="C3" s="8">
        <f ca="1">TransactionsFormatted!D4</f>
        <v>44391</v>
      </c>
      <c r="D3" s="8">
        <f ca="1">TransactionsFormatted!E4</f>
        <v>44391</v>
      </c>
      <c r="E3" s="9">
        <f ca="1">TransactionsFormatted!F4</f>
        <v>6</v>
      </c>
      <c r="F3" s="7">
        <f ca="1">TransactionsFormatted!G4</f>
        <v>230.88</v>
      </c>
      <c r="G3" s="7">
        <f ca="1">TransactionsFormatted!H4</f>
        <v>1</v>
      </c>
      <c r="H3" s="7">
        <f ca="1">TransactionsFormatted!I4</f>
        <v>225.48</v>
      </c>
      <c r="I3" s="7">
        <f>TransactionsFormatted!J4</f>
        <v>0</v>
      </c>
      <c r="J3" s="16" t="str">
        <f>TransactionsFormatted!K4</f>
        <v>Ameerika</v>
      </c>
      <c r="K3" s="16" t="str">
        <f>TransactionsFormatted!L4</f>
        <v>USD</v>
      </c>
    </row>
    <row r="4" spans="1:11" x14ac:dyDescent="0.3">
      <c r="A4" s="5" t="str">
        <f>TransactionsFormatted!B5</f>
        <v>US0144421072</v>
      </c>
      <c r="B4" s="5" t="str">
        <f>TransactionsFormatted!C5</f>
        <v>ALECTOR INC</v>
      </c>
      <c r="C4" s="8">
        <f ca="1">TransactionsFormatted!D5</f>
        <v>44403</v>
      </c>
      <c r="D4" s="8">
        <f ca="1">TransactionsFormatted!E5</f>
        <v>44403</v>
      </c>
      <c r="E4" s="9">
        <f ca="1">TransactionsFormatted!F5</f>
        <v>7</v>
      </c>
      <c r="F4" s="7">
        <f ca="1">TransactionsFormatted!G5</f>
        <v>236.88</v>
      </c>
      <c r="G4" s="7">
        <f ca="1">TransactionsFormatted!H5</f>
        <v>1</v>
      </c>
      <c r="H4" s="7">
        <f ca="1">TransactionsFormatted!I5</f>
        <v>233.52</v>
      </c>
      <c r="I4" s="7">
        <f>TransactionsFormatted!J5</f>
        <v>0</v>
      </c>
      <c r="J4" s="16" t="str">
        <f>TransactionsFormatted!K5</f>
        <v>Ameerika</v>
      </c>
      <c r="K4" s="16" t="str">
        <f>TransactionsFormatted!L5</f>
        <v>USD</v>
      </c>
    </row>
    <row r="5" spans="1:11" x14ac:dyDescent="0.3">
      <c r="A5" s="5" t="str">
        <f>TransactionsFormatted!B6</f>
        <v>US00165C1045</v>
      </c>
      <c r="B5" s="5" t="str">
        <f>TransactionsFormatted!C6</f>
        <v>AMC ENTERTAINMENT HLDS-CL A</v>
      </c>
      <c r="C5" s="8">
        <f ca="1">TransactionsFormatted!D6</f>
        <v>44364</v>
      </c>
      <c r="D5" s="8">
        <f ca="1">TransactionsFormatted!E6</f>
        <v>44364</v>
      </c>
      <c r="E5" s="9">
        <f ca="1">TransactionsFormatted!F6</f>
        <v>4</v>
      </c>
      <c r="F5" s="7">
        <f ca="1">TransactionsFormatted!G6</f>
        <v>252.24</v>
      </c>
      <c r="G5" s="7">
        <f ca="1">TransactionsFormatted!H6</f>
        <v>1</v>
      </c>
      <c r="H5" s="7">
        <f ca="1">TransactionsFormatted!I6</f>
        <v>241.6</v>
      </c>
      <c r="I5" s="7">
        <f>TransactionsFormatted!J6</f>
        <v>0</v>
      </c>
      <c r="J5" s="16" t="str">
        <f>TransactionsFormatted!K6</f>
        <v>Ameerika</v>
      </c>
      <c r="K5" s="16" t="str">
        <f>TransactionsFormatted!L6</f>
        <v>USD</v>
      </c>
    </row>
    <row r="6" spans="1:11" x14ac:dyDescent="0.3">
      <c r="A6" s="5" t="str">
        <f>TransactionsFormatted!B7</f>
        <v>US0207641061</v>
      </c>
      <c r="B6" s="5" t="str">
        <f>TransactionsFormatted!C7</f>
        <v>ALPHA METALLURGICAL RESOURCE</v>
      </c>
      <c r="C6" s="8">
        <f ca="1">TransactionsFormatted!D7</f>
        <v>44480</v>
      </c>
      <c r="D6" s="8">
        <f ca="1">TransactionsFormatted!E7</f>
        <v>44480</v>
      </c>
      <c r="E6" s="9">
        <f ca="1">TransactionsFormatted!F7</f>
        <v>4</v>
      </c>
      <c r="F6" s="7">
        <f ca="1">TransactionsFormatted!G7</f>
        <v>249.08</v>
      </c>
      <c r="G6" s="7">
        <f ca="1">TransactionsFormatted!H7</f>
        <v>1</v>
      </c>
      <c r="H6" s="7">
        <f ca="1">TransactionsFormatted!I7</f>
        <v>244.6</v>
      </c>
      <c r="I6" s="7">
        <f>TransactionsFormatted!J7</f>
        <v>0</v>
      </c>
      <c r="J6" s="16" t="str">
        <f>TransactionsFormatted!K7</f>
        <v>Ameerika</v>
      </c>
      <c r="K6" s="16" t="str">
        <f>TransactionsFormatted!L7</f>
        <v>USD</v>
      </c>
    </row>
    <row r="7" spans="1:11" x14ac:dyDescent="0.3">
      <c r="A7" s="5" t="str">
        <f>TransactionsFormatted!B8</f>
        <v>US02361E1082</v>
      </c>
      <c r="B7" s="5" t="str">
        <f>TransactionsFormatted!C8</f>
        <v>AMERESCO INC-CL A</v>
      </c>
      <c r="C7" s="8">
        <f ca="1">TransactionsFormatted!D8</f>
        <v>44522</v>
      </c>
      <c r="D7" s="8">
        <f ca="1">TransactionsFormatted!E8</f>
        <v>44522</v>
      </c>
      <c r="E7" s="9">
        <f ca="1">TransactionsFormatted!F8</f>
        <v>2</v>
      </c>
      <c r="F7" s="7">
        <f ca="1">TransactionsFormatted!G8</f>
        <v>193.38</v>
      </c>
      <c r="G7" s="7">
        <f ca="1">TransactionsFormatted!H8</f>
        <v>1</v>
      </c>
      <c r="H7" s="7">
        <f ca="1">TransactionsFormatted!I8</f>
        <v>189.82</v>
      </c>
      <c r="I7" s="7">
        <f>TransactionsFormatted!J8</f>
        <v>0</v>
      </c>
      <c r="J7" s="16" t="str">
        <f>TransactionsFormatted!K8</f>
        <v>Ameerika</v>
      </c>
      <c r="K7" s="16" t="str">
        <f>TransactionsFormatted!L8</f>
        <v>USD</v>
      </c>
    </row>
    <row r="8" spans="1:11" x14ac:dyDescent="0.3">
      <c r="A8" s="5" t="str">
        <f>TransactionsFormatted!B9</f>
        <v>US03236M2008</v>
      </c>
      <c r="B8" s="5" t="str">
        <f>TransactionsFormatted!C9</f>
        <v>AMYRIS INC</v>
      </c>
      <c r="C8" s="8">
        <f ca="1">TransactionsFormatted!D9</f>
        <v>44354</v>
      </c>
      <c r="D8" s="8">
        <f ca="1">TransactionsFormatted!E9</f>
        <v>44356</v>
      </c>
      <c r="E8" s="9">
        <f ca="1">TransactionsFormatted!F9</f>
        <v>16</v>
      </c>
      <c r="F8" s="7">
        <f ca="1">TransactionsFormatted!G9</f>
        <v>244.72</v>
      </c>
      <c r="G8" s="7">
        <f ca="1">TransactionsFormatted!H9</f>
        <v>1</v>
      </c>
      <c r="H8" s="7">
        <f ca="1">TransactionsFormatted!I9</f>
        <v>250.91</v>
      </c>
      <c r="I8" s="7">
        <f>TransactionsFormatted!J9</f>
        <v>0</v>
      </c>
      <c r="J8" s="16" t="str">
        <f>TransactionsFormatted!K9</f>
        <v>Ameerika</v>
      </c>
      <c r="K8" s="16" t="str">
        <f>TransactionsFormatted!L9</f>
        <v>USD</v>
      </c>
    </row>
    <row r="9" spans="1:11" x14ac:dyDescent="0.3">
      <c r="A9" s="5" t="str">
        <f>TransactionsFormatted!B10</f>
        <v>CA84841L3083</v>
      </c>
      <c r="B9" s="5" t="str">
        <f>TransactionsFormatted!C10</f>
        <v>SPHERE 3D CORP</v>
      </c>
      <c r="C9" s="8">
        <f ca="1">TransactionsFormatted!D10</f>
        <v>44480</v>
      </c>
      <c r="D9" s="8">
        <f ca="1">TransactionsFormatted!E10</f>
        <v>44480</v>
      </c>
      <c r="E9" s="9">
        <f ca="1">TransactionsFormatted!F10</f>
        <v>35</v>
      </c>
      <c r="F9" s="7">
        <f ca="1">TransactionsFormatted!G10</f>
        <v>243.95</v>
      </c>
      <c r="G9" s="7">
        <f ca="1">TransactionsFormatted!H10</f>
        <v>1.01</v>
      </c>
      <c r="H9" s="7">
        <f ca="1">TransactionsFormatted!I10</f>
        <v>239.4</v>
      </c>
      <c r="I9" s="7">
        <f>TransactionsFormatted!J10</f>
        <v>0</v>
      </c>
      <c r="J9" s="16" t="str">
        <f>TransactionsFormatted!K10</f>
        <v>Ameerika</v>
      </c>
      <c r="K9" s="16" t="str">
        <f>TransactionsFormatted!L10</f>
        <v>USD</v>
      </c>
    </row>
    <row r="10" spans="1:11" x14ac:dyDescent="0.3">
      <c r="A10" s="5" t="str">
        <f>TransactionsFormatted!B11</f>
        <v>BMG6331P1041</v>
      </c>
      <c r="B10" s="5" t="str">
        <f>TransactionsFormatted!C11</f>
        <v>ALPHA &amp; OMEGA SEMICONDUCTOR</v>
      </c>
      <c r="C10" s="8">
        <f ca="1">TransactionsFormatted!D11</f>
        <v>44522</v>
      </c>
      <c r="D10" s="8">
        <f ca="1">TransactionsFormatted!E11</f>
        <v>44523</v>
      </c>
      <c r="E10" s="9">
        <f ca="1">TransactionsFormatted!F11</f>
        <v>5</v>
      </c>
      <c r="F10" s="7">
        <f ca="1">TransactionsFormatted!G11</f>
        <v>237.9</v>
      </c>
      <c r="G10" s="7">
        <f ca="1">TransactionsFormatted!H11</f>
        <v>1</v>
      </c>
      <c r="H10" s="7">
        <f ca="1">TransactionsFormatted!I11</f>
        <v>226.85</v>
      </c>
      <c r="I10" s="7">
        <f>TransactionsFormatted!J11</f>
        <v>0</v>
      </c>
      <c r="J10" s="16" t="str">
        <f>TransactionsFormatted!K11</f>
        <v>Ameerika</v>
      </c>
      <c r="K10" s="16" t="str">
        <f>TransactionsFormatted!L11</f>
        <v>USD</v>
      </c>
    </row>
    <row r="11" spans="1:11" x14ac:dyDescent="0.3">
      <c r="A11" s="5" t="str">
        <f>TransactionsFormatted!B12</f>
        <v>CA03765K1049</v>
      </c>
      <c r="B11" s="5" t="str">
        <f>TransactionsFormatted!C12</f>
        <v>APHRIA INC</v>
      </c>
      <c r="C11" s="8">
        <f ca="1">TransactionsFormatted!D12</f>
        <v>44312</v>
      </c>
      <c r="D11" s="8">
        <f ca="1">TransactionsFormatted!E12</f>
        <v>44312</v>
      </c>
      <c r="E11" s="9">
        <f ca="1">TransactionsFormatted!F12</f>
        <v>17</v>
      </c>
      <c r="F11" s="7">
        <f ca="1">TransactionsFormatted!G12</f>
        <v>244.46</v>
      </c>
      <c r="G11" s="7">
        <f ca="1">TransactionsFormatted!H12</f>
        <v>1</v>
      </c>
      <c r="H11" s="7">
        <f ca="1">TransactionsFormatted!I12</f>
        <v>239.87</v>
      </c>
      <c r="I11" s="7">
        <f>TransactionsFormatted!J12</f>
        <v>0</v>
      </c>
      <c r="J11" s="16" t="str">
        <f>TransactionsFormatted!K12</f>
        <v>Ameerika</v>
      </c>
      <c r="K11" s="16" t="str">
        <f>TransactionsFormatted!L12</f>
        <v>USD</v>
      </c>
    </row>
    <row r="12" spans="1:11" x14ac:dyDescent="0.3">
      <c r="A12" s="5" t="str">
        <f>TransactionsFormatted!B13</f>
        <v>US25400W1027</v>
      </c>
      <c r="B12" s="5" t="str">
        <f>TransactionsFormatted!C13</f>
        <v>DIGITAL TURBINE INC</v>
      </c>
      <c r="C12" s="8">
        <f ca="1">TransactionsFormatted!D13</f>
        <v>44299</v>
      </c>
      <c r="D12" s="8">
        <f ca="1">TransactionsFormatted!E13</f>
        <v>44299</v>
      </c>
      <c r="E12" s="9">
        <f ca="1">TransactionsFormatted!F13</f>
        <v>3</v>
      </c>
      <c r="F12" s="7">
        <f ca="1">TransactionsFormatted!G13</f>
        <v>275.67</v>
      </c>
      <c r="G12" s="7">
        <f ca="1">TransactionsFormatted!H13</f>
        <v>1</v>
      </c>
      <c r="H12" s="7">
        <f ca="1">TransactionsFormatted!I13</f>
        <v>269.37</v>
      </c>
      <c r="I12" s="7">
        <f>TransactionsFormatted!J13</f>
        <v>0</v>
      </c>
      <c r="J12" s="16" t="str">
        <f>TransactionsFormatted!K13</f>
        <v>Ameerika</v>
      </c>
      <c r="K12" s="16" t="str">
        <f>TransactionsFormatted!L13</f>
        <v>USD</v>
      </c>
    </row>
    <row r="13" spans="1:11" x14ac:dyDescent="0.3">
      <c r="A13" s="5" t="str">
        <f>TransactionsFormatted!B14</f>
        <v>US03674X1063</v>
      </c>
      <c r="B13" s="5" t="str">
        <f>TransactionsFormatted!C14</f>
        <v>ANTERO RESOURCES CORP</v>
      </c>
      <c r="C13" s="8">
        <f ca="1">TransactionsFormatted!D14</f>
        <v>44491</v>
      </c>
      <c r="D13" s="8">
        <f ca="1">TransactionsFormatted!E14</f>
        <v>44491</v>
      </c>
      <c r="E13" s="9">
        <f ca="1">TransactionsFormatted!F14</f>
        <v>12</v>
      </c>
      <c r="F13" s="7">
        <f ca="1">TransactionsFormatted!G14</f>
        <v>240.12</v>
      </c>
      <c r="G13" s="7">
        <f ca="1">TransactionsFormatted!H14</f>
        <v>1</v>
      </c>
      <c r="H13" s="7">
        <f ca="1">TransactionsFormatted!I14</f>
        <v>237.72</v>
      </c>
      <c r="I13" s="7">
        <f>TransactionsFormatted!J14</f>
        <v>0</v>
      </c>
      <c r="J13" s="16" t="str">
        <f>TransactionsFormatted!K14</f>
        <v>Ameerika</v>
      </c>
      <c r="K13" s="16" t="str">
        <f>TransactionsFormatted!L14</f>
        <v>USD</v>
      </c>
    </row>
    <row r="14" spans="1:11" x14ac:dyDescent="0.3">
      <c r="A14" s="5" t="str">
        <f>TransactionsFormatted!B15</f>
        <v>US03674X1063</v>
      </c>
      <c r="B14" s="5" t="str">
        <f>TransactionsFormatted!C15</f>
        <v>ANTERO RESOURCES CORP</v>
      </c>
      <c r="C14" s="8">
        <f ca="1">TransactionsFormatted!D15</f>
        <v>44504</v>
      </c>
      <c r="D14" s="8">
        <f ca="1">TransactionsFormatted!E15</f>
        <v>44504</v>
      </c>
      <c r="E14" s="9">
        <f ca="1">TransactionsFormatted!F15</f>
        <v>11</v>
      </c>
      <c r="F14" s="7">
        <f ca="1">TransactionsFormatted!G15</f>
        <v>239.67</v>
      </c>
      <c r="G14" s="7">
        <f ca="1">TransactionsFormatted!H15</f>
        <v>1</v>
      </c>
      <c r="H14" s="7">
        <f ca="1">TransactionsFormatted!I15</f>
        <v>236.72</v>
      </c>
      <c r="I14" s="7">
        <f>TransactionsFormatted!J15</f>
        <v>0</v>
      </c>
      <c r="J14" s="16" t="str">
        <f>TransactionsFormatted!K15</f>
        <v>Ameerika</v>
      </c>
      <c r="K14" s="16" t="str">
        <f>TransactionsFormatted!L15</f>
        <v>USD</v>
      </c>
    </row>
    <row r="15" spans="1:11" x14ac:dyDescent="0.3">
      <c r="A15" s="5" t="str">
        <f>TransactionsFormatted!B16</f>
        <v>US03674X1063</v>
      </c>
      <c r="B15" s="5" t="str">
        <f>TransactionsFormatted!C16</f>
        <v>ANTERO RESOURCES CORP</v>
      </c>
      <c r="C15" s="8">
        <f ca="1">TransactionsFormatted!D16</f>
        <v>44508</v>
      </c>
      <c r="D15" s="8">
        <f ca="1">TransactionsFormatted!E16</f>
        <v>44508</v>
      </c>
      <c r="E15" s="9">
        <f ca="1">TransactionsFormatted!F16</f>
        <v>11</v>
      </c>
      <c r="F15" s="7">
        <f ca="1">TransactionsFormatted!G16</f>
        <v>233.09</v>
      </c>
      <c r="G15" s="7">
        <f ca="1">TransactionsFormatted!H16</f>
        <v>1</v>
      </c>
      <c r="H15" s="7">
        <f ca="1">TransactionsFormatted!I16</f>
        <v>230.01</v>
      </c>
      <c r="I15" s="7">
        <f>TransactionsFormatted!J16</f>
        <v>0</v>
      </c>
      <c r="J15" s="16" t="str">
        <f>TransactionsFormatted!K16</f>
        <v>Ameerika</v>
      </c>
      <c r="K15" s="16" t="str">
        <f>TransactionsFormatted!L16</f>
        <v>USD</v>
      </c>
    </row>
    <row r="16" spans="1:11" x14ac:dyDescent="0.3">
      <c r="A16" s="5" t="str">
        <f>TransactionsFormatted!B17</f>
        <v>US03674X1063</v>
      </c>
      <c r="B16" s="5" t="str">
        <f>TransactionsFormatted!C17</f>
        <v>ANTERO RESOURCES CORP</v>
      </c>
      <c r="C16" s="8">
        <f ca="1">TransactionsFormatted!D17</f>
        <v>44508</v>
      </c>
      <c r="D16" s="8">
        <f ca="1">TransactionsFormatted!E17</f>
        <v>44508</v>
      </c>
      <c r="E16" s="9">
        <f ca="1">TransactionsFormatted!F17</f>
        <v>11</v>
      </c>
      <c r="F16" s="7">
        <f ca="1">TransactionsFormatted!G17</f>
        <v>234.03</v>
      </c>
      <c r="G16" s="7">
        <f ca="1">TransactionsFormatted!H17</f>
        <v>1</v>
      </c>
      <c r="H16" s="7">
        <f ca="1">TransactionsFormatted!I17</f>
        <v>230.01</v>
      </c>
      <c r="I16" s="7">
        <f>TransactionsFormatted!J17</f>
        <v>0</v>
      </c>
      <c r="J16" s="16" t="str">
        <f>TransactionsFormatted!K17</f>
        <v>Ameerika</v>
      </c>
      <c r="K16" s="16" t="str">
        <f>TransactionsFormatted!L17</f>
        <v>USD</v>
      </c>
    </row>
    <row r="17" spans="1:11" x14ac:dyDescent="0.3">
      <c r="A17" s="5" t="str">
        <f>TransactionsFormatted!B18</f>
        <v>US03966V1070</v>
      </c>
      <c r="B17" s="5" t="str">
        <f>TransactionsFormatted!C18</f>
        <v>ARCONIC CORP</v>
      </c>
      <c r="C17" s="8">
        <f ca="1">TransactionsFormatted!D18</f>
        <v>44333</v>
      </c>
      <c r="D17" s="8">
        <f ca="1">TransactionsFormatted!E18</f>
        <v>44333</v>
      </c>
      <c r="E17" s="9">
        <f ca="1">TransactionsFormatted!F18</f>
        <v>6</v>
      </c>
      <c r="F17" s="7">
        <f ca="1">TransactionsFormatted!G18</f>
        <v>217.08</v>
      </c>
      <c r="G17" s="7">
        <f ca="1">TransactionsFormatted!H18</f>
        <v>1</v>
      </c>
      <c r="H17" s="7">
        <f ca="1">TransactionsFormatted!I18</f>
        <v>212.52</v>
      </c>
      <c r="I17" s="7">
        <f>TransactionsFormatted!J18</f>
        <v>0</v>
      </c>
      <c r="J17" s="16" t="str">
        <f>TransactionsFormatted!K18</f>
        <v>Ameerika</v>
      </c>
      <c r="K17" s="16" t="str">
        <f>TransactionsFormatted!L18</f>
        <v>USD</v>
      </c>
    </row>
    <row r="18" spans="1:11" x14ac:dyDescent="0.3">
      <c r="A18" s="5" t="str">
        <f>TransactionsFormatted!B19</f>
        <v>LU2314763264</v>
      </c>
      <c r="B18" s="5" t="str">
        <f>TransactionsFormatted!C19</f>
        <v>ARRIVAL SA</v>
      </c>
      <c r="C18" s="8">
        <f ca="1">TransactionsFormatted!D19</f>
        <v>44497</v>
      </c>
      <c r="D18" s="8">
        <f ca="1">TransactionsFormatted!E19</f>
        <v>44501</v>
      </c>
      <c r="E18" s="9">
        <f ca="1">TransactionsFormatted!F19</f>
        <v>8</v>
      </c>
      <c r="F18" s="7">
        <f ca="1">TransactionsFormatted!G19</f>
        <v>125.84</v>
      </c>
      <c r="G18" s="7">
        <f ca="1">TransactionsFormatted!H19</f>
        <v>1</v>
      </c>
      <c r="H18" s="7">
        <f ca="1">TransactionsFormatted!I19</f>
        <v>138.63999999999999</v>
      </c>
      <c r="I18" s="7">
        <f>TransactionsFormatted!J19</f>
        <v>0</v>
      </c>
      <c r="J18" s="16" t="str">
        <f>TransactionsFormatted!K19</f>
        <v>Ameerika</v>
      </c>
      <c r="K18" s="16" t="str">
        <f>TransactionsFormatted!L19</f>
        <v>USD</v>
      </c>
    </row>
    <row r="19" spans="1:11" x14ac:dyDescent="0.3">
      <c r="A19" s="5" t="str">
        <f>TransactionsFormatted!B20</f>
        <v>LU2314763264</v>
      </c>
      <c r="B19" s="5" t="str">
        <f>TransactionsFormatted!C20</f>
        <v>ARRIVAL SA</v>
      </c>
      <c r="C19" s="8">
        <f ca="1">TransactionsFormatted!D20</f>
        <v>44497</v>
      </c>
      <c r="D19" s="8">
        <f ca="1">TransactionsFormatted!E20</f>
        <v>44509</v>
      </c>
      <c r="E19" s="9">
        <f ca="1">TransactionsFormatted!F20</f>
        <v>8</v>
      </c>
      <c r="F19" s="7">
        <f ca="1">TransactionsFormatted!G20</f>
        <v>125.84</v>
      </c>
      <c r="G19" s="7">
        <f ca="1">TransactionsFormatted!H20</f>
        <v>1</v>
      </c>
      <c r="H19" s="7">
        <f ca="1">TransactionsFormatted!I20</f>
        <v>111.2</v>
      </c>
      <c r="I19" s="7">
        <f>TransactionsFormatted!J20</f>
        <v>0</v>
      </c>
      <c r="J19" s="16" t="str">
        <f>TransactionsFormatted!K20</f>
        <v>Ameerika</v>
      </c>
      <c r="K19" s="16" t="str">
        <f>TransactionsFormatted!L20</f>
        <v>USD</v>
      </c>
    </row>
    <row r="20" spans="1:11" x14ac:dyDescent="0.3">
      <c r="A20" s="5" t="str">
        <f>TransactionsFormatted!B21</f>
        <v>US04342Y1047</v>
      </c>
      <c r="B20" s="5" t="str">
        <f>TransactionsFormatted!C21</f>
        <v>ASANA INC - CL A</v>
      </c>
      <c r="C20" s="8">
        <f ca="1">TransactionsFormatted!D21</f>
        <v>44509</v>
      </c>
      <c r="D20" s="8">
        <f ca="1">TransactionsFormatted!E21</f>
        <v>44509</v>
      </c>
      <c r="E20" s="9">
        <f ca="1">TransactionsFormatted!F21</f>
        <v>2</v>
      </c>
      <c r="F20" s="7">
        <f ca="1">TransactionsFormatted!G21</f>
        <v>279.77999999999997</v>
      </c>
      <c r="G20" s="7">
        <f ca="1">TransactionsFormatted!H21</f>
        <v>1</v>
      </c>
      <c r="H20" s="7">
        <f ca="1">TransactionsFormatted!I21</f>
        <v>277.02</v>
      </c>
      <c r="I20" s="7">
        <f>TransactionsFormatted!J21</f>
        <v>0</v>
      </c>
      <c r="J20" s="16" t="str">
        <f>TransactionsFormatted!K21</f>
        <v>Ameerika</v>
      </c>
      <c r="K20" s="16" t="str">
        <f>TransactionsFormatted!L21</f>
        <v>USD</v>
      </c>
    </row>
    <row r="21" spans="1:11" x14ac:dyDescent="0.3">
      <c r="A21" s="5" t="str">
        <f>TransactionsFormatted!B22</f>
        <v>US04342Y1047</v>
      </c>
      <c r="B21" s="5" t="str">
        <f>TransactionsFormatted!C22</f>
        <v>ASANA INC - CL A</v>
      </c>
      <c r="C21" s="8">
        <f ca="1">TransactionsFormatted!D22</f>
        <v>44517</v>
      </c>
      <c r="D21" s="8">
        <f ca="1">TransactionsFormatted!E22</f>
        <v>44517</v>
      </c>
      <c r="E21" s="9">
        <f ca="1">TransactionsFormatted!F22</f>
        <v>1</v>
      </c>
      <c r="F21" s="7">
        <f ca="1">TransactionsFormatted!G22</f>
        <v>139.33000000000001</v>
      </c>
      <c r="G21" s="7">
        <f ca="1">TransactionsFormatted!H22</f>
        <v>1</v>
      </c>
      <c r="H21" s="7">
        <f ca="1">TransactionsFormatted!I22</f>
        <v>135.77000000000001</v>
      </c>
      <c r="I21" s="7">
        <f>TransactionsFormatted!J22</f>
        <v>0</v>
      </c>
      <c r="J21" s="16" t="str">
        <f>TransactionsFormatted!K22</f>
        <v>Ameerika</v>
      </c>
      <c r="K21" s="16" t="str">
        <f>TransactionsFormatted!L22</f>
        <v>USD</v>
      </c>
    </row>
    <row r="22" spans="1:11" x14ac:dyDescent="0.3">
      <c r="A22" s="5" t="str">
        <f>TransactionsFormatted!B23</f>
        <v>US04342Y1047</v>
      </c>
      <c r="B22" s="5" t="str">
        <f>TransactionsFormatted!C23</f>
        <v>ASANA INC - CL A</v>
      </c>
      <c r="C22" s="8">
        <f ca="1">TransactionsFormatted!D23</f>
        <v>44518</v>
      </c>
      <c r="D22" s="8">
        <f ca="1">TransactionsFormatted!E23</f>
        <v>44518</v>
      </c>
      <c r="E22" s="9">
        <f ca="1">TransactionsFormatted!F23</f>
        <v>1</v>
      </c>
      <c r="F22" s="7">
        <f ca="1">TransactionsFormatted!G23</f>
        <v>136.93</v>
      </c>
      <c r="G22" s="7">
        <f ca="1">TransactionsFormatted!H23</f>
        <v>1</v>
      </c>
      <c r="H22" s="7">
        <f ca="1">TransactionsFormatted!I23</f>
        <v>133.44</v>
      </c>
      <c r="I22" s="7">
        <f>TransactionsFormatted!J23</f>
        <v>0</v>
      </c>
      <c r="J22" s="16" t="str">
        <f>TransactionsFormatted!K23</f>
        <v>Ameerika</v>
      </c>
      <c r="K22" s="16" t="str">
        <f>TransactionsFormatted!L23</f>
        <v>USD</v>
      </c>
    </row>
    <row r="23" spans="1:11" x14ac:dyDescent="0.3">
      <c r="A23" s="5" t="str">
        <f>TransactionsFormatted!B24</f>
        <v>US05464C1018</v>
      </c>
      <c r="B23" s="5" t="str">
        <f>TransactionsFormatted!C24</f>
        <v>AXON ENTERPRISE INC</v>
      </c>
      <c r="C23" s="8">
        <f ca="1">TransactionsFormatted!D24</f>
        <v>44516</v>
      </c>
      <c r="D23" s="8">
        <f ca="1">TransactionsFormatted!E24</f>
        <v>44516</v>
      </c>
      <c r="E23" s="9">
        <f ca="1">TransactionsFormatted!F24</f>
        <v>1</v>
      </c>
      <c r="F23" s="7">
        <f ca="1">TransactionsFormatted!G24</f>
        <v>179.89</v>
      </c>
      <c r="G23" s="7">
        <f ca="1">TransactionsFormatted!H24</f>
        <v>1</v>
      </c>
      <c r="H23" s="7">
        <f ca="1">TransactionsFormatted!I24</f>
        <v>179.52</v>
      </c>
      <c r="I23" s="7">
        <f>TransactionsFormatted!J24</f>
        <v>0</v>
      </c>
      <c r="J23" s="16" t="str">
        <f>TransactionsFormatted!K24</f>
        <v>Ameerika</v>
      </c>
      <c r="K23" s="16" t="str">
        <f>TransactionsFormatted!L24</f>
        <v>USD</v>
      </c>
    </row>
    <row r="24" spans="1:11" x14ac:dyDescent="0.3">
      <c r="A24" s="5" t="str">
        <f>TransactionsFormatted!B25</f>
        <v>US0758961009</v>
      </c>
      <c r="B24" s="5" t="str">
        <f>TransactionsFormatted!C25</f>
        <v>BED BATH &amp; BEYOND INC</v>
      </c>
      <c r="C24" s="8">
        <f ca="1">TransactionsFormatted!D25</f>
        <v>44517</v>
      </c>
      <c r="D24" s="8">
        <f ca="1">TransactionsFormatted!E25</f>
        <v>44517</v>
      </c>
      <c r="E24" s="9">
        <f ca="1">TransactionsFormatted!F25</f>
        <v>10</v>
      </c>
      <c r="F24" s="7">
        <f ca="1">TransactionsFormatted!G25</f>
        <v>236.47</v>
      </c>
      <c r="G24" s="7">
        <f ca="1">TransactionsFormatted!H25</f>
        <v>1</v>
      </c>
      <c r="H24" s="7">
        <f ca="1">TransactionsFormatted!I25</f>
        <v>226.6</v>
      </c>
      <c r="I24" s="7">
        <f>TransactionsFormatted!J25</f>
        <v>0</v>
      </c>
      <c r="J24" s="16" t="str">
        <f>TransactionsFormatted!K25</f>
        <v>Ameerika</v>
      </c>
      <c r="K24" s="16" t="str">
        <f>TransactionsFormatted!L25</f>
        <v>USD</v>
      </c>
    </row>
    <row r="25" spans="1:11" x14ac:dyDescent="0.3">
      <c r="A25" s="5" t="str">
        <f>TransactionsFormatted!B26</f>
        <v>US08915P1012</v>
      </c>
      <c r="B25" s="5" t="str">
        <f>TransactionsFormatted!C26</f>
        <v>BIG 5 SPORTING GOODS CORP</v>
      </c>
      <c r="C25" s="8">
        <f ca="1">TransactionsFormatted!D26</f>
        <v>44333</v>
      </c>
      <c r="D25" s="8">
        <f ca="1">TransactionsFormatted!E26</f>
        <v>44333</v>
      </c>
      <c r="E25" s="9">
        <f ca="1">TransactionsFormatted!F26</f>
        <v>8</v>
      </c>
      <c r="F25" s="7">
        <f ca="1">TransactionsFormatted!G26</f>
        <v>230.56</v>
      </c>
      <c r="G25" s="7">
        <f ca="1">TransactionsFormatted!H26</f>
        <v>1</v>
      </c>
      <c r="H25" s="7">
        <f ca="1">TransactionsFormatted!I26</f>
        <v>224.09</v>
      </c>
      <c r="I25" s="7">
        <f>TransactionsFormatted!J26</f>
        <v>0</v>
      </c>
      <c r="J25" s="16" t="str">
        <f>TransactionsFormatted!K26</f>
        <v>Ameerika</v>
      </c>
      <c r="K25" s="16" t="str">
        <f>TransactionsFormatted!L26</f>
        <v>USD</v>
      </c>
    </row>
    <row r="26" spans="1:11" x14ac:dyDescent="0.3">
      <c r="A26" s="5" t="str">
        <f>TransactionsFormatted!B27</f>
        <v>US0893021032</v>
      </c>
      <c r="B26" s="5" t="str">
        <f>TransactionsFormatted!C27</f>
        <v>BIG LOTS INC</v>
      </c>
      <c r="C26" s="8">
        <f ca="1">TransactionsFormatted!D27</f>
        <v>44291</v>
      </c>
      <c r="D26" s="8">
        <f ca="1">TransactionsFormatted!E27</f>
        <v>44291</v>
      </c>
      <c r="E26" s="9">
        <f ca="1">TransactionsFormatted!F27</f>
        <v>3</v>
      </c>
      <c r="F26" s="7">
        <f ca="1">TransactionsFormatted!G27</f>
        <v>209.22</v>
      </c>
      <c r="G26" s="7">
        <f ca="1">TransactionsFormatted!H27</f>
        <v>1</v>
      </c>
      <c r="H26" s="7">
        <f ca="1">TransactionsFormatted!I27</f>
        <v>206.91</v>
      </c>
      <c r="I26" s="7">
        <f>TransactionsFormatted!J27</f>
        <v>0</v>
      </c>
      <c r="J26" s="16" t="str">
        <f>TransactionsFormatted!K27</f>
        <v>Ameerika</v>
      </c>
      <c r="K26" s="16" t="str">
        <f>TransactionsFormatted!L27</f>
        <v>USD</v>
      </c>
    </row>
    <row r="27" spans="1:11" x14ac:dyDescent="0.3">
      <c r="A27" s="5" t="str">
        <f>TransactionsFormatted!B28</f>
        <v>CA09173B1076</v>
      </c>
      <c r="B27" s="5" t="str">
        <f>TransactionsFormatted!C28</f>
        <v>BITFARMS LTD/CANADA</v>
      </c>
      <c r="C27" s="8">
        <f ca="1">TransactionsFormatted!D28</f>
        <v>44530</v>
      </c>
      <c r="D27" s="8">
        <f ca="1">TransactionsFormatted!E28</f>
        <v>44530</v>
      </c>
      <c r="E27" s="9">
        <f ca="1">TransactionsFormatted!F28</f>
        <v>31</v>
      </c>
      <c r="F27" s="7">
        <f ca="1">TransactionsFormatted!G28</f>
        <v>251.72</v>
      </c>
      <c r="G27" s="7">
        <f ca="1">TransactionsFormatted!H28</f>
        <v>1</v>
      </c>
      <c r="H27" s="7">
        <f ca="1">TransactionsFormatted!I28</f>
        <v>241.49</v>
      </c>
      <c r="I27" s="7">
        <f>TransactionsFormatted!J28</f>
        <v>0</v>
      </c>
      <c r="J27" s="16" t="str">
        <f>TransactionsFormatted!K28</f>
        <v>Ameerika</v>
      </c>
      <c r="K27" s="16" t="str">
        <f>TransactionsFormatted!L28</f>
        <v>USD</v>
      </c>
    </row>
    <row r="28" spans="1:11" x14ac:dyDescent="0.3">
      <c r="A28" s="5" t="str">
        <f>TransactionsFormatted!B29</f>
        <v>US0843101017</v>
      </c>
      <c r="B28" s="5" t="str">
        <f>TransactionsFormatted!C29</f>
        <v>BERKELEY LIGHTS INC</v>
      </c>
      <c r="C28" s="8">
        <f ca="1">TransactionsFormatted!D29</f>
        <v>44510</v>
      </c>
      <c r="D28" s="8">
        <f ca="1">TransactionsFormatted!E29</f>
        <v>44510</v>
      </c>
      <c r="E28" s="9">
        <f ca="1">TransactionsFormatted!F29</f>
        <v>10</v>
      </c>
      <c r="F28" s="7">
        <f ca="1">TransactionsFormatted!G29</f>
        <v>259.60000000000002</v>
      </c>
      <c r="G28" s="7">
        <f ca="1">TransactionsFormatted!H29</f>
        <v>1</v>
      </c>
      <c r="H28" s="7">
        <f ca="1">TransactionsFormatted!I29</f>
        <v>250.5</v>
      </c>
      <c r="I28" s="7">
        <f>TransactionsFormatted!J29</f>
        <v>0</v>
      </c>
      <c r="J28" s="16" t="str">
        <f>TransactionsFormatted!K29</f>
        <v>Ameerika</v>
      </c>
      <c r="K28" s="16" t="str">
        <f>TransactionsFormatted!L29</f>
        <v>USD</v>
      </c>
    </row>
    <row r="29" spans="1:11" x14ac:dyDescent="0.3">
      <c r="A29" s="5" t="str">
        <f>TransactionsFormatted!B30</f>
        <v>US09075V1026</v>
      </c>
      <c r="B29" s="5" t="str">
        <f>TransactionsFormatted!C30</f>
        <v>BIONTECH SE-ADR</v>
      </c>
      <c r="C29" s="8">
        <f ca="1">TransactionsFormatted!D30</f>
        <v>44349</v>
      </c>
      <c r="D29" s="8">
        <f ca="1">TransactionsFormatted!E30</f>
        <v>44350</v>
      </c>
      <c r="E29" s="9">
        <f ca="1">TransactionsFormatted!F30</f>
        <v>1</v>
      </c>
      <c r="F29" s="7">
        <f ca="1">TransactionsFormatted!G30</f>
        <v>210.17</v>
      </c>
      <c r="G29" s="7">
        <f ca="1">TransactionsFormatted!H30</f>
        <v>1</v>
      </c>
      <c r="H29" s="7">
        <f ca="1">TransactionsFormatted!I30</f>
        <v>216.05</v>
      </c>
      <c r="I29" s="7">
        <f>TransactionsFormatted!J30</f>
        <v>0</v>
      </c>
      <c r="J29" s="16" t="str">
        <f>TransactionsFormatted!K30</f>
        <v>Ameerika</v>
      </c>
      <c r="K29" s="16" t="str">
        <f>TransactionsFormatted!L30</f>
        <v>USD</v>
      </c>
    </row>
    <row r="30" spans="1:11" x14ac:dyDescent="0.3">
      <c r="A30" s="5" t="str">
        <f>TransactionsFormatted!B31</f>
        <v>US09075V1026</v>
      </c>
      <c r="B30" s="5" t="str">
        <f>TransactionsFormatted!C31</f>
        <v>BIONTECH SE-ADR</v>
      </c>
      <c r="C30" s="8">
        <f ca="1">TransactionsFormatted!D31</f>
        <v>44483</v>
      </c>
      <c r="D30" s="8">
        <f ca="1">TransactionsFormatted!E31</f>
        <v>44483</v>
      </c>
      <c r="E30" s="9">
        <f ca="1">TransactionsFormatted!F31</f>
        <v>1</v>
      </c>
      <c r="F30" s="7">
        <f ca="1">TransactionsFormatted!G31</f>
        <v>255.68</v>
      </c>
      <c r="G30" s="7">
        <f ca="1">TransactionsFormatted!H31</f>
        <v>1</v>
      </c>
      <c r="H30" s="7">
        <f ca="1">TransactionsFormatted!I31</f>
        <v>249.59</v>
      </c>
      <c r="I30" s="7">
        <f>TransactionsFormatted!J31</f>
        <v>0</v>
      </c>
      <c r="J30" s="16" t="str">
        <f>TransactionsFormatted!K31</f>
        <v>Ameerika</v>
      </c>
      <c r="K30" s="16" t="str">
        <f>TransactionsFormatted!L31</f>
        <v>USD</v>
      </c>
    </row>
    <row r="31" spans="1:11" x14ac:dyDescent="0.3">
      <c r="A31" s="5" t="str">
        <f>TransactionsFormatted!B32</f>
        <v>KYG1144A1058</v>
      </c>
      <c r="B31" s="5" t="str">
        <f>TransactionsFormatted!C32</f>
        <v>BIT DIGITAL INC</v>
      </c>
      <c r="C31" s="8">
        <f ca="1">TransactionsFormatted!D32</f>
        <v>44421</v>
      </c>
      <c r="D31" s="8">
        <f ca="1">TransactionsFormatted!E32</f>
        <v>44421</v>
      </c>
      <c r="E31" s="9">
        <f ca="1">TransactionsFormatted!F32</f>
        <v>16</v>
      </c>
      <c r="F31" s="7">
        <f ca="1">TransactionsFormatted!G32</f>
        <v>253.76</v>
      </c>
      <c r="G31" s="7">
        <f ca="1">TransactionsFormatted!H32</f>
        <v>1</v>
      </c>
      <c r="H31" s="7">
        <f ca="1">TransactionsFormatted!I32</f>
        <v>244</v>
      </c>
      <c r="I31" s="7">
        <f>TransactionsFormatted!J32</f>
        <v>0</v>
      </c>
      <c r="J31" s="16" t="str">
        <f>TransactionsFormatted!K32</f>
        <v>Ameerika</v>
      </c>
      <c r="K31" s="16" t="str">
        <f>TransactionsFormatted!L32</f>
        <v>USD</v>
      </c>
    </row>
    <row r="32" spans="1:11" x14ac:dyDescent="0.3">
      <c r="A32" s="5" t="str">
        <f>TransactionsFormatted!B33</f>
        <v>CA13321L1085</v>
      </c>
      <c r="B32" s="5" t="str">
        <f>TransactionsFormatted!C33</f>
        <v>CAMECO CORP</v>
      </c>
      <c r="C32" s="8">
        <f ca="1">TransactionsFormatted!D33</f>
        <v>44503</v>
      </c>
      <c r="D32" s="8">
        <f ca="1">TransactionsFormatted!E33</f>
        <v>44508</v>
      </c>
      <c r="E32" s="9">
        <f ca="1">TransactionsFormatted!F33</f>
        <v>4</v>
      </c>
      <c r="F32" s="7">
        <f ca="1">TransactionsFormatted!G33</f>
        <v>104.48</v>
      </c>
      <c r="G32" s="7">
        <f ca="1">TransactionsFormatted!H33</f>
        <v>1</v>
      </c>
      <c r="H32" s="7">
        <f ca="1">TransactionsFormatted!I33</f>
        <v>109.16</v>
      </c>
      <c r="I32" s="7">
        <f>TransactionsFormatted!J33</f>
        <v>0</v>
      </c>
      <c r="J32" s="16" t="str">
        <f>TransactionsFormatted!K33</f>
        <v>Ameerika</v>
      </c>
      <c r="K32" s="16" t="str">
        <f>TransactionsFormatted!L33</f>
        <v>USD</v>
      </c>
    </row>
    <row r="33" spans="1:11" x14ac:dyDescent="0.3">
      <c r="A33" s="5" t="str">
        <f>TransactionsFormatted!B34</f>
        <v>CA13321L1085</v>
      </c>
      <c r="B33" s="5" t="str">
        <f>TransactionsFormatted!C34</f>
        <v>CAMECO CORP</v>
      </c>
      <c r="C33" s="8">
        <f ca="1">TransactionsFormatted!D34</f>
        <v>44503</v>
      </c>
      <c r="D33" s="8">
        <f ca="1">TransactionsFormatted!E34</f>
        <v>44516</v>
      </c>
      <c r="E33" s="9">
        <f ca="1">TransactionsFormatted!F34</f>
        <v>3</v>
      </c>
      <c r="F33" s="7">
        <f ca="1">TransactionsFormatted!G34</f>
        <v>78.36</v>
      </c>
      <c r="G33" s="7">
        <f ca="1">TransactionsFormatted!H34</f>
        <v>0.8</v>
      </c>
      <c r="H33" s="7">
        <f ca="1">TransactionsFormatted!I34</f>
        <v>79.430000000000007</v>
      </c>
      <c r="I33" s="7">
        <f>TransactionsFormatted!J34</f>
        <v>0</v>
      </c>
      <c r="J33" s="16" t="str">
        <f>TransactionsFormatted!K34</f>
        <v>Ameerika</v>
      </c>
      <c r="K33" s="16" t="str">
        <f>TransactionsFormatted!L34</f>
        <v>USD</v>
      </c>
    </row>
    <row r="34" spans="1:11" x14ac:dyDescent="0.3">
      <c r="A34" s="5" t="str">
        <f>TransactionsFormatted!B35</f>
        <v>US15118V2079</v>
      </c>
      <c r="B34" s="5" t="str">
        <f>TransactionsFormatted!C35</f>
        <v>CELSIUS HOLDINGS INC</v>
      </c>
      <c r="C34" s="8">
        <f ca="1">TransactionsFormatted!D35</f>
        <v>44482</v>
      </c>
      <c r="D34" s="8">
        <f ca="1">TransactionsFormatted!E35</f>
        <v>44482</v>
      </c>
      <c r="E34" s="9">
        <f ca="1">TransactionsFormatted!F35</f>
        <v>1</v>
      </c>
      <c r="F34" s="7">
        <f ca="1">TransactionsFormatted!G35</f>
        <v>98.39</v>
      </c>
      <c r="G34" s="7">
        <f ca="1">TransactionsFormatted!H35</f>
        <v>0.97</v>
      </c>
      <c r="H34" s="7">
        <f ca="1">TransactionsFormatted!I35</f>
        <v>96.81</v>
      </c>
      <c r="I34" s="7">
        <f>TransactionsFormatted!J35</f>
        <v>0</v>
      </c>
      <c r="J34" s="16" t="str">
        <f>TransactionsFormatted!K35</f>
        <v>Ameerika</v>
      </c>
      <c r="K34" s="16" t="str">
        <f>TransactionsFormatted!L35</f>
        <v>USD</v>
      </c>
    </row>
    <row r="35" spans="1:11" x14ac:dyDescent="0.3">
      <c r="A35" s="5" t="str">
        <f>TransactionsFormatted!B36</f>
        <v>US15117B2025</v>
      </c>
      <c r="B35" s="5" t="str">
        <f>TransactionsFormatted!C36</f>
        <v>CELLDEX THERAPEUTICS INC</v>
      </c>
      <c r="C35" s="8">
        <f ca="1">TransactionsFormatted!D36</f>
        <v>44413</v>
      </c>
      <c r="D35" s="8">
        <f ca="1">TransactionsFormatted!E36</f>
        <v>44414</v>
      </c>
      <c r="E35" s="9">
        <f ca="1">TransactionsFormatted!F36</f>
        <v>5</v>
      </c>
      <c r="F35" s="7">
        <f ca="1">TransactionsFormatted!G36</f>
        <v>231.75</v>
      </c>
      <c r="G35" s="7">
        <f ca="1">TransactionsFormatted!H36</f>
        <v>1</v>
      </c>
      <c r="H35" s="7">
        <f ca="1">TransactionsFormatted!I36</f>
        <v>226.6</v>
      </c>
      <c r="I35" s="7">
        <f>TransactionsFormatted!J36</f>
        <v>0</v>
      </c>
      <c r="J35" s="16" t="str">
        <f>TransactionsFormatted!K36</f>
        <v>Ameerika</v>
      </c>
      <c r="K35" s="16" t="str">
        <f>TransactionsFormatted!L36</f>
        <v>USD</v>
      </c>
    </row>
    <row r="36" spans="1:11" x14ac:dyDescent="0.3">
      <c r="A36" s="5" t="str">
        <f>TransactionsFormatted!B37</f>
        <v>US19260Q1076</v>
      </c>
      <c r="B36" s="5" t="str">
        <f>TransactionsFormatted!C37</f>
        <v>COINBASE GLOBAL INC -CLASS A</v>
      </c>
      <c r="C36" s="8">
        <f ca="1">TransactionsFormatted!D37</f>
        <v>44515</v>
      </c>
      <c r="D36" s="8">
        <f ca="1">TransactionsFormatted!E37</f>
        <v>44515</v>
      </c>
      <c r="E36" s="9">
        <f ca="1">TransactionsFormatted!F37</f>
        <v>1</v>
      </c>
      <c r="F36" s="7">
        <f ca="1">TransactionsFormatted!G37</f>
        <v>347.64</v>
      </c>
      <c r="G36" s="7">
        <f ca="1">TransactionsFormatted!H37</f>
        <v>1</v>
      </c>
      <c r="H36" s="7">
        <f ca="1">TransactionsFormatted!I37</f>
        <v>342.58</v>
      </c>
      <c r="I36" s="7">
        <f>TransactionsFormatted!J37</f>
        <v>0</v>
      </c>
      <c r="J36" s="16" t="str">
        <f>TransactionsFormatted!K37</f>
        <v>Ameerika</v>
      </c>
      <c r="K36" s="16" t="str">
        <f>TransactionsFormatted!L37</f>
        <v>USD</v>
      </c>
    </row>
    <row r="37" spans="1:11" x14ac:dyDescent="0.3">
      <c r="A37" s="5" t="str">
        <f>TransactionsFormatted!B38</f>
        <v>US13123X5086</v>
      </c>
      <c r="B37" s="5" t="str">
        <f>TransactionsFormatted!C38</f>
        <v>CALLON PETROLEUM CO</v>
      </c>
      <c r="C37" s="8">
        <f ca="1">TransactionsFormatted!D38</f>
        <v>44504</v>
      </c>
      <c r="D37" s="8">
        <f ca="1">TransactionsFormatted!E38</f>
        <v>44504</v>
      </c>
      <c r="E37" s="9">
        <f ca="1">TransactionsFormatted!F38</f>
        <v>4</v>
      </c>
      <c r="F37" s="7">
        <f ca="1">TransactionsFormatted!G38</f>
        <v>231.6</v>
      </c>
      <c r="G37" s="7">
        <f ca="1">TransactionsFormatted!H38</f>
        <v>1</v>
      </c>
      <c r="H37" s="7">
        <f ca="1">TransactionsFormatted!I38</f>
        <v>223.76</v>
      </c>
      <c r="I37" s="7">
        <f>TransactionsFormatted!J38</f>
        <v>0</v>
      </c>
      <c r="J37" s="16" t="str">
        <f>TransactionsFormatted!K38</f>
        <v>Ameerika</v>
      </c>
      <c r="K37" s="16" t="str">
        <f>TransactionsFormatted!L38</f>
        <v>USD</v>
      </c>
    </row>
    <row r="38" spans="1:11" x14ac:dyDescent="0.3">
      <c r="A38" s="5" t="str">
        <f>TransactionsFormatted!B39</f>
        <v>US12769G1004</v>
      </c>
      <c r="B38" s="5" t="str">
        <f>TransactionsFormatted!C39</f>
        <v>CAESARS ENTERTAINMENT INC</v>
      </c>
      <c r="C38" s="8">
        <f ca="1">TransactionsFormatted!D39</f>
        <v>44483</v>
      </c>
      <c r="D38" s="8">
        <f ca="1">TransactionsFormatted!E39</f>
        <v>44483</v>
      </c>
      <c r="E38" s="9">
        <f ca="1">TransactionsFormatted!F39</f>
        <v>2</v>
      </c>
      <c r="F38" s="7">
        <f ca="1">TransactionsFormatted!G39</f>
        <v>232.84</v>
      </c>
      <c r="G38" s="7">
        <f ca="1">TransactionsFormatted!H39</f>
        <v>1</v>
      </c>
      <c r="H38" s="7">
        <f ca="1">TransactionsFormatted!I39</f>
        <v>230.7</v>
      </c>
      <c r="I38" s="7">
        <f>TransactionsFormatted!J39</f>
        <v>0</v>
      </c>
      <c r="J38" s="16" t="str">
        <f>TransactionsFormatted!K39</f>
        <v>Ameerika</v>
      </c>
      <c r="K38" s="16" t="str">
        <f>TransactionsFormatted!L39</f>
        <v>USD</v>
      </c>
    </row>
    <row r="39" spans="1:11" x14ac:dyDescent="0.3">
      <c r="A39" s="5" t="str">
        <f>TransactionsFormatted!B40</f>
        <v>MHY1968P1218</v>
      </c>
      <c r="B39" s="5" t="str">
        <f>TransactionsFormatted!C40</f>
        <v>DANAOS CORP</v>
      </c>
      <c r="C39" s="8">
        <f ca="1">TransactionsFormatted!D40</f>
        <v>44305</v>
      </c>
      <c r="D39" s="8">
        <f ca="1">TransactionsFormatted!E40</f>
        <v>44305</v>
      </c>
      <c r="E39" s="9">
        <f ca="1">TransactionsFormatted!F40</f>
        <v>4</v>
      </c>
      <c r="F39" s="7">
        <f ca="1">TransactionsFormatted!G40</f>
        <v>214.64</v>
      </c>
      <c r="G39" s="7">
        <f ca="1">TransactionsFormatted!H40</f>
        <v>1</v>
      </c>
      <c r="H39" s="7">
        <f ca="1">TransactionsFormatted!I40</f>
        <v>211.2</v>
      </c>
      <c r="I39" s="7">
        <f>TransactionsFormatted!J40</f>
        <v>0</v>
      </c>
      <c r="J39" s="16" t="str">
        <f>TransactionsFormatted!K40</f>
        <v>Ameerika</v>
      </c>
      <c r="K39" s="16" t="str">
        <f>TransactionsFormatted!L40</f>
        <v>USD</v>
      </c>
    </row>
    <row r="40" spans="1:11" x14ac:dyDescent="0.3">
      <c r="A40" s="5" t="str">
        <f>TransactionsFormatted!B41</f>
        <v>MHY1968P1218</v>
      </c>
      <c r="B40" s="5" t="str">
        <f>TransactionsFormatted!C41</f>
        <v>DANAOS CORP</v>
      </c>
      <c r="C40" s="8">
        <f ca="1">TransactionsFormatted!D41</f>
        <v>44349</v>
      </c>
      <c r="D40" s="8">
        <f ca="1">TransactionsFormatted!E41</f>
        <v>44349</v>
      </c>
      <c r="E40" s="9">
        <f ca="1">TransactionsFormatted!F41</f>
        <v>3</v>
      </c>
      <c r="F40" s="7">
        <f ca="1">TransactionsFormatted!G41</f>
        <v>197.49</v>
      </c>
      <c r="G40" s="7">
        <f ca="1">TransactionsFormatted!H41</f>
        <v>1</v>
      </c>
      <c r="H40" s="7">
        <f ca="1">TransactionsFormatted!I41</f>
        <v>194.37</v>
      </c>
      <c r="I40" s="7">
        <f>TransactionsFormatted!J41</f>
        <v>0</v>
      </c>
      <c r="J40" s="16" t="str">
        <f>TransactionsFormatted!K41</f>
        <v>Ameerika</v>
      </c>
      <c r="K40" s="16" t="str">
        <f>TransactionsFormatted!L41</f>
        <v>USD</v>
      </c>
    </row>
    <row r="41" spans="1:11" x14ac:dyDescent="0.3">
      <c r="A41" s="5" t="str">
        <f>TransactionsFormatted!B42</f>
        <v>US24984K1051</v>
      </c>
      <c r="B41" s="5" t="str">
        <f>TransactionsFormatted!C42</f>
        <v>DERMTECH INC</v>
      </c>
      <c r="C41" s="8">
        <f ca="1">TransactionsFormatted!D42</f>
        <v>44354</v>
      </c>
      <c r="D41" s="8">
        <f ca="1">TransactionsFormatted!E42</f>
        <v>44356</v>
      </c>
      <c r="E41" s="9">
        <f ca="1">TransactionsFormatted!F42</f>
        <v>3</v>
      </c>
      <c r="F41" s="7">
        <f ca="1">TransactionsFormatted!G42</f>
        <v>120.89</v>
      </c>
      <c r="G41" s="7">
        <f ca="1">TransactionsFormatted!H42</f>
        <v>1</v>
      </c>
      <c r="H41" s="7">
        <f ca="1">TransactionsFormatted!I42</f>
        <v>133.53</v>
      </c>
      <c r="I41" s="7">
        <f>TransactionsFormatted!J42</f>
        <v>0</v>
      </c>
      <c r="J41" s="16" t="str">
        <f>TransactionsFormatted!K42</f>
        <v>Ameerika</v>
      </c>
      <c r="K41" s="16" t="str">
        <f>TransactionsFormatted!L42</f>
        <v>USD</v>
      </c>
    </row>
    <row r="42" spans="1:11" x14ac:dyDescent="0.3">
      <c r="A42" s="5" t="str">
        <f>TransactionsFormatted!B43</f>
        <v>US24984K1051</v>
      </c>
      <c r="B42" s="5" t="str">
        <f>TransactionsFormatted!C43</f>
        <v>DERMTECH INC</v>
      </c>
      <c r="C42" s="8">
        <f ca="1">TransactionsFormatted!D43</f>
        <v>44354</v>
      </c>
      <c r="D42" s="8">
        <f ca="1">TransactionsFormatted!E43</f>
        <v>44358</v>
      </c>
      <c r="E42" s="9">
        <f ca="1">TransactionsFormatted!F43</f>
        <v>3</v>
      </c>
      <c r="F42" s="7">
        <f ca="1">TransactionsFormatted!G43</f>
        <v>120.89</v>
      </c>
      <c r="G42" s="7">
        <f ca="1">TransactionsFormatted!H43</f>
        <v>1</v>
      </c>
      <c r="H42" s="7">
        <f ca="1">TransactionsFormatted!I43</f>
        <v>122.31</v>
      </c>
      <c r="I42" s="7">
        <f>TransactionsFormatted!J43</f>
        <v>0</v>
      </c>
      <c r="J42" s="16" t="str">
        <f>TransactionsFormatted!K43</f>
        <v>Ameerika</v>
      </c>
      <c r="K42" s="16" t="str">
        <f>TransactionsFormatted!L43</f>
        <v>USD</v>
      </c>
    </row>
    <row r="43" spans="1:11" x14ac:dyDescent="0.3">
      <c r="A43" s="5" t="str">
        <f>TransactionsFormatted!B44</f>
        <v>US25402D1028</v>
      </c>
      <c r="B43" s="5" t="str">
        <f>TransactionsFormatted!C44</f>
        <v>DIGITALOCEAN HOLDINGS INC</v>
      </c>
      <c r="C43" s="8">
        <f ca="1">TransactionsFormatted!D44</f>
        <v>44482</v>
      </c>
      <c r="D43" s="8">
        <f ca="1">TransactionsFormatted!E44</f>
        <v>44487</v>
      </c>
      <c r="E43" s="9">
        <f ca="1">TransactionsFormatted!F44</f>
        <v>2</v>
      </c>
      <c r="F43" s="7">
        <f ca="1">TransactionsFormatted!G44</f>
        <v>178.92</v>
      </c>
      <c r="G43" s="7">
        <f ca="1">TransactionsFormatted!H44</f>
        <v>1</v>
      </c>
      <c r="H43" s="7">
        <f ca="1">TransactionsFormatted!I44</f>
        <v>180.78</v>
      </c>
      <c r="I43" s="7">
        <f>TransactionsFormatted!J44</f>
        <v>0</v>
      </c>
      <c r="J43" s="16" t="str">
        <f>TransactionsFormatted!K44</f>
        <v>Ameerika</v>
      </c>
      <c r="K43" s="16" t="str">
        <f>TransactionsFormatted!L44</f>
        <v>USD</v>
      </c>
    </row>
    <row r="44" spans="1:11" x14ac:dyDescent="0.3">
      <c r="A44" s="5" t="str">
        <f>TransactionsFormatted!B45</f>
        <v>US28106W1036</v>
      </c>
      <c r="B44" s="5" t="str">
        <f>TransactionsFormatted!C45</f>
        <v>EDITAS MEDICINE INC</v>
      </c>
      <c r="C44" s="8">
        <f ca="1">TransactionsFormatted!D45</f>
        <v>44438</v>
      </c>
      <c r="D44" s="8">
        <f ca="1">TransactionsFormatted!E45</f>
        <v>44438</v>
      </c>
      <c r="E44" s="9">
        <f ca="1">TransactionsFormatted!F45</f>
        <v>3</v>
      </c>
      <c r="F44" s="7">
        <f ca="1">TransactionsFormatted!G45</f>
        <v>202.32</v>
      </c>
      <c r="G44" s="7">
        <f ca="1">TransactionsFormatted!H45</f>
        <v>1</v>
      </c>
      <c r="H44" s="7">
        <f ca="1">TransactionsFormatted!I45</f>
        <v>195.48</v>
      </c>
      <c r="I44" s="7">
        <f>TransactionsFormatted!J45</f>
        <v>0</v>
      </c>
      <c r="J44" s="16" t="str">
        <f>TransactionsFormatted!K45</f>
        <v>Ameerika</v>
      </c>
      <c r="K44" s="16" t="str">
        <f>TransactionsFormatted!L45</f>
        <v>USD</v>
      </c>
    </row>
    <row r="45" spans="1:11" x14ac:dyDescent="0.3">
      <c r="A45" s="5" t="str">
        <f>TransactionsFormatted!B46</f>
        <v>US29355A1079</v>
      </c>
      <c r="B45" s="5" t="str">
        <f>TransactionsFormatted!C46</f>
        <v>ENPHASE ENERGY INC</v>
      </c>
      <c r="C45" s="8">
        <f ca="1">TransactionsFormatted!D46</f>
        <v>44517</v>
      </c>
      <c r="D45" s="8">
        <f ca="1">TransactionsFormatted!E46</f>
        <v>44518</v>
      </c>
      <c r="E45" s="9">
        <f ca="1">TransactionsFormatted!F46</f>
        <v>1</v>
      </c>
      <c r="F45" s="7">
        <f ca="1">TransactionsFormatted!G46</f>
        <v>254.65</v>
      </c>
      <c r="G45" s="7">
        <f ca="1">TransactionsFormatted!H46</f>
        <v>1</v>
      </c>
      <c r="H45" s="7">
        <f ca="1">TransactionsFormatted!I46</f>
        <v>250.21</v>
      </c>
      <c r="I45" s="7">
        <f>TransactionsFormatted!J46</f>
        <v>0</v>
      </c>
      <c r="J45" s="16" t="str">
        <f>TransactionsFormatted!K46</f>
        <v>Ameerika</v>
      </c>
      <c r="K45" s="16" t="str">
        <f>TransactionsFormatted!L46</f>
        <v>USD</v>
      </c>
    </row>
    <row r="46" spans="1:11" x14ac:dyDescent="0.3">
      <c r="A46" s="5" t="str">
        <f>TransactionsFormatted!B47</f>
        <v>US29415C1018</v>
      </c>
      <c r="B46" s="5" t="str">
        <f>TransactionsFormatted!C47</f>
        <v>EOS ENERGY ENTERPRISES INC</v>
      </c>
      <c r="C46" s="8">
        <f ca="1">TransactionsFormatted!D47</f>
        <v>44355</v>
      </c>
      <c r="D46" s="8">
        <f ca="1">TransactionsFormatted!E47</f>
        <v>44356</v>
      </c>
      <c r="E46" s="9">
        <f ca="1">TransactionsFormatted!F47</f>
        <v>12</v>
      </c>
      <c r="F46" s="7">
        <f ca="1">TransactionsFormatted!G47</f>
        <v>251.04</v>
      </c>
      <c r="G46" s="7">
        <f ca="1">TransactionsFormatted!H47</f>
        <v>1</v>
      </c>
      <c r="H46" s="7">
        <f ca="1">TransactionsFormatted!I47</f>
        <v>242.3</v>
      </c>
      <c r="I46" s="7">
        <f>TransactionsFormatted!J47</f>
        <v>0</v>
      </c>
      <c r="J46" s="16" t="str">
        <f>TransactionsFormatted!K47</f>
        <v>Ameerika</v>
      </c>
      <c r="K46" s="16" t="str">
        <f>TransactionsFormatted!L47</f>
        <v>USD</v>
      </c>
    </row>
    <row r="47" spans="1:11" x14ac:dyDescent="0.3">
      <c r="A47" s="5" t="str">
        <f>TransactionsFormatted!B48</f>
        <v>SGXZ53262598</v>
      </c>
      <c r="B47" s="5" t="str">
        <f>TransactionsFormatted!C48</f>
        <v>EQONEX LTD</v>
      </c>
      <c r="C47" s="8">
        <f ca="1">TransactionsFormatted!D48</f>
        <v>44508</v>
      </c>
      <c r="D47" s="8">
        <f ca="1">TransactionsFormatted!E48</f>
        <v>44508</v>
      </c>
      <c r="E47" s="9">
        <f ca="1">TransactionsFormatted!F48</f>
        <v>42</v>
      </c>
      <c r="F47" s="7">
        <f ca="1">TransactionsFormatted!G48</f>
        <v>257.88</v>
      </c>
      <c r="G47" s="7">
        <f ca="1">TransactionsFormatted!H48</f>
        <v>1.01</v>
      </c>
      <c r="H47" s="7">
        <f ca="1">TransactionsFormatted!I48</f>
        <v>244.44</v>
      </c>
      <c r="I47" s="7">
        <f>TransactionsFormatted!J48</f>
        <v>0</v>
      </c>
      <c r="J47" s="16" t="str">
        <f>TransactionsFormatted!K48</f>
        <v>Ameerika</v>
      </c>
      <c r="K47" s="16" t="str">
        <f>TransactionsFormatted!L48</f>
        <v>USD</v>
      </c>
    </row>
    <row r="48" spans="1:11" x14ac:dyDescent="0.3">
      <c r="A48" s="5" t="str">
        <f>TransactionsFormatted!B49</f>
        <v>US36118L1061</v>
      </c>
      <c r="B48" s="5" t="str">
        <f>TransactionsFormatted!C49</f>
        <v>FUTU HOLDINGS LTD-ADR</v>
      </c>
      <c r="C48" s="8">
        <f ca="1">TransactionsFormatted!D49</f>
        <v>44426</v>
      </c>
      <c r="D48" s="8">
        <f ca="1">TransactionsFormatted!E49</f>
        <v>44427</v>
      </c>
      <c r="E48" s="9">
        <f ca="1">TransactionsFormatted!F49</f>
        <v>1</v>
      </c>
      <c r="F48" s="7">
        <f ca="1">TransactionsFormatted!G49</f>
        <v>94.98</v>
      </c>
      <c r="G48" s="7">
        <f ca="1">TransactionsFormatted!H49</f>
        <v>0.89</v>
      </c>
      <c r="H48" s="7">
        <f ca="1">TransactionsFormatted!I49</f>
        <v>88.93</v>
      </c>
      <c r="I48" s="7">
        <f>TransactionsFormatted!J49</f>
        <v>0</v>
      </c>
      <c r="J48" s="16" t="str">
        <f>TransactionsFormatted!K49</f>
        <v>Ameerika</v>
      </c>
      <c r="K48" s="16" t="str">
        <f>TransactionsFormatted!L49</f>
        <v>USD</v>
      </c>
    </row>
    <row r="49" spans="1:11" x14ac:dyDescent="0.3">
      <c r="A49" s="5" t="str">
        <f>TransactionsFormatted!B50</f>
        <v>US3632252025</v>
      </c>
      <c r="B49" s="5" t="str">
        <f>TransactionsFormatted!C50</f>
        <v>GALECTIN THERAPEUTICS INC</v>
      </c>
      <c r="C49" s="8">
        <f ca="1">TransactionsFormatted!D50</f>
        <v>44355</v>
      </c>
      <c r="D49" s="8">
        <f ca="1">TransactionsFormatted!E50</f>
        <v>44355</v>
      </c>
      <c r="E49" s="9">
        <f ca="1">TransactionsFormatted!F50</f>
        <v>62</v>
      </c>
      <c r="F49" s="7">
        <f ca="1">TransactionsFormatted!G50</f>
        <v>248.62</v>
      </c>
      <c r="G49" s="7">
        <f ca="1">TransactionsFormatted!H50</f>
        <v>1.01</v>
      </c>
      <c r="H49" s="7">
        <f ca="1">TransactionsFormatted!I50</f>
        <v>244.9</v>
      </c>
      <c r="I49" s="7">
        <f>TransactionsFormatted!J50</f>
        <v>0</v>
      </c>
      <c r="J49" s="16" t="str">
        <f>TransactionsFormatted!K50</f>
        <v>Ameerika</v>
      </c>
      <c r="K49" s="16" t="str">
        <f>TransactionsFormatted!L50</f>
        <v>USD</v>
      </c>
    </row>
    <row r="50" spans="1:11" x14ac:dyDescent="0.3">
      <c r="A50" s="5" t="str">
        <f>TransactionsFormatted!B51</f>
        <v>MHY2687W1084</v>
      </c>
      <c r="B50" s="5" t="str">
        <f>TransactionsFormatted!C51</f>
        <v>GASLOG PARTNERS LP</v>
      </c>
      <c r="C50" s="8">
        <f ca="1">TransactionsFormatted!D51</f>
        <v>44403</v>
      </c>
      <c r="D50" s="8">
        <f ca="1">TransactionsFormatted!E51</f>
        <v>44404</v>
      </c>
      <c r="E50" s="9">
        <f ca="1">TransactionsFormatted!F51</f>
        <v>49</v>
      </c>
      <c r="F50" s="7">
        <f ca="1">TransactionsFormatted!G51</f>
        <v>248.77</v>
      </c>
      <c r="G50" s="7">
        <f ca="1">TransactionsFormatted!H51</f>
        <v>1.01</v>
      </c>
      <c r="H50" s="7">
        <f ca="1">TransactionsFormatted!I51</f>
        <v>215.6</v>
      </c>
      <c r="I50" s="7">
        <f>TransactionsFormatted!J51</f>
        <v>0</v>
      </c>
      <c r="J50" s="16" t="str">
        <f>TransactionsFormatted!K51</f>
        <v>Ameerika</v>
      </c>
      <c r="K50" s="16" t="str">
        <f>TransactionsFormatted!L51</f>
        <v>USD</v>
      </c>
    </row>
    <row r="51" spans="1:11" x14ac:dyDescent="0.3">
      <c r="A51" s="5" t="str">
        <f>TransactionsFormatted!B52</f>
        <v>US36467W1099</v>
      </c>
      <c r="B51" s="5" t="str">
        <f>TransactionsFormatted!C52</f>
        <v>GAMESTOP CORP-CLASS A</v>
      </c>
      <c r="C51" s="8">
        <f ca="1">TransactionsFormatted!D52</f>
        <v>44305</v>
      </c>
      <c r="D51" s="8">
        <f ca="1">TransactionsFormatted!E52</f>
        <v>44305</v>
      </c>
      <c r="E51" s="9">
        <f ca="1">TransactionsFormatted!F52</f>
        <v>1</v>
      </c>
      <c r="F51" s="7">
        <f ca="1">TransactionsFormatted!G52</f>
        <v>173.26</v>
      </c>
      <c r="G51" s="7">
        <f ca="1">TransactionsFormatted!H52</f>
        <v>1</v>
      </c>
      <c r="H51" s="7">
        <f ca="1">TransactionsFormatted!I52</f>
        <v>169.31</v>
      </c>
      <c r="I51" s="7">
        <f>TransactionsFormatted!J52</f>
        <v>0</v>
      </c>
      <c r="J51" s="16" t="str">
        <f>TransactionsFormatted!K52</f>
        <v>Ameerika</v>
      </c>
      <c r="K51" s="16" t="str">
        <f>TransactionsFormatted!L52</f>
        <v>USD</v>
      </c>
    </row>
    <row r="52" spans="1:11" x14ac:dyDescent="0.3">
      <c r="A52" s="5" t="str">
        <f>TransactionsFormatted!B53</f>
        <v>US36338D1081</v>
      </c>
      <c r="B52" s="5" t="str">
        <f>TransactionsFormatted!C53</f>
        <v>GALERA THERAPEUTICS INC</v>
      </c>
      <c r="C52" s="8">
        <f ca="1">TransactionsFormatted!D53</f>
        <v>44544</v>
      </c>
      <c r="D52" s="8">
        <f ca="1">TransactionsFormatted!E53</f>
        <v>44544</v>
      </c>
      <c r="E52" s="9">
        <f ca="1">TransactionsFormatted!F53</f>
        <v>100</v>
      </c>
      <c r="F52" s="7">
        <f ca="1">TransactionsFormatted!G53</f>
        <v>307.5</v>
      </c>
      <c r="G52" s="7">
        <f ca="1">TransactionsFormatted!H53</f>
        <v>1.01</v>
      </c>
      <c r="H52" s="7">
        <f ca="1">TransactionsFormatted!I53</f>
        <v>295</v>
      </c>
      <c r="I52" s="7">
        <f>TransactionsFormatted!J53</f>
        <v>0</v>
      </c>
      <c r="J52" s="16" t="str">
        <f>TransactionsFormatted!K53</f>
        <v>Ameerika</v>
      </c>
      <c r="K52" s="16" t="str">
        <f>TransactionsFormatted!L53</f>
        <v>USD</v>
      </c>
    </row>
    <row r="53" spans="1:11" x14ac:dyDescent="0.3">
      <c r="A53" s="5" t="str">
        <f>TransactionsFormatted!B54</f>
        <v>KYG4645E1052</v>
      </c>
      <c r="B53" s="5" t="str">
        <f>TransactionsFormatted!C54</f>
        <v>HUADI INTERNATIONAL GROUP CO</v>
      </c>
      <c r="C53" s="8">
        <f ca="1">TransactionsFormatted!D54</f>
        <v>44510</v>
      </c>
      <c r="D53" s="8">
        <f ca="1">TransactionsFormatted!E54</f>
        <v>44510</v>
      </c>
      <c r="E53" s="9">
        <f ca="1">TransactionsFormatted!F54</f>
        <v>9</v>
      </c>
      <c r="F53" s="7">
        <f ca="1">TransactionsFormatted!G54</f>
        <v>231.66</v>
      </c>
      <c r="G53" s="7">
        <f ca="1">TransactionsFormatted!H54</f>
        <v>1</v>
      </c>
      <c r="H53" s="7">
        <f ca="1">TransactionsFormatted!I54</f>
        <v>218.34</v>
      </c>
      <c r="I53" s="7">
        <f>TransactionsFormatted!J54</f>
        <v>0</v>
      </c>
      <c r="J53" s="16" t="str">
        <f>TransactionsFormatted!K54</f>
        <v>Ameerika</v>
      </c>
      <c r="K53" s="16" t="str">
        <f>TransactionsFormatted!L54</f>
        <v>USD</v>
      </c>
    </row>
    <row r="54" spans="1:11" x14ac:dyDescent="0.3">
      <c r="A54" s="5" t="str">
        <f>TransactionsFormatted!B55</f>
        <v>US45172K1025</v>
      </c>
      <c r="B54" s="5" t="str">
        <f>TransactionsFormatted!C55</f>
        <v>IKONICS CORP</v>
      </c>
      <c r="C54" s="8">
        <f ca="1">TransactionsFormatted!D55</f>
        <v>44403</v>
      </c>
      <c r="D54" s="8">
        <f ca="1">TransactionsFormatted!E55</f>
        <v>44404</v>
      </c>
      <c r="E54" s="9">
        <f ca="1">TransactionsFormatted!F55</f>
        <v>9</v>
      </c>
      <c r="F54" s="7">
        <f ca="1">TransactionsFormatted!G55</f>
        <v>200.79</v>
      </c>
      <c r="G54" s="7">
        <f ca="1">TransactionsFormatted!H55</f>
        <v>1</v>
      </c>
      <c r="H54" s="7">
        <f ca="1">TransactionsFormatted!I55</f>
        <v>189.54</v>
      </c>
      <c r="I54" s="7">
        <f>TransactionsFormatted!J55</f>
        <v>0</v>
      </c>
      <c r="J54" s="16" t="str">
        <f>TransactionsFormatted!K55</f>
        <v>Ameerika</v>
      </c>
      <c r="K54" s="16" t="str">
        <f>TransactionsFormatted!L55</f>
        <v>USD</v>
      </c>
    </row>
    <row r="55" spans="1:11" x14ac:dyDescent="0.3">
      <c r="A55" s="5" t="str">
        <f>TransactionsFormatted!B56</f>
        <v>US46583P1021</v>
      </c>
      <c r="B55" s="5" t="str">
        <f>TransactionsFormatted!C56</f>
        <v>IVERIC BIO INC</v>
      </c>
      <c r="C55" s="8">
        <f ca="1">TransactionsFormatted!D56</f>
        <v>44484</v>
      </c>
      <c r="D55" s="8">
        <f ca="1">TransactionsFormatted!E56</f>
        <v>44484</v>
      </c>
      <c r="E55" s="9">
        <f ca="1">TransactionsFormatted!F56</f>
        <v>13</v>
      </c>
      <c r="F55" s="7">
        <f ca="1">TransactionsFormatted!G56</f>
        <v>225.55</v>
      </c>
      <c r="G55" s="7">
        <f ca="1">TransactionsFormatted!H56</f>
        <v>1</v>
      </c>
      <c r="H55" s="7">
        <f ca="1">TransactionsFormatted!I56</f>
        <v>221.05</v>
      </c>
      <c r="I55" s="7">
        <f>TransactionsFormatted!J56</f>
        <v>0</v>
      </c>
      <c r="J55" s="16" t="str">
        <f>TransactionsFormatted!K56</f>
        <v>Ameerika</v>
      </c>
      <c r="K55" s="16" t="str">
        <f>TransactionsFormatted!L56</f>
        <v>USD</v>
      </c>
    </row>
    <row r="56" spans="1:11" x14ac:dyDescent="0.3">
      <c r="A56" s="5" t="str">
        <f>TransactionsFormatted!B57</f>
        <v>CA53680Q2071</v>
      </c>
      <c r="B56" s="5" t="str">
        <f>TransactionsFormatted!C57</f>
        <v>LITHIUM AMERICAS CORP</v>
      </c>
      <c r="C56" s="8">
        <f ca="1">TransactionsFormatted!D57</f>
        <v>44494</v>
      </c>
      <c r="D56" s="8">
        <f ca="1">TransactionsFormatted!E57</f>
        <v>44496</v>
      </c>
      <c r="E56" s="9">
        <f ca="1">TransactionsFormatted!F57</f>
        <v>5</v>
      </c>
      <c r="F56" s="7">
        <f ca="1">TransactionsFormatted!G57</f>
        <v>128.43</v>
      </c>
      <c r="G56" s="7">
        <f ca="1">TransactionsFormatted!H57</f>
        <v>1</v>
      </c>
      <c r="H56" s="7">
        <f ca="1">TransactionsFormatted!I57</f>
        <v>140.15</v>
      </c>
      <c r="I56" s="7">
        <f>TransactionsFormatted!J57</f>
        <v>0</v>
      </c>
      <c r="J56" s="16" t="str">
        <f>TransactionsFormatted!K57</f>
        <v>Ameerika</v>
      </c>
      <c r="K56" s="16" t="str">
        <f>TransactionsFormatted!L57</f>
        <v>USD</v>
      </c>
    </row>
    <row r="57" spans="1:11" x14ac:dyDescent="0.3">
      <c r="A57" s="5" t="str">
        <f>TransactionsFormatted!B58</f>
        <v>CA53680Q2071</v>
      </c>
      <c r="B57" s="5" t="str">
        <f>TransactionsFormatted!C58</f>
        <v>LITHIUM AMERICAS CORP</v>
      </c>
      <c r="C57" s="8">
        <f ca="1">TransactionsFormatted!D58</f>
        <v>44494</v>
      </c>
      <c r="D57" s="8">
        <f ca="1">TransactionsFormatted!E58</f>
        <v>44510</v>
      </c>
      <c r="E57" s="9">
        <f ca="1">TransactionsFormatted!F58</f>
        <v>4</v>
      </c>
      <c r="F57" s="7">
        <f ca="1">TransactionsFormatted!G58</f>
        <v>102.74</v>
      </c>
      <c r="G57" s="7">
        <f ca="1">TransactionsFormatted!H58</f>
        <v>1</v>
      </c>
      <c r="H57" s="7">
        <f ca="1">TransactionsFormatted!I58</f>
        <v>130.56</v>
      </c>
      <c r="I57" s="7">
        <f>TransactionsFormatted!J58</f>
        <v>0</v>
      </c>
      <c r="J57" s="16" t="str">
        <f>TransactionsFormatted!K58</f>
        <v>Ameerika</v>
      </c>
      <c r="K57" s="16" t="str">
        <f>TransactionsFormatted!L58</f>
        <v>USD</v>
      </c>
    </row>
    <row r="58" spans="1:11" x14ac:dyDescent="0.3">
      <c r="A58" s="5" t="str">
        <f>TransactionsFormatted!B59</f>
        <v>CA53680Q2071</v>
      </c>
      <c r="B58" s="5" t="str">
        <f>TransactionsFormatted!C59</f>
        <v>LITHIUM AMERICAS CORP</v>
      </c>
      <c r="C58" s="8">
        <f ca="1">TransactionsFormatted!D59</f>
        <v>44518</v>
      </c>
      <c r="D58" s="8">
        <f ca="1">TransactionsFormatted!E59</f>
        <v>44518</v>
      </c>
      <c r="E58" s="9">
        <f ca="1">TransactionsFormatted!F59</f>
        <v>10</v>
      </c>
      <c r="F58" s="7">
        <f ca="1">TransactionsFormatted!G59</f>
        <v>345.8</v>
      </c>
      <c r="G58" s="7">
        <f ca="1">TransactionsFormatted!H59</f>
        <v>1</v>
      </c>
      <c r="H58" s="7">
        <f ca="1">TransactionsFormatted!I59</f>
        <v>333.75</v>
      </c>
      <c r="I58" s="7">
        <f>TransactionsFormatted!J59</f>
        <v>0</v>
      </c>
      <c r="J58" s="16" t="str">
        <f>TransactionsFormatted!K59</f>
        <v>Ameerika</v>
      </c>
      <c r="K58" s="16" t="str">
        <f>TransactionsFormatted!L59</f>
        <v>USD</v>
      </c>
    </row>
    <row r="59" spans="1:11" x14ac:dyDescent="0.3">
      <c r="A59" s="5" t="str">
        <f>TransactionsFormatted!B60</f>
        <v>US5494981039</v>
      </c>
      <c r="B59" s="5" t="str">
        <f>TransactionsFormatted!C60</f>
        <v>LUCID GROUP INC</v>
      </c>
      <c r="C59" s="8">
        <f ca="1">TransactionsFormatted!D60</f>
        <v>44529</v>
      </c>
      <c r="D59" s="8">
        <f ca="1">TransactionsFormatted!E60</f>
        <v>44529</v>
      </c>
      <c r="E59" s="9">
        <f ca="1">TransactionsFormatted!F60</f>
        <v>5</v>
      </c>
      <c r="F59" s="7">
        <f ca="1">TransactionsFormatted!G60</f>
        <v>263.89999999999998</v>
      </c>
      <c r="G59" s="7">
        <f ca="1">TransactionsFormatted!H60</f>
        <v>1</v>
      </c>
      <c r="H59" s="7">
        <f ca="1">TransactionsFormatted!I60</f>
        <v>259.95</v>
      </c>
      <c r="I59" s="7">
        <f>TransactionsFormatted!J60</f>
        <v>0</v>
      </c>
      <c r="J59" s="16" t="str">
        <f>TransactionsFormatted!K60</f>
        <v>Ameerika</v>
      </c>
      <c r="K59" s="16" t="str">
        <f>TransactionsFormatted!L60</f>
        <v>USD</v>
      </c>
    </row>
    <row r="60" spans="1:11" x14ac:dyDescent="0.3">
      <c r="A60" s="5" t="str">
        <f>TransactionsFormatted!B61</f>
        <v>US5494981039</v>
      </c>
      <c r="B60" s="5" t="str">
        <f>TransactionsFormatted!C61</f>
        <v>LUCID GROUP INC</v>
      </c>
      <c r="C60" s="8">
        <f ca="1">TransactionsFormatted!D61</f>
        <v>44530</v>
      </c>
      <c r="D60" s="8">
        <f ca="1">TransactionsFormatted!E61</f>
        <v>44530</v>
      </c>
      <c r="E60" s="9">
        <f ca="1">TransactionsFormatted!F61</f>
        <v>4</v>
      </c>
      <c r="F60" s="7">
        <f ca="1">TransactionsFormatted!G61</f>
        <v>221.88</v>
      </c>
      <c r="G60" s="7">
        <f ca="1">TransactionsFormatted!H61</f>
        <v>1</v>
      </c>
      <c r="H60" s="7">
        <f ca="1">TransactionsFormatted!I61</f>
        <v>217.28</v>
      </c>
      <c r="I60" s="7">
        <f>TransactionsFormatted!J61</f>
        <v>0</v>
      </c>
      <c r="J60" s="16" t="str">
        <f>TransactionsFormatted!K61</f>
        <v>Ameerika</v>
      </c>
      <c r="K60" s="16" t="str">
        <f>TransactionsFormatted!L61</f>
        <v>USD</v>
      </c>
    </row>
    <row r="61" spans="1:11" x14ac:dyDescent="0.3">
      <c r="A61" s="5" t="str">
        <f>TransactionsFormatted!B62</f>
        <v>US5494981039</v>
      </c>
      <c r="B61" s="5" t="str">
        <f>TransactionsFormatted!C62</f>
        <v>LUCID GROUP INC</v>
      </c>
      <c r="C61" s="8">
        <f ca="1">TransactionsFormatted!D62</f>
        <v>44530</v>
      </c>
      <c r="D61" s="8">
        <f ca="1">TransactionsFormatted!E62</f>
        <v>44530</v>
      </c>
      <c r="E61" s="9">
        <f ca="1">TransactionsFormatted!F62</f>
        <v>4</v>
      </c>
      <c r="F61" s="7">
        <f ca="1">TransactionsFormatted!G62</f>
        <v>222.04</v>
      </c>
      <c r="G61" s="7">
        <f ca="1">TransactionsFormatted!H62</f>
        <v>1</v>
      </c>
      <c r="H61" s="7">
        <f ca="1">TransactionsFormatted!I62</f>
        <v>216.22</v>
      </c>
      <c r="I61" s="7">
        <f>TransactionsFormatted!J62</f>
        <v>0</v>
      </c>
      <c r="J61" s="16" t="str">
        <f>TransactionsFormatted!K62</f>
        <v>Ameerika</v>
      </c>
      <c r="K61" s="16" t="str">
        <f>TransactionsFormatted!L62</f>
        <v>USD</v>
      </c>
    </row>
    <row r="62" spans="1:11" x14ac:dyDescent="0.3">
      <c r="A62" s="5" t="str">
        <f>TransactionsFormatted!B63</f>
        <v>US54738L1098</v>
      </c>
      <c r="B62" s="5" t="str">
        <f>TransactionsFormatted!C63</f>
        <v>LOVESAC CO/THE</v>
      </c>
      <c r="C62" s="8">
        <f ca="1">TransactionsFormatted!D63</f>
        <v>44355</v>
      </c>
      <c r="D62" s="8">
        <f ca="1">TransactionsFormatted!E63</f>
        <v>44355</v>
      </c>
      <c r="E62" s="9">
        <f ca="1">TransactionsFormatted!F63</f>
        <v>2</v>
      </c>
      <c r="F62" s="7">
        <f ca="1">TransactionsFormatted!G63</f>
        <v>173.6</v>
      </c>
      <c r="G62" s="7">
        <f ca="1">TransactionsFormatted!H63</f>
        <v>1</v>
      </c>
      <c r="H62" s="7">
        <f ca="1">TransactionsFormatted!I63</f>
        <v>169.62</v>
      </c>
      <c r="I62" s="7">
        <f>TransactionsFormatted!J63</f>
        <v>0</v>
      </c>
      <c r="J62" s="16" t="str">
        <f>TransactionsFormatted!K63</f>
        <v>Ameerika</v>
      </c>
      <c r="K62" s="16" t="str">
        <f>TransactionsFormatted!L63</f>
        <v>USD</v>
      </c>
    </row>
    <row r="63" spans="1:11" x14ac:dyDescent="0.3">
      <c r="A63" s="5" t="str">
        <f>TransactionsFormatted!B64</f>
        <v>US5657881067</v>
      </c>
      <c r="B63" s="5" t="str">
        <f>TransactionsFormatted!C64</f>
        <v>MARATHON DIGITAL HOLDINGS IN</v>
      </c>
      <c r="C63" s="8">
        <f ca="1">TransactionsFormatted!D64</f>
        <v>44501</v>
      </c>
      <c r="D63" s="8">
        <f ca="1">TransactionsFormatted!E64</f>
        <v>44503</v>
      </c>
      <c r="E63" s="9">
        <f ca="1">TransactionsFormatted!F64</f>
        <v>2</v>
      </c>
      <c r="F63" s="7">
        <f ca="1">TransactionsFormatted!G64</f>
        <v>105.62</v>
      </c>
      <c r="G63" s="7">
        <f ca="1">TransactionsFormatted!H64</f>
        <v>1</v>
      </c>
      <c r="H63" s="7">
        <f ca="1">TransactionsFormatted!I64</f>
        <v>119.24</v>
      </c>
      <c r="I63" s="7">
        <f>TransactionsFormatted!J64</f>
        <v>0</v>
      </c>
      <c r="J63" s="16" t="str">
        <f>TransactionsFormatted!K64</f>
        <v>Ameerika</v>
      </c>
      <c r="K63" s="16" t="str">
        <f>TransactionsFormatted!L64</f>
        <v>USD</v>
      </c>
    </row>
    <row r="64" spans="1:11" x14ac:dyDescent="0.3">
      <c r="A64" s="5" t="str">
        <f>TransactionsFormatted!B65</f>
        <v>US5657881067</v>
      </c>
      <c r="B64" s="5" t="str">
        <f>TransactionsFormatted!C65</f>
        <v>MARATHON DIGITAL HOLDINGS IN</v>
      </c>
      <c r="C64" s="8">
        <f ca="1">TransactionsFormatted!D65</f>
        <v>44501</v>
      </c>
      <c r="D64" s="8">
        <f ca="1">TransactionsFormatted!E65</f>
        <v>44509</v>
      </c>
      <c r="E64" s="9">
        <f ca="1">TransactionsFormatted!F65</f>
        <v>2</v>
      </c>
      <c r="F64" s="7">
        <f ca="1">TransactionsFormatted!G65</f>
        <v>105.62</v>
      </c>
      <c r="G64" s="7">
        <f ca="1">TransactionsFormatted!H65</f>
        <v>1</v>
      </c>
      <c r="H64" s="7">
        <f ca="1">TransactionsFormatted!I65</f>
        <v>159.36000000000001</v>
      </c>
      <c r="I64" s="7">
        <f>TransactionsFormatted!J65</f>
        <v>0</v>
      </c>
      <c r="J64" s="16" t="str">
        <f>TransactionsFormatted!K65</f>
        <v>Ameerika</v>
      </c>
      <c r="K64" s="16" t="str">
        <f>TransactionsFormatted!L65</f>
        <v>USD</v>
      </c>
    </row>
    <row r="65" spans="1:11" x14ac:dyDescent="0.3">
      <c r="A65" s="5" t="str">
        <f>TransactionsFormatted!B66</f>
        <v>US5764852050</v>
      </c>
      <c r="B65" s="5" t="str">
        <f>TransactionsFormatted!C66</f>
        <v>MATADOR RESOURCES CO</v>
      </c>
      <c r="C65" s="8">
        <f ca="1">TransactionsFormatted!D66</f>
        <v>44508</v>
      </c>
      <c r="D65" s="8">
        <f ca="1">TransactionsFormatted!E66</f>
        <v>44509</v>
      </c>
      <c r="E65" s="9">
        <f ca="1">TransactionsFormatted!F66</f>
        <v>5</v>
      </c>
      <c r="F65" s="7">
        <f ca="1">TransactionsFormatted!G66</f>
        <v>225.65</v>
      </c>
      <c r="G65" s="7">
        <f ca="1">TransactionsFormatted!H66</f>
        <v>1</v>
      </c>
      <c r="H65" s="7">
        <f ca="1">TransactionsFormatted!I66</f>
        <v>221.35</v>
      </c>
      <c r="I65" s="7">
        <f>TransactionsFormatted!J66</f>
        <v>0</v>
      </c>
      <c r="J65" s="16" t="str">
        <f>TransactionsFormatted!K66</f>
        <v>Ameerika</v>
      </c>
      <c r="K65" s="16" t="str">
        <f>TransactionsFormatted!L66</f>
        <v>USD</v>
      </c>
    </row>
    <row r="66" spans="1:11" x14ac:dyDescent="0.3">
      <c r="A66" s="5" t="str">
        <f>TransactionsFormatted!B67</f>
        <v>US5770961002</v>
      </c>
      <c r="B66" s="5" t="str">
        <f>TransactionsFormatted!C67</f>
        <v>MATTERPORT INC</v>
      </c>
      <c r="C66" s="8">
        <f ca="1">TransactionsFormatted!D67</f>
        <v>44490</v>
      </c>
      <c r="D66" s="8">
        <f ca="1">TransactionsFormatted!E67</f>
        <v>44491</v>
      </c>
      <c r="E66" s="9">
        <f ca="1">TransactionsFormatted!F67</f>
        <v>12</v>
      </c>
      <c r="F66" s="7">
        <f ca="1">TransactionsFormatted!G67</f>
        <v>234.58</v>
      </c>
      <c r="G66" s="7">
        <f ca="1">TransactionsFormatted!H67</f>
        <v>1</v>
      </c>
      <c r="H66" s="7">
        <f ca="1">TransactionsFormatted!I67</f>
        <v>229.82</v>
      </c>
      <c r="I66" s="7">
        <f>TransactionsFormatted!J67</f>
        <v>0</v>
      </c>
      <c r="J66" s="16" t="str">
        <f>TransactionsFormatted!K67</f>
        <v>Ameerika</v>
      </c>
      <c r="K66" s="16" t="str">
        <f>TransactionsFormatted!L67</f>
        <v>USD</v>
      </c>
    </row>
    <row r="67" spans="1:11" x14ac:dyDescent="0.3">
      <c r="A67" s="5" t="str">
        <f>TransactionsFormatted!B68</f>
        <v>US62914V1061</v>
      </c>
      <c r="B67" s="5" t="str">
        <f>TransactionsFormatted!C68</f>
        <v>NIO INC - ADR</v>
      </c>
      <c r="C67" s="8">
        <f ca="1">TransactionsFormatted!D68</f>
        <v>44426</v>
      </c>
      <c r="D67" s="8">
        <f ca="1">TransactionsFormatted!E68</f>
        <v>44427</v>
      </c>
      <c r="E67" s="9">
        <f ca="1">TransactionsFormatted!F68</f>
        <v>6</v>
      </c>
      <c r="F67" s="7">
        <f ca="1">TransactionsFormatted!G68</f>
        <v>232.67</v>
      </c>
      <c r="G67" s="7">
        <f ca="1">TransactionsFormatted!H68</f>
        <v>1</v>
      </c>
      <c r="H67" s="7">
        <f ca="1">TransactionsFormatted!I68</f>
        <v>225.18</v>
      </c>
      <c r="I67" s="7">
        <f>TransactionsFormatted!J68</f>
        <v>0</v>
      </c>
      <c r="J67" s="16" t="str">
        <f>TransactionsFormatted!K68</f>
        <v>Ameerika</v>
      </c>
      <c r="K67" s="16" t="str">
        <f>TransactionsFormatted!L68</f>
        <v>USD</v>
      </c>
    </row>
    <row r="68" spans="1:11" x14ac:dyDescent="0.3">
      <c r="A68" s="5" t="str">
        <f>TransactionsFormatted!B69</f>
        <v>US68559A1097</v>
      </c>
      <c r="B68" s="5" t="str">
        <f>TransactionsFormatted!C69</f>
        <v>ORBITAL ENERGY GROUP INC</v>
      </c>
      <c r="C68" s="8">
        <f ca="1">TransactionsFormatted!D69</f>
        <v>44356</v>
      </c>
      <c r="D68" s="8">
        <f ca="1">TransactionsFormatted!E69</f>
        <v>44356</v>
      </c>
      <c r="E68" s="9">
        <f ca="1">TransactionsFormatted!F69</f>
        <v>43</v>
      </c>
      <c r="F68" s="7">
        <f ca="1">TransactionsFormatted!G69</f>
        <v>251.38</v>
      </c>
      <c r="G68" s="7">
        <f ca="1">TransactionsFormatted!H69</f>
        <v>1.01</v>
      </c>
      <c r="H68" s="7">
        <f ca="1">TransactionsFormatted!I69</f>
        <v>236.5</v>
      </c>
      <c r="I68" s="7">
        <f>TransactionsFormatted!J69</f>
        <v>0</v>
      </c>
      <c r="J68" s="16" t="str">
        <f>TransactionsFormatted!K69</f>
        <v>Ameerika</v>
      </c>
      <c r="K68" s="16" t="str">
        <f>TransactionsFormatted!L69</f>
        <v>USD</v>
      </c>
    </row>
    <row r="69" spans="1:11" x14ac:dyDescent="0.3">
      <c r="A69" s="5" t="str">
        <f>TransactionsFormatted!B70</f>
        <v>IL0010958192</v>
      </c>
      <c r="B69" s="5" t="str">
        <f>TransactionsFormatted!C70</f>
        <v>PERION NETWORK LTD</v>
      </c>
      <c r="C69" s="8">
        <f ca="1">TransactionsFormatted!D70</f>
        <v>44509</v>
      </c>
      <c r="D69" s="8">
        <f ca="1">TransactionsFormatted!E70</f>
        <v>44509</v>
      </c>
      <c r="E69" s="9">
        <f ca="1">TransactionsFormatted!F70</f>
        <v>8</v>
      </c>
      <c r="F69" s="7">
        <f ca="1">TransactionsFormatted!G70</f>
        <v>238.56</v>
      </c>
      <c r="G69" s="7">
        <f ca="1">TransactionsFormatted!H70</f>
        <v>1</v>
      </c>
      <c r="H69" s="7">
        <f ca="1">TransactionsFormatted!I70</f>
        <v>236.56</v>
      </c>
      <c r="I69" s="7">
        <f>TransactionsFormatted!J70</f>
        <v>0</v>
      </c>
      <c r="J69" s="16" t="str">
        <f>TransactionsFormatted!K70</f>
        <v>Ameerika</v>
      </c>
      <c r="K69" s="16" t="str">
        <f>TransactionsFormatted!L70</f>
        <v>USD</v>
      </c>
    </row>
    <row r="70" spans="1:11" x14ac:dyDescent="0.3">
      <c r="A70" s="5" t="str">
        <f>TransactionsFormatted!B71</f>
        <v>IL0010958192</v>
      </c>
      <c r="B70" s="5" t="str">
        <f>TransactionsFormatted!C71</f>
        <v>PERION NETWORK LTD</v>
      </c>
      <c r="C70" s="8">
        <f ca="1">TransactionsFormatted!D71</f>
        <v>44515</v>
      </c>
      <c r="D70" s="8">
        <f ca="1">TransactionsFormatted!E71</f>
        <v>44515</v>
      </c>
      <c r="E70" s="9">
        <f ca="1">TransactionsFormatted!F71</f>
        <v>8</v>
      </c>
      <c r="F70" s="7">
        <f ca="1">TransactionsFormatted!G71</f>
        <v>249.04</v>
      </c>
      <c r="G70" s="7">
        <f ca="1">TransactionsFormatted!H71</f>
        <v>1</v>
      </c>
      <c r="H70" s="7">
        <f ca="1">TransactionsFormatted!I71</f>
        <v>245.36</v>
      </c>
      <c r="I70" s="7">
        <f>TransactionsFormatted!J71</f>
        <v>0</v>
      </c>
      <c r="J70" s="16" t="str">
        <f>TransactionsFormatted!K71</f>
        <v>Ameerika</v>
      </c>
      <c r="K70" s="16" t="str">
        <f>TransactionsFormatted!L71</f>
        <v>USD</v>
      </c>
    </row>
    <row r="71" spans="1:11" x14ac:dyDescent="0.3">
      <c r="A71" s="5" t="str">
        <f>TransactionsFormatted!B72</f>
        <v>US72919P2020</v>
      </c>
      <c r="B71" s="5" t="str">
        <f>TransactionsFormatted!C72</f>
        <v>PLUG POWER INC</v>
      </c>
      <c r="C71" s="8">
        <f ca="1">TransactionsFormatted!D72</f>
        <v>44519</v>
      </c>
      <c r="D71" s="8">
        <f ca="1">TransactionsFormatted!E72</f>
        <v>44519</v>
      </c>
      <c r="E71" s="9">
        <f ca="1">TransactionsFormatted!F72</f>
        <v>4</v>
      </c>
      <c r="F71" s="7">
        <f ca="1">TransactionsFormatted!G72</f>
        <v>168.08</v>
      </c>
      <c r="G71" s="7">
        <f ca="1">TransactionsFormatted!H72</f>
        <v>1</v>
      </c>
      <c r="H71" s="7">
        <f ca="1">TransactionsFormatted!I72</f>
        <v>166.6</v>
      </c>
      <c r="I71" s="7">
        <f>TransactionsFormatted!J72</f>
        <v>0</v>
      </c>
      <c r="J71" s="16" t="str">
        <f>TransactionsFormatted!K72</f>
        <v>Ameerika</v>
      </c>
      <c r="K71" s="16" t="str">
        <f>TransactionsFormatted!L72</f>
        <v>USD</v>
      </c>
    </row>
    <row r="72" spans="1:11" x14ac:dyDescent="0.3">
      <c r="A72" s="5" t="str">
        <f>TransactionsFormatted!B73</f>
        <v>US72919P2020</v>
      </c>
      <c r="B72" s="5" t="str">
        <f>TransactionsFormatted!C73</f>
        <v>PLUG POWER INC</v>
      </c>
      <c r="C72" s="8">
        <f ca="1">TransactionsFormatted!D73</f>
        <v>44519</v>
      </c>
      <c r="D72" s="8">
        <f ca="1">TransactionsFormatted!E73</f>
        <v>44523</v>
      </c>
      <c r="E72" s="9">
        <f ca="1">TransactionsFormatted!F73</f>
        <v>4</v>
      </c>
      <c r="F72" s="7">
        <f ca="1">TransactionsFormatted!G73</f>
        <v>169.39</v>
      </c>
      <c r="G72" s="7">
        <f ca="1">TransactionsFormatted!H73</f>
        <v>1</v>
      </c>
      <c r="H72" s="7">
        <f ca="1">TransactionsFormatted!I73</f>
        <v>169.42</v>
      </c>
      <c r="I72" s="7">
        <f>TransactionsFormatted!J73</f>
        <v>0</v>
      </c>
      <c r="J72" s="16" t="str">
        <f>TransactionsFormatted!K73</f>
        <v>Ameerika</v>
      </c>
      <c r="K72" s="16" t="str">
        <f>TransactionsFormatted!L73</f>
        <v>USD</v>
      </c>
    </row>
    <row r="73" spans="1:11" x14ac:dyDescent="0.3">
      <c r="A73" s="5" t="str">
        <f>TransactionsFormatted!B74</f>
        <v>IE00B91XRN20</v>
      </c>
      <c r="B73" s="5" t="str">
        <f>TransactionsFormatted!C74</f>
        <v>PROTHENA CORP PLC</v>
      </c>
      <c r="C73" s="8">
        <f ca="1">TransactionsFormatted!D74</f>
        <v>44403</v>
      </c>
      <c r="D73" s="8">
        <f ca="1">TransactionsFormatted!E74</f>
        <v>44403</v>
      </c>
      <c r="E73" s="9">
        <f ca="1">TransactionsFormatted!F74</f>
        <v>4</v>
      </c>
      <c r="F73" s="7">
        <f ca="1">TransactionsFormatted!G74</f>
        <v>215.92</v>
      </c>
      <c r="G73" s="7">
        <f ca="1">TransactionsFormatted!H74</f>
        <v>1</v>
      </c>
      <c r="H73" s="7">
        <f ca="1">TransactionsFormatted!I74</f>
        <v>204.72</v>
      </c>
      <c r="I73" s="7">
        <f>TransactionsFormatted!J74</f>
        <v>0</v>
      </c>
      <c r="J73" s="16" t="str">
        <f>TransactionsFormatted!K74</f>
        <v>Ameerika</v>
      </c>
      <c r="K73" s="16" t="str">
        <f>TransactionsFormatted!L74</f>
        <v>USD</v>
      </c>
    </row>
    <row r="74" spans="1:11" x14ac:dyDescent="0.3">
      <c r="A74" s="5" t="str">
        <f>TransactionsFormatted!B75</f>
        <v>US74276R1023</v>
      </c>
      <c r="B74" s="5" t="str">
        <f>TransactionsFormatted!C75</f>
        <v>PRIVIA HEALTH GROUP INC</v>
      </c>
      <c r="C74" s="8">
        <f ca="1">TransactionsFormatted!D75</f>
        <v>44508</v>
      </c>
      <c r="D74" s="8">
        <f ca="1">TransactionsFormatted!E75</f>
        <v>44515</v>
      </c>
      <c r="E74" s="9">
        <f ca="1">TransactionsFormatted!F75</f>
        <v>8</v>
      </c>
      <c r="F74" s="7">
        <f ca="1">TransactionsFormatted!G75</f>
        <v>249.68</v>
      </c>
      <c r="G74" s="7">
        <f ca="1">TransactionsFormatted!H75</f>
        <v>1</v>
      </c>
      <c r="H74" s="7">
        <f ca="1">TransactionsFormatted!I75</f>
        <v>249.9</v>
      </c>
      <c r="I74" s="7">
        <f>TransactionsFormatted!J75</f>
        <v>0</v>
      </c>
      <c r="J74" s="16" t="str">
        <f>TransactionsFormatted!K75</f>
        <v>Ameerika</v>
      </c>
      <c r="K74" s="16" t="str">
        <f>TransactionsFormatted!L75</f>
        <v>USD</v>
      </c>
    </row>
    <row r="75" spans="1:11" x14ac:dyDescent="0.3">
      <c r="A75" s="5" t="str">
        <f>TransactionsFormatted!B76</f>
        <v>US74347M1080</v>
      </c>
      <c r="B75" s="5" t="str">
        <f>TransactionsFormatted!C76</f>
        <v>PROPETRO HOLDING CORP</v>
      </c>
      <c r="C75" s="8">
        <f ca="1">TransactionsFormatted!D76</f>
        <v>44494</v>
      </c>
      <c r="D75" s="8">
        <f ca="1">TransactionsFormatted!E76</f>
        <v>44494</v>
      </c>
      <c r="E75" s="9">
        <f ca="1">TransactionsFormatted!F76</f>
        <v>20</v>
      </c>
      <c r="F75" s="7">
        <f ca="1">TransactionsFormatted!G76</f>
        <v>208.2</v>
      </c>
      <c r="G75" s="7">
        <f ca="1">TransactionsFormatted!H76</f>
        <v>1</v>
      </c>
      <c r="H75" s="7">
        <f ca="1">TransactionsFormatted!I76</f>
        <v>205.8</v>
      </c>
      <c r="I75" s="7">
        <f>TransactionsFormatted!J76</f>
        <v>0</v>
      </c>
      <c r="J75" s="16" t="str">
        <f>TransactionsFormatted!K76</f>
        <v>Ameerika</v>
      </c>
      <c r="K75" s="16" t="str">
        <f>TransactionsFormatted!L76</f>
        <v>USD</v>
      </c>
    </row>
    <row r="76" spans="1:11" x14ac:dyDescent="0.3">
      <c r="A76" s="5" t="str">
        <f>TransactionsFormatted!B77</f>
        <v>US54405Q1004</v>
      </c>
      <c r="B76" s="5" t="str">
        <f>TransactionsFormatted!C77</f>
        <v>LORDSTOWN MOTORS CORP-CL A</v>
      </c>
      <c r="C76" s="8">
        <f ca="1">TransactionsFormatted!D77</f>
        <v>44349</v>
      </c>
      <c r="D76" s="8">
        <f ca="1">TransactionsFormatted!E77</f>
        <v>44349</v>
      </c>
      <c r="E76" s="9">
        <f ca="1">TransactionsFormatted!F77</f>
        <v>23</v>
      </c>
      <c r="F76" s="7">
        <f ca="1">TransactionsFormatted!G77</f>
        <v>244.9</v>
      </c>
      <c r="G76" s="7">
        <f ca="1">TransactionsFormatted!H77</f>
        <v>1</v>
      </c>
      <c r="H76" s="7">
        <f ca="1">TransactionsFormatted!I77</f>
        <v>279.68</v>
      </c>
      <c r="I76" s="7">
        <f>TransactionsFormatted!J77</f>
        <v>0</v>
      </c>
      <c r="J76" s="16" t="str">
        <f>TransactionsFormatted!K77</f>
        <v>Ameerika</v>
      </c>
      <c r="K76" s="16" t="str">
        <f>TransactionsFormatted!L77</f>
        <v>USD</v>
      </c>
    </row>
    <row r="77" spans="1:11" x14ac:dyDescent="0.3">
      <c r="A77" s="5" t="str">
        <f>TransactionsFormatted!B78</f>
        <v>US7672921050</v>
      </c>
      <c r="B77" s="5" t="str">
        <f>TransactionsFormatted!C78</f>
        <v>RIOT BLOCKCHAIN INC</v>
      </c>
      <c r="C77" s="8">
        <f ca="1">TransactionsFormatted!D78</f>
        <v>44312</v>
      </c>
      <c r="D77" s="8">
        <f ca="1">TransactionsFormatted!E78</f>
        <v>44312</v>
      </c>
      <c r="E77" s="9">
        <f ca="1">TransactionsFormatted!F78</f>
        <v>6</v>
      </c>
      <c r="F77" s="7">
        <f ca="1">TransactionsFormatted!G78</f>
        <v>249.12</v>
      </c>
      <c r="G77" s="7">
        <f ca="1">TransactionsFormatted!H78</f>
        <v>1</v>
      </c>
      <c r="H77" s="7">
        <f ca="1">TransactionsFormatted!I78</f>
        <v>243.6</v>
      </c>
      <c r="I77" s="7">
        <f>TransactionsFormatted!J78</f>
        <v>0</v>
      </c>
      <c r="J77" s="16" t="str">
        <f>TransactionsFormatted!K78</f>
        <v>Ameerika</v>
      </c>
      <c r="K77" s="16" t="str">
        <f>TransactionsFormatted!L78</f>
        <v>USD</v>
      </c>
    </row>
    <row r="78" spans="1:11" x14ac:dyDescent="0.3">
      <c r="A78" s="5" t="str">
        <f>TransactionsFormatted!B79</f>
        <v>US7672921050</v>
      </c>
      <c r="B78" s="5" t="str">
        <f>TransactionsFormatted!C79</f>
        <v>RIOT BLOCKCHAIN INC</v>
      </c>
      <c r="C78" s="8">
        <f ca="1">TransactionsFormatted!D79</f>
        <v>44530</v>
      </c>
      <c r="D78" s="8">
        <f ca="1">TransactionsFormatted!E79</f>
        <v>44530</v>
      </c>
      <c r="E78" s="9">
        <f ca="1">TransactionsFormatted!F79</f>
        <v>6</v>
      </c>
      <c r="F78" s="7">
        <f ca="1">TransactionsFormatted!G79</f>
        <v>230.76</v>
      </c>
      <c r="G78" s="7">
        <f ca="1">TransactionsFormatted!H79</f>
        <v>1</v>
      </c>
      <c r="H78" s="7">
        <f ca="1">TransactionsFormatted!I79</f>
        <v>226.86</v>
      </c>
      <c r="I78" s="7">
        <f>TransactionsFormatted!J79</f>
        <v>0</v>
      </c>
      <c r="J78" s="16" t="str">
        <f>TransactionsFormatted!K79</f>
        <v>Ameerika</v>
      </c>
      <c r="K78" s="16" t="str">
        <f>TransactionsFormatted!L79</f>
        <v>USD</v>
      </c>
    </row>
    <row r="79" spans="1:11" x14ac:dyDescent="0.3">
      <c r="A79" s="5" t="str">
        <f>TransactionsFormatted!B80</f>
        <v>US7837541041</v>
      </c>
      <c r="B79" s="5" t="str">
        <f>TransactionsFormatted!C80</f>
        <v>RYERSON HOLDING CORP</v>
      </c>
      <c r="C79" s="8">
        <f ca="1">TransactionsFormatted!D80</f>
        <v>44438</v>
      </c>
      <c r="D79" s="8">
        <f ca="1">TransactionsFormatted!E80</f>
        <v>44438</v>
      </c>
      <c r="E79" s="9">
        <f ca="1">TransactionsFormatted!F80</f>
        <v>10</v>
      </c>
      <c r="F79" s="7">
        <f ca="1">TransactionsFormatted!G80</f>
        <v>242.9</v>
      </c>
      <c r="G79" s="7">
        <f ca="1">TransactionsFormatted!H80</f>
        <v>1</v>
      </c>
      <c r="H79" s="7">
        <f ca="1">TransactionsFormatted!I80</f>
        <v>235.8</v>
      </c>
      <c r="I79" s="7">
        <f>TransactionsFormatted!J80</f>
        <v>0</v>
      </c>
      <c r="J79" s="16" t="str">
        <f>TransactionsFormatted!K80</f>
        <v>Ameerika</v>
      </c>
      <c r="K79" s="16" t="str">
        <f>TransactionsFormatted!L80</f>
        <v>USD</v>
      </c>
    </row>
    <row r="80" spans="1:11" x14ac:dyDescent="0.3">
      <c r="A80" s="5" t="str">
        <f>TransactionsFormatted!B81</f>
        <v>US79546E1047</v>
      </c>
      <c r="B80" s="5" t="str">
        <f>TransactionsFormatted!C81</f>
        <v>SALLY BEAUTY HOLDINGS INC</v>
      </c>
      <c r="C80" s="8">
        <f ca="1">TransactionsFormatted!D81</f>
        <v>44298</v>
      </c>
      <c r="D80" s="8">
        <f ca="1">TransactionsFormatted!E81</f>
        <v>44298</v>
      </c>
      <c r="E80" s="9">
        <f ca="1">TransactionsFormatted!F81</f>
        <v>12</v>
      </c>
      <c r="F80" s="7">
        <f ca="1">TransactionsFormatted!G81</f>
        <v>246.24</v>
      </c>
      <c r="G80" s="7">
        <f ca="1">TransactionsFormatted!H81</f>
        <v>1</v>
      </c>
      <c r="H80" s="7">
        <f ca="1">TransactionsFormatted!I81</f>
        <v>244.68</v>
      </c>
      <c r="I80" s="7">
        <f>TransactionsFormatted!J81</f>
        <v>0</v>
      </c>
      <c r="J80" s="16" t="str">
        <f>TransactionsFormatted!K81</f>
        <v>Ameerika</v>
      </c>
      <c r="K80" s="16" t="str">
        <f>TransactionsFormatted!L81</f>
        <v>USD</v>
      </c>
    </row>
    <row r="81" spans="1:11" x14ac:dyDescent="0.3">
      <c r="A81" s="5" t="str">
        <f>TransactionsFormatted!B82</f>
        <v>US81282V1008</v>
      </c>
      <c r="B81" s="5" t="str">
        <f>TransactionsFormatted!C82</f>
        <v>SEAWORLD ENTERTAINMENT INC</v>
      </c>
      <c r="C81" s="8">
        <f ca="1">TransactionsFormatted!D82</f>
        <v>44291</v>
      </c>
      <c r="D81" s="8">
        <f ca="1">TransactionsFormatted!E82</f>
        <v>44291</v>
      </c>
      <c r="E81" s="9">
        <f ca="1">TransactionsFormatted!F82</f>
        <v>4</v>
      </c>
      <c r="F81" s="7">
        <f ca="1">TransactionsFormatted!G82</f>
        <v>213.92</v>
      </c>
      <c r="G81" s="7">
        <f ca="1">TransactionsFormatted!H82</f>
        <v>1</v>
      </c>
      <c r="H81" s="7">
        <f ca="1">TransactionsFormatted!I82</f>
        <v>207.26</v>
      </c>
      <c r="I81" s="7">
        <f>TransactionsFormatted!J82</f>
        <v>0</v>
      </c>
      <c r="J81" s="16" t="str">
        <f>TransactionsFormatted!K82</f>
        <v>Ameerika</v>
      </c>
      <c r="K81" s="16" t="str">
        <f>TransactionsFormatted!L82</f>
        <v>USD</v>
      </c>
    </row>
    <row r="82" spans="1:11" x14ac:dyDescent="0.3">
      <c r="A82" s="5" t="str">
        <f>TransactionsFormatted!B83</f>
        <v>US8608971078</v>
      </c>
      <c r="B82" s="5" t="str">
        <f>TransactionsFormatted!C83</f>
        <v>STITCH FIX INC-CLASS A</v>
      </c>
      <c r="C82" s="8">
        <f ca="1">TransactionsFormatted!D83</f>
        <v>44383</v>
      </c>
      <c r="D82" s="8">
        <f ca="1">TransactionsFormatted!E83</f>
        <v>44383</v>
      </c>
      <c r="E82" s="9">
        <f ca="1">TransactionsFormatted!F83</f>
        <v>4</v>
      </c>
      <c r="F82" s="7">
        <f ca="1">TransactionsFormatted!G83</f>
        <v>251.24</v>
      </c>
      <c r="G82" s="7">
        <f ca="1">TransactionsFormatted!H83</f>
        <v>1</v>
      </c>
      <c r="H82" s="7">
        <f ca="1">TransactionsFormatted!I83</f>
        <v>250.04</v>
      </c>
      <c r="I82" s="7">
        <f>TransactionsFormatted!J83</f>
        <v>0</v>
      </c>
      <c r="J82" s="16" t="str">
        <f>TransactionsFormatted!K83</f>
        <v>Ameerika</v>
      </c>
      <c r="K82" s="16" t="str">
        <f>TransactionsFormatted!L83</f>
        <v>USD</v>
      </c>
    </row>
    <row r="83" spans="1:11" x14ac:dyDescent="0.3">
      <c r="A83" s="5" t="str">
        <f>TransactionsFormatted!B84</f>
        <v>US8190471016</v>
      </c>
      <c r="B83" s="5" t="str">
        <f>TransactionsFormatted!C84</f>
        <v>SHAKE SHACK INC - CLASS A</v>
      </c>
      <c r="C83" s="8">
        <f ca="1">TransactionsFormatted!D84</f>
        <v>44522</v>
      </c>
      <c r="D83" s="8">
        <f ca="1">TransactionsFormatted!E84</f>
        <v>44522</v>
      </c>
      <c r="E83" s="9">
        <f ca="1">TransactionsFormatted!F84</f>
        <v>3</v>
      </c>
      <c r="F83" s="7">
        <f ca="1">TransactionsFormatted!G84</f>
        <v>238.41</v>
      </c>
      <c r="G83" s="7">
        <f ca="1">TransactionsFormatted!H84</f>
        <v>1</v>
      </c>
      <c r="H83" s="7">
        <f ca="1">TransactionsFormatted!I84</f>
        <v>236.7</v>
      </c>
      <c r="I83" s="7">
        <f>TransactionsFormatted!J84</f>
        <v>0</v>
      </c>
      <c r="J83" s="16" t="str">
        <f>TransactionsFormatted!K84</f>
        <v>Ameerika</v>
      </c>
      <c r="K83" s="16" t="str">
        <f>TransactionsFormatted!L84</f>
        <v>USD</v>
      </c>
    </row>
    <row r="84" spans="1:11" x14ac:dyDescent="0.3">
      <c r="A84" s="5" t="str">
        <f>TransactionsFormatted!B85</f>
        <v>US82837P4081</v>
      </c>
      <c r="B84" s="5" t="str">
        <f>TransactionsFormatted!C85</f>
        <v>SILVERGATE CAPITAL CORP-CL A</v>
      </c>
      <c r="C84" s="8">
        <f ca="1">TransactionsFormatted!D85</f>
        <v>44354</v>
      </c>
      <c r="D84" s="8">
        <f ca="1">TransactionsFormatted!E85</f>
        <v>44354</v>
      </c>
      <c r="E84" s="9">
        <f ca="1">TransactionsFormatted!F85</f>
        <v>2</v>
      </c>
      <c r="F84" s="7">
        <f ca="1">TransactionsFormatted!G85</f>
        <v>229.2</v>
      </c>
      <c r="G84" s="7">
        <f ca="1">TransactionsFormatted!H85</f>
        <v>1</v>
      </c>
      <c r="H84" s="7">
        <f ca="1">TransactionsFormatted!I85</f>
        <v>225.14</v>
      </c>
      <c r="I84" s="7">
        <f>TransactionsFormatted!J85</f>
        <v>0</v>
      </c>
      <c r="J84" s="16" t="str">
        <f>TransactionsFormatted!K85</f>
        <v>Ameerika</v>
      </c>
      <c r="K84" s="16" t="str">
        <f>TransactionsFormatted!L85</f>
        <v>USD</v>
      </c>
    </row>
    <row r="85" spans="1:11" x14ac:dyDescent="0.3">
      <c r="A85" s="5" t="str">
        <f>TransactionsFormatted!B86</f>
        <v>US88331L1089</v>
      </c>
      <c r="B85" s="5" t="str">
        <f>TransactionsFormatted!C86</f>
        <v>BEAUTY HEALTH CO/THE</v>
      </c>
      <c r="C85" s="8">
        <f ca="1">TransactionsFormatted!D86</f>
        <v>44522</v>
      </c>
      <c r="D85" s="8">
        <f ca="1">TransactionsFormatted!E86</f>
        <v>44522</v>
      </c>
      <c r="E85" s="9">
        <f ca="1">TransactionsFormatted!F86</f>
        <v>8</v>
      </c>
      <c r="F85" s="7">
        <f ca="1">TransactionsFormatted!G86</f>
        <v>233.48</v>
      </c>
      <c r="G85" s="7">
        <f ca="1">TransactionsFormatted!H86</f>
        <v>1</v>
      </c>
      <c r="H85" s="7">
        <f ca="1">TransactionsFormatted!I86</f>
        <v>229.04</v>
      </c>
      <c r="I85" s="7">
        <f>TransactionsFormatted!J86</f>
        <v>0</v>
      </c>
      <c r="J85" s="16" t="str">
        <f>TransactionsFormatted!K86</f>
        <v>Ameerika</v>
      </c>
      <c r="K85" s="16" t="str">
        <f>TransactionsFormatted!L86</f>
        <v>USD</v>
      </c>
    </row>
    <row r="86" spans="1:11" x14ac:dyDescent="0.3">
      <c r="A86" s="5" t="str">
        <f>TransactionsFormatted!B87</f>
        <v>CA8536061010</v>
      </c>
      <c r="B86" s="5" t="str">
        <f>TransactionsFormatted!C87</f>
        <v>STANDARD LITHIUM LTD</v>
      </c>
      <c r="C86" s="8">
        <f ca="1">TransactionsFormatted!D87</f>
        <v>44494</v>
      </c>
      <c r="D86" s="8">
        <f ca="1">TransactionsFormatted!E87</f>
        <v>44496</v>
      </c>
      <c r="E86" s="9">
        <f ca="1">TransactionsFormatted!F87</f>
        <v>13</v>
      </c>
      <c r="F86" s="7">
        <f ca="1">TransactionsFormatted!G87</f>
        <v>141.57</v>
      </c>
      <c r="G86" s="7">
        <f ca="1">TransactionsFormatted!H87</f>
        <v>1</v>
      </c>
      <c r="H86" s="7">
        <f ca="1">TransactionsFormatted!I87</f>
        <v>160.81</v>
      </c>
      <c r="I86" s="7">
        <f>TransactionsFormatted!J87</f>
        <v>0</v>
      </c>
      <c r="J86" s="16" t="str">
        <f>TransactionsFormatted!K87</f>
        <v>Ameerika</v>
      </c>
      <c r="K86" s="16" t="str">
        <f>TransactionsFormatted!L87</f>
        <v>USD</v>
      </c>
    </row>
    <row r="87" spans="1:11" x14ac:dyDescent="0.3">
      <c r="A87" s="5" t="str">
        <f>TransactionsFormatted!B88</f>
        <v>CA8536061010</v>
      </c>
      <c r="B87" s="5" t="str">
        <f>TransactionsFormatted!C88</f>
        <v>STANDARD LITHIUM LTD</v>
      </c>
      <c r="C87" s="8">
        <f ca="1">TransactionsFormatted!D88</f>
        <v>44494</v>
      </c>
      <c r="D87" s="8">
        <f ca="1">TransactionsFormatted!E88</f>
        <v>44498</v>
      </c>
      <c r="E87" s="9">
        <f ca="1">TransactionsFormatted!F88</f>
        <v>10</v>
      </c>
      <c r="F87" s="7">
        <f ca="1">TransactionsFormatted!G88</f>
        <v>108.9</v>
      </c>
      <c r="G87" s="7">
        <f ca="1">TransactionsFormatted!H88</f>
        <v>1</v>
      </c>
      <c r="H87" s="7">
        <f ca="1">TransactionsFormatted!I88</f>
        <v>112.82</v>
      </c>
      <c r="I87" s="7">
        <f>TransactionsFormatted!J88</f>
        <v>0</v>
      </c>
      <c r="J87" s="16" t="str">
        <f>TransactionsFormatted!K88</f>
        <v>Ameerika</v>
      </c>
      <c r="K87" s="16" t="str">
        <f>TransactionsFormatted!L88</f>
        <v>USD</v>
      </c>
    </row>
    <row r="88" spans="1:11" x14ac:dyDescent="0.3">
      <c r="A88" s="5" t="str">
        <f>TransactionsFormatted!B89</f>
        <v>US92766K1060</v>
      </c>
      <c r="B88" s="5" t="str">
        <f>TransactionsFormatted!C89</f>
        <v>VIRGIN GALACTIC HOLDINGS INC</v>
      </c>
      <c r="C88" s="8">
        <f ca="1">TransactionsFormatted!D89</f>
        <v>44424</v>
      </c>
      <c r="D88" s="8">
        <f ca="1">TransactionsFormatted!E89</f>
        <v>44425</v>
      </c>
      <c r="E88" s="9">
        <f ca="1">TransactionsFormatted!F89</f>
        <v>9</v>
      </c>
      <c r="F88" s="7">
        <f ca="1">TransactionsFormatted!G89</f>
        <v>233.89</v>
      </c>
      <c r="G88" s="7">
        <f ca="1">TransactionsFormatted!H89</f>
        <v>1</v>
      </c>
      <c r="H88" s="7">
        <f ca="1">TransactionsFormatted!I89</f>
        <v>225</v>
      </c>
      <c r="I88" s="7">
        <f>TransactionsFormatted!J89</f>
        <v>0</v>
      </c>
      <c r="J88" s="16" t="str">
        <f>TransactionsFormatted!K89</f>
        <v>Ameerika</v>
      </c>
      <c r="K88" s="16" t="str">
        <f>TransactionsFormatted!L89</f>
        <v>USD</v>
      </c>
    </row>
    <row r="89" spans="1:11" x14ac:dyDescent="0.3">
      <c r="A89" s="5" t="str">
        <f>TransactionsFormatted!B90</f>
        <v>US92766K1060</v>
      </c>
      <c r="B89" s="5" t="str">
        <f>TransactionsFormatted!C90</f>
        <v>VIRGIN GALACTIC HOLDINGS INC</v>
      </c>
      <c r="C89" s="8">
        <f ca="1">TransactionsFormatted!D90</f>
        <v>44426</v>
      </c>
      <c r="D89" s="8">
        <f ca="1">TransactionsFormatted!E90</f>
        <v>44427</v>
      </c>
      <c r="E89" s="9">
        <f ca="1">TransactionsFormatted!F90</f>
        <v>6</v>
      </c>
      <c r="F89" s="7">
        <f ca="1">TransactionsFormatted!G90</f>
        <v>151.36000000000001</v>
      </c>
      <c r="G89" s="7">
        <f ca="1">TransactionsFormatted!H90</f>
        <v>1</v>
      </c>
      <c r="H89" s="7">
        <f ca="1">TransactionsFormatted!I90</f>
        <v>147.25</v>
      </c>
      <c r="I89" s="7">
        <f>TransactionsFormatted!J90</f>
        <v>0</v>
      </c>
      <c r="J89" s="16" t="str">
        <f>TransactionsFormatted!K90</f>
        <v>Ameerika</v>
      </c>
      <c r="K89" s="16" t="str">
        <f>TransactionsFormatted!L90</f>
        <v>USD</v>
      </c>
    </row>
    <row r="90" spans="1:11" x14ac:dyDescent="0.3">
      <c r="A90" s="5" t="str">
        <f>TransactionsFormatted!B91</f>
        <v>US89374L1044</v>
      </c>
      <c r="B90" s="5" t="str">
        <f>TransactionsFormatted!C91</f>
        <v>TRANSLATE BIO INC</v>
      </c>
      <c r="C90" s="8">
        <f ca="1">TransactionsFormatted!D91</f>
        <v>44397</v>
      </c>
      <c r="D90" s="8">
        <f ca="1">TransactionsFormatted!E91</f>
        <v>44398</v>
      </c>
      <c r="E90" s="9">
        <f ca="1">TransactionsFormatted!F91</f>
        <v>8</v>
      </c>
      <c r="F90" s="7">
        <f ca="1">TransactionsFormatted!G91</f>
        <v>239.12</v>
      </c>
      <c r="G90" s="7">
        <f ca="1">TransactionsFormatted!H91</f>
        <v>1</v>
      </c>
      <c r="H90" s="7">
        <f ca="1">TransactionsFormatted!I91</f>
        <v>234.03</v>
      </c>
      <c r="I90" s="7">
        <f>TransactionsFormatted!J91</f>
        <v>0</v>
      </c>
      <c r="J90" s="16" t="str">
        <f>TransactionsFormatted!K91</f>
        <v>Ameerika</v>
      </c>
      <c r="K90" s="16" t="str">
        <f>TransactionsFormatted!L91</f>
        <v>USD</v>
      </c>
    </row>
    <row r="91" spans="1:11" x14ac:dyDescent="0.3">
      <c r="A91" s="5" t="str">
        <f>TransactionsFormatted!B92</f>
        <v>US88688T1007</v>
      </c>
      <c r="B91" s="5" t="str">
        <f>TransactionsFormatted!C92</f>
        <v>TILRAY INC-CLASS 2 COMMON</v>
      </c>
      <c r="C91" s="8">
        <f ca="1">TransactionsFormatted!D92</f>
        <v>44312</v>
      </c>
      <c r="D91" s="8">
        <f ca="1">TransactionsFormatted!E92</f>
        <v>44312</v>
      </c>
      <c r="E91" s="9">
        <f ca="1">TransactionsFormatted!F92</f>
        <v>14</v>
      </c>
      <c r="F91" s="7">
        <f ca="1">TransactionsFormatted!G92</f>
        <v>241.64</v>
      </c>
      <c r="G91" s="7">
        <f ca="1">TransactionsFormatted!H92</f>
        <v>1</v>
      </c>
      <c r="H91" s="7">
        <f ca="1">TransactionsFormatted!I92</f>
        <v>238.84</v>
      </c>
      <c r="I91" s="7">
        <f>TransactionsFormatted!J92</f>
        <v>0</v>
      </c>
      <c r="J91" s="16" t="str">
        <f>TransactionsFormatted!K92</f>
        <v>Ameerika</v>
      </c>
      <c r="K91" s="16" t="str">
        <f>TransactionsFormatted!L92</f>
        <v>USD</v>
      </c>
    </row>
    <row r="92" spans="1:11" x14ac:dyDescent="0.3">
      <c r="A92" s="5" t="str">
        <f>TransactionsFormatted!B93</f>
        <v>US88688T1007</v>
      </c>
      <c r="B92" s="5" t="str">
        <f>TransactionsFormatted!C93</f>
        <v>TILRAY INC-CLASS 2 COMMON</v>
      </c>
      <c r="C92" s="8">
        <f ca="1">TransactionsFormatted!D93</f>
        <v>44312</v>
      </c>
      <c r="D92" s="8">
        <f ca="1">TransactionsFormatted!E93</f>
        <v>44312</v>
      </c>
      <c r="E92" s="9">
        <f ca="1">TransactionsFormatted!F93</f>
        <v>14</v>
      </c>
      <c r="F92" s="7">
        <f ca="1">TransactionsFormatted!G93</f>
        <v>242.06</v>
      </c>
      <c r="G92" s="7">
        <f ca="1">TransactionsFormatted!H93</f>
        <v>1</v>
      </c>
      <c r="H92" s="7">
        <f ca="1">TransactionsFormatted!I93</f>
        <v>238.56</v>
      </c>
      <c r="I92" s="7">
        <f>TransactionsFormatted!J93</f>
        <v>0</v>
      </c>
      <c r="J92" s="16" t="str">
        <f>TransactionsFormatted!K93</f>
        <v>Ameerika</v>
      </c>
      <c r="K92" s="16" t="str">
        <f>TransactionsFormatted!L93</f>
        <v>USD</v>
      </c>
    </row>
    <row r="93" spans="1:11" x14ac:dyDescent="0.3">
      <c r="A93" s="5" t="str">
        <f>TransactionsFormatted!B94</f>
        <v>US87978U1088</v>
      </c>
      <c r="B93" s="5" t="str">
        <f>TransactionsFormatted!C94</f>
        <v>TEMPEST THERAPEUTICS INC</v>
      </c>
      <c r="C93" s="8">
        <f ca="1">TransactionsFormatted!D94</f>
        <v>44397</v>
      </c>
      <c r="D93" s="8">
        <f ca="1">TransactionsFormatted!E94</f>
        <v>44397</v>
      </c>
      <c r="E93" s="9">
        <f ca="1">TransactionsFormatted!F94</f>
        <v>12</v>
      </c>
      <c r="F93" s="7">
        <f ca="1">TransactionsFormatted!G94</f>
        <v>243.24</v>
      </c>
      <c r="G93" s="7">
        <f ca="1">TransactionsFormatted!H94</f>
        <v>1</v>
      </c>
      <c r="H93" s="7">
        <f ca="1">TransactionsFormatted!I94</f>
        <v>237.72</v>
      </c>
      <c r="I93" s="7">
        <f>TransactionsFormatted!J94</f>
        <v>0</v>
      </c>
      <c r="J93" s="16" t="str">
        <f>TransactionsFormatted!K94</f>
        <v>Ameerika</v>
      </c>
      <c r="K93" s="16" t="str">
        <f>TransactionsFormatted!L94</f>
        <v>USD</v>
      </c>
    </row>
    <row r="94" spans="1:11" x14ac:dyDescent="0.3">
      <c r="A94" s="5" t="str">
        <f>TransactionsFormatted!B95</f>
        <v>US88339J1051</v>
      </c>
      <c r="B94" s="5" t="str">
        <f>TransactionsFormatted!C95</f>
        <v>TRADE DESK INC/THE -CLASS A</v>
      </c>
      <c r="C94" s="8">
        <f ca="1">TransactionsFormatted!D95</f>
        <v>44530</v>
      </c>
      <c r="D94" s="8">
        <f ca="1">TransactionsFormatted!E95</f>
        <v>44530</v>
      </c>
      <c r="E94" s="9">
        <f ca="1">TransactionsFormatted!F95</f>
        <v>2</v>
      </c>
      <c r="F94" s="7">
        <f ca="1">TransactionsFormatted!G95</f>
        <v>220.46</v>
      </c>
      <c r="G94" s="7">
        <f ca="1">TransactionsFormatted!H95</f>
        <v>1</v>
      </c>
      <c r="H94" s="7">
        <f ca="1">TransactionsFormatted!I95</f>
        <v>216.07</v>
      </c>
      <c r="I94" s="7">
        <f>TransactionsFormatted!J95</f>
        <v>0</v>
      </c>
      <c r="J94" s="16" t="str">
        <f>TransactionsFormatted!K95</f>
        <v>Ameerika</v>
      </c>
      <c r="K94" s="16" t="str">
        <f>TransactionsFormatted!L95</f>
        <v>USD</v>
      </c>
    </row>
    <row r="95" spans="1:11" x14ac:dyDescent="0.3">
      <c r="A95" s="5" t="str">
        <f>TransactionsFormatted!B96</f>
        <v>US9043111072</v>
      </c>
      <c r="B95" s="5" t="str">
        <f>TransactionsFormatted!C96</f>
        <v>UNDER ARMOUR INC-CLASS A</v>
      </c>
      <c r="C95" s="8">
        <f ca="1">TransactionsFormatted!D96</f>
        <v>44502</v>
      </c>
      <c r="D95" s="8">
        <f ca="1">TransactionsFormatted!E96</f>
        <v>44505</v>
      </c>
      <c r="E95" s="9">
        <f ca="1">TransactionsFormatted!F96</f>
        <v>7</v>
      </c>
      <c r="F95" s="7">
        <f ca="1">TransactionsFormatted!G96</f>
        <v>178.5</v>
      </c>
      <c r="G95" s="7">
        <f ca="1">TransactionsFormatted!H96</f>
        <v>1</v>
      </c>
      <c r="H95" s="7">
        <f ca="1">TransactionsFormatted!I96</f>
        <v>174.45</v>
      </c>
      <c r="I95" s="7">
        <f>TransactionsFormatted!J96</f>
        <v>0</v>
      </c>
      <c r="J95" s="16" t="str">
        <f>TransactionsFormatted!K96</f>
        <v>Ameerika</v>
      </c>
      <c r="K95" s="16" t="str">
        <f>TransactionsFormatted!L96</f>
        <v>USD</v>
      </c>
    </row>
    <row r="96" spans="1:11" x14ac:dyDescent="0.3">
      <c r="A96" s="5" t="str">
        <f>TransactionsFormatted!B97</f>
        <v>US9111631035</v>
      </c>
      <c r="B96" s="5" t="str">
        <f>TransactionsFormatted!C97</f>
        <v>UNITED NATURAL FOODS INC</v>
      </c>
      <c r="C96" s="8">
        <f ca="1">TransactionsFormatted!D97</f>
        <v>44298</v>
      </c>
      <c r="D96" s="8">
        <f ca="1">TransactionsFormatted!E97</f>
        <v>44298</v>
      </c>
      <c r="E96" s="9">
        <f ca="1">TransactionsFormatted!F97</f>
        <v>6</v>
      </c>
      <c r="F96" s="7">
        <f ca="1">TransactionsFormatted!G97</f>
        <v>216.18</v>
      </c>
      <c r="G96" s="7">
        <f ca="1">TransactionsFormatted!H97</f>
        <v>1</v>
      </c>
      <c r="H96" s="7">
        <f ca="1">TransactionsFormatted!I97</f>
        <v>211.2</v>
      </c>
      <c r="I96" s="7">
        <f>TransactionsFormatted!J97</f>
        <v>0</v>
      </c>
      <c r="J96" s="16" t="str">
        <f>TransactionsFormatted!K97</f>
        <v>Ameerika</v>
      </c>
      <c r="K96" s="16" t="str">
        <f>TransactionsFormatted!L97</f>
        <v>USD</v>
      </c>
    </row>
    <row r="97" spans="1:11" x14ac:dyDescent="0.3">
      <c r="A97" s="5" t="str">
        <f>TransactionsFormatted!B98</f>
        <v>US91680M1071</v>
      </c>
      <c r="B97" s="5" t="str">
        <f>TransactionsFormatted!C98</f>
        <v>UPSTART HOLDINGS INC</v>
      </c>
      <c r="C97" s="8">
        <f ca="1">TransactionsFormatted!D98</f>
        <v>44482</v>
      </c>
      <c r="D97" s="8">
        <f ca="1">TransactionsFormatted!E98</f>
        <v>44482</v>
      </c>
      <c r="E97" s="9">
        <f ca="1">TransactionsFormatted!F98</f>
        <v>1</v>
      </c>
      <c r="F97" s="7">
        <f ca="1">TransactionsFormatted!G98</f>
        <v>339.17</v>
      </c>
      <c r="G97" s="7">
        <f ca="1">TransactionsFormatted!H98</f>
        <v>1</v>
      </c>
      <c r="H97" s="7">
        <f ca="1">TransactionsFormatted!I98</f>
        <v>332.08</v>
      </c>
      <c r="I97" s="7">
        <f>TransactionsFormatted!J98</f>
        <v>0</v>
      </c>
      <c r="J97" s="16" t="str">
        <f>TransactionsFormatted!K98</f>
        <v>Ameerika</v>
      </c>
      <c r="K97" s="16" t="str">
        <f>TransactionsFormatted!L98</f>
        <v>USD</v>
      </c>
    </row>
    <row r="98" spans="1:11" x14ac:dyDescent="0.3">
      <c r="A98" s="5" t="str">
        <f>TransactionsFormatted!B99</f>
        <v>US91688F1049</v>
      </c>
      <c r="B98" s="5" t="str">
        <f>TransactionsFormatted!C99</f>
        <v>UPWORK INC</v>
      </c>
      <c r="C98" s="8">
        <f ca="1">TransactionsFormatted!D99</f>
        <v>44383</v>
      </c>
      <c r="D98" s="8">
        <f ca="1">TransactionsFormatted!E99</f>
        <v>44383</v>
      </c>
      <c r="E98" s="9">
        <f ca="1">TransactionsFormatted!F99</f>
        <v>4</v>
      </c>
      <c r="F98" s="7">
        <f ca="1">TransactionsFormatted!G99</f>
        <v>239.8</v>
      </c>
      <c r="G98" s="7">
        <f ca="1">TransactionsFormatted!H99</f>
        <v>1</v>
      </c>
      <c r="H98" s="7">
        <f ca="1">TransactionsFormatted!I99</f>
        <v>235.53</v>
      </c>
      <c r="I98" s="7">
        <f>TransactionsFormatted!J99</f>
        <v>0</v>
      </c>
      <c r="J98" s="16" t="str">
        <f>TransactionsFormatted!K99</f>
        <v>Ameerika</v>
      </c>
      <c r="K98" s="16" t="str">
        <f>TransactionsFormatted!L99</f>
        <v>USD</v>
      </c>
    </row>
    <row r="99" spans="1:11" x14ac:dyDescent="0.3">
      <c r="A99" s="5" t="str">
        <f>TransactionsFormatted!B100</f>
        <v>CA91702V1013</v>
      </c>
      <c r="B99" s="5" t="str">
        <f>TransactionsFormatted!C100</f>
        <v>URANIUM ROYALTY CORP</v>
      </c>
      <c r="C99" s="8">
        <f ca="1">TransactionsFormatted!D100</f>
        <v>44503</v>
      </c>
      <c r="D99" s="8">
        <f ca="1">TransactionsFormatted!E100</f>
        <v>44508</v>
      </c>
      <c r="E99" s="9">
        <f ca="1">TransactionsFormatted!F100</f>
        <v>22</v>
      </c>
      <c r="F99" s="7">
        <f ca="1">TransactionsFormatted!G100</f>
        <v>112.97</v>
      </c>
      <c r="G99" s="7">
        <f ca="1">TransactionsFormatted!H100</f>
        <v>1</v>
      </c>
      <c r="H99" s="7">
        <f ca="1">TransactionsFormatted!I100</f>
        <v>119.24</v>
      </c>
      <c r="I99" s="7">
        <f>TransactionsFormatted!J100</f>
        <v>0</v>
      </c>
      <c r="J99" s="16" t="str">
        <f>TransactionsFormatted!K100</f>
        <v>Ameerika</v>
      </c>
      <c r="K99" s="16" t="str">
        <f>TransactionsFormatted!L100</f>
        <v>USD</v>
      </c>
    </row>
    <row r="100" spans="1:11" x14ac:dyDescent="0.3">
      <c r="A100" s="5" t="str">
        <f>TransactionsFormatted!B101</f>
        <v>CA91702V1013</v>
      </c>
      <c r="B100" s="5" t="str">
        <f>TransactionsFormatted!C101</f>
        <v>URANIUM ROYALTY CORP</v>
      </c>
      <c r="C100" s="8">
        <f ca="1">TransactionsFormatted!D101</f>
        <v>44503</v>
      </c>
      <c r="D100" s="8">
        <f ca="1">TransactionsFormatted!E101</f>
        <v>44515</v>
      </c>
      <c r="E100" s="9">
        <f ca="1">TransactionsFormatted!F101</f>
        <v>23</v>
      </c>
      <c r="F100" s="7">
        <f ca="1">TransactionsFormatted!G101</f>
        <v>118.11</v>
      </c>
      <c r="G100" s="7">
        <f ca="1">TransactionsFormatted!H101</f>
        <v>1</v>
      </c>
      <c r="H100" s="7">
        <f ca="1">TransactionsFormatted!I101</f>
        <v>119.88</v>
      </c>
      <c r="I100" s="7">
        <f>TransactionsFormatted!J101</f>
        <v>0</v>
      </c>
      <c r="J100" s="16" t="str">
        <f>TransactionsFormatted!K101</f>
        <v>Ameerika</v>
      </c>
      <c r="K100" s="16" t="str">
        <f>TransactionsFormatted!L101</f>
        <v>USD</v>
      </c>
    </row>
    <row r="101" spans="1:11" x14ac:dyDescent="0.3">
      <c r="A101" s="5" t="str">
        <f>TransactionsFormatted!B102</f>
        <v>US92539P1012</v>
      </c>
      <c r="B101" s="5" t="str">
        <f>TransactionsFormatted!C102</f>
        <v>VERVE THERAPEUTICS INC</v>
      </c>
      <c r="C101" s="8">
        <f ca="1">TransactionsFormatted!D102</f>
        <v>44403</v>
      </c>
      <c r="D101" s="8">
        <f ca="1">TransactionsFormatted!E102</f>
        <v>44403</v>
      </c>
      <c r="E101" s="9">
        <f ca="1">TransactionsFormatted!F102</f>
        <v>4</v>
      </c>
      <c r="F101" s="7">
        <f ca="1">TransactionsFormatted!G102</f>
        <v>217.16</v>
      </c>
      <c r="G101" s="7">
        <f ca="1">TransactionsFormatted!H102</f>
        <v>1</v>
      </c>
      <c r="H101" s="7">
        <f ca="1">TransactionsFormatted!I102</f>
        <v>212.24</v>
      </c>
      <c r="I101" s="7">
        <f>TransactionsFormatted!J102</f>
        <v>0</v>
      </c>
      <c r="J101" s="16" t="str">
        <f>TransactionsFormatted!K102</f>
        <v>Ameerika</v>
      </c>
      <c r="K101" s="16" t="str">
        <f>TransactionsFormatted!L102</f>
        <v>USD</v>
      </c>
    </row>
    <row r="102" spans="1:11" x14ac:dyDescent="0.3">
      <c r="A102" s="5" t="str">
        <f>TransactionsFormatted!B103</f>
        <v>CA9237251058</v>
      </c>
      <c r="B102" s="5" t="str">
        <f>TransactionsFormatted!C103</f>
        <v>VERMILION ENERGY INC</v>
      </c>
      <c r="C102" s="8">
        <f ca="1">TransactionsFormatted!D103</f>
        <v>44484</v>
      </c>
      <c r="D102" s="8">
        <f ca="1">TransactionsFormatted!E103</f>
        <v>44484</v>
      </c>
      <c r="E102" s="9">
        <f ca="1">TransactionsFormatted!F103</f>
        <v>19</v>
      </c>
      <c r="F102" s="7">
        <f ca="1">TransactionsFormatted!G103</f>
        <v>212.42</v>
      </c>
      <c r="G102" s="7">
        <f ca="1">TransactionsFormatted!H103</f>
        <v>1</v>
      </c>
      <c r="H102" s="7">
        <f ca="1">TransactionsFormatted!I103</f>
        <v>209.95</v>
      </c>
      <c r="I102" s="7">
        <f>TransactionsFormatted!J103</f>
        <v>0</v>
      </c>
      <c r="J102" s="16" t="str">
        <f>TransactionsFormatted!K103</f>
        <v>Ameerika</v>
      </c>
      <c r="K102" s="16" t="str">
        <f>TransactionsFormatted!L103</f>
        <v>USD</v>
      </c>
    </row>
    <row r="103" spans="1:11" x14ac:dyDescent="0.3">
      <c r="A103" s="5" t="str">
        <f>TransactionsFormatted!B104</f>
        <v>CA9237251058</v>
      </c>
      <c r="B103" s="5" t="str">
        <f>TransactionsFormatted!C104</f>
        <v>VERMILION ENERGY INC</v>
      </c>
      <c r="C103" s="8">
        <f ca="1">TransactionsFormatted!D104</f>
        <v>44494</v>
      </c>
      <c r="D103" s="8">
        <f ca="1">TransactionsFormatted!E104</f>
        <v>44496</v>
      </c>
      <c r="E103" s="9">
        <f ca="1">TransactionsFormatted!F104</f>
        <v>18</v>
      </c>
      <c r="F103" s="7">
        <f ca="1">TransactionsFormatted!G104</f>
        <v>204.84</v>
      </c>
      <c r="G103" s="7">
        <f ca="1">TransactionsFormatted!H104</f>
        <v>1</v>
      </c>
      <c r="H103" s="7">
        <f ca="1">TransactionsFormatted!I104</f>
        <v>197.64</v>
      </c>
      <c r="I103" s="7">
        <f>TransactionsFormatted!J104</f>
        <v>0</v>
      </c>
      <c r="J103" s="16" t="str">
        <f>TransactionsFormatted!K104</f>
        <v>Ameerika</v>
      </c>
      <c r="K103" s="16" t="str">
        <f>TransactionsFormatted!L104</f>
        <v>USD</v>
      </c>
    </row>
    <row r="104" spans="1:11" x14ac:dyDescent="0.3">
      <c r="A104" s="5" t="str">
        <f>TransactionsFormatted!B105</f>
        <v>CA9237251058</v>
      </c>
      <c r="B104" s="5" t="str">
        <f>TransactionsFormatted!C105</f>
        <v>VERMILION ENERGY INC</v>
      </c>
      <c r="C104" s="8">
        <f ca="1">TransactionsFormatted!D105</f>
        <v>44501</v>
      </c>
      <c r="D104" s="8">
        <f ca="1">TransactionsFormatted!E105</f>
        <v>44501</v>
      </c>
      <c r="E104" s="9">
        <f ca="1">TransactionsFormatted!F105</f>
        <v>22</v>
      </c>
      <c r="F104" s="7">
        <f ca="1">TransactionsFormatted!G105</f>
        <v>243.93</v>
      </c>
      <c r="G104" s="7">
        <f ca="1">TransactionsFormatted!H105</f>
        <v>1</v>
      </c>
      <c r="H104" s="7">
        <f ca="1">TransactionsFormatted!I105</f>
        <v>242.08</v>
      </c>
      <c r="I104" s="7">
        <f>TransactionsFormatted!J105</f>
        <v>0</v>
      </c>
      <c r="J104" s="16" t="str">
        <f>TransactionsFormatted!K105</f>
        <v>Ameerika</v>
      </c>
      <c r="K104" s="16" t="str">
        <f>TransactionsFormatted!L105</f>
        <v>USD</v>
      </c>
    </row>
    <row r="105" spans="1:11" x14ac:dyDescent="0.3">
      <c r="A105" s="5" t="str">
        <f>TransactionsFormatted!B106</f>
        <v>US92337C1045</v>
      </c>
      <c r="B105" s="5" t="str">
        <f>TransactionsFormatted!C106</f>
        <v>VERASTEM INC</v>
      </c>
      <c r="C105" s="8">
        <f ca="1">TransactionsFormatted!D106</f>
        <v>44351</v>
      </c>
      <c r="D105" s="8">
        <f ca="1">TransactionsFormatted!E106</f>
        <v>44356</v>
      </c>
      <c r="E105" s="9">
        <f ca="1">TransactionsFormatted!F106</f>
        <v>31</v>
      </c>
      <c r="F105" s="7">
        <f ca="1">TransactionsFormatted!G106</f>
        <v>124</v>
      </c>
      <c r="G105" s="7">
        <f ca="1">TransactionsFormatted!H106</f>
        <v>1</v>
      </c>
      <c r="H105" s="7">
        <f ca="1">TransactionsFormatted!I106</f>
        <v>133.66999999999999</v>
      </c>
      <c r="I105" s="7">
        <f>TransactionsFormatted!J106</f>
        <v>0</v>
      </c>
      <c r="J105" s="16" t="str">
        <f>TransactionsFormatted!K106</f>
        <v>Ameerika</v>
      </c>
      <c r="K105" s="16" t="str">
        <f>TransactionsFormatted!L106</f>
        <v>USD</v>
      </c>
    </row>
    <row r="106" spans="1:11" x14ac:dyDescent="0.3">
      <c r="A106" s="5" t="str">
        <f>TransactionsFormatted!B107</f>
        <v>US92337C1045</v>
      </c>
      <c r="B106" s="5" t="str">
        <f>TransactionsFormatted!C107</f>
        <v>VERASTEM INC</v>
      </c>
      <c r="C106" s="8">
        <f ca="1">TransactionsFormatted!D107</f>
        <v>44351</v>
      </c>
      <c r="D106" s="8">
        <f ca="1">TransactionsFormatted!E107</f>
        <v>44369</v>
      </c>
      <c r="E106" s="9">
        <f ca="1">TransactionsFormatted!F107</f>
        <v>31</v>
      </c>
      <c r="F106" s="7">
        <f ca="1">TransactionsFormatted!G107</f>
        <v>124</v>
      </c>
      <c r="G106" s="7">
        <f ca="1">TransactionsFormatted!H107</f>
        <v>1</v>
      </c>
      <c r="H106" s="7">
        <f ca="1">TransactionsFormatted!I107</f>
        <v>132.22</v>
      </c>
      <c r="I106" s="7">
        <f>TransactionsFormatted!J107</f>
        <v>0</v>
      </c>
      <c r="J106" s="16" t="str">
        <f>TransactionsFormatted!K107</f>
        <v>Ameerika</v>
      </c>
      <c r="K106" s="16" t="str">
        <f>TransactionsFormatted!L107</f>
        <v>USD</v>
      </c>
    </row>
    <row r="107" spans="1:11" x14ac:dyDescent="0.3">
      <c r="A107" s="5" t="str">
        <f>TransactionsFormatted!B108</f>
        <v>US98980F1049</v>
      </c>
      <c r="B107" s="5" t="str">
        <f>TransactionsFormatted!C108</f>
        <v>ZOOMINFO TECHNOLOGIES INC-A</v>
      </c>
      <c r="C107" s="8">
        <f ca="1">TransactionsFormatted!D108</f>
        <v>44438</v>
      </c>
      <c r="D107" s="8">
        <f ca="1">TransactionsFormatted!E108</f>
        <v>44438</v>
      </c>
      <c r="E107" s="9">
        <f ca="1">TransactionsFormatted!F108</f>
        <v>4</v>
      </c>
      <c r="F107" s="7">
        <f ca="1">TransactionsFormatted!G108</f>
        <v>263.68</v>
      </c>
      <c r="G107" s="7">
        <f ca="1">TransactionsFormatted!H108</f>
        <v>1</v>
      </c>
      <c r="H107" s="7">
        <f ca="1">TransactionsFormatted!I108</f>
        <v>258.8</v>
      </c>
      <c r="I107" s="7">
        <f>TransactionsFormatted!J108</f>
        <v>0</v>
      </c>
      <c r="J107" s="16" t="str">
        <f>TransactionsFormatted!K108</f>
        <v>Ameerika</v>
      </c>
      <c r="K107" s="16" t="str">
        <f>TransactionsFormatted!L108</f>
        <v>USD</v>
      </c>
    </row>
    <row r="108" spans="1:11" x14ac:dyDescent="0.3">
      <c r="A108" s="5" t="str">
        <f>TransactionsFormatted!B109</f>
        <v>IL0065100930</v>
      </c>
      <c r="B108" s="5" t="str">
        <f>TransactionsFormatted!C109</f>
        <v>ZIM INTEGRATED SHIPPING SERV</v>
      </c>
      <c r="C108" s="8">
        <f ca="1">TransactionsFormatted!D109</f>
        <v>44421</v>
      </c>
      <c r="D108" s="8">
        <f ca="1">TransactionsFormatted!E109</f>
        <v>44426</v>
      </c>
      <c r="E108" s="9">
        <f ca="1">TransactionsFormatted!F109</f>
        <v>3</v>
      </c>
      <c r="F108" s="7">
        <f ca="1">TransactionsFormatted!G109</f>
        <v>131.27000000000001</v>
      </c>
      <c r="G108" s="7">
        <f ca="1">TransactionsFormatted!H109</f>
        <v>1</v>
      </c>
      <c r="H108" s="7">
        <f ca="1">TransactionsFormatted!I109</f>
        <v>144.9</v>
      </c>
      <c r="I108" s="7">
        <f>TransactionsFormatted!J109</f>
        <v>0</v>
      </c>
      <c r="J108" s="16" t="str">
        <f>TransactionsFormatted!K109</f>
        <v>Ameerika</v>
      </c>
      <c r="K108" s="16" t="str">
        <f>TransactionsFormatted!L109</f>
        <v>USD</v>
      </c>
    </row>
    <row r="109" spans="1:11" x14ac:dyDescent="0.3">
      <c r="A109" s="5" t="str">
        <f>TransactionsFormatted!B110</f>
        <v>IL0065100930</v>
      </c>
      <c r="B109" s="5" t="str">
        <f>TransactionsFormatted!C110</f>
        <v>ZIM INTEGRATED SHIPPING SERV</v>
      </c>
      <c r="C109" s="8">
        <f ca="1">TransactionsFormatted!D110</f>
        <v>44421</v>
      </c>
      <c r="D109" s="8">
        <f ca="1">TransactionsFormatted!E110</f>
        <v>44427</v>
      </c>
      <c r="E109" s="9">
        <f ca="1">TransactionsFormatted!F110</f>
        <v>2</v>
      </c>
      <c r="F109" s="7">
        <f ca="1">TransactionsFormatted!G110</f>
        <v>87.51</v>
      </c>
      <c r="G109" s="7">
        <f ca="1">TransactionsFormatted!H110</f>
        <v>0.91</v>
      </c>
      <c r="H109" s="7">
        <f ca="1">TransactionsFormatted!I110</f>
        <v>90.53</v>
      </c>
      <c r="I109" s="7">
        <f>TransactionsFormatted!J110</f>
        <v>0</v>
      </c>
      <c r="J109" s="16" t="str">
        <f>TransactionsFormatted!K110</f>
        <v>Ameerika</v>
      </c>
      <c r="K109" s="16"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2023-05-20T16:41:39Z</dcterms:modified>
</cp:coreProperties>
</file>