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definedNames>
    <definedName function="false" hidden="false" name="confirmed" vbProcedure="false">Sheet1!$X$8</definedName>
  </definedName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<sst xmlns="http://schemas.openxmlformats.org/spreadsheetml/2006/main" count="978" uniqueCount="183">
  <si>
    <t xml:space="preserve">Nominee</t>
  </si>
  <si>
    <t xml:space="preserve">Vacancy Date</t>
  </si>
  <si>
    <t xml:space="preserve">Days Before Election</t>
  </si>
  <si>
    <t xml:space="preserve">Nomination Type</t>
  </si>
  <si>
    <t xml:space="preserve">Nomination Date</t>
  </si>
  <si>
    <t xml:space="preserve">Hearings Date</t>
  </si>
  <si>
    <t xml:space="preserve">Senate Vote Date</t>
  </si>
  <si>
    <t xml:space="preserve">Result</t>
  </si>
  <si>
    <t xml:space="preserve">Result Date</t>
  </si>
  <si>
    <t xml:space="preserve">Election Date</t>
  </si>
  <si>
    <t xml:space="preserve">Inauguration Date</t>
  </si>
  <si>
    <t xml:space="preserve">President</t>
  </si>
  <si>
    <t xml:space="preserve">President’s party before election</t>
  </si>
  <si>
    <t xml:space="preserve">Nominating President’s Party</t>
  </si>
  <si>
    <t xml:space="preserve">Senate’s party before election</t>
  </si>
  <si>
    <t xml:space="preserve">Senate’s party after election</t>
  </si>
  <si>
    <t xml:space="preserve">President’s party after election</t>
  </si>
  <si>
    <t xml:space="preserve">House’s party before election</t>
  </si>
  <si>
    <t xml:space="preserve">House’s party after election</t>
  </si>
  <si>
    <t xml:space="preserve">Vacancy before election year?</t>
  </si>
  <si>
    <t xml:space="preserve">Vacancy after election day?</t>
  </si>
  <si>
    <t xml:space="preserve">Vacancy Reason</t>
  </si>
  <si>
    <t xml:space="preserve">Senate hearing?</t>
  </si>
  <si>
    <t xml:space="preserve">Hearing Refusal Reason</t>
  </si>
  <si>
    <t xml:space="preserve">Cloture vote?</t>
  </si>
  <si>
    <t xml:space="preserve">Confirmation vote?</t>
  </si>
  <si>
    <t xml:space="preserve">Vote Count</t>
  </si>
  <si>
    <t xml:space="preserve">Vote Refusal Reason</t>
  </si>
  <si>
    <t xml:space="preserve">Confirmed by opposition Senate?</t>
  </si>
  <si>
    <t xml:space="preserve">Confirmed by newly elected Senate?</t>
  </si>
  <si>
    <t xml:space="preserve">Notes</t>
  </si>
  <si>
    <t xml:space="preserve">Amy Comey Barret</t>
  </si>
  <si>
    <t xml:space="preserve">New</t>
  </si>
  <si>
    <t xml:space="preserve">TBD</t>
  </si>
  <si>
    <t xml:space="preserve">Donald Trump</t>
  </si>
  <si>
    <t xml:space="preserve">Republican</t>
  </si>
  <si>
    <t xml:space="preserve">Democratic</t>
  </si>
  <si>
    <t xml:space="preserve">Death</t>
  </si>
  <si>
    <t xml:space="preserve">Neil Gorsuch</t>
  </si>
  <si>
    <t xml:space="preserve">None</t>
  </si>
  <si>
    <t xml:space="preserve">Confirmed</t>
  </si>
  <si>
    <t xml:space="preserve">No</t>
  </si>
  <si>
    <t xml:space="preserve">Hearing held</t>
  </si>
  <si>
    <t xml:space="preserve">Yes</t>
  </si>
  <si>
    <t xml:space="preserve">54-45</t>
  </si>
  <si>
    <t xml:space="preserve">Vote held</t>
  </si>
  <si>
    <t xml:space="preserve">Fillied the seat Garland was nominated to.</t>
  </si>
  <si>
    <t xml:space="preserve">Merrick Garland</t>
  </si>
  <si>
    <t xml:space="preserve">No Action</t>
  </si>
  <si>
    <t xml:space="preserve">N/A</t>
  </si>
  <si>
    <t xml:space="preserve">Barack Obama</t>
  </si>
  <si>
    <t xml:space="preserve">Wait for election</t>
  </si>
  <si>
    <t xml:space="preserve">Homer Thornberry</t>
  </si>
  <si>
    <t xml:space="preserve">Withdrawn</t>
  </si>
  <si>
    <t xml:space="preserve">Lyndon Johnson</t>
  </si>
  <si>
    <t xml:space="preserve">Resignation</t>
  </si>
  <si>
    <t xml:space="preserve">Nomination withdrawn</t>
  </si>
  <si>
    <t xml:space="preserve">Fortas failing to be elevated to Chief Justice ended need for this nomination.</t>
  </si>
  <si>
    <t xml:space="preserve">Abe Fortas</t>
  </si>
  <si>
    <t xml:space="preserve">Elevation</t>
  </si>
  <si>
    <t xml:space="preserve">Voice Vote</t>
  </si>
  <si>
    <t xml:space="preserve">Cloture vote failed</t>
  </si>
  <si>
    <t xml:space="preserve">Filibustered and cloture vote to end filibuster failed. Ethical issues revealed at hearings due to private political collaboration with Johnson and receiving privately funded stipend to teach an American University course equal to 40% of his court salary.</t>
  </si>
  <si>
    <t xml:space="preserve">William Brennan</t>
  </si>
  <si>
    <t xml:space="preserve">Dwight Eisenhower</t>
  </si>
  <si>
    <t xml:space="preserve">Unknown</t>
  </si>
  <si>
    <t xml:space="preserve">Appointed as recess appointment by Eisenhower, then confirmed following year with new senate. Selected because he was a Democrat, and Eisenhower had already appointed two Republicans.</t>
  </si>
  <si>
    <t xml:space="preserve">Frank Murphy</t>
  </si>
  <si>
    <t xml:space="preserve">Franklin Roosevelt</t>
  </si>
  <si>
    <t xml:space="preserve">Benjamin Cardozo</t>
  </si>
  <si>
    <t xml:space="preserve">Herbert Hoover</t>
  </si>
  <si>
    <t xml:space="preserve">Harlan Stone</t>
  </si>
  <si>
    <t xml:space="preserve">Calvin Coolidge</t>
  </si>
  <si>
    <t xml:space="preserve">71-6</t>
  </si>
  <si>
    <t xml:space="preserve">John Clarke</t>
  </si>
  <si>
    <t xml:space="preserve">Woodrow Wilson</t>
  </si>
  <si>
    <t xml:space="preserve">Charles Hughes resigned as justice to run as the Republican candidate for president against Wilson. Clarke was unanimously confirmed.</t>
  </si>
  <si>
    <t xml:space="preserve">Louis Brandeis</t>
  </si>
  <si>
    <t xml:space="preserve">47-22</t>
  </si>
  <si>
    <t xml:space="preserve">Mahlon Pitney</t>
  </si>
  <si>
    <t xml:space="preserve">William Taft</t>
  </si>
  <si>
    <t xml:space="preserve">50-26</t>
  </si>
  <si>
    <t xml:space="preserve">Howell Jackson</t>
  </si>
  <si>
    <t xml:space="preserve">Benjamin Harrison</t>
  </si>
  <si>
    <t xml:space="preserve">George Shiras</t>
  </si>
  <si>
    <t xml:space="preserve">Melville Fuller</t>
  </si>
  <si>
    <t xml:space="preserve">Grover Clevelend</t>
  </si>
  <si>
    <t xml:space="preserve">41/20</t>
  </si>
  <si>
    <t xml:space="preserve">Stanley Matthews</t>
  </si>
  <si>
    <t xml:space="preserve">Rutherford Hayes</t>
  </si>
  <si>
    <t xml:space="preserve">Split</t>
  </si>
  <si>
    <t xml:space="preserve">Nominating president was in last few weeks and some objections to his business ties.</t>
  </si>
  <si>
    <t xml:space="preserve">Swayne resigned with the expectation Hayes would appoint Matthews during the last weeks of his presidency. The Senate objected due to his ties to coporate and railroad interests. Was re-nominated by Garfield a few weeks later after Hayes left office and confirmed.</t>
  </si>
  <si>
    <t xml:space="preserve">William Woods</t>
  </si>
  <si>
    <t xml:space="preserve">39-8</t>
  </si>
  <si>
    <t xml:space="preserve">Ward Hunt</t>
  </si>
  <si>
    <t xml:space="preserve">Ulysses Grant</t>
  </si>
  <si>
    <t xml:space="preserve">Salmon Chase</t>
  </si>
  <si>
    <t xml:space="preserve">Abraham Lincoln</t>
  </si>
  <si>
    <t xml:space="preserve">Samuel Miller</t>
  </si>
  <si>
    <t xml:space="preserve">Seat Buchanan attempted to fill, made almost a year later. Only ½ hour between nomination and confirmation.</t>
  </si>
  <si>
    <t xml:space="preserve">Jeremiah Black</t>
  </si>
  <si>
    <t xml:space="preserve">Rejected</t>
  </si>
  <si>
    <t xml:space="preserve">James Buchanan</t>
  </si>
  <si>
    <t xml:space="preserve">25-26</t>
  </si>
  <si>
    <t xml:space="preserve">Buchanan took 8 months to pick a nominee because the remaining court had a perfect split of 4 Northerners and 4 Southerners. By the time he made a pick he had only one month left in his term and Lincoln had already won the election. Was an attempt at a moderate pick (Northerner but conservative) to appease both sides, but was futile, as Southern states were already voting to secede and Republicans wanted their president to fill the seat.</t>
  </si>
  <si>
    <t xml:space="preserve">John Campbell</t>
  </si>
  <si>
    <t xml:space="preserve">Franklin Pierce</t>
  </si>
  <si>
    <t xml:space="preserve">Whig</t>
  </si>
  <si>
    <t xml:space="preserve">Unanimous</t>
  </si>
  <si>
    <t xml:space="preserve">Seat that Fillmore attempted to fill.</t>
  </si>
  <si>
    <t xml:space="preserve">William Micou</t>
  </si>
  <si>
    <t xml:space="preserve">Millard Filmore</t>
  </si>
  <si>
    <t xml:space="preserve">Fillmore was President but had not been elected to that position</t>
  </si>
  <si>
    <t xml:space="preserve">Senate did not change it’s mind on waiting for president elect Pierce to take office and did not take any action on the nomination.</t>
  </si>
  <si>
    <t xml:space="preserve">George Badger</t>
  </si>
  <si>
    <r>
      <rPr>
        <sz val="10"/>
        <rFont val="Arial"/>
        <family val="2"/>
      </rPr>
      <t xml:space="preserve">Fillmore’s 2</t>
    </r>
    <r>
      <rPr>
        <vertAlign val="superscript"/>
        <sz val="10"/>
        <rFont val="Arial"/>
        <family val="2"/>
      </rPr>
      <t xml:space="preserve">nd</t>
    </r>
    <r>
      <rPr>
        <sz val="10"/>
        <rFont val="Arial"/>
        <family val="2"/>
      </rPr>
      <t xml:space="preserve"> nominee was a former Senator, who to that point the Senate had a long history of approving without question. Senate postponed permanently his consideration. Fillmore had also just lost re-election and the Democratic controlled Senate wanted their president, Pierce, to fill the seat at this point.</t>
    </r>
  </si>
  <si>
    <t xml:space="preserve">Edward Bradford</t>
  </si>
  <si>
    <t xml:space="preserve">Refused to take action on nomination before adjourning because Fillmore was un-elected (VP who took over when president died). Bradford then died before Senate reconvened.</t>
  </si>
  <si>
    <t xml:space="preserve">Robert Grier</t>
  </si>
  <si>
    <t xml:space="preserve">James Polk</t>
  </si>
  <si>
    <t xml:space="preserve">Independent</t>
  </si>
  <si>
    <t xml:space="preserve">Appointed by Polk after Tyler’s nominations failed.</t>
  </si>
  <si>
    <t xml:space="preserve">George Woodward</t>
  </si>
  <si>
    <t xml:space="preserve">20-29</t>
  </si>
  <si>
    <t xml:space="preserve">Nominated by Polk after Tyler’s nominations failed. Rejected by Senate (and president’s own party) because Woodward had crossed party lines to support the American Nativist agenda which called for limited imigration and discrimination against new ethnic groups.</t>
  </si>
  <si>
    <t xml:space="preserve">John Read</t>
  </si>
  <si>
    <t xml:space="preserve">John Tyler</t>
  </si>
  <si>
    <t xml:space="preserve">Hated Tyler</t>
  </si>
  <si>
    <t xml:space="preserve">Not filled because they didn’t like Tyler.</t>
  </si>
  <si>
    <t xml:space="preserve">Edward King</t>
  </si>
  <si>
    <t xml:space="preserve">Samuel Nelson</t>
  </si>
  <si>
    <t xml:space="preserve">For some reason they were willing to ignore the fact this guy was nominated by Tyler.</t>
  </si>
  <si>
    <t xml:space="preserve">Reuben Walworth</t>
  </si>
  <si>
    <t xml:space="preserve">John Spencer</t>
  </si>
  <si>
    <t xml:space="preserve">Postponed</t>
  </si>
  <si>
    <t xml:space="preserve">29-18</t>
  </si>
  <si>
    <t xml:space="preserve">27-20</t>
  </si>
  <si>
    <t xml:space="preserve">21-26</t>
  </si>
  <si>
    <t xml:space="preserve">Peter Daniel</t>
  </si>
  <si>
    <t xml:space="preserve">Martin Van Buren</t>
  </si>
  <si>
    <t xml:space="preserve">25-5</t>
  </si>
  <si>
    <t xml:space="preserve">John McKinley</t>
  </si>
  <si>
    <t xml:space="preserve">Jacksonian Democrat</t>
  </si>
  <si>
    <t xml:space="preserve">Newly Created Seat</t>
  </si>
  <si>
    <t xml:space="preserve">Senate created this seats with legislation expanding size of the court. This one was declined by Jackson’s nominee, Smith. Van Buren recess appointed McKinley until the Senate convened, at which point he was nominated.</t>
  </si>
  <si>
    <t xml:space="preserve">William Smith</t>
  </si>
  <si>
    <t xml:space="preserve">Declined</t>
  </si>
  <si>
    <t xml:space="preserve">Andrew Jackson</t>
  </si>
  <si>
    <t xml:space="preserve">28-15</t>
  </si>
  <si>
    <t xml:space="preserve">Senate created these seats with legislation expanding size of the court.</t>
  </si>
  <si>
    <t xml:space="preserve">John Catron</t>
  </si>
  <si>
    <t xml:space="preserve">John Crittenden</t>
  </si>
  <si>
    <t xml:space="preserve">John Quincy Adams</t>
  </si>
  <si>
    <t xml:space="preserve">Democratic-Republican</t>
  </si>
  <si>
    <t xml:space="preserve">Uknown</t>
  </si>
  <si>
    <t xml:space="preserve">Trimble passed 67 days before election. John Quincy Adams nominated Crittenden after his previous two choices declined the nomination. Senate voted to postpone taking action, allowing it to expire so incoming president Andrew Jackson could fill it.</t>
  </si>
  <si>
    <t xml:space="preserve">William Johnson</t>
  </si>
  <si>
    <t xml:space="preserve">Thomas Jefferson</t>
  </si>
  <si>
    <t xml:space="preserve">23-17</t>
  </si>
  <si>
    <t xml:space="preserve">Alfred Moore passed and this was Jefferson’s first apopintment.</t>
  </si>
  <si>
    <t xml:space="preserve">John Marshall</t>
  </si>
  <si>
    <t xml:space="preserve">John Adams</t>
  </si>
  <si>
    <t xml:space="preserve">Federalist</t>
  </si>
  <si>
    <t xml:space="preserve">After John Jay refused nomination he was appointed to fill Ellsworth seat as Chief Justice.</t>
  </si>
  <si>
    <t xml:space="preserve">John Jay</t>
  </si>
  <si>
    <t xml:space="preserve">Oliver Ellsworth resigned for health reasons after Adams lost the election. John Jay declined Appointment after the Senate voted to approve</t>
  </si>
  <si>
    <t xml:space="preserve">Oliver Ellsworth</t>
  </si>
  <si>
    <t xml:space="preserve">George Washington</t>
  </si>
  <si>
    <t xml:space="preserve">21-1</t>
  </si>
  <si>
    <t xml:space="preserve">Appointed to fill chief justice seat Rutledge was removed from and Cushing declined.</t>
  </si>
  <si>
    <t xml:space="preserve">William Cushing</t>
  </si>
  <si>
    <t xml:space="preserve">Appointed to fill chief justice seat Rutledge was removed from. Rutledge attempted suicide on December 26, 1795 after his failed confirmation vote on 12/15/1795. He resigned 2 days later even though his appointment ran through the next June. He declined the appointment, however, and remained as associate justice.</t>
  </si>
  <si>
    <t xml:space="preserve">John Rutledge</t>
  </si>
  <si>
    <t xml:space="preserve">14-10</t>
  </si>
  <si>
    <t xml:space="preserve">Chief Justice John Jay resigned due to being elected Governor of New York and Rutledge was recess appointed on 6/30/1795. During that summer he spoke out against the Jay Treaty while serving, and the Senate subsequently rejected his nomination. There were also rumors of alcohol abuse and mental illness. Had briefly been one of the first 5 justices of the Supreme Court, but resigned  less than a year later without having heard a case to become Chief Justice of the South carolia Court of Common Pleas and Sessions</t>
  </si>
  <si>
    <t xml:space="preserve">Samuel Chase</t>
  </si>
  <si>
    <t xml:space="preserve">The only Supreme Court Justice ever impeached, which didn’t occur until the Jefferson administration for unrelated reasons to his nomination and confirmation.</t>
  </si>
  <si>
    <t xml:space="preserve">William Paterson</t>
  </si>
  <si>
    <t xml:space="preserve">Pro-Administration</t>
  </si>
  <si>
    <t xml:space="preserve">Anti-Administration</t>
  </si>
  <si>
    <t xml:space="preserve">Procedural withdrawal</t>
  </si>
  <si>
    <t xml:space="preserve">Procedural withdrawal due to violation of Judiciary Act of 1789 that was subsequently renominated and confirmed a few days later in 1793.</t>
  </si>
</sst>
</file>

<file path=xl/styles.xml><?xml version="1.0" encoding="utf-8"?>
<styleSheet xmlns="http://schemas.openxmlformats.org/spreadsheetml/2006/main">
  <numFmts count="4">
    <numFmt numFmtId="164" formatCode="General"/>
    <numFmt numFmtId="165" formatCode="mm/dd/yyyy"/>
    <numFmt numFmtId="166" formatCode="mm/dd/yy"/>
    <numFmt numFmtId="167" formatCode="General"/>
  </numFmts>
  <fonts count="6">
    <font>
      <sz val="10"/>
      <name val="Arial"/>
      <family val="2"/>
    </font>
    <font>
      <sz val="10"/>
      <name val="Arial"/>
      <family val="0"/>
    </font>
    <font>
      <sz val="10"/>
      <name val="Arial"/>
      <family val="0"/>
    </font>
    <font>
      <sz val="10"/>
      <name val="Arial"/>
      <family val="0"/>
    </font>
    <font>
      <vertAlign val="superscript"/>
      <sz val="10"/>
      <name val="Arial"/>
      <family val="2"/>
    </font>
    <font>
      <sz val="10"/>
      <name val="Times New Roman"/>
      <family val="1"/>
    </font>
  </fonts>
  <fills count="9">
    <fill>
      <patternFill patternType="none"/>
    </fill>
    <fill>
      <patternFill patternType="gray125"/>
    </fill>
    <fill>
      <patternFill patternType="solid">
        <fgColor rgb="FFFF3838"/>
        <bgColor rgb="FFFF0000"/>
      </patternFill>
    </fill>
    <fill>
      <patternFill patternType="solid">
        <fgColor rgb="FFAFD095"/>
        <bgColor rgb="FFDDE8CB"/>
      </patternFill>
    </fill>
    <fill>
      <patternFill patternType="solid">
        <fgColor rgb="FFFFDBB6"/>
        <bgColor rgb="FFFFD8CE"/>
      </patternFill>
    </fill>
    <fill>
      <patternFill patternType="solid">
        <fgColor rgb="FFBF819E"/>
        <bgColor rgb="FF808080"/>
      </patternFill>
    </fill>
    <fill>
      <patternFill patternType="solid">
        <fgColor rgb="FFDDE8CB"/>
        <bgColor rgb="FFDEE6EF"/>
      </patternFill>
    </fill>
    <fill>
      <patternFill patternType="solid">
        <fgColor rgb="FFDEE6EF"/>
        <bgColor rgb="FFDDE8CB"/>
      </patternFill>
    </fill>
    <fill>
      <patternFill patternType="solid">
        <fgColor rgb="FFFFD8CE"/>
        <bgColor rgb="FFFFDBB6"/>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5"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5" fontId="0" fillId="0" borderId="0" xfId="0" applyFont="true" applyBorder="false" applyAlignment="true" applyProtection="false">
      <alignment horizontal="center"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6" fontId="0" fillId="0" borderId="0" xfId="0" applyFont="true" applyBorder="false" applyAlignment="true" applyProtection="false">
      <alignment horizontal="right" vertical="bottom" textRotation="0" wrapText="false" indent="0" shrinkToFit="false"/>
      <protection locked="true" hidden="false"/>
    </xf>
    <xf numFmtId="164" fontId="0" fillId="2" borderId="0" xfId="0" applyFont="true" applyBorder="false" applyAlignment="true" applyProtection="false">
      <alignment horizontal="left" vertical="bottom" textRotation="0" wrapText="false" indent="0" shrinkToFit="false"/>
      <protection locked="true" hidden="false"/>
    </xf>
    <xf numFmtId="165" fontId="0" fillId="2" borderId="0" xfId="0" applyFont="false" applyBorder="false" applyAlignment="true" applyProtection="false">
      <alignment horizontal="right" vertical="bottom" textRotation="0" wrapText="false" indent="0" shrinkToFit="false"/>
      <protection locked="true" hidden="false"/>
    </xf>
    <xf numFmtId="167" fontId="0" fillId="2" borderId="0" xfId="0" applyFont="false" applyBorder="false" applyAlignment="true" applyProtection="false">
      <alignment horizontal="right"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7" fontId="0" fillId="2" borderId="0" xfId="0" applyFont="false" applyBorder="false" applyAlignment="true" applyProtection="false">
      <alignment horizontal="center" vertical="bottom" textRotation="0" wrapText="false" indent="0" shrinkToFit="false"/>
      <protection locked="true" hidden="false"/>
    </xf>
    <xf numFmtId="164" fontId="0" fillId="3" borderId="0" xfId="0" applyFont="true" applyBorder="false" applyAlignment="true" applyProtection="false">
      <alignment horizontal="left" vertical="bottom" textRotation="0" wrapText="false" indent="0" shrinkToFit="false"/>
      <protection locked="true" hidden="false"/>
    </xf>
    <xf numFmtId="165" fontId="0" fillId="3" borderId="0" xfId="0" applyFont="false" applyBorder="false" applyAlignment="true" applyProtection="false">
      <alignment horizontal="right" vertical="bottom" textRotation="0" wrapText="false" indent="0" shrinkToFit="false"/>
      <protection locked="true" hidden="false"/>
    </xf>
    <xf numFmtId="167" fontId="0" fillId="3" borderId="0" xfId="0" applyFont="false" applyBorder="false" applyAlignment="true" applyProtection="false">
      <alignment horizontal="right"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7" fontId="0" fillId="3" borderId="0" xfId="0" applyFont="false" applyBorder="false" applyAlignment="true" applyProtection="false">
      <alignment horizontal="center" vertical="bottom" textRotation="0" wrapText="false" indent="0" shrinkToFit="false"/>
      <protection locked="true" hidden="false"/>
    </xf>
    <xf numFmtId="164" fontId="0" fillId="4" borderId="0" xfId="0" applyFont="true" applyBorder="false" applyAlignment="true" applyProtection="false">
      <alignment horizontal="left" vertical="bottom" textRotation="0" wrapText="false" indent="0" shrinkToFit="false"/>
      <protection locked="true" hidden="false"/>
    </xf>
    <xf numFmtId="165" fontId="0" fillId="4" borderId="0" xfId="0" applyFont="false" applyBorder="false" applyAlignment="true" applyProtection="false">
      <alignment horizontal="right" vertical="bottom" textRotation="0" wrapText="false" indent="0" shrinkToFit="false"/>
      <protection locked="true" hidden="false"/>
    </xf>
    <xf numFmtId="167" fontId="0" fillId="4" borderId="0" xfId="0" applyFont="false" applyBorder="false" applyAlignment="true" applyProtection="false">
      <alignment horizontal="right"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7" fontId="0" fillId="4" borderId="0" xfId="0" applyFont="false" applyBorder="false" applyAlignment="true" applyProtection="false">
      <alignment horizontal="center" vertical="bottom" textRotation="0" wrapText="false" indent="0" shrinkToFit="false"/>
      <protection locked="true" hidden="false"/>
    </xf>
    <xf numFmtId="164" fontId="0" fillId="5" borderId="0" xfId="0" applyFont="true" applyBorder="false" applyAlignment="true" applyProtection="false">
      <alignment horizontal="left" vertical="bottom" textRotation="0" wrapText="false" indent="0" shrinkToFit="false"/>
      <protection locked="true" hidden="false"/>
    </xf>
    <xf numFmtId="165" fontId="0" fillId="5" borderId="0" xfId="0" applyFont="false" applyBorder="false" applyAlignment="true" applyProtection="false">
      <alignment horizontal="right" vertical="bottom" textRotation="0" wrapText="false" indent="0" shrinkToFit="false"/>
      <protection locked="true" hidden="false"/>
    </xf>
    <xf numFmtId="167" fontId="0" fillId="5" borderId="0" xfId="0" applyFont="false" applyBorder="false" applyAlignment="true" applyProtection="false">
      <alignment horizontal="right"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7" fontId="0" fillId="5"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5" fontId="0" fillId="0" borderId="0" xfId="0" applyFont="false" applyBorder="false" applyAlignment="true" applyProtection="false">
      <alignment horizontal="right" vertical="bottom" textRotation="0" wrapText="false" indent="0" shrinkToFit="false"/>
      <protection locked="true" hidden="false"/>
    </xf>
    <xf numFmtId="167"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true" applyProtection="false">
      <alignment horizontal="center" vertical="bottom" textRotation="0" wrapText="false" indent="0" shrinkToFit="false"/>
      <protection locked="true" hidden="false"/>
    </xf>
    <xf numFmtId="164" fontId="0" fillId="6" borderId="0" xfId="0" applyFont="true" applyBorder="false" applyAlignment="true" applyProtection="false">
      <alignment horizontal="left" vertical="bottom" textRotation="0" wrapText="false" indent="0" shrinkToFit="false"/>
      <protection locked="true" hidden="false"/>
    </xf>
    <xf numFmtId="165" fontId="0" fillId="6" borderId="0" xfId="0" applyFont="false" applyBorder="false" applyAlignment="true" applyProtection="false">
      <alignment horizontal="right" vertical="bottom" textRotation="0" wrapText="false" indent="0" shrinkToFit="false"/>
      <protection locked="true" hidden="false"/>
    </xf>
    <xf numFmtId="167" fontId="0" fillId="6" borderId="0" xfId="0" applyFont="false" applyBorder="false" applyAlignment="true" applyProtection="false">
      <alignment horizontal="right"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7" fontId="0" fillId="6" borderId="0" xfId="0" applyFont="false" applyBorder="false" applyAlignment="true" applyProtection="false">
      <alignment horizontal="center" vertical="bottom" textRotation="0" wrapText="false" indent="0" shrinkToFit="false"/>
      <protection locked="true" hidden="false"/>
    </xf>
    <xf numFmtId="164" fontId="0" fillId="7" borderId="0" xfId="0" applyFont="true" applyBorder="false" applyAlignment="true" applyProtection="false">
      <alignment horizontal="left" vertical="bottom" textRotation="0" wrapText="false" indent="0" shrinkToFit="false"/>
      <protection locked="true" hidden="false"/>
    </xf>
    <xf numFmtId="165" fontId="0" fillId="7" borderId="0" xfId="0" applyFont="false" applyBorder="false" applyAlignment="true" applyProtection="false">
      <alignment horizontal="right" vertical="bottom" textRotation="0" wrapText="false" indent="0" shrinkToFit="false"/>
      <protection locked="true" hidden="false"/>
    </xf>
    <xf numFmtId="167" fontId="0" fillId="7" borderId="0" xfId="0" applyFont="false" applyBorder="false" applyAlignment="true" applyProtection="false">
      <alignment horizontal="right" vertical="bottom" textRotation="0" wrapText="false" indent="0" shrinkToFit="false"/>
      <protection locked="true" hidden="false"/>
    </xf>
    <xf numFmtId="167" fontId="0" fillId="7" borderId="0" xfId="0" applyFont="false" applyBorder="false" applyAlignment="true" applyProtection="false">
      <alignment horizontal="center"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true" applyProtection="false">
      <alignment horizontal="left" vertical="bottom" textRotation="0" wrapText="false" indent="0" shrinkToFit="false"/>
      <protection locked="true" hidden="false"/>
    </xf>
    <xf numFmtId="165" fontId="0" fillId="8" borderId="0" xfId="0" applyFont="false" applyBorder="false" applyAlignment="true" applyProtection="false">
      <alignment horizontal="right" vertical="bottom" textRotation="0" wrapText="false" indent="0" shrinkToFit="false"/>
      <protection locked="true" hidden="false"/>
    </xf>
    <xf numFmtId="167" fontId="0" fillId="8" borderId="0" xfId="0" applyFont="false" applyBorder="false" applyAlignment="true" applyProtection="false">
      <alignment horizontal="right" vertical="bottom" textRotation="0" wrapText="false" indent="0" shrinkToFit="false"/>
      <protection locked="true" hidden="false"/>
    </xf>
    <xf numFmtId="167" fontId="0" fillId="8" borderId="0" xfId="0" applyFont="false" applyBorder="false" applyAlignment="true" applyProtection="false">
      <alignment horizontal="center"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FD095"/>
      <rgbColor rgb="FF808080"/>
      <rgbColor rgb="FF9999FF"/>
      <rgbColor rgb="FF993366"/>
      <rgbColor rgb="FFFFD8CE"/>
      <rgbColor rgb="FFDEE6E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DE8CB"/>
      <rgbColor rgb="FFFFFF99"/>
      <rgbColor rgb="FF99CCFF"/>
      <rgbColor rgb="FFFF99CC"/>
      <rgbColor rgb="FFCC99FF"/>
      <rgbColor rgb="FFFFDBB6"/>
      <rgbColor rgb="FF3366FF"/>
      <rgbColor rgb="FF33CCCC"/>
      <rgbColor rgb="FF99CC00"/>
      <rgbColor rgb="FFFFCC00"/>
      <rgbColor rgb="FFFF9900"/>
      <rgbColor rgb="FFFF3838"/>
      <rgbColor rgb="FF666699"/>
      <rgbColor rgb="FFBF819E"/>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61"/>
  <sheetViews>
    <sheetView showFormulas="false" showGridLines="true" showRowColHeaders="true" showZeros="false" rightToLeft="false" tabSelected="tru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H8" activeCellId="0" sqref="AH8"/>
    </sheetView>
  </sheetViews>
  <sheetFormatPr defaultColWidth="11.53515625" defaultRowHeight="12.8" zeroHeight="false" outlineLevelRow="0" outlineLevelCol="0"/>
  <cols>
    <col collapsed="false" customWidth="true" hidden="false" outlineLevel="0" max="1" min="1" style="1" width="15.88"/>
    <col collapsed="false" customWidth="true" hidden="false" outlineLevel="0" max="2" min="2" style="2" width="10.46"/>
    <col collapsed="false" customWidth="true" hidden="false" outlineLevel="0" max="3" min="3" style="3" width="11.39"/>
    <col collapsed="false" customWidth="true" hidden="false" outlineLevel="0" max="4" min="4" style="1" width="14.21"/>
    <col collapsed="false" customWidth="true" hidden="false" outlineLevel="0" max="5" min="5" style="2" width="10.97"/>
    <col collapsed="false" customWidth="true" hidden="false" outlineLevel="0" max="6" min="6" style="3" width="11.39"/>
    <col collapsed="false" customWidth="true" hidden="false" outlineLevel="0" max="7" min="7" style="2" width="10.14"/>
    <col collapsed="false" customWidth="true" hidden="false" outlineLevel="0" max="9" min="8" style="2" width="11.11"/>
    <col collapsed="false" customWidth="true" hidden="false" outlineLevel="0" max="10" min="10" style="2" width="11.94"/>
    <col collapsed="false" customWidth="true" hidden="false" outlineLevel="0" max="11" min="11" style="1" width="9.91"/>
    <col collapsed="false" customWidth="true" hidden="false" outlineLevel="0" max="12" min="12" style="2" width="10.97"/>
    <col collapsed="false" customWidth="true" hidden="false" outlineLevel="0" max="13" min="13" style="2" width="10.32"/>
    <col collapsed="false" customWidth="true" hidden="false" outlineLevel="0" max="14" min="14" style="2" width="10.97"/>
    <col collapsed="false" customWidth="true" hidden="false" outlineLevel="0" max="15" min="15" style="1" width="16.86"/>
    <col collapsed="false" customWidth="true" hidden="false" outlineLevel="0" max="22" min="16" style="1" width="20.18"/>
    <col collapsed="false" customWidth="true" hidden="false" outlineLevel="0" max="23" min="23" style="4" width="13.75"/>
    <col collapsed="false" customWidth="true" hidden="false" outlineLevel="0" max="24" min="24" style="4" width="14.44"/>
    <col collapsed="false" customWidth="true" hidden="false" outlineLevel="0" max="25" min="25" style="4" width="17.55"/>
    <col collapsed="false" customWidth="true" hidden="false" outlineLevel="0" max="26" min="26" style="4" width="9.72"/>
    <col collapsed="false" customWidth="true" hidden="false" outlineLevel="0" max="27" min="27" style="1" width="19.49"/>
    <col collapsed="false" customWidth="false" hidden="false" outlineLevel="0" max="28" min="28" style="4" width="11.52"/>
    <col collapsed="false" customWidth="true" hidden="false" outlineLevel="0" max="29" min="29" style="4" width="11.81"/>
    <col collapsed="false" customWidth="false" hidden="false" outlineLevel="0" max="30" min="30" style="4" width="11.52"/>
    <col collapsed="false" customWidth="true" hidden="false" outlineLevel="0" max="31" min="31" style="1" width="19.08"/>
    <col collapsed="false" customWidth="true" hidden="false" outlineLevel="0" max="32" min="32" style="1" width="16.11"/>
    <col collapsed="false" customWidth="true" hidden="false" outlineLevel="0" max="33" min="33" style="1" width="17.64"/>
    <col collapsed="false" customWidth="true" hidden="false" outlineLevel="0" max="34" min="34" style="0" width="33.24"/>
  </cols>
  <sheetData>
    <row r="1" s="9" customFormat="true" ht="23.85" hidden="false" customHeight="false" outlineLevel="0" collapsed="false">
      <c r="A1" s="5" t="s">
        <v>0</v>
      </c>
      <c r="B1" s="6" t="s">
        <v>1</v>
      </c>
      <c r="C1" s="7" t="s">
        <v>2</v>
      </c>
      <c r="D1" s="8" t="s">
        <v>3</v>
      </c>
      <c r="E1" s="6" t="s">
        <v>4</v>
      </c>
      <c r="F1" s="7" t="s">
        <v>2</v>
      </c>
      <c r="G1" s="6" t="s">
        <v>5</v>
      </c>
      <c r="H1" s="7" t="s">
        <v>2</v>
      </c>
      <c r="I1" s="6" t="s">
        <v>6</v>
      </c>
      <c r="J1" s="7" t="s">
        <v>2</v>
      </c>
      <c r="K1" s="8" t="s">
        <v>7</v>
      </c>
      <c r="L1" s="7" t="s">
        <v>8</v>
      </c>
      <c r="M1" s="6" t="s">
        <v>9</v>
      </c>
      <c r="N1" s="6" t="s">
        <v>10</v>
      </c>
      <c r="O1" s="8" t="s">
        <v>11</v>
      </c>
      <c r="P1" s="8" t="s">
        <v>12</v>
      </c>
      <c r="Q1" s="8" t="s">
        <v>13</v>
      </c>
      <c r="R1" s="8" t="s">
        <v>14</v>
      </c>
      <c r="S1" s="8" t="s">
        <v>15</v>
      </c>
      <c r="T1" s="8" t="s">
        <v>16</v>
      </c>
      <c r="U1" s="8" t="s">
        <v>17</v>
      </c>
      <c r="V1" s="8" t="s">
        <v>18</v>
      </c>
      <c r="W1" s="8" t="s">
        <v>19</v>
      </c>
      <c r="X1" s="8" t="s">
        <v>20</v>
      </c>
      <c r="Y1" s="8" t="s">
        <v>21</v>
      </c>
      <c r="Z1" s="8" t="s">
        <v>22</v>
      </c>
      <c r="AA1" s="8" t="s">
        <v>23</v>
      </c>
      <c r="AB1" s="8" t="s">
        <v>24</v>
      </c>
      <c r="AC1" s="8" t="s">
        <v>25</v>
      </c>
      <c r="AD1" s="8" t="s">
        <v>26</v>
      </c>
      <c r="AE1" s="8" t="s">
        <v>27</v>
      </c>
      <c r="AF1" s="8" t="s">
        <v>28</v>
      </c>
      <c r="AG1" s="8" t="s">
        <v>29</v>
      </c>
      <c r="AH1" s="9" t="s">
        <v>30</v>
      </c>
      <c r="AMJ1" s="0"/>
    </row>
    <row r="2" customFormat="false" ht="12.8" hidden="false" customHeight="false" outlineLevel="0" collapsed="false">
      <c r="A2" s="1" t="s">
        <v>31</v>
      </c>
      <c r="B2" s="2" t="n">
        <v>44092</v>
      </c>
      <c r="C2" s="3" t="n">
        <f aca="false">M2-B2</f>
        <v>46</v>
      </c>
      <c r="D2" s="1" t="s">
        <v>32</v>
      </c>
      <c r="E2" s="2" t="n">
        <v>44100</v>
      </c>
      <c r="F2" s="3" t="n">
        <f aca="false">IF(OR(E2="TBD", E2="None"), "N/A", (M2-E2))</f>
        <v>38</v>
      </c>
      <c r="G2" s="2" t="s">
        <v>33</v>
      </c>
      <c r="H2" s="3" t="str">
        <f aca="false">IF(OR(G2="TBD", G2="None"), "N/A", (M2-G2))</f>
        <v>N/A</v>
      </c>
      <c r="I2" s="2" t="s">
        <v>33</v>
      </c>
      <c r="J2" s="3" t="str">
        <f aca="false">IF(OR(I2="TBD", I2="None"), "N/A", (M2-I2))</f>
        <v>N/A</v>
      </c>
      <c r="K2" s="1" t="s">
        <v>33</v>
      </c>
      <c r="L2" s="10" t="s">
        <v>33</v>
      </c>
      <c r="M2" s="2" t="n">
        <v>44138</v>
      </c>
      <c r="N2" s="2" t="n">
        <v>44216</v>
      </c>
      <c r="O2" s="1" t="s">
        <v>34</v>
      </c>
      <c r="P2" s="1" t="s">
        <v>35</v>
      </c>
      <c r="Q2" s="1" t="s">
        <v>35</v>
      </c>
      <c r="R2" s="1" t="s">
        <v>35</v>
      </c>
      <c r="S2" s="1" t="s">
        <v>33</v>
      </c>
      <c r="T2" s="1" t="s">
        <v>33</v>
      </c>
      <c r="U2" s="0" t="s">
        <v>36</v>
      </c>
      <c r="V2" s="1" t="s">
        <v>33</v>
      </c>
      <c r="W2" s="4" t="str">
        <f aca="false">IF(YEAR(B2)&lt;YEAR(M2), "Yes", "No")</f>
        <v>No</v>
      </c>
      <c r="X2" s="4" t="str">
        <f aca="false">IF(B2&gt;M2, "Yes", "No")</f>
        <v>No</v>
      </c>
      <c r="Y2" s="4" t="s">
        <v>37</v>
      </c>
      <c r="Z2" s="4" t="s">
        <v>33</v>
      </c>
      <c r="AA2" s="1" t="s">
        <v>33</v>
      </c>
      <c r="AB2" s="4" t="s">
        <v>33</v>
      </c>
      <c r="AC2" s="4" t="s">
        <v>33</v>
      </c>
      <c r="AD2" s="4" t="s">
        <v>33</v>
      </c>
      <c r="AE2" s="1" t="s">
        <v>33</v>
      </c>
      <c r="AF2" s="1" t="str">
        <f aca="false">IF(OR(AND(K2="Confirmed",I2&gt;N2,Q2=S2), AND(K2="Confirmed",I2&lt;N2,Q2=R2)), "No", IF(K2="Confirmed", "Yes", K2))</f>
        <v>TBD</v>
      </c>
      <c r="AG2" s="1" t="s">
        <v>33</v>
      </c>
    </row>
    <row r="3" customFormat="false" ht="12.8" hidden="false" customHeight="false" outlineLevel="0" collapsed="false">
      <c r="A3" s="1" t="s">
        <v>38</v>
      </c>
      <c r="B3" s="2" t="n">
        <v>42413</v>
      </c>
      <c r="C3" s="3" t="n">
        <f aca="false">M3-B3</f>
        <v>269</v>
      </c>
      <c r="D3" s="1" t="s">
        <v>32</v>
      </c>
      <c r="E3" s="2" t="n">
        <v>42767</v>
      </c>
      <c r="F3" s="3" t="n">
        <f aca="false">IF(OR(E3="TBD", E3="None"), "N/A", (M3-E3))</f>
        <v>-85</v>
      </c>
      <c r="G3" s="2" t="s">
        <v>39</v>
      </c>
      <c r="H3" s="3" t="str">
        <f aca="false">IF(OR(G3="TBD", G3="None"), "N/A", (M3-G3))</f>
        <v>N/A</v>
      </c>
      <c r="I3" s="2" t="n">
        <v>42832</v>
      </c>
      <c r="J3" s="3" t="n">
        <f aca="false">IF(OR(I3="TBD", I3="None"), "N/A", (M3-I3))</f>
        <v>-150</v>
      </c>
      <c r="K3" s="1" t="s">
        <v>40</v>
      </c>
      <c r="L3" s="2" t="n">
        <v>42832</v>
      </c>
      <c r="M3" s="2" t="n">
        <v>42682</v>
      </c>
      <c r="N3" s="2" t="n">
        <v>42755</v>
      </c>
      <c r="O3" s="1" t="s">
        <v>34</v>
      </c>
      <c r="P3" s="0" t="s">
        <v>36</v>
      </c>
      <c r="Q3" s="0" t="s">
        <v>35</v>
      </c>
      <c r="R3" s="1" t="s">
        <v>35</v>
      </c>
      <c r="S3" s="1" t="s">
        <v>35</v>
      </c>
      <c r="T3" s="1" t="s">
        <v>35</v>
      </c>
      <c r="U3" s="1" t="s">
        <v>35</v>
      </c>
      <c r="V3" s="1" t="s">
        <v>35</v>
      </c>
      <c r="W3" s="4" t="str">
        <f aca="false">IF(YEAR(B3)&lt;YEAR(M3), "Yes", "No")</f>
        <v>No</v>
      </c>
      <c r="X3" s="4" t="str">
        <f aca="false">IF(B3&gt;M3, "Yes", "No")</f>
        <v>No</v>
      </c>
      <c r="Y3" s="4" t="s">
        <v>37</v>
      </c>
      <c r="Z3" s="4" t="s">
        <v>41</v>
      </c>
      <c r="AA3" s="1" t="s">
        <v>42</v>
      </c>
      <c r="AB3" s="4" t="s">
        <v>43</v>
      </c>
      <c r="AC3" s="4" t="s">
        <v>43</v>
      </c>
      <c r="AD3" s="4" t="s">
        <v>44</v>
      </c>
      <c r="AE3" s="1" t="s">
        <v>45</v>
      </c>
      <c r="AF3" s="1" t="str">
        <f aca="false">IF(OR(AND(K3="Confirmed",I3&gt;N3,Q3=S3), AND(K3="Confirmed",I3&lt;N3,Q3=R3)), "No", IF(K3="Confirmed", "Yes", K3))</f>
        <v>No</v>
      </c>
      <c r="AG3" s="1" t="str">
        <f aca="false">IF(AND(K3="Confirmed",I3&gt;N3), "Yes", IF(K3="Confirmed", "No", K3))</f>
        <v>Yes</v>
      </c>
      <c r="AH3" s="0" t="s">
        <v>46</v>
      </c>
    </row>
    <row r="4" customFormat="false" ht="12.8" hidden="false" customHeight="false" outlineLevel="0" collapsed="false">
      <c r="A4" s="1" t="s">
        <v>47</v>
      </c>
      <c r="B4" s="2" t="n">
        <v>42413</v>
      </c>
      <c r="C4" s="3" t="n">
        <f aca="false">M4-B4</f>
        <v>269</v>
      </c>
      <c r="D4" s="1" t="s">
        <v>32</v>
      </c>
      <c r="E4" s="2" t="n">
        <v>42445</v>
      </c>
      <c r="F4" s="3" t="n">
        <f aca="false">IF(OR(E4="TBD", E4="None"), "N/A", (M4-E4))</f>
        <v>237</v>
      </c>
      <c r="G4" s="2" t="s">
        <v>39</v>
      </c>
      <c r="H4" s="3" t="str">
        <f aca="false">IF(OR(G4="TBD", G4="None"), "N/A", (M4-G4))</f>
        <v>N/A</v>
      </c>
      <c r="I4" s="2" t="s">
        <v>39</v>
      </c>
      <c r="J4" s="3" t="str">
        <f aca="false">IF(OR(I4="TBD", I4="None"), "N/A", (M4-I4))</f>
        <v>N/A</v>
      </c>
      <c r="K4" s="1" t="s">
        <v>48</v>
      </c>
      <c r="L4" s="10" t="s">
        <v>49</v>
      </c>
      <c r="M4" s="2" t="n">
        <v>42682</v>
      </c>
      <c r="N4" s="2" t="n">
        <v>42755</v>
      </c>
      <c r="O4" s="1" t="s">
        <v>50</v>
      </c>
      <c r="P4" s="0" t="s">
        <v>36</v>
      </c>
      <c r="Q4" s="0" t="s">
        <v>36</v>
      </c>
      <c r="R4" s="1" t="s">
        <v>35</v>
      </c>
      <c r="S4" s="1" t="s">
        <v>35</v>
      </c>
      <c r="T4" s="1" t="s">
        <v>35</v>
      </c>
      <c r="U4" s="1" t="s">
        <v>35</v>
      </c>
      <c r="V4" s="1" t="s">
        <v>35</v>
      </c>
      <c r="W4" s="4" t="str">
        <f aca="false">IF(YEAR(B4)&lt;YEAR(M4), "Yes", "No")</f>
        <v>No</v>
      </c>
      <c r="X4" s="4" t="str">
        <f aca="false">IF(B4&gt;M4, "Yes", "No")</f>
        <v>No</v>
      </c>
      <c r="Y4" s="4" t="s">
        <v>37</v>
      </c>
      <c r="Z4" s="4" t="s">
        <v>41</v>
      </c>
      <c r="AA4" s="1" t="s">
        <v>51</v>
      </c>
      <c r="AB4" s="4" t="s">
        <v>41</v>
      </c>
      <c r="AC4" s="4" t="s">
        <v>41</v>
      </c>
      <c r="AD4" s="4" t="s">
        <v>49</v>
      </c>
      <c r="AE4" s="1" t="s">
        <v>51</v>
      </c>
      <c r="AF4" s="1" t="str">
        <f aca="false">IF(OR(AND(K4="Confirmed",I4&gt;N4,Q4=S4), AND(K4="Confirmed",I4&lt;N4,Q4=R4)), "No", IF(K4="Confirmed", "Yes", K4))</f>
        <v>No Action</v>
      </c>
      <c r="AG4" s="1" t="str">
        <f aca="false">IF(AND(K4="Confirmed",I4&gt;N4), "Yes", IF(K4="Confirmed", "No", K4))</f>
        <v>No Action</v>
      </c>
    </row>
    <row r="5" customFormat="false" ht="12.8" hidden="false" customHeight="false" outlineLevel="0" collapsed="false">
      <c r="A5" s="11" t="s">
        <v>52</v>
      </c>
      <c r="B5" s="12" t="n">
        <v>25002</v>
      </c>
      <c r="C5" s="13" t="n">
        <f aca="false">M5-B5</f>
        <v>145</v>
      </c>
      <c r="D5" s="11" t="s">
        <v>32</v>
      </c>
      <c r="E5" s="12" t="n">
        <v>25015</v>
      </c>
      <c r="F5" s="13" t="n">
        <f aca="false">IF(OR(E5="TBD", E5="None"), "N/A", (M5-E5))</f>
        <v>132</v>
      </c>
      <c r="G5" s="12"/>
      <c r="H5" s="13" t="n">
        <f aca="false">IF(OR(G5="TBD", G5="None"), "N/A", (M5-G5))</f>
        <v>25147</v>
      </c>
      <c r="I5" s="12" t="s">
        <v>39</v>
      </c>
      <c r="J5" s="13" t="str">
        <f aca="false">IF(OR(I5="TBD", I5="None"), "N/A", (M5-I5))</f>
        <v>N/A</v>
      </c>
      <c r="K5" s="11" t="s">
        <v>53</v>
      </c>
      <c r="L5" s="12" t="n">
        <v>25115</v>
      </c>
      <c r="M5" s="12" t="n">
        <v>25147</v>
      </c>
      <c r="N5" s="12" t="n">
        <v>25223</v>
      </c>
      <c r="O5" s="11" t="s">
        <v>54</v>
      </c>
      <c r="P5" s="14" t="s">
        <v>36</v>
      </c>
      <c r="Q5" s="14" t="s">
        <v>36</v>
      </c>
      <c r="R5" s="14" t="s">
        <v>36</v>
      </c>
      <c r="S5" s="14" t="s">
        <v>36</v>
      </c>
      <c r="T5" s="11" t="s">
        <v>35</v>
      </c>
      <c r="U5" s="14" t="s">
        <v>36</v>
      </c>
      <c r="V5" s="14" t="s">
        <v>36</v>
      </c>
      <c r="W5" s="15" t="str">
        <f aca="false">IF(YEAR(B5)&lt;YEAR(M5), "Yes", "No")</f>
        <v>No</v>
      </c>
      <c r="X5" s="15" t="str">
        <f aca="false">IF(B5&gt;M5, "Yes", "No")</f>
        <v>No</v>
      </c>
      <c r="Y5" s="15" t="s">
        <v>55</v>
      </c>
      <c r="Z5" s="15" t="s">
        <v>41</v>
      </c>
      <c r="AA5" s="11" t="s">
        <v>56</v>
      </c>
      <c r="AB5" s="15" t="s">
        <v>41</v>
      </c>
      <c r="AC5" s="15" t="s">
        <v>41</v>
      </c>
      <c r="AD5" s="15" t="s">
        <v>49</v>
      </c>
      <c r="AE5" s="11" t="s">
        <v>56</v>
      </c>
      <c r="AF5" s="11" t="str">
        <f aca="false">IF(OR(AND(K5="Confirmed",I5&gt;N5,Q5=S5), AND(K5="Confirmed",I5&lt;N5,Q5=R5)), "No", IF(K5="Confirmed", "Yes", K5))</f>
        <v>Withdrawn</v>
      </c>
      <c r="AG5" s="11" t="str">
        <f aca="false">IF(AND(K5="Confirmed",I5&gt;N5), "Yes", IF(K5="Confirmed", "No", K5))</f>
        <v>Withdrawn</v>
      </c>
      <c r="AH5" s="11" t="s">
        <v>57</v>
      </c>
    </row>
    <row r="6" customFormat="false" ht="12.8" hidden="false" customHeight="false" outlineLevel="0" collapsed="false">
      <c r="A6" s="11" t="s">
        <v>58</v>
      </c>
      <c r="B6" s="12" t="n">
        <v>25002</v>
      </c>
      <c r="C6" s="13" t="n">
        <f aca="false">M6-B6</f>
        <v>145</v>
      </c>
      <c r="D6" s="11" t="s">
        <v>59</v>
      </c>
      <c r="E6" s="12" t="n">
        <v>25015</v>
      </c>
      <c r="F6" s="13" t="n">
        <f aca="false">IF(OR(E6="TBD", E6="None"), "N/A", (M6-E6))</f>
        <v>132</v>
      </c>
      <c r="G6" s="12"/>
      <c r="H6" s="13" t="n">
        <f aca="false">IF(OR(G6="TBD", G6="None"), "N/A", (M6-G6))</f>
        <v>25147</v>
      </c>
      <c r="I6" s="12" t="s">
        <v>39</v>
      </c>
      <c r="J6" s="13" t="str">
        <f aca="false">IF(OR(I6="TBD", I6="None"), "N/A", (M6-I6))</f>
        <v>N/A</v>
      </c>
      <c r="K6" s="11" t="s">
        <v>53</v>
      </c>
      <c r="L6" s="12" t="n">
        <v>25115</v>
      </c>
      <c r="M6" s="12" t="n">
        <v>25147</v>
      </c>
      <c r="N6" s="12" t="n">
        <v>25223</v>
      </c>
      <c r="O6" s="11" t="s">
        <v>54</v>
      </c>
      <c r="P6" s="14" t="s">
        <v>36</v>
      </c>
      <c r="Q6" s="14" t="s">
        <v>36</v>
      </c>
      <c r="R6" s="14" t="s">
        <v>36</v>
      </c>
      <c r="S6" s="14" t="s">
        <v>36</v>
      </c>
      <c r="T6" s="11" t="s">
        <v>35</v>
      </c>
      <c r="U6" s="14" t="s">
        <v>36</v>
      </c>
      <c r="V6" s="14" t="s">
        <v>36</v>
      </c>
      <c r="W6" s="15" t="str">
        <f aca="false">IF(YEAR(B6)&lt;YEAR(M6), "Yes", "No")</f>
        <v>No</v>
      </c>
      <c r="X6" s="15" t="str">
        <f aca="false">IF(B6&gt;M6, "Yes", "No")</f>
        <v>No</v>
      </c>
      <c r="Y6" s="15" t="s">
        <v>55</v>
      </c>
      <c r="Z6" s="15" t="s">
        <v>43</v>
      </c>
      <c r="AA6" s="11" t="s">
        <v>42</v>
      </c>
      <c r="AB6" s="15" t="s">
        <v>43</v>
      </c>
      <c r="AC6" s="15" t="s">
        <v>41</v>
      </c>
      <c r="AD6" s="15" t="s">
        <v>60</v>
      </c>
      <c r="AE6" s="11" t="s">
        <v>61</v>
      </c>
      <c r="AF6" s="11" t="str">
        <f aca="false">IF(OR(AND(K6="Confirmed",I6&gt;N6,Q6=S6), AND(K6="Confirmed",I6&lt;N6,Q6=R6)), "No", IF(K6="Confirmed", "Yes", K6))</f>
        <v>Withdrawn</v>
      </c>
      <c r="AG6" s="11" t="str">
        <f aca="false">IF(AND(K6="Confirmed",I6&gt;N6), "Yes", IF(K6="Confirmed", "No", K6))</f>
        <v>Withdrawn</v>
      </c>
      <c r="AH6" s="11" t="s">
        <v>62</v>
      </c>
    </row>
    <row r="7" customFormat="false" ht="12.8" hidden="false" customHeight="false" outlineLevel="0" collapsed="false">
      <c r="A7" s="1" t="s">
        <v>63</v>
      </c>
      <c r="B7" s="2" t="n">
        <v>20705</v>
      </c>
      <c r="C7" s="3" t="n">
        <f aca="false">M7-B7</f>
        <v>60</v>
      </c>
      <c r="D7" s="1" t="s">
        <v>32</v>
      </c>
      <c r="E7" s="2" t="n">
        <v>20834</v>
      </c>
      <c r="F7" s="3" t="n">
        <f aca="false">IF(OR(E7="TBD", E7="None"), "N/A", (M7-E7))</f>
        <v>-69</v>
      </c>
      <c r="H7" s="3" t="n">
        <f aca="false">IF(OR(G7="TBD", G7="None"), "N/A", (M7-G7))</f>
        <v>20765</v>
      </c>
      <c r="I7" s="2" t="n">
        <v>20164</v>
      </c>
      <c r="J7" s="3" t="n">
        <f aca="false">IF(OR(I7="TBD", I7="None"), "N/A", (M7-I7))</f>
        <v>601</v>
      </c>
      <c r="K7" s="1" t="s">
        <v>40</v>
      </c>
      <c r="L7" s="2" t="n">
        <v>20164</v>
      </c>
      <c r="M7" s="2" t="n">
        <v>20765</v>
      </c>
      <c r="N7" s="2" t="n">
        <v>20841</v>
      </c>
      <c r="O7" s="1" t="s">
        <v>64</v>
      </c>
      <c r="P7" s="1" t="s">
        <v>35</v>
      </c>
      <c r="Q7" s="1" t="s">
        <v>35</v>
      </c>
      <c r="R7" s="0" t="s">
        <v>36</v>
      </c>
      <c r="S7" s="0" t="s">
        <v>36</v>
      </c>
      <c r="T7" s="1" t="s">
        <v>35</v>
      </c>
      <c r="U7" s="0" t="s">
        <v>36</v>
      </c>
      <c r="V7" s="0" t="s">
        <v>36</v>
      </c>
      <c r="W7" s="4" t="str">
        <f aca="false">IF(YEAR(B7)&lt;YEAR(M7), "Yes", "No")</f>
        <v>No</v>
      </c>
      <c r="X7" s="4" t="str">
        <f aca="false">IF(B7&gt;M7, "Yes", "No")</f>
        <v>No</v>
      </c>
      <c r="Y7" s="4" t="s">
        <v>55</v>
      </c>
      <c r="Z7" s="4" t="s">
        <v>43</v>
      </c>
      <c r="AA7" s="1" t="s">
        <v>42</v>
      </c>
      <c r="AB7" s="4" t="s">
        <v>65</v>
      </c>
      <c r="AC7" s="4" t="s">
        <v>43</v>
      </c>
      <c r="AD7" s="4" t="s">
        <v>60</v>
      </c>
      <c r="AE7" s="1" t="s">
        <v>45</v>
      </c>
      <c r="AF7" s="1" t="str">
        <f aca="false">IF(OR(AND(K7="Confirmed",I7&gt;N7,Q7=S7), AND(K7="Confirmed",I7&lt;N7,Q7=R7)), "No", IF(K7="Confirmed", "Yes", K7))</f>
        <v>Yes</v>
      </c>
      <c r="AG7" s="1" t="str">
        <f aca="false">IF(AND(K7="Confirmed",I7&gt;N7), "Yes", IF(K7="Confirmed", "No", K7))</f>
        <v>No</v>
      </c>
      <c r="AH7" s="0" t="s">
        <v>66</v>
      </c>
    </row>
    <row r="8" customFormat="false" ht="12.8" hidden="false" customHeight="false" outlineLevel="0" collapsed="false">
      <c r="A8" s="1" t="s">
        <v>67</v>
      </c>
      <c r="B8" s="2" t="n">
        <v>14565</v>
      </c>
      <c r="C8" s="3" t="n">
        <f aca="false">M8-B8</f>
        <v>355</v>
      </c>
      <c r="D8" s="1" t="s">
        <v>32</v>
      </c>
      <c r="E8" s="2" t="n">
        <v>14614</v>
      </c>
      <c r="F8" s="3" t="n">
        <f aca="false">IF(OR(E8="TBD", E8="None"), "N/A", (M8-E8))</f>
        <v>306</v>
      </c>
      <c r="H8" s="3" t="n">
        <f aca="false">IF(OR(G8="TBD", G8="None"), "N/A", (M8-G8))</f>
        <v>14920</v>
      </c>
      <c r="I8" s="2" t="n">
        <v>14626</v>
      </c>
      <c r="J8" s="3" t="n">
        <f aca="false">IF(OR(I8="TBD", I8="None"), "N/A", (M8-I8))</f>
        <v>294</v>
      </c>
      <c r="K8" s="1" t="s">
        <v>40</v>
      </c>
      <c r="L8" s="2" t="n">
        <v>14626</v>
      </c>
      <c r="M8" s="2" t="n">
        <v>14920</v>
      </c>
      <c r="N8" s="2" t="n">
        <v>14996</v>
      </c>
      <c r="O8" s="1" t="s">
        <v>68</v>
      </c>
      <c r="P8" s="0" t="s">
        <v>36</v>
      </c>
      <c r="Q8" s="0" t="s">
        <v>36</v>
      </c>
      <c r="R8" s="0" t="s">
        <v>36</v>
      </c>
      <c r="S8" s="0" t="s">
        <v>36</v>
      </c>
      <c r="T8" s="0" t="s">
        <v>36</v>
      </c>
      <c r="U8" s="0" t="s">
        <v>36</v>
      </c>
      <c r="V8" s="0" t="s">
        <v>36</v>
      </c>
      <c r="W8" s="4" t="str">
        <f aca="false">IF(YEAR(B8)&lt;YEAR(M8), "Yes", "No")</f>
        <v>Yes</v>
      </c>
      <c r="X8" s="4" t="str">
        <f aca="false">IF(B8&gt;M8, "Yes", "No")</f>
        <v>No</v>
      </c>
      <c r="Y8" s="4" t="s">
        <v>37</v>
      </c>
      <c r="Z8" s="4" t="s">
        <v>43</v>
      </c>
      <c r="AA8" s="1" t="s">
        <v>42</v>
      </c>
      <c r="AB8" s="4" t="s">
        <v>49</v>
      </c>
      <c r="AC8" s="4" t="s">
        <v>43</v>
      </c>
      <c r="AD8" s="4" t="s">
        <v>60</v>
      </c>
      <c r="AE8" s="1" t="s">
        <v>45</v>
      </c>
      <c r="AF8" s="1" t="str">
        <f aca="false">IF(OR(AND(K8="Confirmed",I8&gt;N8,Q8=S8), AND(K8="Confirmed",I8&lt;N8,Q8=R8)), "No", IF(K8="Confirmed", "Yes", K8))</f>
        <v>No</v>
      </c>
      <c r="AG8" s="1" t="str">
        <f aca="false">IF(AND(K8="Confirmed",I8&gt;N8), "Yes", IF(K8="Confirmed", "No", K8))</f>
        <v>No</v>
      </c>
    </row>
    <row r="9" customFormat="false" ht="12.8" hidden="false" customHeight="false" outlineLevel="0" collapsed="false">
      <c r="A9" s="1" t="s">
        <v>69</v>
      </c>
      <c r="B9" s="2" t="n">
        <v>11700</v>
      </c>
      <c r="C9" s="3" t="n">
        <f aca="false">M9-B9</f>
        <v>301</v>
      </c>
      <c r="D9" s="1" t="s">
        <v>32</v>
      </c>
      <c r="E9" s="2" t="n">
        <v>11734</v>
      </c>
      <c r="F9" s="3" t="n">
        <f aca="false">IF(OR(E9="TBD", E9="None"), "N/A", (M9-E9))</f>
        <v>267</v>
      </c>
      <c r="H9" s="3" t="n">
        <f aca="false">IF(OR(G9="TBD", G9="None"), "N/A", (M9-G9))</f>
        <v>12001</v>
      </c>
      <c r="I9" s="2" t="n">
        <v>11743</v>
      </c>
      <c r="J9" s="3" t="n">
        <f aca="false">IF(OR(I9="TBD", I9="None"), "N/A", (M9-I9))</f>
        <v>258</v>
      </c>
      <c r="K9" s="1" t="s">
        <v>40</v>
      </c>
      <c r="L9" s="2" t="n">
        <v>11743</v>
      </c>
      <c r="M9" s="2" t="n">
        <v>12001</v>
      </c>
      <c r="N9" s="2" t="n">
        <v>12117</v>
      </c>
      <c r="O9" s="1" t="s">
        <v>70</v>
      </c>
      <c r="P9" s="1" t="s">
        <v>35</v>
      </c>
      <c r="Q9" s="1" t="s">
        <v>35</v>
      </c>
      <c r="R9" s="1" t="s">
        <v>35</v>
      </c>
      <c r="S9" s="1" t="s">
        <v>35</v>
      </c>
      <c r="T9" s="0" t="s">
        <v>36</v>
      </c>
      <c r="U9" s="1" t="s">
        <v>35</v>
      </c>
      <c r="V9" s="1" t="s">
        <v>35</v>
      </c>
      <c r="W9" s="4" t="str">
        <f aca="false">IF(YEAR(B9)&lt;YEAR(M9), "Yes", "No")</f>
        <v>No</v>
      </c>
      <c r="X9" s="4" t="str">
        <f aca="false">IF(B9&gt;M9, "Yes", "No")</f>
        <v>No</v>
      </c>
      <c r="Y9" s="4" t="s">
        <v>55</v>
      </c>
      <c r="Z9" s="4" t="s">
        <v>43</v>
      </c>
      <c r="AA9" s="1" t="s">
        <v>42</v>
      </c>
      <c r="AB9" s="4" t="s">
        <v>49</v>
      </c>
      <c r="AC9" s="4" t="s">
        <v>43</v>
      </c>
      <c r="AD9" s="4" t="s">
        <v>60</v>
      </c>
      <c r="AE9" s="1" t="s">
        <v>45</v>
      </c>
      <c r="AF9" s="1" t="str">
        <f aca="false">IF(OR(AND(K9="Confirmed",I9&gt;N9,Q9=S9), AND(K9="Confirmed",I9&lt;N9,Q9=R9)), "No", IF(K9="Confirmed", "Yes", K9))</f>
        <v>No</v>
      </c>
      <c r="AG9" s="1" t="str">
        <f aca="false">IF(AND(K9="Confirmed",I9&gt;N9), "Yes", IF(K9="Confirmed", "No", K9))</f>
        <v>No</v>
      </c>
    </row>
    <row r="10" customFormat="false" ht="12.8" hidden="false" customHeight="false" outlineLevel="0" collapsed="false">
      <c r="A10" s="1" t="s">
        <v>71</v>
      </c>
      <c r="B10" s="2" t="n">
        <v>9137</v>
      </c>
      <c r="C10" s="3" t="n">
        <f aca="false">M10-B10</f>
        <v>-62</v>
      </c>
      <c r="D10" s="1" t="s">
        <v>32</v>
      </c>
      <c r="E10" s="2" t="n">
        <v>9137</v>
      </c>
      <c r="F10" s="3" t="n">
        <f aca="false">IF(OR(E10="TBD", E10="None"), "N/A", (M10-E10))</f>
        <v>-62</v>
      </c>
      <c r="H10" s="3" t="n">
        <f aca="false">IF(OR(G10="TBD", G10="None"), "N/A", (M10-G10))</f>
        <v>9075</v>
      </c>
      <c r="I10" s="2" t="n">
        <v>9168</v>
      </c>
      <c r="J10" s="3" t="n">
        <f aca="false">IF(OR(I10="TBD", I10="None"), "N/A", (M10-I10))</f>
        <v>-93</v>
      </c>
      <c r="K10" s="1" t="s">
        <v>40</v>
      </c>
      <c r="L10" s="2" t="n">
        <v>9168</v>
      </c>
      <c r="M10" s="2" t="n">
        <v>9075</v>
      </c>
      <c r="N10" s="2" t="n">
        <v>9195</v>
      </c>
      <c r="O10" s="1" t="s">
        <v>72</v>
      </c>
      <c r="P10" s="1" t="s">
        <v>35</v>
      </c>
      <c r="Q10" s="1" t="s">
        <v>35</v>
      </c>
      <c r="R10" s="1" t="s">
        <v>35</v>
      </c>
      <c r="S10" s="1" t="s">
        <v>35</v>
      </c>
      <c r="T10" s="0" t="s">
        <v>35</v>
      </c>
      <c r="U10" s="1" t="s">
        <v>35</v>
      </c>
      <c r="V10" s="1" t="s">
        <v>35</v>
      </c>
      <c r="W10" s="4" t="str">
        <f aca="false">IF(YEAR(B10)&lt;YEAR(M10), "Yes", "No")</f>
        <v>No</v>
      </c>
      <c r="X10" s="4" t="str">
        <f aca="false">IF(B10&gt;M10, "Yes", "No")</f>
        <v>Yes</v>
      </c>
      <c r="Y10" s="4" t="s">
        <v>55</v>
      </c>
      <c r="Z10" s="4" t="s">
        <v>43</v>
      </c>
      <c r="AA10" s="1" t="s">
        <v>42</v>
      </c>
      <c r="AB10" s="4" t="s">
        <v>49</v>
      </c>
      <c r="AC10" s="4" t="s">
        <v>43</v>
      </c>
      <c r="AD10" s="4" t="s">
        <v>73</v>
      </c>
      <c r="AE10" s="1" t="s">
        <v>45</v>
      </c>
      <c r="AF10" s="1" t="str">
        <f aca="false">IF(OR(AND(K10="Confirmed",I10&gt;N10,Q10=S10), AND(K10="Confirmed",I10&lt;N10,Q10=R10)), "No", IF(K10="Confirmed", "Yes", K10))</f>
        <v>No</v>
      </c>
      <c r="AG10" s="1" t="str">
        <f aca="false">IF(AND(K10="Confirmed",I10&gt;N10), "Yes", IF(K10="Confirmed", "No", K10))</f>
        <v>No</v>
      </c>
    </row>
    <row r="11" customFormat="false" ht="12.8" hidden="false" customHeight="false" outlineLevel="0" collapsed="false">
      <c r="A11" s="1" t="s">
        <v>74</v>
      </c>
      <c r="B11" s="2" t="n">
        <v>6006</v>
      </c>
      <c r="C11" s="3" t="n">
        <f aca="false">M11-B11</f>
        <v>150</v>
      </c>
      <c r="D11" s="1" t="s">
        <v>32</v>
      </c>
      <c r="E11" s="2" t="n">
        <v>5858</v>
      </c>
      <c r="F11" s="3" t="n">
        <f aca="false">IF(OR(E11="TBD", E11="None"), "N/A", (M11-E11))</f>
        <v>298</v>
      </c>
      <c r="H11" s="3" t="n">
        <f aca="false">IF(OR(G11="TBD", G11="None"), "N/A", (M11-G11))</f>
        <v>6156</v>
      </c>
      <c r="I11" s="2" t="n">
        <v>6050</v>
      </c>
      <c r="J11" s="3" t="n">
        <f aca="false">IF(OR(I11="TBD", I11="None"), "N/A", (M11-I11))</f>
        <v>106</v>
      </c>
      <c r="K11" s="1" t="s">
        <v>40</v>
      </c>
      <c r="L11" s="2" t="n">
        <v>6050</v>
      </c>
      <c r="M11" s="2" t="n">
        <v>6156</v>
      </c>
      <c r="N11" s="2" t="n">
        <v>6273</v>
      </c>
      <c r="O11" s="1" t="s">
        <v>75</v>
      </c>
      <c r="P11" s="0" t="s">
        <v>36</v>
      </c>
      <c r="Q11" s="0" t="s">
        <v>36</v>
      </c>
      <c r="R11" s="0" t="s">
        <v>36</v>
      </c>
      <c r="S11" s="0" t="s">
        <v>36</v>
      </c>
      <c r="T11" s="0" t="s">
        <v>36</v>
      </c>
      <c r="U11" s="0" t="s">
        <v>36</v>
      </c>
      <c r="V11" s="0" t="s">
        <v>36</v>
      </c>
      <c r="W11" s="4" t="str">
        <f aca="false">IF(YEAR(B11)&lt;YEAR(M11), "Yes", "No")</f>
        <v>No</v>
      </c>
      <c r="X11" s="4" t="str">
        <f aca="false">IF(B11&gt;M11, "Yes", "No")</f>
        <v>No</v>
      </c>
      <c r="Y11" s="4" t="s">
        <v>55</v>
      </c>
      <c r="Z11" s="4" t="s">
        <v>43</v>
      </c>
      <c r="AA11" s="1" t="s">
        <v>42</v>
      </c>
      <c r="AB11" s="4" t="s">
        <v>49</v>
      </c>
      <c r="AC11" s="4" t="s">
        <v>43</v>
      </c>
      <c r="AD11" s="4" t="s">
        <v>60</v>
      </c>
      <c r="AE11" s="1" t="s">
        <v>45</v>
      </c>
      <c r="AF11" s="1" t="str">
        <f aca="false">IF(OR(AND(K11="Confirmed",I11&gt;N11,Q11=S11), AND(K11="Confirmed",I11&lt;N11,Q11=R11)), "No", IF(K11="Confirmed", "Yes", K11))</f>
        <v>No</v>
      </c>
      <c r="AG11" s="1" t="str">
        <f aca="false">IF(AND(K11="Confirmed",I11&gt;N11), "Yes", IF(K11="Confirmed", "No", K11))</f>
        <v>No</v>
      </c>
      <c r="AH11" s="0" t="s">
        <v>76</v>
      </c>
    </row>
    <row r="12" customFormat="false" ht="12.8" hidden="false" customHeight="false" outlineLevel="0" collapsed="false">
      <c r="A12" s="1" t="s">
        <v>77</v>
      </c>
      <c r="B12" s="2" t="n">
        <v>5846</v>
      </c>
      <c r="C12" s="3" t="n">
        <f aca="false">M12-B12</f>
        <v>310</v>
      </c>
      <c r="D12" s="1" t="s">
        <v>32</v>
      </c>
      <c r="E12" s="2" t="n">
        <v>5872</v>
      </c>
      <c r="F12" s="3" t="n">
        <f aca="false">IF(OR(E12="TBD", E12="None"), "N/A", (M12-E12))</f>
        <v>284</v>
      </c>
      <c r="H12" s="3" t="n">
        <f aca="false">IF(OR(G12="TBD", G12="None"), "N/A", (M12-G12))</f>
        <v>6156</v>
      </c>
      <c r="I12" s="2" t="n">
        <v>5997</v>
      </c>
      <c r="J12" s="3" t="n">
        <f aca="false">IF(OR(I12="TBD", I12="None"), "N/A", (M12-I12))</f>
        <v>159</v>
      </c>
      <c r="K12" s="1" t="s">
        <v>40</v>
      </c>
      <c r="L12" s="2" t="n">
        <v>5997</v>
      </c>
      <c r="M12" s="2" t="n">
        <v>6156</v>
      </c>
      <c r="N12" s="2" t="n">
        <v>6273</v>
      </c>
      <c r="O12" s="1" t="s">
        <v>75</v>
      </c>
      <c r="P12" s="0" t="s">
        <v>36</v>
      </c>
      <c r="Q12" s="0" t="s">
        <v>36</v>
      </c>
      <c r="R12" s="0" t="s">
        <v>36</v>
      </c>
      <c r="S12" s="0" t="s">
        <v>36</v>
      </c>
      <c r="T12" s="0" t="s">
        <v>36</v>
      </c>
      <c r="U12" s="0" t="s">
        <v>36</v>
      </c>
      <c r="V12" s="0" t="s">
        <v>36</v>
      </c>
      <c r="W12" s="4" t="str">
        <f aca="false">IF(YEAR(B12)&lt;YEAR(M12), "Yes", "No")</f>
        <v>No</v>
      </c>
      <c r="X12" s="4" t="str">
        <f aca="false">IF(B12&gt;M12, "Yes", "No")</f>
        <v>No</v>
      </c>
      <c r="Y12" s="4" t="s">
        <v>37</v>
      </c>
      <c r="Z12" s="4" t="s">
        <v>43</v>
      </c>
      <c r="AA12" s="1" t="s">
        <v>42</v>
      </c>
      <c r="AB12" s="4" t="s">
        <v>49</v>
      </c>
      <c r="AC12" s="4" t="s">
        <v>43</v>
      </c>
      <c r="AD12" s="4" t="s">
        <v>78</v>
      </c>
      <c r="AE12" s="1" t="s">
        <v>45</v>
      </c>
      <c r="AF12" s="1" t="str">
        <f aca="false">IF(OR(AND(K12="Confirmed",I12&gt;N12,Q12=S12), AND(K12="Confirmed",I12&lt;N12,Q12=R12)), "No", IF(K12="Confirmed", "Yes", K12))</f>
        <v>No</v>
      </c>
      <c r="AG12" s="1" t="str">
        <f aca="false">IF(AND(K12="Confirmed",I12&gt;N12), "Yes", IF(K12="Confirmed", "No", K12))</f>
        <v>No</v>
      </c>
    </row>
    <row r="13" customFormat="false" ht="12.8" hidden="false" customHeight="false" outlineLevel="0" collapsed="false">
      <c r="A13" s="1" t="s">
        <v>79</v>
      </c>
      <c r="B13" s="2" t="n">
        <v>4305</v>
      </c>
      <c r="C13" s="3" t="n">
        <f aca="false">M13-B13</f>
        <v>388</v>
      </c>
      <c r="D13" s="1" t="s">
        <v>32</v>
      </c>
      <c r="E13" s="2" t="n">
        <v>4433</v>
      </c>
      <c r="F13" s="3" t="n">
        <f aca="false">IF(OR(E13="TBD", E13="None"), "N/A", (M13-E13))</f>
        <v>260</v>
      </c>
      <c r="H13" s="3" t="n">
        <f aca="false">IF(OR(G13="TBD", G13="None"), "N/A", (M13-G13))</f>
        <v>4693</v>
      </c>
      <c r="I13" s="2" t="n">
        <v>4456</v>
      </c>
      <c r="J13" s="3" t="n">
        <f aca="false">IF(OR(I13="TBD", I13="None"), "N/A", (M13-I13))</f>
        <v>237</v>
      </c>
      <c r="K13" s="1" t="s">
        <v>40</v>
      </c>
      <c r="L13" s="2" t="n">
        <v>4456</v>
      </c>
      <c r="M13" s="2" t="n">
        <v>4693</v>
      </c>
      <c r="N13" s="2" t="n">
        <v>4812</v>
      </c>
      <c r="O13" s="1" t="s">
        <v>80</v>
      </c>
      <c r="P13" s="1" t="s">
        <v>35</v>
      </c>
      <c r="Q13" s="1" t="s">
        <v>35</v>
      </c>
      <c r="R13" s="1" t="s">
        <v>35</v>
      </c>
      <c r="S13" s="0" t="s">
        <v>36</v>
      </c>
      <c r="T13" s="0" t="s">
        <v>36</v>
      </c>
      <c r="U13" s="0" t="s">
        <v>36</v>
      </c>
      <c r="V13" s="0" t="s">
        <v>36</v>
      </c>
      <c r="W13" s="4" t="str">
        <f aca="false">IF(YEAR(B13)&lt;YEAR(M13), "Yes", "No")</f>
        <v>Yes</v>
      </c>
      <c r="X13" s="4" t="str">
        <f aca="false">IF(B13&gt;M13, "Yes", "No")</f>
        <v>No</v>
      </c>
      <c r="Y13" s="4" t="s">
        <v>37</v>
      </c>
      <c r="Z13" s="4" t="s">
        <v>43</v>
      </c>
      <c r="AA13" s="1" t="s">
        <v>42</v>
      </c>
      <c r="AB13" s="4" t="s">
        <v>49</v>
      </c>
      <c r="AC13" s="4" t="s">
        <v>43</v>
      </c>
      <c r="AD13" s="4" t="s">
        <v>81</v>
      </c>
      <c r="AE13" s="1" t="s">
        <v>45</v>
      </c>
      <c r="AF13" s="1" t="str">
        <f aca="false">IF(OR(AND(K13="Confirmed",I13&gt;N13,Q13=S13), AND(K13="Confirmed",I13&lt;N13,Q13=R13)), "No", IF(K13="Confirmed", "Yes", K13))</f>
        <v>No</v>
      </c>
      <c r="AG13" s="1" t="str">
        <f aca="false">IF(AND(K13="Confirmed",I13&gt;N13), "Yes", IF(K13="Confirmed", "No", K13))</f>
        <v>No</v>
      </c>
    </row>
    <row r="14" customFormat="false" ht="12.8" hidden="false" customHeight="false" outlineLevel="0" collapsed="false">
      <c r="A14" s="1" t="s">
        <v>82</v>
      </c>
      <c r="B14" s="2" t="n">
        <v>-2532</v>
      </c>
      <c r="C14" s="3" t="n">
        <f aca="false">M14-B14</f>
        <v>-76</v>
      </c>
      <c r="D14" s="1" t="s">
        <v>32</v>
      </c>
      <c r="E14" s="2" t="n">
        <v>-2522</v>
      </c>
      <c r="F14" s="3" t="n">
        <f aca="false">IF(OR(E14="TBD", E14="None"), "N/A", (M14-E14))</f>
        <v>-86</v>
      </c>
      <c r="H14" s="3" t="n">
        <f aca="false">IF(OR(G14="TBD", G14="None"), "N/A", (M14-G14))</f>
        <v>-2608</v>
      </c>
      <c r="I14" s="2" t="n">
        <v>-2506</v>
      </c>
      <c r="J14" s="3" t="n">
        <f aca="false">IF(OR(I14="TBD", I14="None"), "N/A", (M14-I14))</f>
        <v>-102</v>
      </c>
      <c r="K14" s="1" t="s">
        <v>40</v>
      </c>
      <c r="L14" s="2" t="n">
        <v>-2506</v>
      </c>
      <c r="M14" s="2" t="n">
        <v>-2608</v>
      </c>
      <c r="N14" s="2" t="n">
        <v>-2492</v>
      </c>
      <c r="O14" s="1" t="s">
        <v>83</v>
      </c>
      <c r="P14" s="1" t="s">
        <v>35</v>
      </c>
      <c r="Q14" s="1" t="s">
        <v>35</v>
      </c>
      <c r="R14" s="1" t="s">
        <v>35</v>
      </c>
      <c r="S14" s="0" t="s">
        <v>36</v>
      </c>
      <c r="T14" s="0" t="s">
        <v>36</v>
      </c>
      <c r="U14" s="0" t="s">
        <v>36</v>
      </c>
      <c r="V14" s="0" t="s">
        <v>36</v>
      </c>
      <c r="W14" s="4" t="str">
        <f aca="false">IF(YEAR(B14)&lt;YEAR(M14), "Yes", "No")</f>
        <v>No</v>
      </c>
      <c r="X14" s="4" t="str">
        <f aca="false">IF(B14&gt;M14, "Yes", "No")</f>
        <v>Yes</v>
      </c>
      <c r="Y14" s="4" t="s">
        <v>37</v>
      </c>
      <c r="Z14" s="4" t="s">
        <v>43</v>
      </c>
      <c r="AA14" s="1" t="s">
        <v>42</v>
      </c>
      <c r="AB14" s="4" t="s">
        <v>49</v>
      </c>
      <c r="AC14" s="4" t="s">
        <v>43</v>
      </c>
      <c r="AD14" s="4" t="s">
        <v>60</v>
      </c>
      <c r="AE14" s="1" t="s">
        <v>45</v>
      </c>
      <c r="AF14" s="1" t="str">
        <f aca="false">IF(OR(AND(K14="Confirmed",I14&gt;N14,Q14=S14), AND(K14="Confirmed",I14&lt;N14,Q14=R14)), "No", IF(K14="Confirmed", "Yes", K14))</f>
        <v>No</v>
      </c>
      <c r="AG14" s="1" t="str">
        <f aca="false">IF(AND(K14="Confirmed",I14&gt;N14), "Yes", IF(K14="Confirmed", "No", K14))</f>
        <v>No</v>
      </c>
    </row>
    <row r="15" customFormat="false" ht="12.8" hidden="false" customHeight="false" outlineLevel="0" collapsed="false">
      <c r="A15" s="1" t="s">
        <v>84</v>
      </c>
      <c r="B15" s="2" t="n">
        <v>-2899</v>
      </c>
      <c r="C15" s="3" t="n">
        <f aca="false">M15-B15</f>
        <v>291</v>
      </c>
      <c r="D15" s="1" t="s">
        <v>32</v>
      </c>
      <c r="E15" s="2" t="n">
        <v>-2750</v>
      </c>
      <c r="F15" s="3" t="n">
        <f aca="false">IF(OR(E15="TBD", E15="None"), "N/A", (M15-E15))</f>
        <v>142</v>
      </c>
      <c r="H15" s="3" t="n">
        <f aca="false">IF(OR(G15="TBD", G15="None"), "N/A", (M15-G15))</f>
        <v>-2608</v>
      </c>
      <c r="I15" s="2" t="n">
        <v>-2743</v>
      </c>
      <c r="J15" s="3" t="n">
        <f aca="false">IF(OR(I15="TBD", I15="None"), "N/A", (M15-I15))</f>
        <v>135</v>
      </c>
      <c r="K15" s="1" t="s">
        <v>40</v>
      </c>
      <c r="L15" s="2" t="n">
        <v>-2743</v>
      </c>
      <c r="M15" s="2" t="n">
        <v>-2608</v>
      </c>
      <c r="N15" s="2" t="n">
        <v>-2492</v>
      </c>
      <c r="O15" s="1" t="s">
        <v>83</v>
      </c>
      <c r="P15" s="1" t="s">
        <v>35</v>
      </c>
      <c r="Q15" s="1" t="s">
        <v>35</v>
      </c>
      <c r="R15" s="1" t="s">
        <v>35</v>
      </c>
      <c r="S15" s="0" t="s">
        <v>36</v>
      </c>
      <c r="T15" s="0" t="s">
        <v>36</v>
      </c>
      <c r="U15" s="0" t="s">
        <v>36</v>
      </c>
      <c r="V15" s="0" t="s">
        <v>36</v>
      </c>
      <c r="W15" s="4" t="str">
        <f aca="false">IF(YEAR(B15)&lt;YEAR(M15), "Yes", "No")</f>
        <v>No</v>
      </c>
      <c r="X15" s="4" t="str">
        <f aca="false">IF(B15&gt;M15, "Yes", "No")</f>
        <v>No</v>
      </c>
      <c r="Y15" s="4" t="s">
        <v>37</v>
      </c>
      <c r="Z15" s="4" t="s">
        <v>43</v>
      </c>
      <c r="AA15" s="1" t="s">
        <v>42</v>
      </c>
      <c r="AB15" s="4" t="s">
        <v>49</v>
      </c>
      <c r="AC15" s="4" t="s">
        <v>43</v>
      </c>
      <c r="AD15" s="4" t="s">
        <v>60</v>
      </c>
      <c r="AE15" s="1" t="s">
        <v>45</v>
      </c>
      <c r="AF15" s="1" t="str">
        <f aca="false">IF(OR(AND(K15="Confirmed",I15&gt;N15,Q15=S15), AND(K15="Confirmed",I15&lt;N15,Q15=R15)), "No", IF(K15="Confirmed", "Yes", K15))</f>
        <v>No</v>
      </c>
      <c r="AG15" s="1" t="str">
        <f aca="false">IF(AND(K15="Confirmed",I15&gt;N15), "Yes", IF(K15="Confirmed", "No", K15))</f>
        <v>No</v>
      </c>
    </row>
    <row r="16" customFormat="false" ht="12.8" hidden="false" customHeight="false" outlineLevel="0" collapsed="false">
      <c r="A16" s="1" t="s">
        <v>85</v>
      </c>
      <c r="B16" s="2" t="n">
        <v>-4299</v>
      </c>
      <c r="C16" s="3" t="n">
        <f aca="false">M16-B16</f>
        <v>228</v>
      </c>
      <c r="D16" s="1" t="s">
        <v>32</v>
      </c>
      <c r="E16" s="2" t="n">
        <v>-4261</v>
      </c>
      <c r="F16" s="3" t="n">
        <f aca="false">IF(OR(E16="TBD", E16="None"), "N/A", (M16-E16))</f>
        <v>190</v>
      </c>
      <c r="H16" s="3" t="n">
        <f aca="false">IF(OR(G16="TBD", G16="None"), "N/A", (M16-G16))</f>
        <v>-4071</v>
      </c>
      <c r="I16" s="2" t="n">
        <v>-4180</v>
      </c>
      <c r="J16" s="3" t="n">
        <f aca="false">IF(OR(I16="TBD", I16="None"), "N/A", (M16-I16))</f>
        <v>109</v>
      </c>
      <c r="K16" s="1" t="s">
        <v>40</v>
      </c>
      <c r="L16" s="2" t="n">
        <v>-4180</v>
      </c>
      <c r="M16" s="2" t="n">
        <v>-4071</v>
      </c>
      <c r="N16" s="2" t="n">
        <v>-3953</v>
      </c>
      <c r="O16" s="1" t="s">
        <v>86</v>
      </c>
      <c r="P16" s="0" t="s">
        <v>36</v>
      </c>
      <c r="Q16" s="0" t="s">
        <v>36</v>
      </c>
      <c r="R16" s="1" t="s">
        <v>35</v>
      </c>
      <c r="S16" s="1" t="s">
        <v>35</v>
      </c>
      <c r="T16" s="1" t="s">
        <v>35</v>
      </c>
      <c r="U16" s="0" t="s">
        <v>36</v>
      </c>
      <c r="V16" s="1" t="s">
        <v>35</v>
      </c>
      <c r="W16" s="4" t="str">
        <f aca="false">IF(YEAR(B16)&lt;YEAR(M16), "Yes", "No")</f>
        <v>No</v>
      </c>
      <c r="X16" s="4" t="str">
        <f aca="false">IF(B16&gt;M16, "Yes", "No")</f>
        <v>No</v>
      </c>
      <c r="Y16" s="4" t="s">
        <v>37</v>
      </c>
      <c r="Z16" s="4" t="s">
        <v>43</v>
      </c>
      <c r="AA16" s="1" t="s">
        <v>42</v>
      </c>
      <c r="AB16" s="4" t="s">
        <v>49</v>
      </c>
      <c r="AC16" s="4" t="s">
        <v>43</v>
      </c>
      <c r="AD16" s="4" t="s">
        <v>87</v>
      </c>
      <c r="AE16" s="1" t="s">
        <v>45</v>
      </c>
      <c r="AF16" s="1" t="str">
        <f aca="false">IF(OR(AND(K16="Confirmed",I16&gt;N16,Q16=S16), AND(K16="Confirmed",I16&lt;N16,Q16=R16)), "No", IF(K16="Confirmed", "Yes", K16))</f>
        <v>Yes</v>
      </c>
      <c r="AG16" s="1" t="str">
        <f aca="false">IF(AND(K16="Confirmed",I16&gt;N16), "Yes", IF(K16="Confirmed", "No", K16))</f>
        <v>No</v>
      </c>
    </row>
    <row r="17" customFormat="false" ht="12.8" hidden="false" customHeight="false" outlineLevel="0" collapsed="false">
      <c r="A17" s="1" t="s">
        <v>88</v>
      </c>
      <c r="B17" s="2" t="n">
        <v>-6914</v>
      </c>
      <c r="C17" s="3" t="n">
        <f aca="false">M17-B17</f>
        <v>-83</v>
      </c>
      <c r="D17" s="1" t="s">
        <v>32</v>
      </c>
      <c r="E17" s="2" t="n">
        <v>-6912</v>
      </c>
      <c r="F17" s="3" t="n">
        <f aca="false">IF(OR(E17="TBD", E17="None"), "N/A", (M17-E17))</f>
        <v>-85</v>
      </c>
      <c r="G17" s="2" t="s">
        <v>39</v>
      </c>
      <c r="H17" s="3" t="str">
        <f aca="false">IF(OR(G17="TBD", G17="None"), "N/A", (M17-G17))</f>
        <v>N/A</v>
      </c>
      <c r="I17" s="2" t="s">
        <v>39</v>
      </c>
      <c r="J17" s="3" t="str">
        <f aca="false">IF(OR(I17="TBD", I17="None"), "N/A", (M17-I17))</f>
        <v>N/A</v>
      </c>
      <c r="K17" s="1" t="s">
        <v>48</v>
      </c>
      <c r="L17" s="2" t="s">
        <v>49</v>
      </c>
      <c r="M17" s="2" t="n">
        <v>-6997</v>
      </c>
      <c r="N17" s="2" t="n">
        <v>-6875</v>
      </c>
      <c r="O17" s="1" t="s">
        <v>89</v>
      </c>
      <c r="P17" s="1" t="s">
        <v>35</v>
      </c>
      <c r="Q17" s="1" t="s">
        <v>35</v>
      </c>
      <c r="R17" s="0" t="s">
        <v>36</v>
      </c>
      <c r="S17" s="1" t="s">
        <v>90</v>
      </c>
      <c r="T17" s="1" t="s">
        <v>35</v>
      </c>
      <c r="U17" s="0" t="s">
        <v>36</v>
      </c>
      <c r="V17" s="1" t="s">
        <v>35</v>
      </c>
      <c r="W17" s="4" t="str">
        <f aca="false">IF(YEAR(B17)&lt;YEAR(M17), "Yes", "No")</f>
        <v>No</v>
      </c>
      <c r="X17" s="4" t="str">
        <f aca="false">IF(B17&gt;M17, "Yes", "No")</f>
        <v>Yes</v>
      </c>
      <c r="Y17" s="4" t="s">
        <v>55</v>
      </c>
      <c r="Z17" s="4" t="s">
        <v>41</v>
      </c>
      <c r="AA17" s="1" t="s">
        <v>91</v>
      </c>
      <c r="AB17" s="4" t="s">
        <v>49</v>
      </c>
      <c r="AC17" s="4" t="s">
        <v>41</v>
      </c>
      <c r="AD17" s="4" t="s">
        <v>49</v>
      </c>
      <c r="AE17" s="1" t="s">
        <v>91</v>
      </c>
      <c r="AF17" s="1" t="str">
        <f aca="false">IF(OR(AND(K17="Confirmed",I17&gt;N17,Q17=S17), AND(K17="Confirmed",I17&lt;N17,Q17=R17)), "No", IF(K17="Confirmed", "Yes", K17))</f>
        <v>No Action</v>
      </c>
      <c r="AG17" s="1" t="str">
        <f aca="false">IF(AND(K17="Confirmed",I17&gt;N17), "Yes", IF(K17="Confirmed", "No", K17))</f>
        <v>No Action</v>
      </c>
      <c r="AH17" s="0" t="s">
        <v>92</v>
      </c>
    </row>
    <row r="18" customFormat="false" ht="12.8" hidden="false" customHeight="false" outlineLevel="0" collapsed="false">
      <c r="A18" s="1" t="s">
        <v>93</v>
      </c>
      <c r="B18" s="2" t="n">
        <v>-6955</v>
      </c>
      <c r="C18" s="3" t="n">
        <f aca="false">M18-B18</f>
        <v>-42</v>
      </c>
      <c r="D18" s="1" t="s">
        <v>32</v>
      </c>
      <c r="E18" s="2" t="n">
        <v>-6954</v>
      </c>
      <c r="F18" s="3" t="n">
        <f aca="false">IF(OR(E18="TBD", E18="None"), "N/A", (M18-E18))</f>
        <v>-43</v>
      </c>
      <c r="H18" s="3" t="n">
        <f aca="false">IF(OR(G18="TBD", G18="None"), "N/A", (M18-G18))</f>
        <v>-6997</v>
      </c>
      <c r="I18" s="2" t="n">
        <v>-6948</v>
      </c>
      <c r="J18" s="3" t="n">
        <f aca="false">IF(OR(I18="TBD", I18="None"), "N/A", (M18-I18))</f>
        <v>-49</v>
      </c>
      <c r="K18" s="1" t="s">
        <v>40</v>
      </c>
      <c r="L18" s="2" t="n">
        <v>-6948</v>
      </c>
      <c r="M18" s="2" t="n">
        <v>-6997</v>
      </c>
      <c r="N18" s="2" t="n">
        <v>-6875</v>
      </c>
      <c r="O18" s="1" t="s">
        <v>89</v>
      </c>
      <c r="P18" s="1" t="s">
        <v>35</v>
      </c>
      <c r="Q18" s="1" t="s">
        <v>35</v>
      </c>
      <c r="R18" s="0" t="s">
        <v>36</v>
      </c>
      <c r="S18" s="1" t="s">
        <v>90</v>
      </c>
      <c r="T18" s="1" t="s">
        <v>35</v>
      </c>
      <c r="U18" s="0" t="s">
        <v>36</v>
      </c>
      <c r="V18" s="1" t="s">
        <v>35</v>
      </c>
      <c r="W18" s="4" t="str">
        <f aca="false">IF(YEAR(B18)&lt;YEAR(M18), "Yes", "No")</f>
        <v>No</v>
      </c>
      <c r="X18" s="4" t="str">
        <f aca="false">IF(B18&gt;M18, "Yes", "No")</f>
        <v>Yes</v>
      </c>
      <c r="Y18" s="4" t="s">
        <v>55</v>
      </c>
      <c r="Z18" s="4" t="s">
        <v>43</v>
      </c>
      <c r="AA18" s="1" t="s">
        <v>42</v>
      </c>
      <c r="AB18" s="4" t="s">
        <v>49</v>
      </c>
      <c r="AC18" s="4" t="s">
        <v>43</v>
      </c>
      <c r="AD18" s="4" t="s">
        <v>94</v>
      </c>
      <c r="AE18" s="1" t="s">
        <v>45</v>
      </c>
      <c r="AF18" s="1" t="str">
        <f aca="false">IF(OR(AND(K18="Confirmed",I18&gt;N18,Q18=S18), AND(K18="Confirmed",I18&lt;N18,Q18=R18)), "No", IF(K18="Confirmed", "Yes", K18))</f>
        <v>Yes</v>
      </c>
      <c r="AG18" s="1" t="str">
        <f aca="false">IF(AND(K18="Confirmed",I18&gt;N18), "Yes", IF(K18="Confirmed", "No", K18))</f>
        <v>No</v>
      </c>
    </row>
    <row r="19" customFormat="false" ht="12.8" hidden="false" customHeight="false" outlineLevel="0" collapsed="false">
      <c r="A19" s="1" t="s">
        <v>95</v>
      </c>
      <c r="B19" s="2" t="n">
        <v>-9893</v>
      </c>
      <c r="C19" s="3" t="n">
        <f aca="false">M19-B19</f>
        <v>-23</v>
      </c>
      <c r="D19" s="1" t="s">
        <v>32</v>
      </c>
      <c r="E19" s="2" t="n">
        <v>-9888</v>
      </c>
      <c r="F19" s="3" t="n">
        <f aca="false">IF(OR(E19="TBD", E19="None"), "N/A", (M19-E19))</f>
        <v>-28</v>
      </c>
      <c r="H19" s="3" t="n">
        <f aca="false">IF(OR(G19="TBD", G19="None"), "N/A", (M19-G19))</f>
        <v>-9916</v>
      </c>
      <c r="I19" s="2" t="n">
        <v>-9880</v>
      </c>
      <c r="J19" s="3" t="n">
        <f aca="false">IF(OR(I19="TBD", I19="None"), "N/A", (M19-I19))</f>
        <v>-36</v>
      </c>
      <c r="K19" s="1" t="s">
        <v>40</v>
      </c>
      <c r="L19" s="2" t="n">
        <v>-9880</v>
      </c>
      <c r="M19" s="2" t="n">
        <v>-9916</v>
      </c>
      <c r="N19" s="2" t="n">
        <v>-9797</v>
      </c>
      <c r="O19" s="1" t="s">
        <v>96</v>
      </c>
      <c r="P19" s="1" t="s">
        <v>35</v>
      </c>
      <c r="Q19" s="1" t="s">
        <v>35</v>
      </c>
      <c r="R19" s="1" t="s">
        <v>35</v>
      </c>
      <c r="S19" s="1" t="s">
        <v>35</v>
      </c>
      <c r="T19" s="1" t="s">
        <v>35</v>
      </c>
      <c r="U19" s="1" t="s">
        <v>35</v>
      </c>
      <c r="V19" s="1" t="s">
        <v>35</v>
      </c>
      <c r="W19" s="4" t="str">
        <f aca="false">IF(YEAR(B19)&lt;YEAR(M19), "Yes", "No")</f>
        <v>No</v>
      </c>
      <c r="X19" s="4" t="str">
        <f aca="false">IF(B19&gt;M19, "Yes", "No")</f>
        <v>Yes</v>
      </c>
      <c r="Y19" s="4" t="s">
        <v>55</v>
      </c>
      <c r="Z19" s="4" t="s">
        <v>43</v>
      </c>
      <c r="AA19" s="1" t="s">
        <v>42</v>
      </c>
      <c r="AB19" s="4" t="s">
        <v>49</v>
      </c>
      <c r="AC19" s="4" t="s">
        <v>43</v>
      </c>
      <c r="AD19" s="4" t="s">
        <v>60</v>
      </c>
      <c r="AE19" s="1" t="s">
        <v>45</v>
      </c>
      <c r="AF19" s="1" t="str">
        <f aca="false">IF(OR(AND(K19="Confirmed",I19&gt;N19,Q19=S19), AND(K19="Confirmed",I19&lt;N19,Q19=R19)), "No", IF(K19="Confirmed", "Yes", K19))</f>
        <v>No</v>
      </c>
      <c r="AG19" s="1" t="str">
        <f aca="false">IF(AND(K19="Confirmed",I19&gt;N19), "Yes", IF(K19="Confirmed", "No", K19))</f>
        <v>No</v>
      </c>
    </row>
    <row r="20" customFormat="false" ht="12.8" hidden="false" customHeight="false" outlineLevel="0" collapsed="false">
      <c r="A20" s="1" t="s">
        <v>97</v>
      </c>
      <c r="B20" s="2" t="n">
        <v>-12801</v>
      </c>
      <c r="C20" s="3" t="n">
        <f aca="false">M20-B20</f>
        <v>-34</v>
      </c>
      <c r="D20" s="1" t="s">
        <v>32</v>
      </c>
      <c r="E20" s="2" t="n">
        <v>-12807</v>
      </c>
      <c r="F20" s="3" t="n">
        <f aca="false">IF(OR(E20="TBD", E20="None"), "N/A", (M20-E20))</f>
        <v>-28</v>
      </c>
      <c r="H20" s="3" t="n">
        <f aca="false">IF(OR(G20="TBD", G20="None"), "N/A", (M20-G20))</f>
        <v>-12835</v>
      </c>
      <c r="I20" s="2" t="n">
        <v>-12807</v>
      </c>
      <c r="J20" s="3" t="n">
        <f aca="false">IF(OR(I20="TBD", I20="None"), "N/A", (M20-I20))</f>
        <v>-28</v>
      </c>
      <c r="K20" s="1" t="s">
        <v>40</v>
      </c>
      <c r="L20" s="2" t="n">
        <v>-12807</v>
      </c>
      <c r="M20" s="2" t="n">
        <v>-12835</v>
      </c>
      <c r="N20" s="2" t="n">
        <v>-12719</v>
      </c>
      <c r="O20" s="1" t="s">
        <v>98</v>
      </c>
      <c r="P20" s="1" t="s">
        <v>35</v>
      </c>
      <c r="Q20" s="1" t="s">
        <v>35</v>
      </c>
      <c r="R20" s="1" t="s">
        <v>35</v>
      </c>
      <c r="S20" s="1" t="s">
        <v>35</v>
      </c>
      <c r="T20" s="1" t="s">
        <v>35</v>
      </c>
      <c r="U20" s="1" t="s">
        <v>35</v>
      </c>
      <c r="V20" s="1" t="s">
        <v>35</v>
      </c>
      <c r="W20" s="4" t="str">
        <f aca="false">IF(YEAR(B20)&lt;YEAR(M20), "Yes", "No")</f>
        <v>No</v>
      </c>
      <c r="X20" s="4" t="str">
        <f aca="false">IF(B20&gt;M20, "Yes", "No")</f>
        <v>Yes</v>
      </c>
      <c r="Y20" s="4" t="s">
        <v>37</v>
      </c>
      <c r="Z20" s="4" t="s">
        <v>43</v>
      </c>
      <c r="AA20" s="1" t="s">
        <v>42</v>
      </c>
      <c r="AB20" s="4" t="s">
        <v>49</v>
      </c>
      <c r="AC20" s="4" t="s">
        <v>43</v>
      </c>
      <c r="AD20" s="4" t="s">
        <v>60</v>
      </c>
      <c r="AE20" s="1" t="s">
        <v>45</v>
      </c>
      <c r="AF20" s="1" t="str">
        <f aca="false">IF(OR(AND(K20="Confirmed",I20&gt;N20,Q20=S20), AND(K20="Confirmed",I20&lt;N20,Q20=R20)), "No", IF(K20="Confirmed", "Yes", K20))</f>
        <v>No</v>
      </c>
      <c r="AG20" s="1" t="str">
        <f aca="false">IF(AND(K20="Confirmed",I20&gt;N20), "Yes", IF(K20="Confirmed", "No", K20))</f>
        <v>No</v>
      </c>
    </row>
    <row r="21" customFormat="false" ht="12.8" hidden="false" customHeight="false" outlineLevel="0" collapsed="false">
      <c r="A21" s="16" t="s">
        <v>99</v>
      </c>
      <c r="B21" s="17" t="n">
        <v>-14457</v>
      </c>
      <c r="C21" s="18" t="n">
        <f aca="false">M21-B21</f>
        <v>159</v>
      </c>
      <c r="D21" s="16" t="s">
        <v>32</v>
      </c>
      <c r="E21" s="17" t="n">
        <v>-13681</v>
      </c>
      <c r="F21" s="18" t="n">
        <f aca="false">IF(OR(E21="TBD", E21="None"), "N/A", (M21-E21))</f>
        <v>-617</v>
      </c>
      <c r="G21" s="17"/>
      <c r="H21" s="18" t="n">
        <f aca="false">IF(OR(G21="TBD", G21="None"), "N/A", (M21-G21))</f>
        <v>-14298</v>
      </c>
      <c r="I21" s="17" t="n">
        <v>-13681</v>
      </c>
      <c r="J21" s="18" t="n">
        <f aca="false">IF(OR(I21="TBD", I21="None"), "N/A", (M21-I21))</f>
        <v>-617</v>
      </c>
      <c r="K21" s="16" t="s">
        <v>40</v>
      </c>
      <c r="L21" s="17" t="n">
        <v>-13681</v>
      </c>
      <c r="M21" s="17" t="n">
        <v>-14298</v>
      </c>
      <c r="N21" s="17" t="n">
        <v>-14180</v>
      </c>
      <c r="O21" s="16" t="s">
        <v>98</v>
      </c>
      <c r="P21" s="19" t="s">
        <v>36</v>
      </c>
      <c r="Q21" s="19" t="s">
        <v>35</v>
      </c>
      <c r="R21" s="19" t="s">
        <v>36</v>
      </c>
      <c r="S21" s="16" t="s">
        <v>35</v>
      </c>
      <c r="T21" s="16" t="s">
        <v>35</v>
      </c>
      <c r="U21" s="19" t="s">
        <v>36</v>
      </c>
      <c r="V21" s="16" t="s">
        <v>35</v>
      </c>
      <c r="W21" s="20" t="str">
        <f aca="false">IF(YEAR(B21)&lt;YEAR(M21), "Yes", "No")</f>
        <v>No</v>
      </c>
      <c r="X21" s="20" t="str">
        <f aca="false">IF(B21&gt;M21, "Yes", "No")</f>
        <v>No</v>
      </c>
      <c r="Y21" s="20" t="s">
        <v>37</v>
      </c>
      <c r="Z21" s="20" t="s">
        <v>43</v>
      </c>
      <c r="AA21" s="16" t="s">
        <v>42</v>
      </c>
      <c r="AB21" s="20" t="s">
        <v>49</v>
      </c>
      <c r="AC21" s="20" t="s">
        <v>41</v>
      </c>
      <c r="AD21" s="20" t="s">
        <v>60</v>
      </c>
      <c r="AE21" s="16" t="s">
        <v>45</v>
      </c>
      <c r="AF21" s="16" t="str">
        <f aca="false">IF(OR(AND(K21="Confirmed",I21&gt;N21,Q21=S21), AND(K21="Confirmed",I21&lt;N21,Q21=R21)), "No", IF(K21="Confirmed", "Yes", K21))</f>
        <v>No</v>
      </c>
      <c r="AG21" s="16" t="str">
        <f aca="false">IF(AND(K21="Confirmed",I21&gt;N21), "Yes", IF(K21="Confirmed", "No", K21))</f>
        <v>Yes</v>
      </c>
      <c r="AH21" s="19" t="s">
        <v>100</v>
      </c>
    </row>
    <row r="22" customFormat="false" ht="12.8" hidden="false" customHeight="false" outlineLevel="0" collapsed="false">
      <c r="A22" s="16" t="s">
        <v>101</v>
      </c>
      <c r="B22" s="17" t="n">
        <v>-14457</v>
      </c>
      <c r="C22" s="18" t="n">
        <f aca="false">M22-B22</f>
        <v>159</v>
      </c>
      <c r="D22" s="16" t="s">
        <v>32</v>
      </c>
      <c r="E22" s="17" t="n">
        <v>-14207</v>
      </c>
      <c r="F22" s="18" t="n">
        <f aca="false">IF(OR(E22="TBD", E22="None"), "N/A", (M22-E22))</f>
        <v>-91</v>
      </c>
      <c r="G22" s="17"/>
      <c r="H22" s="18" t="n">
        <f aca="false">IF(OR(G22="TBD", G22="None"), "N/A", (M22-G22))</f>
        <v>-14298</v>
      </c>
      <c r="I22" s="17" t="n">
        <v>-14207</v>
      </c>
      <c r="J22" s="18" t="n">
        <f aca="false">IF(OR(I22="TBD", I22="None"), "N/A", (M22-I22))</f>
        <v>-91</v>
      </c>
      <c r="K22" s="16" t="s">
        <v>102</v>
      </c>
      <c r="L22" s="17" t="n">
        <v>-14207</v>
      </c>
      <c r="M22" s="17" t="n">
        <v>-14298</v>
      </c>
      <c r="N22" s="17" t="n">
        <v>-14180</v>
      </c>
      <c r="O22" s="16" t="s">
        <v>103</v>
      </c>
      <c r="P22" s="19" t="s">
        <v>36</v>
      </c>
      <c r="Q22" s="19" t="s">
        <v>36</v>
      </c>
      <c r="R22" s="19" t="s">
        <v>36</v>
      </c>
      <c r="S22" s="16" t="s">
        <v>35</v>
      </c>
      <c r="T22" s="16" t="s">
        <v>35</v>
      </c>
      <c r="U22" s="19" t="s">
        <v>36</v>
      </c>
      <c r="V22" s="16" t="s">
        <v>35</v>
      </c>
      <c r="W22" s="20" t="str">
        <f aca="false">IF(YEAR(B22)&lt;YEAR(M22), "Yes", "No")</f>
        <v>No</v>
      </c>
      <c r="X22" s="20" t="str">
        <f aca="false">IF(B22&gt;M22, "Yes", "No")</f>
        <v>No</v>
      </c>
      <c r="Y22" s="20" t="s">
        <v>37</v>
      </c>
      <c r="Z22" s="20" t="s">
        <v>43</v>
      </c>
      <c r="AA22" s="16" t="s">
        <v>42</v>
      </c>
      <c r="AB22" s="20" t="s">
        <v>49</v>
      </c>
      <c r="AC22" s="20" t="s">
        <v>43</v>
      </c>
      <c r="AD22" s="20" t="s">
        <v>104</v>
      </c>
      <c r="AE22" s="16" t="s">
        <v>45</v>
      </c>
      <c r="AF22" s="16" t="str">
        <f aca="false">IF(OR(AND(K22="Confirmed",I22&gt;N22,Q22=S22), AND(K22="Confirmed",I22&lt;N22,Q22=R22)), "No", IF(K22="Confirmed", "Yes", K22))</f>
        <v>Rejected</v>
      </c>
      <c r="AG22" s="16" t="str">
        <f aca="false">IF(AND(K22="Confirmed",I22&gt;N22), "Yes", IF(K22="Confirmed", "No", K22))</f>
        <v>Rejected</v>
      </c>
      <c r="AH22" s="19" t="s">
        <v>105</v>
      </c>
    </row>
    <row r="23" customFormat="false" ht="12.8" hidden="false" customHeight="false" outlineLevel="0" collapsed="false">
      <c r="A23" s="21" t="s">
        <v>106</v>
      </c>
      <c r="B23" s="22" t="n">
        <v>-17360</v>
      </c>
      <c r="C23" s="23" t="n">
        <f aca="false">M23-B23</f>
        <v>136</v>
      </c>
      <c r="D23" s="21" t="s">
        <v>32</v>
      </c>
      <c r="E23" s="22" t="n">
        <v>-17085</v>
      </c>
      <c r="F23" s="23" t="n">
        <f aca="false">IF(OR(E23="TBD", E23="None"), "N/A", (M23-E23))</f>
        <v>-139</v>
      </c>
      <c r="G23" s="22"/>
      <c r="H23" s="23" t="n">
        <f aca="false">IF(OR(G23="TBD", G23="None"), "N/A", (M23-G23))</f>
        <v>-17224</v>
      </c>
      <c r="I23" s="22" t="n">
        <v>-17083</v>
      </c>
      <c r="J23" s="23" t="n">
        <f aca="false">IF(OR(I23="TBD", I23="None"), "N/A", (M23-I23))</f>
        <v>-141</v>
      </c>
      <c r="K23" s="21" t="s">
        <v>40</v>
      </c>
      <c r="L23" s="22" t="n">
        <v>-17083</v>
      </c>
      <c r="M23" s="22" t="n">
        <v>-17224</v>
      </c>
      <c r="N23" s="22" t="n">
        <v>-17102</v>
      </c>
      <c r="O23" s="21" t="s">
        <v>107</v>
      </c>
      <c r="P23" s="21" t="s">
        <v>108</v>
      </c>
      <c r="Q23" s="21" t="s">
        <v>36</v>
      </c>
      <c r="R23" s="24" t="s">
        <v>36</v>
      </c>
      <c r="S23" s="24" t="s">
        <v>36</v>
      </c>
      <c r="T23" s="24" t="s">
        <v>36</v>
      </c>
      <c r="U23" s="24" t="s">
        <v>36</v>
      </c>
      <c r="V23" s="24" t="s">
        <v>36</v>
      </c>
      <c r="W23" s="25" t="str">
        <f aca="false">IF(YEAR(B23)&lt;YEAR(M23), "Yes", "No")</f>
        <v>No</v>
      </c>
      <c r="X23" s="25" t="str">
        <f aca="false">IF(B23&gt;M23, "Yes", "No")</f>
        <v>No</v>
      </c>
      <c r="Y23" s="25" t="s">
        <v>37</v>
      </c>
      <c r="Z23" s="25" t="s">
        <v>43</v>
      </c>
      <c r="AA23" s="21" t="s">
        <v>42</v>
      </c>
      <c r="AB23" s="25" t="s">
        <v>49</v>
      </c>
      <c r="AC23" s="25" t="s">
        <v>43</v>
      </c>
      <c r="AD23" s="25" t="s">
        <v>109</v>
      </c>
      <c r="AE23" s="21" t="s">
        <v>45</v>
      </c>
      <c r="AF23" s="21" t="str">
        <f aca="false">IF(OR(AND(K23="Confirmed",I23&gt;N23,Q23=S23), AND(K23="Confirmed",I23&lt;N23,Q23=R23)), "No", IF(K23="Confirmed", "Yes", K23))</f>
        <v>No</v>
      </c>
      <c r="AG23" s="21" t="str">
        <f aca="false">IF(AND(K23="Confirmed",I23&gt;N23), "Yes", IF(K23="Confirmed", "No", K23))</f>
        <v>Yes</v>
      </c>
      <c r="AH23" s="24" t="s">
        <v>110</v>
      </c>
    </row>
    <row r="24" customFormat="false" ht="12.8" hidden="false" customHeight="false" outlineLevel="0" collapsed="false">
      <c r="A24" s="21" t="s">
        <v>111</v>
      </c>
      <c r="B24" s="22" t="n">
        <v>-17360</v>
      </c>
      <c r="C24" s="23" t="n">
        <f aca="false">M24-B24</f>
        <v>136</v>
      </c>
      <c r="D24" s="21" t="s">
        <v>32</v>
      </c>
      <c r="E24" s="22" t="n">
        <v>-17120</v>
      </c>
      <c r="F24" s="23" t="n">
        <f aca="false">IF(OR(E24="TBD", E24="None"), "N/A", (M24-E24))</f>
        <v>-104</v>
      </c>
      <c r="G24" s="22"/>
      <c r="H24" s="23" t="n">
        <f aca="false">IF(OR(G24="TBD", G24="None"), "N/A", (M24-G24))</f>
        <v>-17224</v>
      </c>
      <c r="I24" s="22" t="s">
        <v>39</v>
      </c>
      <c r="J24" s="23" t="str">
        <f aca="false">IF(OR(I24="TBD", I24="None"), "N/A", (M24-I24))</f>
        <v>N/A</v>
      </c>
      <c r="K24" s="21" t="s">
        <v>48</v>
      </c>
      <c r="L24" s="22" t="s">
        <v>49</v>
      </c>
      <c r="M24" s="22" t="n">
        <v>-17224</v>
      </c>
      <c r="N24" s="22" t="n">
        <v>-17102</v>
      </c>
      <c r="O24" s="21" t="s">
        <v>112</v>
      </c>
      <c r="P24" s="21" t="s">
        <v>108</v>
      </c>
      <c r="Q24" s="21" t="s">
        <v>108</v>
      </c>
      <c r="R24" s="24" t="s">
        <v>36</v>
      </c>
      <c r="S24" s="24" t="s">
        <v>36</v>
      </c>
      <c r="T24" s="24" t="s">
        <v>36</v>
      </c>
      <c r="U24" s="24" t="s">
        <v>36</v>
      </c>
      <c r="V24" s="24" t="s">
        <v>36</v>
      </c>
      <c r="W24" s="25" t="str">
        <f aca="false">IF(YEAR(B24)&lt;YEAR(M24), "Yes", "No")</f>
        <v>No</v>
      </c>
      <c r="X24" s="25" t="str">
        <f aca="false">IF(B24&gt;M24, "Yes", "No")</f>
        <v>No</v>
      </c>
      <c r="Y24" s="25" t="s">
        <v>37</v>
      </c>
      <c r="Z24" s="25" t="s">
        <v>41</v>
      </c>
      <c r="AA24" s="21" t="s">
        <v>113</v>
      </c>
      <c r="AB24" s="25" t="s">
        <v>49</v>
      </c>
      <c r="AC24" s="25" t="s">
        <v>41</v>
      </c>
      <c r="AD24" s="25" t="s">
        <v>49</v>
      </c>
      <c r="AE24" s="21" t="s">
        <v>113</v>
      </c>
      <c r="AF24" s="21" t="str">
        <f aca="false">IF(OR(AND(K24="Confirmed",I24&gt;N24,Q24=S24), AND(K24="Confirmed",I24&lt;N24,Q24=R24)), "No", IF(K24="Confirmed", "Yes", K24))</f>
        <v>No Action</v>
      </c>
      <c r="AG24" s="21" t="str">
        <f aca="false">IF(AND(K24="Confirmed",I24&gt;N24), "Yes", IF(K24="Confirmed", "No", K24))</f>
        <v>No Action</v>
      </c>
      <c r="AH24" s="24" t="s">
        <v>114</v>
      </c>
    </row>
    <row r="25" customFormat="false" ht="12.8" hidden="false" customHeight="false" outlineLevel="0" collapsed="false">
      <c r="A25" s="21" t="s">
        <v>115</v>
      </c>
      <c r="B25" s="22" t="n">
        <v>-17360</v>
      </c>
      <c r="C25" s="23" t="n">
        <f aca="false">M25-B25</f>
        <v>136</v>
      </c>
      <c r="D25" s="21" t="s">
        <v>32</v>
      </c>
      <c r="E25" s="22" t="n">
        <v>-17162</v>
      </c>
      <c r="F25" s="23" t="n">
        <f aca="false">IF(OR(E25="TBD", E25="None"), "N/A", (M25-E25))</f>
        <v>-62</v>
      </c>
      <c r="G25" s="22"/>
      <c r="H25" s="23" t="n">
        <f aca="false">IF(OR(G25="TBD", G25="None"), "N/A", (M25-G25))</f>
        <v>-17224</v>
      </c>
      <c r="I25" s="22" t="s">
        <v>39</v>
      </c>
      <c r="J25" s="23" t="str">
        <f aca="false">IF(OR(I25="TBD", I25="None"), "N/A", (M25-I25))</f>
        <v>N/A</v>
      </c>
      <c r="K25" s="21" t="s">
        <v>53</v>
      </c>
      <c r="L25" s="22" t="n">
        <v>-17120</v>
      </c>
      <c r="M25" s="22" t="n">
        <v>-17224</v>
      </c>
      <c r="N25" s="22" t="n">
        <v>-17102</v>
      </c>
      <c r="O25" s="21" t="s">
        <v>112</v>
      </c>
      <c r="P25" s="21" t="s">
        <v>108</v>
      </c>
      <c r="Q25" s="21" t="s">
        <v>108</v>
      </c>
      <c r="R25" s="24" t="s">
        <v>36</v>
      </c>
      <c r="S25" s="24" t="s">
        <v>36</v>
      </c>
      <c r="T25" s="24" t="s">
        <v>36</v>
      </c>
      <c r="U25" s="24" t="s">
        <v>36</v>
      </c>
      <c r="V25" s="24" t="s">
        <v>36</v>
      </c>
      <c r="W25" s="25" t="str">
        <f aca="false">IF(YEAR(B25)&lt;YEAR(M25), "Yes", "No")</f>
        <v>No</v>
      </c>
      <c r="X25" s="25" t="str">
        <f aca="false">IF(B25&gt;M25, "Yes", "No")</f>
        <v>No</v>
      </c>
      <c r="Y25" s="25" t="s">
        <v>37</v>
      </c>
      <c r="Z25" s="25" t="s">
        <v>41</v>
      </c>
      <c r="AA25" s="21" t="s">
        <v>113</v>
      </c>
      <c r="AB25" s="25" t="s">
        <v>49</v>
      </c>
      <c r="AC25" s="25" t="s">
        <v>41</v>
      </c>
      <c r="AD25" s="25" t="s">
        <v>49</v>
      </c>
      <c r="AE25" s="21" t="s">
        <v>113</v>
      </c>
      <c r="AF25" s="21" t="str">
        <f aca="false">IF(OR(AND(K25="Confirmed",I25&gt;N25,Q25=S25), AND(K25="Confirmed",I25&lt;N25,Q25=R25)), "No", IF(K25="Confirmed", "Yes", K25))</f>
        <v>Withdrawn</v>
      </c>
      <c r="AG25" s="21" t="str">
        <f aca="false">IF(AND(K25="Confirmed",I25&gt;N25), "Yes", IF(K25="Confirmed", "No", K25))</f>
        <v>Withdrawn</v>
      </c>
      <c r="AH25" s="24" t="s">
        <v>116</v>
      </c>
    </row>
    <row r="26" customFormat="false" ht="12.8" hidden="false" customHeight="false" outlineLevel="0" collapsed="false">
      <c r="A26" s="21" t="s">
        <v>117</v>
      </c>
      <c r="B26" s="22" t="n">
        <v>-17360</v>
      </c>
      <c r="C26" s="23" t="n">
        <f aca="false">M26-B26</f>
        <v>136</v>
      </c>
      <c r="D26" s="21" t="s">
        <v>32</v>
      </c>
      <c r="E26" s="22" t="n">
        <v>-17302</v>
      </c>
      <c r="F26" s="23" t="n">
        <f aca="false">IF(OR(E26="TBD", E26="None"), "N/A", (M26-E26))</f>
        <v>78</v>
      </c>
      <c r="G26" s="22"/>
      <c r="H26" s="23" t="n">
        <f aca="false">IF(OR(G26="TBD", G26="None"), "N/A", (M26-G26))</f>
        <v>-17224</v>
      </c>
      <c r="I26" s="22" t="s">
        <v>39</v>
      </c>
      <c r="J26" s="23" t="str">
        <f aca="false">IF(OR(I26="TBD", I26="None"), "N/A", (M26-I26))</f>
        <v>N/A</v>
      </c>
      <c r="K26" s="21" t="s">
        <v>48</v>
      </c>
      <c r="L26" s="22" t="s">
        <v>49</v>
      </c>
      <c r="M26" s="22" t="n">
        <v>-17224</v>
      </c>
      <c r="N26" s="22" t="n">
        <v>-17102</v>
      </c>
      <c r="O26" s="21" t="s">
        <v>112</v>
      </c>
      <c r="P26" s="21" t="s">
        <v>108</v>
      </c>
      <c r="Q26" s="21" t="s">
        <v>108</v>
      </c>
      <c r="R26" s="24" t="s">
        <v>36</v>
      </c>
      <c r="S26" s="24" t="s">
        <v>36</v>
      </c>
      <c r="T26" s="24" t="s">
        <v>36</v>
      </c>
      <c r="U26" s="24" t="s">
        <v>36</v>
      </c>
      <c r="V26" s="24" t="s">
        <v>36</v>
      </c>
      <c r="W26" s="25" t="str">
        <f aca="false">IF(YEAR(B26)&lt;YEAR(M26), "Yes", "No")</f>
        <v>No</v>
      </c>
      <c r="X26" s="25" t="str">
        <f aca="false">IF(B26&gt;M26, "Yes", "No")</f>
        <v>No</v>
      </c>
      <c r="Y26" s="25" t="s">
        <v>37</v>
      </c>
      <c r="Z26" s="25" t="s">
        <v>41</v>
      </c>
      <c r="AA26" s="21" t="s">
        <v>113</v>
      </c>
      <c r="AB26" s="25" t="s">
        <v>49</v>
      </c>
      <c r="AC26" s="25" t="s">
        <v>41</v>
      </c>
      <c r="AD26" s="25" t="s">
        <v>49</v>
      </c>
      <c r="AE26" s="21" t="s">
        <v>113</v>
      </c>
      <c r="AF26" s="21" t="str">
        <f aca="false">IF(OR(AND(K26="Confirmed",I26&gt;N26,Q26=S26), AND(K26="Confirmed",I26&lt;N26,Q26=R26)), "No", IF(K26="Confirmed", "Yes", K26))</f>
        <v>No Action</v>
      </c>
      <c r="AG26" s="21" t="str">
        <f aca="false">IF(AND(K26="Confirmed",I26&gt;N26), "Yes", IF(K26="Confirmed", "No", K26))</f>
        <v>No Action</v>
      </c>
      <c r="AH26" s="24" t="s">
        <v>118</v>
      </c>
    </row>
    <row r="27" customFormat="false" ht="12.8" hidden="false" customHeight="false" outlineLevel="0" collapsed="false">
      <c r="A27" s="26" t="s">
        <v>119</v>
      </c>
      <c r="B27" s="27" t="n">
        <v>-20341</v>
      </c>
      <c r="C27" s="28" t="n">
        <f aca="false">M27-B27</f>
        <v>194</v>
      </c>
      <c r="D27" s="26" t="s">
        <v>32</v>
      </c>
      <c r="E27" s="27" t="n">
        <v>-19507</v>
      </c>
      <c r="F27" s="28" t="n">
        <f aca="false">IF(OR(E27="TBD", E27="None"), "N/A", (M27-E27))</f>
        <v>-640</v>
      </c>
      <c r="G27" s="27"/>
      <c r="H27" s="28" t="n">
        <f aca="false">IF(OR(G27="TBD", G27="None"), "N/A", (M27-G27))</f>
        <v>-20147</v>
      </c>
      <c r="I27" s="27" t="s">
        <v>39</v>
      </c>
      <c r="J27" s="28" t="str">
        <f aca="false">IF(OR(I27="TBD", I27="None"), "N/A", (M27-I27))</f>
        <v>N/A</v>
      </c>
      <c r="K27" s="26" t="s">
        <v>40</v>
      </c>
      <c r="L27" s="27" t="n">
        <v>-19506</v>
      </c>
      <c r="M27" s="27" t="n">
        <v>-20147</v>
      </c>
      <c r="N27" s="27" t="n">
        <v>-20025</v>
      </c>
      <c r="O27" s="26" t="s">
        <v>120</v>
      </c>
      <c r="P27" s="26" t="s">
        <v>121</v>
      </c>
      <c r="Q27" s="26" t="s">
        <v>36</v>
      </c>
      <c r="R27" s="26" t="s">
        <v>108</v>
      </c>
      <c r="S27" s="29" t="s">
        <v>36</v>
      </c>
      <c r="T27" s="29" t="s">
        <v>36</v>
      </c>
      <c r="U27" s="29" t="s">
        <v>36</v>
      </c>
      <c r="V27" s="29" t="s">
        <v>36</v>
      </c>
      <c r="W27" s="30" t="str">
        <f aca="false">IF(YEAR(B27)&lt;YEAR(M27), "Yes", "No")</f>
        <v>No</v>
      </c>
      <c r="X27" s="30" t="str">
        <f aca="false">IF(B27&gt;M27, "Yes", "No")</f>
        <v>No</v>
      </c>
      <c r="Y27" s="30" t="s">
        <v>37</v>
      </c>
      <c r="Z27" s="30" t="s">
        <v>43</v>
      </c>
      <c r="AA27" s="26" t="s">
        <v>42</v>
      </c>
      <c r="AB27" s="30" t="s">
        <v>49</v>
      </c>
      <c r="AC27" s="30" t="s">
        <v>43</v>
      </c>
      <c r="AD27" s="30" t="s">
        <v>109</v>
      </c>
      <c r="AE27" s="26" t="s">
        <v>45</v>
      </c>
      <c r="AF27" s="26" t="str">
        <f aca="false">IF(OR(AND(K27="Confirmed",I27&gt;N27,Q27=S27), AND(K27="Confirmed",I27&lt;N27,Q27=R27)), "No", IF(K27="Confirmed", "Yes", K27))</f>
        <v>No</v>
      </c>
      <c r="AG27" s="26" t="str">
        <f aca="false">IF(AND(K27="Confirmed",I27&gt;N27), "Yes", IF(K27="Confirmed", "No", K27))</f>
        <v>Yes</v>
      </c>
      <c r="AH27" s="29" t="s">
        <v>122</v>
      </c>
    </row>
    <row r="28" customFormat="false" ht="12.8" hidden="false" customHeight="false" outlineLevel="0" collapsed="false">
      <c r="A28" s="26" t="s">
        <v>123</v>
      </c>
      <c r="B28" s="27" t="n">
        <v>-20341</v>
      </c>
      <c r="C28" s="28" t="n">
        <f aca="false">M28-B28</f>
        <v>194</v>
      </c>
      <c r="D28" s="26" t="s">
        <v>32</v>
      </c>
      <c r="E28" s="27" t="n">
        <v>-19730</v>
      </c>
      <c r="F28" s="28" t="n">
        <f aca="false">IF(OR(E28="TBD", E28="None"), "N/A", (M28-E28))</f>
        <v>-417</v>
      </c>
      <c r="G28" s="27"/>
      <c r="H28" s="28" t="n">
        <f aca="false">IF(OR(G28="TBD", G28="None"), "N/A", (M28-G28))</f>
        <v>-20147</v>
      </c>
      <c r="I28" s="27" t="s">
        <v>39</v>
      </c>
      <c r="J28" s="28" t="str">
        <f aca="false">IF(OR(I28="TBD", I28="None"), "N/A", (M28-I28))</f>
        <v>N/A</v>
      </c>
      <c r="K28" s="26" t="s">
        <v>102</v>
      </c>
      <c r="L28" s="27" t="n">
        <v>-19700</v>
      </c>
      <c r="M28" s="27" t="n">
        <v>-20147</v>
      </c>
      <c r="N28" s="27" t="n">
        <v>-20025</v>
      </c>
      <c r="O28" s="26" t="s">
        <v>120</v>
      </c>
      <c r="P28" s="26" t="s">
        <v>121</v>
      </c>
      <c r="Q28" s="26" t="s">
        <v>36</v>
      </c>
      <c r="R28" s="26" t="s">
        <v>108</v>
      </c>
      <c r="S28" s="29" t="s">
        <v>36</v>
      </c>
      <c r="T28" s="29" t="s">
        <v>36</v>
      </c>
      <c r="U28" s="29" t="s">
        <v>36</v>
      </c>
      <c r="V28" s="29" t="s">
        <v>36</v>
      </c>
      <c r="W28" s="30" t="str">
        <f aca="false">IF(YEAR(B28)&lt;YEAR(M28), "Yes", "No")</f>
        <v>No</v>
      </c>
      <c r="X28" s="30" t="str">
        <f aca="false">IF(B28&gt;M28, "Yes", "No")</f>
        <v>No</v>
      </c>
      <c r="Y28" s="30" t="s">
        <v>37</v>
      </c>
      <c r="Z28" s="30" t="s">
        <v>43</v>
      </c>
      <c r="AA28" s="26" t="s">
        <v>42</v>
      </c>
      <c r="AB28" s="30" t="s">
        <v>49</v>
      </c>
      <c r="AC28" s="30" t="s">
        <v>43</v>
      </c>
      <c r="AD28" s="30" t="s">
        <v>124</v>
      </c>
      <c r="AE28" s="26" t="s">
        <v>45</v>
      </c>
      <c r="AF28" s="26" t="str">
        <f aca="false">IF(OR(AND(K28="Confirmed",I28&gt;N28,Q28=S28), AND(K28="Confirmed",I28&lt;N28,Q28=R28)), "No", IF(K28="Confirmed", "Yes", K28))</f>
        <v>Rejected</v>
      </c>
      <c r="AG28" s="26" t="str">
        <f aca="false">IF(AND(K28="Confirmed",I28&gt;N28), "Yes", IF(K28="Confirmed", "No", K28))</f>
        <v>Rejected</v>
      </c>
      <c r="AH28" s="29" t="s">
        <v>125</v>
      </c>
    </row>
    <row r="29" customFormat="false" ht="12.8" hidden="false" customHeight="false" outlineLevel="0" collapsed="false">
      <c r="A29" s="26" t="s">
        <v>126</v>
      </c>
      <c r="B29" s="27" t="n">
        <v>-20341</v>
      </c>
      <c r="C29" s="28" t="n">
        <f aca="false">M29-B29</f>
        <v>194</v>
      </c>
      <c r="D29" s="26" t="s">
        <v>32</v>
      </c>
      <c r="E29" s="27" t="n">
        <v>-20049</v>
      </c>
      <c r="F29" s="28" t="n">
        <f aca="false">IF(OR(E29="TBD", E29="None"), "N/A", (M29-E29))</f>
        <v>-98</v>
      </c>
      <c r="G29" s="27"/>
      <c r="H29" s="28" t="n">
        <f aca="false">IF(OR(G29="TBD", G29="None"), "N/A", (M29-G29))</f>
        <v>-20147</v>
      </c>
      <c r="I29" s="27" t="s">
        <v>39</v>
      </c>
      <c r="J29" s="28" t="str">
        <f aca="false">IF(OR(I29="TBD", I29="None"), "N/A", (M29-I29))</f>
        <v>N/A</v>
      </c>
      <c r="K29" s="26" t="s">
        <v>48</v>
      </c>
      <c r="L29" s="27" t="s">
        <v>49</v>
      </c>
      <c r="M29" s="27" t="n">
        <v>-20147</v>
      </c>
      <c r="N29" s="27" t="n">
        <v>-20024</v>
      </c>
      <c r="O29" s="26" t="s">
        <v>127</v>
      </c>
      <c r="P29" s="26" t="s">
        <v>121</v>
      </c>
      <c r="Q29" s="26" t="s">
        <v>121</v>
      </c>
      <c r="R29" s="26" t="s">
        <v>108</v>
      </c>
      <c r="S29" s="29" t="s">
        <v>36</v>
      </c>
      <c r="T29" s="29" t="s">
        <v>36</v>
      </c>
      <c r="U29" s="29" t="s">
        <v>36</v>
      </c>
      <c r="V29" s="29" t="s">
        <v>36</v>
      </c>
      <c r="W29" s="30" t="str">
        <f aca="false">IF(YEAR(B29)&lt;YEAR(M29), "Yes", "No")</f>
        <v>No</v>
      </c>
      <c r="X29" s="30" t="str">
        <f aca="false">IF(B29&gt;M29, "Yes", "No")</f>
        <v>No</v>
      </c>
      <c r="Y29" s="30" t="s">
        <v>37</v>
      </c>
      <c r="Z29" s="30" t="s">
        <v>41</v>
      </c>
      <c r="AA29" s="26" t="s">
        <v>128</v>
      </c>
      <c r="AB29" s="30" t="s">
        <v>49</v>
      </c>
      <c r="AC29" s="30" t="s">
        <v>41</v>
      </c>
      <c r="AD29" s="30" t="s">
        <v>49</v>
      </c>
      <c r="AE29" s="26" t="s">
        <v>128</v>
      </c>
      <c r="AF29" s="26" t="str">
        <f aca="false">IF(OR(AND(K29="Confirmed",I29&gt;N29,Q29=S29), AND(K29="Confirmed",I29&lt;N29,Q29=R29)), "No", IF(K29="Confirmed", "Yes", K29))</f>
        <v>No Action</v>
      </c>
      <c r="AG29" s="26" t="str">
        <f aca="false">IF(AND(K29="Confirmed",I29&gt;N29), "Yes", IF(K29="Confirmed", "No", K29))</f>
        <v>No Action</v>
      </c>
      <c r="AH29" s="29" t="s">
        <v>129</v>
      </c>
    </row>
    <row r="30" customFormat="false" ht="12.8" hidden="false" customHeight="false" outlineLevel="0" collapsed="false">
      <c r="A30" s="26" t="s">
        <v>130</v>
      </c>
      <c r="B30" s="27" t="n">
        <v>-20341</v>
      </c>
      <c r="C30" s="28" t="n">
        <f aca="false">M30-B30</f>
        <v>194</v>
      </c>
      <c r="D30" s="26" t="s">
        <v>32</v>
      </c>
      <c r="E30" s="27" t="n">
        <v>-20114</v>
      </c>
      <c r="F30" s="28" t="n">
        <f aca="false">IF(OR(E30="TBD", E30="None"), "N/A", (M30-E30))</f>
        <v>-33</v>
      </c>
      <c r="G30" s="27"/>
      <c r="H30" s="28" t="n">
        <f aca="false">IF(OR(G30="TBD", G30="None"), "N/A", (M30-G30))</f>
        <v>-20147</v>
      </c>
      <c r="I30" s="27" t="s">
        <v>39</v>
      </c>
      <c r="J30" s="28" t="str">
        <f aca="false">IF(OR(I30="TBD", I30="None"), "N/A", (M30-I30))</f>
        <v>N/A</v>
      </c>
      <c r="K30" s="26" t="s">
        <v>53</v>
      </c>
      <c r="L30" s="27" t="n">
        <v>-20049</v>
      </c>
      <c r="M30" s="27" t="n">
        <v>-20147</v>
      </c>
      <c r="N30" s="27" t="n">
        <v>-20024</v>
      </c>
      <c r="O30" s="26" t="s">
        <v>127</v>
      </c>
      <c r="P30" s="26" t="s">
        <v>121</v>
      </c>
      <c r="Q30" s="26" t="s">
        <v>121</v>
      </c>
      <c r="R30" s="26" t="s">
        <v>108</v>
      </c>
      <c r="S30" s="29" t="s">
        <v>36</v>
      </c>
      <c r="T30" s="29" t="s">
        <v>36</v>
      </c>
      <c r="U30" s="29" t="s">
        <v>36</v>
      </c>
      <c r="V30" s="29" t="s">
        <v>36</v>
      </c>
      <c r="W30" s="30" t="str">
        <f aca="false">IF(YEAR(B30)&lt;YEAR(M30), "Yes", "No")</f>
        <v>No</v>
      </c>
      <c r="X30" s="30" t="str">
        <f aca="false">IF(B30&gt;M30, "Yes", "No")</f>
        <v>No</v>
      </c>
      <c r="Y30" s="30" t="s">
        <v>37</v>
      </c>
      <c r="Z30" s="30" t="s">
        <v>41</v>
      </c>
      <c r="AA30" s="26" t="s">
        <v>128</v>
      </c>
      <c r="AB30" s="30" t="s">
        <v>49</v>
      </c>
      <c r="AC30" s="30" t="s">
        <v>41</v>
      </c>
      <c r="AD30" s="30" t="s">
        <v>49</v>
      </c>
      <c r="AE30" s="26" t="s">
        <v>128</v>
      </c>
      <c r="AF30" s="26" t="str">
        <f aca="false">IF(OR(AND(K30="Confirmed",I30&gt;N30,Q30=S30), AND(K30="Confirmed",I30&lt;N30,Q30=R30)), "No", IF(K30="Confirmed", "Yes", K30))</f>
        <v>Withdrawn</v>
      </c>
      <c r="AG30" s="26" t="str">
        <f aca="false">IF(AND(K30="Confirmed",I30&gt;N30), "Yes", IF(K30="Confirmed", "No", K30))</f>
        <v>Withdrawn</v>
      </c>
      <c r="AH30" s="29" t="s">
        <v>129</v>
      </c>
    </row>
    <row r="31" customFormat="false" ht="12.8" hidden="false" customHeight="false" outlineLevel="0" collapsed="false">
      <c r="A31" s="31" t="s">
        <v>131</v>
      </c>
      <c r="B31" s="32" t="n">
        <v>-20466</v>
      </c>
      <c r="C31" s="33" t="n">
        <f aca="false">M31-B31</f>
        <v>319</v>
      </c>
      <c r="D31" s="31" t="s">
        <v>32</v>
      </c>
      <c r="E31" s="32" t="n">
        <v>-20052</v>
      </c>
      <c r="F31" s="33" t="n">
        <f aca="false">IF(OR(E31="TBD", E31="None"), "N/A", (M31-E31))</f>
        <v>-95</v>
      </c>
      <c r="G31" s="32"/>
      <c r="H31" s="33" t="n">
        <f aca="false">IF(OR(G31="TBD", G31="None"), "N/A", (M31-G31))</f>
        <v>-20147</v>
      </c>
      <c r="I31" s="32" t="n">
        <v>-20042</v>
      </c>
      <c r="J31" s="33" t="n">
        <f aca="false">IF(OR(I31="TBD", I31="None"), "N/A", (M31-I31))</f>
        <v>-105</v>
      </c>
      <c r="K31" s="31" t="s">
        <v>40</v>
      </c>
      <c r="L31" s="32" t="n">
        <v>-20042</v>
      </c>
      <c r="M31" s="32" t="n">
        <v>-20147</v>
      </c>
      <c r="N31" s="32" t="n">
        <v>-20024</v>
      </c>
      <c r="O31" s="31" t="s">
        <v>127</v>
      </c>
      <c r="P31" s="31" t="s">
        <v>121</v>
      </c>
      <c r="Q31" s="31" t="s">
        <v>121</v>
      </c>
      <c r="R31" s="31" t="s">
        <v>108</v>
      </c>
      <c r="S31" s="34" t="s">
        <v>36</v>
      </c>
      <c r="T31" s="34" t="s">
        <v>36</v>
      </c>
      <c r="U31" s="34" t="s">
        <v>36</v>
      </c>
      <c r="V31" s="34" t="s">
        <v>36</v>
      </c>
      <c r="W31" s="35" t="str">
        <f aca="false">IF(YEAR(B31)&lt;YEAR(M31), "Yes", "No")</f>
        <v>Yes</v>
      </c>
      <c r="X31" s="35" t="str">
        <f aca="false">IF(B31&gt;M31, "Yes", "No")</f>
        <v>No</v>
      </c>
      <c r="Y31" s="35" t="s">
        <v>37</v>
      </c>
      <c r="Z31" s="35" t="s">
        <v>43</v>
      </c>
      <c r="AA31" s="31" t="s">
        <v>42</v>
      </c>
      <c r="AB31" s="35" t="s">
        <v>49</v>
      </c>
      <c r="AC31" s="35" t="s">
        <v>43</v>
      </c>
      <c r="AD31" s="35" t="s">
        <v>60</v>
      </c>
      <c r="AE31" s="31" t="s">
        <v>45</v>
      </c>
      <c r="AF31" s="31" t="str">
        <f aca="false">IF(OR(AND(K31="Confirmed",I31&gt;N31,Q31=S31), AND(K31="Confirmed",I31&lt;N31,Q31=R31)), "No", IF(K31="Confirmed", "Yes", K31))</f>
        <v>Yes</v>
      </c>
      <c r="AG31" s="31" t="str">
        <f aca="false">IF(AND(K31="Confirmed",I31&gt;N31), "Yes", IF(K31="Confirmed", "No", K31))</f>
        <v>No</v>
      </c>
      <c r="AH31" s="34" t="s">
        <v>132</v>
      </c>
    </row>
    <row r="32" customFormat="false" ht="12.8" hidden="false" customHeight="false" outlineLevel="0" collapsed="false">
      <c r="A32" s="26" t="s">
        <v>133</v>
      </c>
      <c r="B32" s="27" t="n">
        <v>-20466</v>
      </c>
      <c r="C32" s="28" t="n">
        <f aca="false">M32-B32</f>
        <v>319</v>
      </c>
      <c r="D32" s="26" t="s">
        <v>32</v>
      </c>
      <c r="E32" s="27" t="n">
        <v>-20114</v>
      </c>
      <c r="F32" s="28" t="n">
        <f aca="false">IF(OR(E32="TBD", E32="None"), "N/A", (M32-E32))</f>
        <v>-33</v>
      </c>
      <c r="G32" s="27"/>
      <c r="H32" s="28" t="n">
        <f aca="false">IF(OR(G32="TBD", G32="None"), "N/A", (M32-G32))</f>
        <v>-20147</v>
      </c>
      <c r="I32" s="27" t="s">
        <v>39</v>
      </c>
      <c r="J32" s="28" t="str">
        <f aca="false">IF(OR(I32="TBD", I32="None"), "N/A", (M32-I32))</f>
        <v>N/A</v>
      </c>
      <c r="K32" s="26" t="s">
        <v>53</v>
      </c>
      <c r="L32" s="27" t="n">
        <v>-20052</v>
      </c>
      <c r="M32" s="27" t="n">
        <v>-20147</v>
      </c>
      <c r="N32" s="27" t="n">
        <v>-20024</v>
      </c>
      <c r="O32" s="26" t="s">
        <v>127</v>
      </c>
      <c r="P32" s="26" t="s">
        <v>121</v>
      </c>
      <c r="Q32" s="26" t="s">
        <v>121</v>
      </c>
      <c r="R32" s="26" t="s">
        <v>108</v>
      </c>
      <c r="S32" s="29" t="s">
        <v>36</v>
      </c>
      <c r="T32" s="29" t="s">
        <v>36</v>
      </c>
      <c r="U32" s="29" t="s">
        <v>36</v>
      </c>
      <c r="V32" s="29" t="s">
        <v>36</v>
      </c>
      <c r="W32" s="30" t="str">
        <f aca="false">IF(YEAR(B32)&lt;YEAR(M32), "Yes", "No")</f>
        <v>Yes</v>
      </c>
      <c r="X32" s="30" t="str">
        <f aca="false">IF(B32&gt;M32, "Yes", "No")</f>
        <v>No</v>
      </c>
      <c r="Y32" s="30" t="s">
        <v>37</v>
      </c>
      <c r="Z32" s="30" t="s">
        <v>41</v>
      </c>
      <c r="AA32" s="26" t="s">
        <v>128</v>
      </c>
      <c r="AB32" s="30" t="s">
        <v>49</v>
      </c>
      <c r="AC32" s="30" t="s">
        <v>41</v>
      </c>
      <c r="AD32" s="30" t="s">
        <v>49</v>
      </c>
      <c r="AE32" s="26" t="s">
        <v>128</v>
      </c>
      <c r="AF32" s="26" t="str">
        <f aca="false">IF(OR(AND(K32="Confirmed",I32&gt;N32,Q32=S32), AND(K32="Confirmed",I32&lt;N32,Q32=R32)), "No", IF(K32="Confirmed", "Yes", K32))</f>
        <v>Withdrawn</v>
      </c>
      <c r="AG32" s="26" t="str">
        <f aca="false">IF(AND(K32="Confirmed",I32&gt;N32), "Yes", IF(K32="Confirmed", "No", K32))</f>
        <v>Withdrawn</v>
      </c>
      <c r="AH32" s="29" t="s">
        <v>129</v>
      </c>
    </row>
    <row r="33" customFormat="false" ht="12.8" hidden="false" customHeight="false" outlineLevel="0" collapsed="false">
      <c r="A33" s="26" t="s">
        <v>133</v>
      </c>
      <c r="B33" s="27" t="n">
        <v>-20466</v>
      </c>
      <c r="C33" s="28" t="n">
        <f aca="false">M33-B33</f>
        <v>319</v>
      </c>
      <c r="D33" s="26" t="s">
        <v>32</v>
      </c>
      <c r="E33" s="27" t="n">
        <v>-20284</v>
      </c>
      <c r="F33" s="28" t="n">
        <f aca="false">IF(OR(E33="TBD", E33="None"), "N/A", (M33-E33))</f>
        <v>137</v>
      </c>
      <c r="G33" s="27"/>
      <c r="H33" s="28" t="n">
        <f aca="false">IF(OR(G33="TBD", G33="None"), "N/A", (M33-G33))</f>
        <v>-20147</v>
      </c>
      <c r="I33" s="27" t="s">
        <v>39</v>
      </c>
      <c r="J33" s="28" t="str">
        <f aca="false">IF(OR(I33="TBD", I33="None"), "N/A", (M33-I33))</f>
        <v>N/A</v>
      </c>
      <c r="K33" s="26" t="s">
        <v>48</v>
      </c>
      <c r="L33" s="27" t="n">
        <v>-20284</v>
      </c>
      <c r="M33" s="27" t="n">
        <v>-20147</v>
      </c>
      <c r="N33" s="27" t="n">
        <v>-20024</v>
      </c>
      <c r="O33" s="26" t="s">
        <v>127</v>
      </c>
      <c r="P33" s="26" t="s">
        <v>121</v>
      </c>
      <c r="Q33" s="26" t="s">
        <v>121</v>
      </c>
      <c r="R33" s="26" t="s">
        <v>108</v>
      </c>
      <c r="S33" s="29" t="s">
        <v>36</v>
      </c>
      <c r="T33" s="29" t="s">
        <v>36</v>
      </c>
      <c r="U33" s="29" t="s">
        <v>36</v>
      </c>
      <c r="V33" s="29" t="s">
        <v>36</v>
      </c>
      <c r="W33" s="30" t="str">
        <f aca="false">IF(YEAR(B33)&lt;YEAR(M33), "Yes", "No")</f>
        <v>Yes</v>
      </c>
      <c r="X33" s="30" t="str">
        <f aca="false">IF(B33&gt;M33, "Yes", "No")</f>
        <v>No</v>
      </c>
      <c r="Y33" s="30" t="s">
        <v>37</v>
      </c>
      <c r="Z33" s="30" t="s">
        <v>41</v>
      </c>
      <c r="AA33" s="26" t="s">
        <v>128</v>
      </c>
      <c r="AB33" s="30" t="s">
        <v>49</v>
      </c>
      <c r="AC33" s="30" t="s">
        <v>41</v>
      </c>
      <c r="AD33" s="30" t="s">
        <v>49</v>
      </c>
      <c r="AE33" s="26" t="s">
        <v>128</v>
      </c>
      <c r="AF33" s="26" t="str">
        <f aca="false">IF(OR(AND(K33="Confirmed",I33&gt;N33,Q33=S33), AND(K33="Confirmed",I33&lt;N33,Q33=R33)), "No", IF(K33="Confirmed", "Yes", K33))</f>
        <v>No Action</v>
      </c>
      <c r="AG33" s="26" t="str">
        <f aca="false">IF(AND(K33="Confirmed",I33&gt;N33), "Yes", IF(K33="Confirmed", "No", K33))</f>
        <v>No Action</v>
      </c>
      <c r="AH33" s="29" t="s">
        <v>129</v>
      </c>
    </row>
    <row r="34" customFormat="false" ht="12.8" hidden="false" customHeight="false" outlineLevel="0" collapsed="false">
      <c r="A34" s="26" t="s">
        <v>134</v>
      </c>
      <c r="B34" s="27" t="n">
        <v>-20466</v>
      </c>
      <c r="C34" s="28" t="n">
        <f aca="false">M34-B34</f>
        <v>319</v>
      </c>
      <c r="D34" s="26" t="s">
        <v>32</v>
      </c>
      <c r="E34" s="27" t="n">
        <v>-20284</v>
      </c>
      <c r="F34" s="28" t="n">
        <f aca="false">IF(OR(E34="TBD", E34="None"), "N/A", (M34-E34))</f>
        <v>137</v>
      </c>
      <c r="G34" s="27"/>
      <c r="H34" s="28" t="n">
        <f aca="false">IF(OR(G34="TBD", G34="None"), "N/A", (M34-G34))</f>
        <v>-20147</v>
      </c>
      <c r="I34" s="27" t="s">
        <v>39</v>
      </c>
      <c r="J34" s="28" t="str">
        <f aca="false">IF(OR(I34="TBD", I34="None"), "N/A", (M34-I34))</f>
        <v>N/A</v>
      </c>
      <c r="K34" s="26" t="s">
        <v>53</v>
      </c>
      <c r="L34" s="27" t="n">
        <v>-20284</v>
      </c>
      <c r="M34" s="27" t="n">
        <v>-20147</v>
      </c>
      <c r="N34" s="27" t="n">
        <v>-20024</v>
      </c>
      <c r="O34" s="26" t="s">
        <v>127</v>
      </c>
      <c r="P34" s="26" t="s">
        <v>121</v>
      </c>
      <c r="Q34" s="26" t="s">
        <v>121</v>
      </c>
      <c r="R34" s="26" t="s">
        <v>108</v>
      </c>
      <c r="S34" s="29" t="s">
        <v>36</v>
      </c>
      <c r="T34" s="29" t="s">
        <v>36</v>
      </c>
      <c r="U34" s="29" t="s">
        <v>36</v>
      </c>
      <c r="V34" s="29" t="s">
        <v>36</v>
      </c>
      <c r="W34" s="30" t="str">
        <f aca="false">IF(YEAR(B34)&lt;YEAR(M34), "Yes", "No")</f>
        <v>Yes</v>
      </c>
      <c r="X34" s="30" t="str">
        <f aca="false">IF(B34&gt;M34, "Yes", "No")</f>
        <v>No</v>
      </c>
      <c r="Y34" s="30" t="s">
        <v>37</v>
      </c>
      <c r="Z34" s="30" t="s">
        <v>43</v>
      </c>
      <c r="AA34" s="26" t="s">
        <v>42</v>
      </c>
      <c r="AB34" s="30" t="s">
        <v>49</v>
      </c>
      <c r="AC34" s="30" t="s">
        <v>43</v>
      </c>
      <c r="AD34" s="30" t="s">
        <v>65</v>
      </c>
      <c r="AE34" s="26" t="s">
        <v>45</v>
      </c>
      <c r="AF34" s="26" t="str">
        <f aca="false">IF(OR(AND(K34="Confirmed",I34&gt;N34,Q34=S34), AND(K34="Confirmed",I34&lt;N34,Q34=R34)), "No", IF(K34="Confirmed", "Yes", K34))</f>
        <v>Withdrawn</v>
      </c>
      <c r="AG34" s="26" t="str">
        <f aca="false">IF(AND(K34="Confirmed",I34&gt;N34), "Yes", IF(K34="Confirmed", "No", K34))</f>
        <v>Withdrawn</v>
      </c>
      <c r="AH34" s="29" t="s">
        <v>129</v>
      </c>
    </row>
    <row r="35" customFormat="false" ht="12.8" hidden="false" customHeight="false" outlineLevel="0" collapsed="false">
      <c r="A35" s="26" t="s">
        <v>130</v>
      </c>
      <c r="B35" s="27" t="n">
        <v>-20466</v>
      </c>
      <c r="C35" s="28" t="n">
        <f aca="false">M35-B35</f>
        <v>319</v>
      </c>
      <c r="D35" s="26" t="s">
        <v>32</v>
      </c>
      <c r="E35" s="27" t="n">
        <v>-20296</v>
      </c>
      <c r="F35" s="28" t="n">
        <f aca="false">IF(OR(E35="TBD", E35="None"), "N/A", (M35-E35))</f>
        <v>149</v>
      </c>
      <c r="G35" s="27"/>
      <c r="H35" s="28" t="n">
        <f aca="false">IF(OR(G35="TBD", G35="None"), "N/A", (M35-G35))</f>
        <v>-20147</v>
      </c>
      <c r="I35" s="27" t="n">
        <v>-20296</v>
      </c>
      <c r="J35" s="28" t="n">
        <f aca="false">IF(OR(I35="TBD", I35="None"), "N/A", (M35-I35))</f>
        <v>149</v>
      </c>
      <c r="K35" s="26" t="s">
        <v>135</v>
      </c>
      <c r="L35" s="27" t="n">
        <v>-20286</v>
      </c>
      <c r="M35" s="27" t="n">
        <v>-20147</v>
      </c>
      <c r="N35" s="27" t="n">
        <v>-20024</v>
      </c>
      <c r="O35" s="26" t="s">
        <v>127</v>
      </c>
      <c r="P35" s="26" t="s">
        <v>121</v>
      </c>
      <c r="Q35" s="26" t="s">
        <v>121</v>
      </c>
      <c r="R35" s="26" t="s">
        <v>108</v>
      </c>
      <c r="S35" s="29" t="s">
        <v>36</v>
      </c>
      <c r="T35" s="29" t="s">
        <v>36</v>
      </c>
      <c r="U35" s="29" t="s">
        <v>36</v>
      </c>
      <c r="V35" s="29" t="s">
        <v>36</v>
      </c>
      <c r="W35" s="30" t="str">
        <f aca="false">IF(YEAR(B35)&lt;YEAR(M35), "Yes", "No")</f>
        <v>Yes</v>
      </c>
      <c r="X35" s="30" t="str">
        <f aca="false">IF(B35&gt;M35, "Yes", "No")</f>
        <v>No</v>
      </c>
      <c r="Y35" s="30" t="s">
        <v>37</v>
      </c>
      <c r="Z35" s="30" t="s">
        <v>43</v>
      </c>
      <c r="AA35" s="26" t="s">
        <v>42</v>
      </c>
      <c r="AB35" s="30" t="s">
        <v>49</v>
      </c>
      <c r="AC35" s="30" t="s">
        <v>43</v>
      </c>
      <c r="AD35" s="30" t="s">
        <v>136</v>
      </c>
      <c r="AE35" s="26" t="s">
        <v>45</v>
      </c>
      <c r="AF35" s="26" t="str">
        <f aca="false">IF(OR(AND(K35="Confirmed",I35&gt;N35,Q35=S35), AND(K35="Confirmed",I35&lt;N35,Q35=R35)), "No", IF(K35="Confirmed", "Yes", K35))</f>
        <v>Postponed</v>
      </c>
      <c r="AG35" s="26" t="str">
        <f aca="false">IF(AND(K35="Confirmed",I35&gt;N35), "Yes", IF(K35="Confirmed", "No", K35))</f>
        <v>Postponed</v>
      </c>
      <c r="AH35" s="29" t="s">
        <v>129</v>
      </c>
    </row>
    <row r="36" customFormat="false" ht="12.8" hidden="false" customHeight="false" outlineLevel="0" collapsed="false">
      <c r="A36" s="26" t="s">
        <v>133</v>
      </c>
      <c r="B36" s="27" t="n">
        <v>-20466</v>
      </c>
      <c r="C36" s="28" t="n">
        <f aca="false">M36-B36</f>
        <v>319</v>
      </c>
      <c r="D36" s="26" t="s">
        <v>32</v>
      </c>
      <c r="E36" s="27" t="n">
        <v>-20380</v>
      </c>
      <c r="F36" s="28" t="n">
        <f aca="false">IF(OR(E36="TBD", E36="None"), "N/A", (M36-E36))</f>
        <v>233</v>
      </c>
      <c r="G36" s="27"/>
      <c r="H36" s="28" t="n">
        <f aca="false">IF(OR(G36="TBD", G36="None"), "N/A", (M36-G36))</f>
        <v>-20147</v>
      </c>
      <c r="I36" s="27" t="n">
        <v>-20284</v>
      </c>
      <c r="J36" s="28" t="n">
        <f aca="false">IF(OR(I36="TBD", I36="None"), "N/A", (M36-I36))</f>
        <v>137</v>
      </c>
      <c r="K36" s="26" t="s">
        <v>53</v>
      </c>
      <c r="L36" s="27" t="n">
        <v>-20284</v>
      </c>
      <c r="M36" s="27" t="n">
        <v>-20147</v>
      </c>
      <c r="N36" s="27" t="n">
        <v>-20024</v>
      </c>
      <c r="O36" s="26" t="s">
        <v>127</v>
      </c>
      <c r="P36" s="26" t="s">
        <v>121</v>
      </c>
      <c r="Q36" s="26" t="s">
        <v>121</v>
      </c>
      <c r="R36" s="26" t="s">
        <v>108</v>
      </c>
      <c r="S36" s="29" t="s">
        <v>36</v>
      </c>
      <c r="T36" s="29" t="s">
        <v>36</v>
      </c>
      <c r="U36" s="29" t="s">
        <v>36</v>
      </c>
      <c r="V36" s="29" t="s">
        <v>36</v>
      </c>
      <c r="W36" s="30" t="str">
        <f aca="false">IF(YEAR(B36)&lt;YEAR(M36), "Yes", "No")</f>
        <v>Yes</v>
      </c>
      <c r="X36" s="30" t="str">
        <f aca="false">IF(B36&gt;M36, "Yes", "No")</f>
        <v>No</v>
      </c>
      <c r="Y36" s="30" t="s">
        <v>37</v>
      </c>
      <c r="Z36" s="30" t="s">
        <v>43</v>
      </c>
      <c r="AA36" s="26" t="s">
        <v>42</v>
      </c>
      <c r="AB36" s="30" t="s">
        <v>49</v>
      </c>
      <c r="AC36" s="30" t="s">
        <v>43</v>
      </c>
      <c r="AD36" s="30" t="s">
        <v>137</v>
      </c>
      <c r="AE36" s="26" t="s">
        <v>45</v>
      </c>
      <c r="AF36" s="26" t="str">
        <f aca="false">IF(OR(AND(K36="Confirmed",I36&gt;N36,Q36=S36), AND(K36="Confirmed",I36&lt;N36,Q36=R36)), "No", IF(K36="Confirmed", "Yes", K36))</f>
        <v>Withdrawn</v>
      </c>
      <c r="AG36" s="26" t="str">
        <f aca="false">IF(AND(K36="Confirmed",I36&gt;N36), "Yes", IF(K36="Confirmed", "No", K36))</f>
        <v>Withdrawn</v>
      </c>
      <c r="AH36" s="29" t="s">
        <v>129</v>
      </c>
    </row>
    <row r="37" customFormat="false" ht="12.8" hidden="false" customHeight="false" outlineLevel="0" collapsed="false">
      <c r="A37" s="26" t="s">
        <v>134</v>
      </c>
      <c r="B37" s="27" t="n">
        <v>-20466</v>
      </c>
      <c r="C37" s="28" t="n">
        <f aca="false">M37-B37</f>
        <v>319</v>
      </c>
      <c r="D37" s="26" t="s">
        <v>32</v>
      </c>
      <c r="E37" s="27" t="n">
        <v>-20445</v>
      </c>
      <c r="F37" s="28" t="n">
        <f aca="false">IF(OR(E37="TBD", E37="None"), "N/A", (M37-E37))</f>
        <v>298</v>
      </c>
      <c r="G37" s="27"/>
      <c r="H37" s="28" t="n">
        <f aca="false">IF(OR(G37="TBD", G37="None"), "N/A", (M37-G37))</f>
        <v>-20147</v>
      </c>
      <c r="I37" s="27" t="n">
        <v>-20422</v>
      </c>
      <c r="J37" s="28" t="n">
        <f aca="false">IF(OR(I37="TBD", I37="None"), "N/A", (M37-I37))</f>
        <v>275</v>
      </c>
      <c r="K37" s="26" t="s">
        <v>102</v>
      </c>
      <c r="L37" s="27" t="n">
        <v>-20422</v>
      </c>
      <c r="M37" s="27" t="n">
        <v>-20147</v>
      </c>
      <c r="N37" s="27" t="n">
        <v>-20024</v>
      </c>
      <c r="O37" s="26" t="s">
        <v>127</v>
      </c>
      <c r="P37" s="26" t="s">
        <v>121</v>
      </c>
      <c r="Q37" s="26" t="s">
        <v>121</v>
      </c>
      <c r="R37" s="26" t="s">
        <v>108</v>
      </c>
      <c r="S37" s="29" t="s">
        <v>36</v>
      </c>
      <c r="T37" s="29" t="s">
        <v>36</v>
      </c>
      <c r="U37" s="29" t="s">
        <v>36</v>
      </c>
      <c r="V37" s="29" t="s">
        <v>36</v>
      </c>
      <c r="W37" s="30" t="str">
        <f aca="false">IF(YEAR(B37)&lt;YEAR(M37), "Yes", "No")</f>
        <v>Yes</v>
      </c>
      <c r="X37" s="30" t="str">
        <f aca="false">IF(B37&gt;M37, "Yes", "No")</f>
        <v>No</v>
      </c>
      <c r="Y37" s="30" t="s">
        <v>37</v>
      </c>
      <c r="Z37" s="30" t="s">
        <v>43</v>
      </c>
      <c r="AA37" s="26" t="s">
        <v>42</v>
      </c>
      <c r="AB37" s="30" t="s">
        <v>49</v>
      </c>
      <c r="AC37" s="30" t="s">
        <v>43</v>
      </c>
      <c r="AD37" s="30" t="s">
        <v>138</v>
      </c>
      <c r="AE37" s="26" t="s">
        <v>45</v>
      </c>
      <c r="AF37" s="26" t="str">
        <f aca="false">IF(OR(AND(K37="Confirmed",I37&gt;N37,Q37=S37), AND(K37="Confirmed",I37&lt;N37,Q37=R37)), "No", IF(K37="Confirmed", "Yes", K37))</f>
        <v>Rejected</v>
      </c>
      <c r="AG37" s="26" t="str">
        <f aca="false">IF(AND(K37="Confirmed",I37&gt;N37), "Yes", IF(K37="Confirmed", "No", K37))</f>
        <v>Rejected</v>
      </c>
      <c r="AH37" s="29" t="s">
        <v>129</v>
      </c>
    </row>
    <row r="38" customFormat="false" ht="12.8" hidden="false" customHeight="false" outlineLevel="0" collapsed="false">
      <c r="A38" s="1" t="s">
        <v>139</v>
      </c>
      <c r="B38" s="2" t="n">
        <v>-21492</v>
      </c>
      <c r="C38" s="3" t="n">
        <f aca="false">M38-B38</f>
        <v>-118</v>
      </c>
      <c r="D38" s="1" t="s">
        <v>32</v>
      </c>
      <c r="E38" s="2" t="n">
        <v>-21491</v>
      </c>
      <c r="F38" s="3" t="n">
        <f aca="false">IF(OR(E38="TBD", E38="None"), "N/A", (M38-E38))</f>
        <v>-119</v>
      </c>
      <c r="H38" s="3" t="n">
        <f aca="false">IF(OR(G38="TBD", G38="None"), "N/A", (M38-G38))</f>
        <v>-21610</v>
      </c>
      <c r="I38" s="2" t="n">
        <v>-21487</v>
      </c>
      <c r="J38" s="3" t="n">
        <f aca="false">IF(OR(I38="TBD", I38="None"), "N/A", (M38-I38))</f>
        <v>-123</v>
      </c>
      <c r="K38" s="1" t="s">
        <v>40</v>
      </c>
      <c r="L38" s="2" t="n">
        <v>-21487</v>
      </c>
      <c r="M38" s="2" t="n">
        <v>-21610</v>
      </c>
      <c r="N38" s="2" t="n">
        <v>-21485</v>
      </c>
      <c r="O38" s="1" t="s">
        <v>140</v>
      </c>
      <c r="P38" s="0" t="s">
        <v>36</v>
      </c>
      <c r="Q38" s="0" t="s">
        <v>36</v>
      </c>
      <c r="R38" s="0" t="s">
        <v>36</v>
      </c>
      <c r="S38" s="1" t="s">
        <v>108</v>
      </c>
      <c r="T38" s="1" t="s">
        <v>108</v>
      </c>
      <c r="U38" s="0" t="s">
        <v>36</v>
      </c>
      <c r="V38" s="1" t="s">
        <v>108</v>
      </c>
      <c r="W38" s="4" t="str">
        <f aca="false">IF(YEAR(B38)&lt;YEAR(M38), "Yes", "No")</f>
        <v>No</v>
      </c>
      <c r="X38" s="4" t="str">
        <f aca="false">IF(B38&gt;M38, "Yes", "No")</f>
        <v>Yes</v>
      </c>
      <c r="Y38" s="4" t="s">
        <v>37</v>
      </c>
      <c r="Z38" s="4" t="s">
        <v>43</v>
      </c>
      <c r="AA38" s="1" t="s">
        <v>42</v>
      </c>
      <c r="AB38" s="4" t="s">
        <v>49</v>
      </c>
      <c r="AC38" s="4" t="s">
        <v>43</v>
      </c>
      <c r="AD38" s="4" t="s">
        <v>141</v>
      </c>
      <c r="AE38" s="1" t="s">
        <v>45</v>
      </c>
      <c r="AF38" s="1" t="str">
        <f aca="false">IF(OR(AND(K38="Confirmed",I38&gt;N38,Q38=S38), AND(K38="Confirmed",I38&lt;N38,Q38=R38)), "No", IF(K38="Confirmed", "Yes", K38))</f>
        <v>No</v>
      </c>
      <c r="AG38" s="1" t="str">
        <f aca="false">IF(AND(K38="Confirmed",I38&gt;N38), "Yes", IF(K38="Confirmed", "No", K38))</f>
        <v>No</v>
      </c>
    </row>
    <row r="39" customFormat="false" ht="12.8" hidden="false" customHeight="false" outlineLevel="0" collapsed="false">
      <c r="A39" s="36" t="s">
        <v>142</v>
      </c>
      <c r="B39" s="37" t="n">
        <v>-22942</v>
      </c>
      <c r="C39" s="38" t="n">
        <f aca="false">M39-B39</f>
        <v>-124</v>
      </c>
      <c r="D39" s="36" t="s">
        <v>32</v>
      </c>
      <c r="E39" s="37" t="n">
        <v>-22748</v>
      </c>
      <c r="F39" s="38" t="n">
        <f aca="false">IF(OR(E39="TBD", E39="None"), "N/A", (M39-E39))</f>
        <v>-318</v>
      </c>
      <c r="G39" s="37"/>
      <c r="H39" s="38" t="n">
        <f aca="false">IF(OR(G39="TBD", G39="None"), "N/A", (M39-G39))</f>
        <v>-23066</v>
      </c>
      <c r="I39" s="37" t="n">
        <v>-22741</v>
      </c>
      <c r="J39" s="38" t="n">
        <f aca="false">IF(OR(I39="TBD", I39="None"), "N/A", (M39-I39))</f>
        <v>-325</v>
      </c>
      <c r="K39" s="36" t="s">
        <v>40</v>
      </c>
      <c r="L39" s="37" t="n">
        <v>-22943</v>
      </c>
      <c r="M39" s="37" t="n">
        <v>-23066</v>
      </c>
      <c r="N39" s="37" t="n">
        <v>-22946</v>
      </c>
      <c r="O39" s="36" t="s">
        <v>140</v>
      </c>
      <c r="P39" s="36" t="s">
        <v>143</v>
      </c>
      <c r="Q39" s="39" t="s">
        <v>36</v>
      </c>
      <c r="R39" s="36" t="s">
        <v>143</v>
      </c>
      <c r="S39" s="39" t="s">
        <v>36</v>
      </c>
      <c r="T39" s="39" t="s">
        <v>36</v>
      </c>
      <c r="U39" s="36" t="s">
        <v>143</v>
      </c>
      <c r="V39" s="39" t="s">
        <v>36</v>
      </c>
      <c r="W39" s="40" t="str">
        <f aca="false">IF(YEAR(B39)&lt;YEAR(M39), "Yes", "No")</f>
        <v>No</v>
      </c>
      <c r="X39" s="40" t="str">
        <f aca="false">IF(B39&gt;M39, "Yes", "No")</f>
        <v>Yes</v>
      </c>
      <c r="Y39" s="40" t="s">
        <v>144</v>
      </c>
      <c r="Z39" s="40" t="s">
        <v>43</v>
      </c>
      <c r="AA39" s="36" t="s">
        <v>42</v>
      </c>
      <c r="AB39" s="40" t="s">
        <v>49</v>
      </c>
      <c r="AC39" s="40" t="s">
        <v>43</v>
      </c>
      <c r="AD39" s="40" t="s">
        <v>60</v>
      </c>
      <c r="AE39" s="36" t="s">
        <v>45</v>
      </c>
      <c r="AF39" s="36" t="str">
        <f aca="false">IF(OR(AND(K39="Confirmed",I39&gt;N39,Q39=S39), AND(K39="Confirmed",I39&lt;N39,Q39=R39)), "No", IF(K39="Confirmed", "Yes", K39))</f>
        <v>No</v>
      </c>
      <c r="AG39" s="36" t="str">
        <f aca="false">IF(AND(K39="Confirmed",I39&gt;N39), "Yes", IF(K39="Confirmed", "No", K39))</f>
        <v>Yes</v>
      </c>
      <c r="AH39" s="39" t="s">
        <v>145</v>
      </c>
    </row>
    <row r="40" customFormat="false" ht="12.8" hidden="false" customHeight="false" outlineLevel="0" collapsed="false">
      <c r="A40" s="36" t="s">
        <v>146</v>
      </c>
      <c r="B40" s="37" t="n">
        <v>-22947</v>
      </c>
      <c r="C40" s="38" t="n">
        <f aca="false">M40-B40</f>
        <v>-119</v>
      </c>
      <c r="D40" s="36" t="s">
        <v>32</v>
      </c>
      <c r="E40" s="37" t="n">
        <v>-22947</v>
      </c>
      <c r="F40" s="38" t="n">
        <f aca="false">IF(OR(E40="TBD", E40="None"), "N/A", (M40-E40))</f>
        <v>-119</v>
      </c>
      <c r="G40" s="37"/>
      <c r="H40" s="38" t="n">
        <f aca="false">IF(OR(G40="TBD", G40="None"), "N/A", (M40-G40))</f>
        <v>-23066</v>
      </c>
      <c r="I40" s="37" t="n">
        <v>-22942</v>
      </c>
      <c r="J40" s="38" t="n">
        <f aca="false">IF(OR(I40="TBD", I40="None"), "N/A", (M40-I40))</f>
        <v>-124</v>
      </c>
      <c r="K40" s="36" t="s">
        <v>147</v>
      </c>
      <c r="L40" s="37" t="n">
        <v>-22942</v>
      </c>
      <c r="M40" s="37" t="n">
        <v>-23066</v>
      </c>
      <c r="N40" s="37" t="n">
        <v>-22946</v>
      </c>
      <c r="O40" s="36" t="s">
        <v>148</v>
      </c>
      <c r="P40" s="36" t="s">
        <v>143</v>
      </c>
      <c r="Q40" s="36" t="s">
        <v>143</v>
      </c>
      <c r="R40" s="36" t="s">
        <v>143</v>
      </c>
      <c r="S40" s="39" t="s">
        <v>36</v>
      </c>
      <c r="T40" s="39" t="s">
        <v>36</v>
      </c>
      <c r="U40" s="36" t="s">
        <v>143</v>
      </c>
      <c r="V40" s="39" t="s">
        <v>36</v>
      </c>
      <c r="W40" s="40" t="str">
        <f aca="false">IF(YEAR(B40)&lt;YEAR(M40), "Yes", "No")</f>
        <v>No</v>
      </c>
      <c r="X40" s="40" t="str">
        <f aca="false">IF(B40&gt;M40, "Yes", "No")</f>
        <v>Yes</v>
      </c>
      <c r="Y40" s="40" t="s">
        <v>144</v>
      </c>
      <c r="Z40" s="40" t="s">
        <v>43</v>
      </c>
      <c r="AA40" s="36" t="s">
        <v>42</v>
      </c>
      <c r="AB40" s="40" t="s">
        <v>49</v>
      </c>
      <c r="AC40" s="40" t="s">
        <v>43</v>
      </c>
      <c r="AD40" s="40" t="s">
        <v>149</v>
      </c>
      <c r="AE40" s="36" t="s">
        <v>45</v>
      </c>
      <c r="AF40" s="36" t="str">
        <f aca="false">IF(OR(AND(K40="Confirmed",I40&gt;N40,Q40=S40), AND(K40="Confirmed",I40&lt;N40,Q40=R40)), "No", IF(K40="Confirmed", "Yes", K40))</f>
        <v>Declined</v>
      </c>
      <c r="AG40" s="36" t="str">
        <f aca="false">IF(AND(K40="Confirmed",I40&gt;N40), "Yes", IF(K40="Confirmed", "No", K40))</f>
        <v>Declined</v>
      </c>
      <c r="AH40" s="39" t="s">
        <v>150</v>
      </c>
    </row>
    <row r="41" customFormat="false" ht="12.8" hidden="false" customHeight="false" outlineLevel="0" collapsed="false">
      <c r="A41" s="36" t="s">
        <v>151</v>
      </c>
      <c r="B41" s="37" t="n">
        <v>-22947</v>
      </c>
      <c r="C41" s="38" t="n">
        <f aca="false">M41-B41</f>
        <v>-119</v>
      </c>
      <c r="D41" s="36" t="s">
        <v>32</v>
      </c>
      <c r="E41" s="37" t="n">
        <v>-22947</v>
      </c>
      <c r="F41" s="38" t="n">
        <f aca="false">IF(OR(E41="TBD", E41="None"), "N/A", (M41-E41))</f>
        <v>-119</v>
      </c>
      <c r="G41" s="37"/>
      <c r="H41" s="38" t="n">
        <f aca="false">IF(OR(G41="TBD", G41="None"), "N/A", (M41-G41))</f>
        <v>-23066</v>
      </c>
      <c r="I41" s="37" t="n">
        <v>-22942</v>
      </c>
      <c r="J41" s="38" t="n">
        <f aca="false">IF(OR(I41="TBD", I41="None"), "N/A", (M41-I41))</f>
        <v>-124</v>
      </c>
      <c r="K41" s="36" t="s">
        <v>40</v>
      </c>
      <c r="L41" s="37" t="n">
        <v>-22942</v>
      </c>
      <c r="M41" s="37" t="n">
        <v>-23066</v>
      </c>
      <c r="N41" s="37" t="n">
        <v>-22946</v>
      </c>
      <c r="O41" s="36" t="s">
        <v>148</v>
      </c>
      <c r="P41" s="36" t="s">
        <v>143</v>
      </c>
      <c r="Q41" s="36" t="s">
        <v>143</v>
      </c>
      <c r="R41" s="36" t="s">
        <v>143</v>
      </c>
      <c r="S41" s="39" t="s">
        <v>36</v>
      </c>
      <c r="T41" s="39" t="s">
        <v>36</v>
      </c>
      <c r="U41" s="36" t="s">
        <v>143</v>
      </c>
      <c r="V41" s="39" t="s">
        <v>36</v>
      </c>
      <c r="W41" s="40" t="str">
        <f aca="false">IF(YEAR(B41)&lt;YEAR(M41), "Yes", "No")</f>
        <v>No</v>
      </c>
      <c r="X41" s="40" t="str">
        <f aca="false">IF(B41&gt;M41, "Yes", "No")</f>
        <v>Yes</v>
      </c>
      <c r="Y41" s="40" t="s">
        <v>144</v>
      </c>
      <c r="Z41" s="40" t="s">
        <v>43</v>
      </c>
      <c r="AA41" s="36" t="s">
        <v>42</v>
      </c>
      <c r="AB41" s="40" t="s">
        <v>49</v>
      </c>
      <c r="AC41" s="40" t="s">
        <v>43</v>
      </c>
      <c r="AD41" s="40" t="s">
        <v>149</v>
      </c>
      <c r="AE41" s="36" t="s">
        <v>45</v>
      </c>
      <c r="AF41" s="36" t="str">
        <f aca="false">IF(OR(AND(K41="Confirmed",I41&gt;N41,Q41=S41), AND(K41="Confirmed",I41&lt;N41,Q41=R41)), "No", IF(K41="Confirmed", "Yes", K41))</f>
        <v>Yes</v>
      </c>
      <c r="AG41" s="36" t="str">
        <f aca="false">IF(AND(K41="Confirmed",I41&gt;N41), "Yes", IF(K41="Confirmed", "No", K41))</f>
        <v>Yes</v>
      </c>
      <c r="AH41" s="39" t="s">
        <v>150</v>
      </c>
    </row>
    <row r="42" customFormat="false" ht="12.8" hidden="false" customHeight="false" outlineLevel="0" collapsed="false">
      <c r="A42" s="1" t="s">
        <v>152</v>
      </c>
      <c r="B42" s="2" t="n">
        <v>-26059</v>
      </c>
      <c r="C42" s="3" t="n">
        <f aca="false">M42-B42</f>
        <v>67</v>
      </c>
      <c r="D42" s="1" t="s">
        <v>32</v>
      </c>
      <c r="E42" s="2" t="n">
        <v>-25945</v>
      </c>
      <c r="F42" s="3" t="n">
        <f aca="false">IF(OR(E42="TBD", E42="None"), "N/A", (M42-E42))</f>
        <v>-47</v>
      </c>
      <c r="H42" s="3" t="n">
        <f aca="false">IF(OR(G42="TBD", G42="None"), "N/A", (M42-G42))</f>
        <v>-25992</v>
      </c>
      <c r="I42" s="2" t="n">
        <v>-25888</v>
      </c>
      <c r="J42" s="3" t="n">
        <f aca="false">IF(OR(I42="TBD", I42="None"), "N/A", (M42-I42))</f>
        <v>-104</v>
      </c>
      <c r="K42" s="1" t="s">
        <v>135</v>
      </c>
      <c r="L42" s="2" t="n">
        <v>-25888</v>
      </c>
      <c r="M42" s="2" t="n">
        <v>-25992</v>
      </c>
      <c r="N42" s="2" t="n">
        <v>-25868</v>
      </c>
      <c r="O42" s="1" t="s">
        <v>153</v>
      </c>
      <c r="P42" s="1" t="s">
        <v>154</v>
      </c>
      <c r="Q42" s="1" t="s">
        <v>154</v>
      </c>
      <c r="R42" s="1" t="s">
        <v>143</v>
      </c>
      <c r="S42" s="1" t="s">
        <v>143</v>
      </c>
      <c r="T42" s="1" t="s">
        <v>143</v>
      </c>
      <c r="U42" s="1" t="s">
        <v>143</v>
      </c>
      <c r="V42" s="1" t="s">
        <v>143</v>
      </c>
      <c r="W42" s="4" t="str">
        <f aca="false">IF(YEAR(B42)&lt;YEAR(M42), "Yes", "No")</f>
        <v>No</v>
      </c>
      <c r="X42" s="4" t="str">
        <f aca="false">IF(B42&gt;M42, "Yes", "No")</f>
        <v>No</v>
      </c>
      <c r="Y42" s="4" t="s">
        <v>37</v>
      </c>
      <c r="Z42" s="4" t="s">
        <v>65</v>
      </c>
      <c r="AA42" s="1" t="s">
        <v>155</v>
      </c>
      <c r="AB42" s="4" t="s">
        <v>49</v>
      </c>
      <c r="AC42" s="4" t="s">
        <v>41</v>
      </c>
      <c r="AD42" s="4" t="s">
        <v>49</v>
      </c>
      <c r="AF42" s="1" t="str">
        <f aca="false">IF(OR(AND(K42="Confirmed",I42&gt;N42,Q42=S42), AND(K42="Confirmed",I42&lt;N42,Q42=R42)), "No", IF(K42="Confirmed", "Yes", K42))</f>
        <v>Postponed</v>
      </c>
      <c r="AG42" s="1" t="str">
        <f aca="false">IF(AND(K42="Confirmed",I42&gt;N42), "Yes", IF(K42="Confirmed", "No", K42))</f>
        <v>Postponed</v>
      </c>
      <c r="AH42" s="0" t="s">
        <v>156</v>
      </c>
    </row>
    <row r="43" customFormat="false" ht="12.8" hidden="false" customHeight="false" outlineLevel="0" collapsed="false">
      <c r="A43" s="1" t="s">
        <v>157</v>
      </c>
      <c r="B43" s="2" t="n">
        <v>-35037</v>
      </c>
      <c r="C43" s="3" t="n">
        <f aca="false">M43-B43</f>
        <v>281</v>
      </c>
      <c r="D43" s="1" t="s">
        <v>32</v>
      </c>
      <c r="E43" s="2" t="n">
        <v>-34981</v>
      </c>
      <c r="F43" s="3" t="n">
        <f aca="false">IF(OR(E43="TBD", E43="None"), "N/A", (M43-E43))</f>
        <v>225</v>
      </c>
      <c r="H43" s="3" t="n">
        <f aca="false">IF(OR(G43="TBD", G43="None"), "N/A", (M43-G43))</f>
        <v>-34756</v>
      </c>
      <c r="I43" s="2" t="n">
        <v>-34979</v>
      </c>
      <c r="J43" s="3" t="n">
        <f aca="false">IF(OR(I43="TBD", I43="None"), "N/A", (M43-I43))</f>
        <v>223</v>
      </c>
      <c r="K43" s="1" t="s">
        <v>40</v>
      </c>
      <c r="L43" s="2" t="n">
        <v>-34979</v>
      </c>
      <c r="M43" s="2" t="n">
        <v>-34756</v>
      </c>
      <c r="N43" s="2" t="n">
        <v>-34634</v>
      </c>
      <c r="O43" s="1" t="s">
        <v>158</v>
      </c>
      <c r="P43" s="1" t="s">
        <v>154</v>
      </c>
      <c r="Q43" s="1" t="s">
        <v>154</v>
      </c>
      <c r="R43" s="1" t="s">
        <v>154</v>
      </c>
      <c r="S43" s="1" t="s">
        <v>154</v>
      </c>
      <c r="T43" s="1" t="s">
        <v>154</v>
      </c>
      <c r="U43" s="1" t="s">
        <v>154</v>
      </c>
      <c r="V43" s="1" t="s">
        <v>154</v>
      </c>
      <c r="W43" s="4" t="str">
        <f aca="false">IF(YEAR(B43)&lt;YEAR(M43), "Yes", "No")</f>
        <v>No</v>
      </c>
      <c r="X43" s="4" t="str">
        <f aca="false">IF(B43&gt;M43, "Yes", "No")</f>
        <v>No</v>
      </c>
      <c r="Y43" s="4" t="s">
        <v>55</v>
      </c>
      <c r="Z43" s="4" t="s">
        <v>43</v>
      </c>
      <c r="AA43" s="1" t="s">
        <v>42</v>
      </c>
      <c r="AB43" s="4" t="s">
        <v>49</v>
      </c>
      <c r="AC43" s="4" t="s">
        <v>43</v>
      </c>
      <c r="AD43" s="4" t="s">
        <v>159</v>
      </c>
      <c r="AE43" s="1" t="s">
        <v>45</v>
      </c>
      <c r="AF43" s="1" t="str">
        <f aca="false">IF(OR(AND(K43="Confirmed",I43&gt;N43,Q43=S43), AND(K43="Confirmed",I43&lt;N43,Q43=R43)), "No", IF(K43="Confirmed", "Yes", K43))</f>
        <v>No</v>
      </c>
      <c r="AG43" s="1" t="str">
        <f aca="false">IF(AND(K43="Confirmed",I43&gt;N43), "Yes", IF(K43="Confirmed", "No", K43))</f>
        <v>No</v>
      </c>
      <c r="AH43" s="0" t="s">
        <v>160</v>
      </c>
    </row>
    <row r="44" customFormat="false" ht="12.8" hidden="false" customHeight="false" outlineLevel="0" collapsed="false">
      <c r="A44" s="41" t="s">
        <v>161</v>
      </c>
      <c r="B44" s="42" t="n">
        <v>-36138</v>
      </c>
      <c r="C44" s="43" t="n">
        <f aca="false">M44-B44</f>
        <v>-81</v>
      </c>
      <c r="D44" s="41" t="s">
        <v>32</v>
      </c>
      <c r="E44" s="42" t="n">
        <v>-36138</v>
      </c>
      <c r="F44" s="43" t="n">
        <f aca="false">IF(OR(E44="TBD", E44="None"), "N/A", (M44-E44))</f>
        <v>-81</v>
      </c>
      <c r="G44" s="42"/>
      <c r="H44" s="43" t="n">
        <f aca="false">IF(OR(G44="TBD", G44="None"), "N/A", (M44-G44))</f>
        <v>-36219</v>
      </c>
      <c r="I44" s="42" t="n">
        <v>-36131</v>
      </c>
      <c r="J44" s="43" t="n">
        <f aca="false">IF(OR(I44="TBD", I44="None"), "N/A", (M44-I44))</f>
        <v>-88</v>
      </c>
      <c r="K44" s="41" t="s">
        <v>40</v>
      </c>
      <c r="L44" s="42" t="n">
        <v>-36131</v>
      </c>
      <c r="M44" s="42" t="n">
        <v>-36219</v>
      </c>
      <c r="N44" s="42" t="n">
        <v>-36095</v>
      </c>
      <c r="O44" s="41" t="s">
        <v>162</v>
      </c>
      <c r="P44" s="41" t="s">
        <v>163</v>
      </c>
      <c r="Q44" s="41" t="s">
        <v>163</v>
      </c>
      <c r="R44" s="41" t="s">
        <v>163</v>
      </c>
      <c r="S44" s="41" t="s">
        <v>154</v>
      </c>
      <c r="T44" s="41" t="s">
        <v>154</v>
      </c>
      <c r="U44" s="41" t="s">
        <v>163</v>
      </c>
      <c r="V44" s="41" t="s">
        <v>154</v>
      </c>
      <c r="W44" s="44" t="str">
        <f aca="false">IF(YEAR(B44)&lt;YEAR(M44), "Yes", "No")</f>
        <v>No</v>
      </c>
      <c r="X44" s="44" t="str">
        <f aca="false">IF(B44&gt;M44, "Yes", "No")</f>
        <v>Yes</v>
      </c>
      <c r="Y44" s="44" t="s">
        <v>55</v>
      </c>
      <c r="Z44" s="44" t="s">
        <v>43</v>
      </c>
      <c r="AA44" s="41" t="s">
        <v>42</v>
      </c>
      <c r="AB44" s="44" t="s">
        <v>49</v>
      </c>
      <c r="AC44" s="44" t="s">
        <v>43</v>
      </c>
      <c r="AD44" s="44" t="s">
        <v>60</v>
      </c>
      <c r="AE44" s="41" t="s">
        <v>45</v>
      </c>
      <c r="AF44" s="41" t="str">
        <f aca="false">IF(OR(AND(K44="Confirmed",I44&gt;N44,Q44=S44), AND(K44="Confirmed",I44&lt;N44,Q44=R44)), "No", IF(K44="Confirmed", "Yes", K44))</f>
        <v>No</v>
      </c>
      <c r="AG44" s="41" t="str">
        <f aca="false">IF(AND(K44="Confirmed",I44&gt;N44), "Yes", IF(K44="Confirmed", "No", K44))</f>
        <v>No</v>
      </c>
      <c r="AH44" s="45" t="s">
        <v>164</v>
      </c>
    </row>
    <row r="45" customFormat="false" ht="12.8" hidden="false" customHeight="false" outlineLevel="0" collapsed="false">
      <c r="A45" s="41" t="s">
        <v>165</v>
      </c>
      <c r="B45" s="42" t="n">
        <v>-36174</v>
      </c>
      <c r="C45" s="43" t="n">
        <f aca="false">M45-B45</f>
        <v>-45</v>
      </c>
      <c r="D45" s="41" t="s">
        <v>32</v>
      </c>
      <c r="E45" s="42" t="n">
        <v>-36171</v>
      </c>
      <c r="F45" s="43" t="n">
        <f aca="false">IF(OR(E45="TBD", E45="None"), "N/A", (M45-E45))</f>
        <v>-48</v>
      </c>
      <c r="G45" s="42" t="n">
        <v>-36171</v>
      </c>
      <c r="H45" s="43" t="n">
        <f aca="false">IF(OR(G45="TBD", G45="None"), "N/A", (M45-G45))</f>
        <v>-48</v>
      </c>
      <c r="I45" s="42" t="n">
        <v>-36171</v>
      </c>
      <c r="J45" s="43" t="n">
        <f aca="false">IF(OR(I45="TBD", I45="None"), "N/A", (M45-I45))</f>
        <v>-48</v>
      </c>
      <c r="K45" s="41" t="s">
        <v>147</v>
      </c>
      <c r="L45" s="42" t="n">
        <v>-36138</v>
      </c>
      <c r="M45" s="42" t="n">
        <v>-36219</v>
      </c>
      <c r="N45" s="42" t="n">
        <v>-36095</v>
      </c>
      <c r="O45" s="41" t="s">
        <v>162</v>
      </c>
      <c r="P45" s="41" t="s">
        <v>163</v>
      </c>
      <c r="Q45" s="41" t="s">
        <v>163</v>
      </c>
      <c r="R45" s="41" t="s">
        <v>163</v>
      </c>
      <c r="S45" s="41" t="s">
        <v>154</v>
      </c>
      <c r="T45" s="41" t="s">
        <v>154</v>
      </c>
      <c r="U45" s="41" t="s">
        <v>163</v>
      </c>
      <c r="V45" s="41" t="s">
        <v>154</v>
      </c>
      <c r="W45" s="44" t="str">
        <f aca="false">IF(YEAR(B45)&lt;YEAR(M45), "Yes", "No")</f>
        <v>No</v>
      </c>
      <c r="X45" s="44" t="str">
        <f aca="false">IF(B45&gt;M45, "Yes", "No")</f>
        <v>Yes</v>
      </c>
      <c r="Y45" s="44" t="s">
        <v>55</v>
      </c>
      <c r="Z45" s="44" t="s">
        <v>43</v>
      </c>
      <c r="AA45" s="41" t="s">
        <v>42</v>
      </c>
      <c r="AB45" s="44" t="s">
        <v>49</v>
      </c>
      <c r="AC45" s="44" t="s">
        <v>43</v>
      </c>
      <c r="AD45" s="44" t="s">
        <v>65</v>
      </c>
      <c r="AE45" s="41" t="s">
        <v>45</v>
      </c>
      <c r="AF45" s="41" t="str">
        <f aca="false">IF(OR(AND(K45="Confirmed",I45&gt;N45,Q45=S45), AND(K45="Confirmed",I45&lt;N45,Q45=R45)), "No", IF(K45="Confirmed", "Yes", K45))</f>
        <v>Declined</v>
      </c>
      <c r="AG45" s="41" t="str">
        <f aca="false">IF(AND(K45="Confirmed",I45&gt;N45), "Yes", IF(K45="Confirmed", "No", K45))</f>
        <v>Declined</v>
      </c>
      <c r="AH45" s="45" t="s">
        <v>166</v>
      </c>
    </row>
    <row r="46" customFormat="false" ht="12.8" hidden="false" customHeight="false" outlineLevel="0" collapsed="false">
      <c r="A46" s="46" t="s">
        <v>167</v>
      </c>
      <c r="B46" s="47" t="n">
        <v>-37958</v>
      </c>
      <c r="C46" s="48" t="n">
        <f aca="false">M46-B46</f>
        <v>283</v>
      </c>
      <c r="D46" s="46" t="s">
        <v>32</v>
      </c>
      <c r="E46" s="47" t="n">
        <v>-37921</v>
      </c>
      <c r="F46" s="48" t="n">
        <f aca="false">IF(OR(E46="TBD", E46="None"), "N/A", (M46-E46))</f>
        <v>246</v>
      </c>
      <c r="G46" s="47" t="n">
        <v>-37921</v>
      </c>
      <c r="H46" s="48" t="n">
        <f aca="false">IF(OR(G46="TBD", G46="None"), "N/A", (M46-G46))</f>
        <v>246</v>
      </c>
      <c r="I46" s="47" t="n">
        <v>-37920</v>
      </c>
      <c r="J46" s="48" t="n">
        <f aca="false">IF(OR(I46="TBD", I46="None"), "N/A", (M46-I46))</f>
        <v>245</v>
      </c>
      <c r="K46" s="46" t="s">
        <v>40</v>
      </c>
      <c r="L46" s="47" t="n">
        <v>-37920</v>
      </c>
      <c r="M46" s="47" t="n">
        <v>-37675</v>
      </c>
      <c r="N46" s="47" t="n">
        <v>-37555</v>
      </c>
      <c r="O46" s="46" t="s">
        <v>168</v>
      </c>
      <c r="P46" s="46" t="s">
        <v>121</v>
      </c>
      <c r="Q46" s="46" t="s">
        <v>121</v>
      </c>
      <c r="R46" s="46" t="s">
        <v>163</v>
      </c>
      <c r="S46" s="46" t="s">
        <v>163</v>
      </c>
      <c r="T46" s="46" t="s">
        <v>163</v>
      </c>
      <c r="U46" s="46" t="s">
        <v>154</v>
      </c>
      <c r="V46" s="46" t="s">
        <v>163</v>
      </c>
      <c r="W46" s="49" t="str">
        <f aca="false">IF(YEAR(B46)&lt;YEAR(M46), "Yes", "No")</f>
        <v>No</v>
      </c>
      <c r="X46" s="49" t="str">
        <f aca="false">IF(B46&gt;M46, "Yes", "No")</f>
        <v>No</v>
      </c>
      <c r="Y46" s="49" t="s">
        <v>55</v>
      </c>
      <c r="Z46" s="49" t="s">
        <v>43</v>
      </c>
      <c r="AA46" s="46" t="s">
        <v>42</v>
      </c>
      <c r="AB46" s="49" t="s">
        <v>49</v>
      </c>
      <c r="AC46" s="49" t="s">
        <v>43</v>
      </c>
      <c r="AD46" s="49" t="s">
        <v>169</v>
      </c>
      <c r="AE46" s="46" t="s">
        <v>45</v>
      </c>
      <c r="AF46" s="46" t="str">
        <f aca="false">IF(OR(AND(K46="Confirmed",I46&gt;N46,Q46=S46), AND(K46="Confirmed",I46&lt;N46,Q46=R46)), "No", IF(K46="Confirmed", "Yes", K46))</f>
        <v>Yes</v>
      </c>
      <c r="AG46" s="46" t="str">
        <f aca="false">IF(AND(K46="Confirmed",I46&gt;N46), "Yes", IF(K46="Confirmed", "No", K46))</f>
        <v>No</v>
      </c>
      <c r="AH46" s="50" t="s">
        <v>170</v>
      </c>
    </row>
    <row r="47" customFormat="false" ht="12.8" hidden="false" customHeight="false" outlineLevel="0" collapsed="false">
      <c r="A47" s="46" t="s">
        <v>171</v>
      </c>
      <c r="B47" s="47" t="n">
        <v>-37987</v>
      </c>
      <c r="C47" s="48" t="n">
        <f aca="false">M47-B47</f>
        <v>312</v>
      </c>
      <c r="D47" s="46" t="s">
        <v>59</v>
      </c>
      <c r="E47" s="47" t="n">
        <v>-37958</v>
      </c>
      <c r="F47" s="48" t="n">
        <f aca="false">IF(OR(E47="TBD", E47="None"), "N/A", (M47-E47))</f>
        <v>283</v>
      </c>
      <c r="G47" s="47" t="n">
        <v>-37958</v>
      </c>
      <c r="H47" s="48" t="n">
        <f aca="false">IF(OR(G47="TBD", G47="None"), "N/A", (M47-G47))</f>
        <v>283</v>
      </c>
      <c r="I47" s="47" t="n">
        <v>-37957</v>
      </c>
      <c r="J47" s="48" t="n">
        <f aca="false">IF(OR(I47="TBD", I47="None"), "N/A", (M47-I47))</f>
        <v>282</v>
      </c>
      <c r="K47" s="46" t="s">
        <v>147</v>
      </c>
      <c r="L47" s="47" t="n">
        <v>-37957</v>
      </c>
      <c r="M47" s="47" t="n">
        <v>-37675</v>
      </c>
      <c r="N47" s="47" t="n">
        <v>-37555</v>
      </c>
      <c r="O47" s="46" t="s">
        <v>168</v>
      </c>
      <c r="P47" s="46" t="s">
        <v>121</v>
      </c>
      <c r="Q47" s="46" t="s">
        <v>121</v>
      </c>
      <c r="R47" s="46" t="s">
        <v>163</v>
      </c>
      <c r="S47" s="46" t="s">
        <v>163</v>
      </c>
      <c r="T47" s="46" t="s">
        <v>163</v>
      </c>
      <c r="U47" s="46" t="s">
        <v>154</v>
      </c>
      <c r="V47" s="46" t="s">
        <v>163</v>
      </c>
      <c r="W47" s="49" t="str">
        <f aca="false">IF(YEAR(B47)&lt;YEAR(M47), "Yes", "No")</f>
        <v>Yes</v>
      </c>
      <c r="X47" s="49" t="str">
        <f aca="false">IF(B47&gt;M47, "Yes", "No")</f>
        <v>No</v>
      </c>
      <c r="Y47" s="49" t="s">
        <v>55</v>
      </c>
      <c r="Z47" s="49" t="s">
        <v>43</v>
      </c>
      <c r="AA47" s="46" t="s">
        <v>42</v>
      </c>
      <c r="AB47" s="49" t="s">
        <v>49</v>
      </c>
      <c r="AC47" s="49" t="s">
        <v>43</v>
      </c>
      <c r="AD47" s="49" t="s">
        <v>49</v>
      </c>
      <c r="AE47" s="46" t="s">
        <v>147</v>
      </c>
      <c r="AF47" s="46" t="str">
        <f aca="false">IF(OR(AND(K47="Confirmed",I47&gt;N47,Q47=S47), AND(K47="Confirmed",I47&lt;N47,Q47=R47)), "No", IF(K47="Confirmed", "Yes", K47))</f>
        <v>Declined</v>
      </c>
      <c r="AG47" s="46" t="str">
        <f aca="false">IF(AND(K47="Confirmed",I47&gt;N47), "Yes", IF(K47="Confirmed", "No", K47))</f>
        <v>Declined</v>
      </c>
      <c r="AH47" s="50" t="s">
        <v>172</v>
      </c>
    </row>
    <row r="48" customFormat="false" ht="12.8" hidden="false" customHeight="false" outlineLevel="0" collapsed="false">
      <c r="A48" s="46" t="s">
        <v>173</v>
      </c>
      <c r="B48" s="47" t="n">
        <v>-38169</v>
      </c>
      <c r="C48" s="48" t="n">
        <f aca="false">M48-B48</f>
        <v>494</v>
      </c>
      <c r="D48" s="46" t="s">
        <v>32</v>
      </c>
      <c r="E48" s="47" t="n">
        <v>-38005</v>
      </c>
      <c r="F48" s="48" t="n">
        <f aca="false">IF(OR(E48="TBD", E48="None"), "N/A", (M48-E48))</f>
        <v>330</v>
      </c>
      <c r="G48" s="47" t="n">
        <v>-38001</v>
      </c>
      <c r="H48" s="48" t="n">
        <f aca="false">IF(OR(G48="TBD", G48="None"), "N/A", (M48-G48))</f>
        <v>326</v>
      </c>
      <c r="I48" s="47" t="n">
        <v>-38000</v>
      </c>
      <c r="J48" s="48" t="n">
        <f aca="false">IF(OR(I48="TBD", I48="None"), "N/A", (M48-I48))</f>
        <v>325</v>
      </c>
      <c r="K48" s="46" t="s">
        <v>102</v>
      </c>
      <c r="L48" s="47" t="n">
        <v>-38000</v>
      </c>
      <c r="M48" s="47" t="n">
        <v>-37675</v>
      </c>
      <c r="N48" s="47" t="n">
        <v>-37555</v>
      </c>
      <c r="O48" s="46" t="s">
        <v>168</v>
      </c>
      <c r="P48" s="46" t="s">
        <v>121</v>
      </c>
      <c r="Q48" s="46" t="s">
        <v>121</v>
      </c>
      <c r="R48" s="46" t="s">
        <v>163</v>
      </c>
      <c r="S48" s="46" t="s">
        <v>163</v>
      </c>
      <c r="T48" s="46" t="s">
        <v>163</v>
      </c>
      <c r="U48" s="46" t="s">
        <v>154</v>
      </c>
      <c r="V48" s="46" t="s">
        <v>163</v>
      </c>
      <c r="W48" s="49" t="str">
        <f aca="false">IF(YEAR(B48)&lt;YEAR(M48), "Yes", "No")</f>
        <v>Yes</v>
      </c>
      <c r="X48" s="49" t="str">
        <f aca="false">IF(B48&gt;M48, "Yes", "No")</f>
        <v>No</v>
      </c>
      <c r="Y48" s="49" t="s">
        <v>55</v>
      </c>
      <c r="Z48" s="49" t="s">
        <v>43</v>
      </c>
      <c r="AA48" s="46" t="s">
        <v>42</v>
      </c>
      <c r="AB48" s="49" t="s">
        <v>49</v>
      </c>
      <c r="AC48" s="49" t="s">
        <v>43</v>
      </c>
      <c r="AD48" s="49" t="s">
        <v>174</v>
      </c>
      <c r="AE48" s="46" t="s">
        <v>45</v>
      </c>
      <c r="AF48" s="46" t="str">
        <f aca="false">IF(OR(AND(K48="Confirmed",I48&gt;N48,Q48=S48), AND(K48="Confirmed",I48&lt;N48,Q48=R48)), "No", IF(K48="Confirmed", "Yes", K48))</f>
        <v>Rejected</v>
      </c>
      <c r="AG48" s="46" t="str">
        <f aca="false">IF(AND(K48="Confirmed",I48&gt;N48), "Yes", IF(K48="Confirmed", "No", K48))</f>
        <v>Rejected</v>
      </c>
      <c r="AH48" s="50" t="s">
        <v>175</v>
      </c>
    </row>
    <row r="49" customFormat="false" ht="12.8" hidden="false" customHeight="false" outlineLevel="0" collapsed="false">
      <c r="A49" s="1" t="s">
        <v>176</v>
      </c>
      <c r="B49" s="2" t="n">
        <v>-38051</v>
      </c>
      <c r="C49" s="3" t="n">
        <f aca="false">M49-B49</f>
        <v>376</v>
      </c>
      <c r="D49" s="1" t="s">
        <v>32</v>
      </c>
      <c r="E49" s="2" t="n">
        <v>-37958</v>
      </c>
      <c r="F49" s="3" t="n">
        <f aca="false">IF(OR(E49="TBD", E49="None"), "N/A", (M49-E49))</f>
        <v>283</v>
      </c>
      <c r="G49" s="2" t="n">
        <v>-37958</v>
      </c>
      <c r="H49" s="3" t="n">
        <f aca="false">IF(OR(G49="TBD", G49="None"), "N/A", (M49-G49))</f>
        <v>283</v>
      </c>
      <c r="I49" s="2" t="n">
        <v>-37957</v>
      </c>
      <c r="J49" s="3" t="n">
        <f aca="false">IF(OR(I49="TBD", I49="None"), "N/A", (M49-I49))</f>
        <v>282</v>
      </c>
      <c r="K49" s="1" t="s">
        <v>40</v>
      </c>
      <c r="L49" s="2" t="n">
        <v>-37957</v>
      </c>
      <c r="M49" s="32" t="n">
        <v>-37675</v>
      </c>
      <c r="N49" s="2" t="n">
        <v>-37555</v>
      </c>
      <c r="O49" s="1" t="s">
        <v>168</v>
      </c>
      <c r="P49" s="1" t="s">
        <v>121</v>
      </c>
      <c r="Q49" s="1" t="s">
        <v>121</v>
      </c>
      <c r="R49" s="1" t="s">
        <v>163</v>
      </c>
      <c r="S49" s="1" t="s">
        <v>163</v>
      </c>
      <c r="T49" s="1" t="s">
        <v>163</v>
      </c>
      <c r="U49" s="1" t="s">
        <v>154</v>
      </c>
      <c r="V49" s="1" t="s">
        <v>163</v>
      </c>
      <c r="W49" s="4" t="str">
        <f aca="false">IF(YEAR(B49)&lt;YEAR(M49), "Yes", "No")</f>
        <v>Yes</v>
      </c>
      <c r="X49" s="4" t="str">
        <f aca="false">IF(B49&gt;M49, "Yes", "No")</f>
        <v>No</v>
      </c>
      <c r="Y49" s="4" t="s">
        <v>55</v>
      </c>
      <c r="Z49" s="4" t="s">
        <v>43</v>
      </c>
      <c r="AA49" s="1" t="s">
        <v>42</v>
      </c>
      <c r="AB49" s="4" t="s">
        <v>49</v>
      </c>
      <c r="AC49" s="4" t="s">
        <v>43</v>
      </c>
      <c r="AD49" s="4" t="s">
        <v>60</v>
      </c>
      <c r="AE49" s="1" t="s">
        <v>45</v>
      </c>
      <c r="AF49" s="1" t="str">
        <f aca="false">IF(OR(AND(K49="Confirmed",I49&gt;N49,Q49=S49), AND(K49="Confirmed",I49&lt;N49,Q49=R49)), "No", IF(K49="Confirmed", "Yes", K49))</f>
        <v>Yes</v>
      </c>
      <c r="AG49" s="1" t="str">
        <f aca="false">IF(AND(K49="Confirmed",I49&gt;N49), "Yes", IF(K49="Confirmed", "No", K49))</f>
        <v>No</v>
      </c>
      <c r="AH49" s="0" t="s">
        <v>177</v>
      </c>
    </row>
    <row r="50" customFormat="false" ht="12.8" hidden="false" customHeight="false" outlineLevel="0" collapsed="false">
      <c r="A50" s="1" t="s">
        <v>178</v>
      </c>
      <c r="B50" s="2" t="n">
        <v>-39063</v>
      </c>
      <c r="C50" s="3" t="n">
        <f aca="false">M50-B50</f>
        <v>-75</v>
      </c>
      <c r="D50" s="1" t="s">
        <v>32</v>
      </c>
      <c r="E50" s="2" t="n">
        <v>-39021</v>
      </c>
      <c r="F50" s="3" t="n">
        <f aca="false">IF(OR(E50="TBD", E50="None"), "N/A", (M50-E50))</f>
        <v>-117</v>
      </c>
      <c r="G50" s="2" t="s">
        <v>39</v>
      </c>
      <c r="H50" s="3" t="str">
        <f aca="false">IF(OR(G50="TBD", G50="None"), "N/A", (M50-G50))</f>
        <v>N/A</v>
      </c>
      <c r="I50" s="2" t="s">
        <v>39</v>
      </c>
      <c r="J50" s="3" t="str">
        <f aca="false">IF(OR(I50="TBD", I50="None"), "N/A", (M50-I50))</f>
        <v>N/A</v>
      </c>
      <c r="K50" s="1" t="s">
        <v>53</v>
      </c>
      <c r="L50" s="2" t="n">
        <v>-39020</v>
      </c>
      <c r="M50" s="2" t="n">
        <v>-39138</v>
      </c>
      <c r="N50" s="2" t="n">
        <v>-39016</v>
      </c>
      <c r="O50" s="1" t="s">
        <v>168</v>
      </c>
      <c r="P50" s="1" t="s">
        <v>121</v>
      </c>
      <c r="Q50" s="1" t="s">
        <v>121</v>
      </c>
      <c r="R50" s="1" t="s">
        <v>179</v>
      </c>
      <c r="S50" s="1" t="s">
        <v>179</v>
      </c>
      <c r="T50" s="1" t="s">
        <v>39</v>
      </c>
      <c r="U50" s="1" t="s">
        <v>179</v>
      </c>
      <c r="V50" s="1" t="s">
        <v>180</v>
      </c>
      <c r="W50" s="4" t="str">
        <f aca="false">IF(YEAR(B50)&lt;YEAR(M50), "Yes", "No")</f>
        <v>No</v>
      </c>
      <c r="X50" s="4" t="str">
        <f aca="false">IF(B50&gt;M50, "Yes", "No")</f>
        <v>Yes</v>
      </c>
      <c r="Y50" s="4" t="s">
        <v>55</v>
      </c>
      <c r="Z50" s="4" t="s">
        <v>41</v>
      </c>
      <c r="AA50" s="1" t="s">
        <v>181</v>
      </c>
      <c r="AB50" s="4" t="s">
        <v>49</v>
      </c>
      <c r="AC50" s="4" t="s">
        <v>41</v>
      </c>
      <c r="AD50" s="4" t="s">
        <v>49</v>
      </c>
      <c r="AE50" s="1" t="s">
        <v>181</v>
      </c>
      <c r="AF50" s="1" t="str">
        <f aca="false">IF(OR(AND(K50="Confirmed",I50&gt;N50,Q50=S50), AND(K50="Confirmed",I50&lt;N50,Q50=R50)), "No", IF(K50="Confirmed", "Yes", K50))</f>
        <v>Withdrawn</v>
      </c>
      <c r="AG50" s="1" t="str">
        <f aca="false">IF(AND(K50="Confirmed",I50&gt;N50), "Yes", IF(K50="Confirmed", "No", K50))</f>
        <v>Withdrawn</v>
      </c>
      <c r="AH50" s="0" t="s">
        <v>182</v>
      </c>
    </row>
    <row r="51" customFormat="false" ht="12.8" hidden="false" customHeight="false" outlineLevel="0" collapsed="false">
      <c r="C51" s="3" t="n">
        <f aca="false">M51-B51</f>
        <v>0</v>
      </c>
      <c r="F51" s="3" t="n">
        <f aca="false">IF(OR(E51="TBD", E51="None"), "N/A", (M51-E51))</f>
        <v>0</v>
      </c>
      <c r="H51" s="0"/>
      <c r="J51" s="3" t="n">
        <f aca="false">IF(OR(I51="TBD", I51="None"), "N/A", (M51-I51))</f>
        <v>0</v>
      </c>
    </row>
    <row r="52" customFormat="false" ht="12.8" hidden="false" customHeight="false" outlineLevel="0" collapsed="false">
      <c r="H52" s="0"/>
    </row>
    <row r="53" customFormat="false" ht="12.8" hidden="false" customHeight="false" outlineLevel="0" collapsed="false">
      <c r="H53" s="0"/>
    </row>
    <row r="56" customFormat="false" ht="12.8" hidden="false" customHeight="false" outlineLevel="0" collapsed="false">
      <c r="K56" s="51"/>
    </row>
    <row r="57" customFormat="false" ht="12.8" hidden="false" customHeight="false" outlineLevel="0" collapsed="false">
      <c r="K57" s="51"/>
    </row>
    <row r="58" customFormat="false" ht="12.8" hidden="false" customHeight="false" outlineLevel="0" collapsed="false">
      <c r="K58" s="51"/>
    </row>
    <row r="59" customFormat="false" ht="12.8" hidden="false" customHeight="false" outlineLevel="0" collapsed="false">
      <c r="K59" s="51"/>
    </row>
    <row r="60" customFormat="false" ht="12.8" hidden="false" customHeight="false" outlineLevel="0" collapsed="false">
      <c r="K60" s="51"/>
    </row>
    <row r="61" customFormat="false" ht="12.8" hidden="false" customHeight="false" outlineLevel="0" collapsed="false">
      <c r="K61" s="51"/>
    </row>
  </sheetData>
  <printOptions headings="false" gridLines="false" gridLinesSet="true" horizontalCentered="false" verticalCentered="false"/>
  <pageMargins left="0.7875" right="0.7875" top="1.025" bottom="1.025"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137</TotalTime>
  <Application>LibreOffice/7.0.3.1$Linux_X86_64 LibreOffice_project/00$Build-1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2020-09-23T12:57:18Z</dcterms:created>
  <dc:creator/>
  <dc:description/>
  <dc:language>en-US</dc:language>
  <cp:lastModifiedBy/>
  <dcterms:modified xsi:type="dcterms:W3CDTF">2020-10-04T13:26:54Z</dcterms:modified>
  <cp:revision>3</cp:revision>
  <dc:subject/>
  <dc:title/>
</cp:coreProperties>
</file>