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yufei/Documents/大三下/Git/homeWork/算法分析与设计/实验二/"/>
    </mc:Choice>
  </mc:AlternateContent>
  <xr:revisionPtr revIDLastSave="0" documentId="13_ncr:1_{191EB062-78F0-1A4E-9A6B-C2B1D07913DF}" xr6:coauthVersionLast="47" xr6:coauthVersionMax="47" xr10:uidLastSave="{00000000-0000-0000-0000-000000000000}"/>
  <bookViews>
    <workbookView xWindow="0" yWindow="500" windowWidth="25600" windowHeight="15500" activeTab="4" xr2:uid="{1D888351-0A90-EB4F-8E18-E60B0957EB45}"/>
  </bookViews>
  <sheets>
    <sheet name="蛮力法" sheetId="1" r:id="rId1"/>
    <sheet name="分治_部分蛮力" sheetId="2" r:id="rId2"/>
    <sheet name="分治_多趟排序" sheetId="3" r:id="rId3"/>
    <sheet name="分治_一趟排序" sheetId="4" r:id="rId4"/>
    <sheet name="综合分析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B3" i="4"/>
  <c r="C3" i="4"/>
  <c r="D3" i="4"/>
  <c r="F3" i="4"/>
  <c r="C3" i="3"/>
  <c r="D3" i="3"/>
  <c r="E3" i="3"/>
  <c r="F3" i="3"/>
  <c r="B3" i="3"/>
  <c r="E3" i="2"/>
  <c r="B3" i="2"/>
  <c r="C3" i="2"/>
  <c r="D3" i="2"/>
  <c r="D3" i="1"/>
  <c r="B3" i="1"/>
  <c r="A55" i="2"/>
  <c r="B55" i="2"/>
  <c r="E55" i="2"/>
  <c r="C55" i="2"/>
  <c r="D55" i="2"/>
  <c r="F3" i="1"/>
  <c r="C3" i="1"/>
  <c r="E3" i="1"/>
  <c r="C67" i="1"/>
  <c r="D69" i="1"/>
  <c r="E66" i="1"/>
</calcChain>
</file>

<file path=xl/sharedStrings.xml><?xml version="1.0" encoding="utf-8"?>
<sst xmlns="http://schemas.openxmlformats.org/spreadsheetml/2006/main" count="60" uniqueCount="31">
  <si>
    <t>数据量</t>
  </si>
  <si>
    <t>10万</t>
  </si>
  <si>
    <t>30万</t>
  </si>
  <si>
    <t>50万</t>
  </si>
  <si>
    <t>70万</t>
  </si>
  <si>
    <t>100万</t>
  </si>
  <si>
    <t>单次时间（ms）</t>
  </si>
  <si>
    <t>16min56s766/18min14s873//11min55s</t>
  </si>
  <si>
    <t>理论时间（ms）</t>
  </si>
  <si>
    <t>1min57s577/2min31s538/2min54s/1min48s</t>
    <phoneticPr fontId="2" type="noConversion"/>
  </si>
  <si>
    <t>9min10s792/10min36s363/4min35s/7min48s413/9min36s971/9min59s502</t>
    <phoneticPr fontId="2" type="noConversion"/>
  </si>
  <si>
    <t>203.134ms/138.141/116.522</t>
  </si>
  <si>
    <t>591.077ms/487.485/358.533ms/370.336</t>
  </si>
  <si>
    <t>1.147s/937.204/717.46ms/733.637ms</t>
  </si>
  <si>
    <t>1.705s/1.356/1.085s/1.088s</t>
  </si>
  <si>
    <t>1.752s/1.728s/1.727s</t>
  </si>
  <si>
    <t>单次排序时间（ms）</t>
  </si>
  <si>
    <t>438.251ms/441.635ms/429.031ms</t>
  </si>
  <si>
    <t>750.711ms/716.531ms/748.738ms</t>
  </si>
  <si>
    <t>1.162s/1.112s/1.111s/1.106s</t>
  </si>
  <si>
    <t>1.785s/1.795s/1.797s</t>
  </si>
  <si>
    <t>136.25ms/138.5ms/133.99ms</t>
    <phoneticPr fontId="2" type="noConversion"/>
  </si>
  <si>
    <t>123.128ms/123.166ms/121.948ms</t>
  </si>
  <si>
    <t>222.123ms/219.371ms/219.903ms</t>
  </si>
  <si>
    <t>329.353ms/332.865ms/331.7ms</t>
  </si>
  <si>
    <t>530.843ms/547.762ms/540.15ms</t>
  </si>
  <si>
    <t>41.293ms/39.911ms/39.967ms</t>
    <phoneticPr fontId="2" type="noConversion"/>
  </si>
  <si>
    <t>蛮力法_单次时间（ms）</t>
    <phoneticPr fontId="2" type="noConversion"/>
  </si>
  <si>
    <t>分治法_部分蛮力_单次时间（ms）</t>
    <phoneticPr fontId="2" type="noConversion"/>
  </si>
  <si>
    <t>分治法_多趟排序_单次时间（ms）</t>
    <phoneticPr fontId="2" type="noConversion"/>
  </si>
  <si>
    <t>分治法_一趟排序_单次时间（ms）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</si>
</sst>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0.5"/>
      <color theme="1"/>
      <name val="宋体"/>
      <family val="3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蛮力法!$A$2</c:f>
              <c:strCache>
                <c:ptCount val="1"/>
                <c:pt idx="0">
                  <c:v>单次时间（ms）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蛮力法!$B$1:$F$1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蛮力法!$B$2:$F$2</c:f>
              <c:numCache>
                <c:formatCode>General</c:formatCode>
                <c:ptCount val="5"/>
                <c:pt idx="0">
                  <c:v>11689</c:v>
                </c:pt>
                <c:pt idx="1">
                  <c:v>137778.75</c:v>
                </c:pt>
                <c:pt idx="2">
                  <c:v>315032</c:v>
                </c:pt>
                <c:pt idx="3">
                  <c:v>615746</c:v>
                </c:pt>
                <c:pt idx="4">
                  <c:v>1235098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D0-CC41-AF9F-18CD5A2DDD7A}"/>
            </c:ext>
          </c:extLst>
        </c:ser>
        <c:ser>
          <c:idx val="1"/>
          <c:order val="1"/>
          <c:tx>
            <c:strRef>
              <c:f>蛮力法!$A$3</c:f>
              <c:strCache>
                <c:ptCount val="1"/>
                <c:pt idx="0">
                  <c:v>理论时间（ms）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蛮力法!$B$1:$F$1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蛮力法!$B$3:$F$3</c:f>
              <c:numCache>
                <c:formatCode>General</c:formatCode>
                <c:ptCount val="5"/>
                <c:pt idx="0">
                  <c:v>11689</c:v>
                </c:pt>
                <c:pt idx="1">
                  <c:v>105201</c:v>
                </c:pt>
                <c:pt idx="2">
                  <c:v>292225</c:v>
                </c:pt>
                <c:pt idx="3">
                  <c:v>572761</c:v>
                </c:pt>
                <c:pt idx="4">
                  <c:v>1168900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D0-CC41-AF9F-18CD5A2DDD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495024"/>
        <c:axId val="397521904"/>
      </c:lineChart>
      <c:catAx>
        <c:axId val="3974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521904"/>
        <c:crosses val="autoZero"/>
        <c:auto val="1"/>
        <c:lblAlgn val="ctr"/>
        <c:lblOffset val="100"/>
        <c:noMultiLvlLbl val="0"/>
      </c:catAx>
      <c:valAx>
        <c:axId val="397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4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分治</a:t>
            </a:r>
            <a:r>
              <a:rPr lang="en-US"/>
              <a:t>_</a:t>
            </a:r>
            <a:r>
              <a:rPr lang="zh-CN"/>
              <a:t>部分蛮力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分治_部分蛮力!$A$2</c:f>
              <c:strCache>
                <c:ptCount val="1"/>
                <c:pt idx="0">
                  <c:v>单次时间（ms）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分治_部分蛮力!$B$1:$F$1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分治_部分蛮力!$B$2:$F$2</c:f>
              <c:numCache>
                <c:formatCode>General</c:formatCode>
                <c:ptCount val="5"/>
                <c:pt idx="0">
                  <c:v>152.59899999999999</c:v>
                </c:pt>
                <c:pt idx="1">
                  <c:v>482.96600000000001</c:v>
                </c:pt>
                <c:pt idx="2">
                  <c:v>993.82524999999998</c:v>
                </c:pt>
                <c:pt idx="3">
                  <c:v>1608.5</c:v>
                </c:pt>
                <c:pt idx="4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7-4847-B90D-A5D2B4088E46}"/>
            </c:ext>
          </c:extLst>
        </c:ser>
        <c:ser>
          <c:idx val="1"/>
          <c:order val="1"/>
          <c:tx>
            <c:strRef>
              <c:f>分治_部分蛮力!$A$3</c:f>
              <c:strCache>
                <c:ptCount val="1"/>
                <c:pt idx="0">
                  <c:v>理论时间（ms）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分治_部分蛮力!$B$1:$F$1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分治_部分蛮力!$B$3:$F$3</c:f>
              <c:numCache>
                <c:formatCode>General</c:formatCode>
                <c:ptCount val="5"/>
                <c:pt idx="0">
                  <c:v>108.98811871556214</c:v>
                </c:pt>
                <c:pt idx="1">
                  <c:v>482.96600000000001</c:v>
                </c:pt>
                <c:pt idx="2">
                  <c:v>925.83772263376579</c:v>
                </c:pt>
                <c:pt idx="3">
                  <c:v>1407.6563495884741</c:v>
                </c:pt>
                <c:pt idx="4">
                  <c:v>1993.231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7-4847-B90D-A5D2B408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20480"/>
        <c:axId val="610422192"/>
      </c:lineChart>
      <c:catAx>
        <c:axId val="6104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22192"/>
        <c:crosses val="autoZero"/>
        <c:auto val="1"/>
        <c:lblAlgn val="ctr"/>
        <c:lblOffset val="100"/>
        <c:noMultiLvlLbl val="0"/>
      </c:catAx>
      <c:valAx>
        <c:axId val="6104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分治</a:t>
            </a:r>
            <a:r>
              <a:rPr lang="en-US"/>
              <a:t>_</a:t>
            </a:r>
            <a:r>
              <a:rPr lang="zh-CN"/>
              <a:t>多趟排序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分治_多趟排序!$A$2</c:f>
              <c:strCache>
                <c:ptCount val="1"/>
                <c:pt idx="0">
                  <c:v>单次排序时间（ms）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分治_多趟排序!$B$1:$F$1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分治_多趟排序!$B$2:$F$2</c:f>
              <c:numCache>
                <c:formatCode>General</c:formatCode>
                <c:ptCount val="5"/>
                <c:pt idx="0">
                  <c:v>136.25</c:v>
                </c:pt>
                <c:pt idx="1">
                  <c:v>429.03100000000001</c:v>
                </c:pt>
                <c:pt idx="2">
                  <c:v>748.73800000000006</c:v>
                </c:pt>
                <c:pt idx="3">
                  <c:v>1111</c:v>
                </c:pt>
                <c:pt idx="4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5-8D42-A651-95E1A6DCEF6A}"/>
            </c:ext>
          </c:extLst>
        </c:ser>
        <c:ser>
          <c:idx val="1"/>
          <c:order val="1"/>
          <c:tx>
            <c:strRef>
              <c:f>分治_多趟排序!$A$3</c:f>
              <c:strCache>
                <c:ptCount val="1"/>
                <c:pt idx="0">
                  <c:v>理论时间（ms）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分治_多趟排序!$B$1:$F$1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分治_多趟排序!$B$3:$F$3</c:f>
              <c:numCache>
                <c:formatCode>General</c:formatCode>
                <c:ptCount val="5"/>
                <c:pt idx="0">
                  <c:v>89.850000000000009</c:v>
                </c:pt>
                <c:pt idx="1">
                  <c:v>398.15803420968501</c:v>
                </c:pt>
                <c:pt idx="2">
                  <c:v>763.26227444795643</c:v>
                </c:pt>
                <c:pt idx="3">
                  <c:v>1160.4744122669667</c:v>
                </c:pt>
                <c:pt idx="4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5-8D42-A651-95E1A6DC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94128"/>
        <c:axId val="1085953888"/>
      </c:lineChart>
      <c:catAx>
        <c:axId val="13069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953888"/>
        <c:crosses val="autoZero"/>
        <c:auto val="1"/>
        <c:lblAlgn val="ctr"/>
        <c:lblOffset val="100"/>
        <c:noMultiLvlLbl val="0"/>
      </c:catAx>
      <c:valAx>
        <c:axId val="10859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9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分治</a:t>
            </a:r>
            <a:r>
              <a:rPr lang="en-US"/>
              <a:t>_</a:t>
            </a:r>
            <a:r>
              <a:rPr lang="zh-CN"/>
              <a:t>一趟排序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分治_一趟排序!$A$2</c:f>
              <c:strCache>
                <c:ptCount val="1"/>
                <c:pt idx="0">
                  <c:v>单次时间（ms）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分治_一趟排序!$B$1:$F$1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分治_一趟排序!$B$2:$F$2</c:f>
              <c:numCache>
                <c:formatCode>General</c:formatCode>
                <c:ptCount val="5"/>
                <c:pt idx="0">
                  <c:v>39.966999999999999</c:v>
                </c:pt>
                <c:pt idx="1">
                  <c:v>123.128</c:v>
                </c:pt>
                <c:pt idx="2">
                  <c:v>219.90299999999999</c:v>
                </c:pt>
                <c:pt idx="3">
                  <c:v>331.7</c:v>
                </c:pt>
                <c:pt idx="4">
                  <c:v>540.15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D-3F46-A3BD-221BA158550D}"/>
            </c:ext>
          </c:extLst>
        </c:ser>
        <c:ser>
          <c:idx val="1"/>
          <c:order val="1"/>
          <c:tx>
            <c:strRef>
              <c:f>分治_一趟排序!$A$3</c:f>
              <c:strCache>
                <c:ptCount val="1"/>
                <c:pt idx="0">
                  <c:v>理论时间（ms）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分治_一趟排序!$B$1:$F$1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分治_一趟排序!$B$3:$F$3</c:f>
              <c:numCache>
                <c:formatCode>General</c:formatCode>
                <c:ptCount val="5"/>
                <c:pt idx="0">
                  <c:v>27.0075</c:v>
                </c:pt>
                <c:pt idx="1">
                  <c:v>119.68005686052383</c:v>
                </c:pt>
                <c:pt idx="2">
                  <c:v>229.42466196052513</c:v>
                </c:pt>
                <c:pt idx="3">
                  <c:v>348.82039720979526</c:v>
                </c:pt>
                <c:pt idx="4">
                  <c:v>540.15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D-3F46-A3BD-221BA158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80864"/>
        <c:axId val="398025040"/>
      </c:lineChart>
      <c:catAx>
        <c:axId val="3982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25040"/>
        <c:crosses val="autoZero"/>
        <c:auto val="1"/>
        <c:lblAlgn val="ctr"/>
        <c:lblOffset val="100"/>
        <c:noMultiLvlLbl val="0"/>
      </c:catAx>
      <c:valAx>
        <c:axId val="3980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2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蛮力法与分治法比较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综合分析!$A$2</c:f>
              <c:strCache>
                <c:ptCount val="1"/>
                <c:pt idx="0">
                  <c:v>蛮力法_单次时间（ms）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综合分析!$B$2:$F$2</c:f>
              <c:numCache>
                <c:formatCode>General</c:formatCode>
                <c:ptCount val="5"/>
                <c:pt idx="0">
                  <c:v>11689</c:v>
                </c:pt>
                <c:pt idx="1">
                  <c:v>137778.75</c:v>
                </c:pt>
                <c:pt idx="2">
                  <c:v>315032</c:v>
                </c:pt>
                <c:pt idx="3">
                  <c:v>615746</c:v>
                </c:pt>
                <c:pt idx="4">
                  <c:v>1235098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245-8FA6-F6A47082021F}"/>
            </c:ext>
          </c:extLst>
        </c:ser>
        <c:ser>
          <c:idx val="1"/>
          <c:order val="1"/>
          <c:tx>
            <c:strRef>
              <c:f>综合分析!$A$3</c:f>
              <c:strCache>
                <c:ptCount val="1"/>
                <c:pt idx="0">
                  <c:v>分治法_部分蛮力_单次时间（ms）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综合分析!$B$3:$F$3</c:f>
              <c:numCache>
                <c:formatCode>General</c:formatCode>
                <c:ptCount val="5"/>
                <c:pt idx="0">
                  <c:v>152.59899999999999</c:v>
                </c:pt>
                <c:pt idx="1">
                  <c:v>482.96600000000001</c:v>
                </c:pt>
                <c:pt idx="2">
                  <c:v>993.82524999999998</c:v>
                </c:pt>
                <c:pt idx="3">
                  <c:v>1608.5</c:v>
                </c:pt>
                <c:pt idx="4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245-8FA6-F6A47082021F}"/>
            </c:ext>
          </c:extLst>
        </c:ser>
        <c:ser>
          <c:idx val="2"/>
          <c:order val="2"/>
          <c:tx>
            <c:strRef>
              <c:f>综合分析!$A$4</c:f>
              <c:strCache>
                <c:ptCount val="1"/>
                <c:pt idx="0">
                  <c:v>分治法_多趟排序_单次时间（ms）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综合分析!$B$4:$F$4</c:f>
              <c:numCache>
                <c:formatCode>General</c:formatCode>
                <c:ptCount val="5"/>
                <c:pt idx="0">
                  <c:v>136.25</c:v>
                </c:pt>
                <c:pt idx="1">
                  <c:v>429.03100000000001</c:v>
                </c:pt>
                <c:pt idx="2">
                  <c:v>748.73800000000006</c:v>
                </c:pt>
                <c:pt idx="3">
                  <c:v>1111</c:v>
                </c:pt>
                <c:pt idx="4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245-8FA6-F6A47082021F}"/>
            </c:ext>
          </c:extLst>
        </c:ser>
        <c:ser>
          <c:idx val="3"/>
          <c:order val="3"/>
          <c:tx>
            <c:strRef>
              <c:f>综合分析!$A$5</c:f>
              <c:strCache>
                <c:ptCount val="1"/>
                <c:pt idx="0">
                  <c:v>分治法_一趟排序_单次时间（ms）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综合分析!$B$5:$F$5</c:f>
              <c:numCache>
                <c:formatCode>General</c:formatCode>
                <c:ptCount val="5"/>
                <c:pt idx="0">
                  <c:v>39.966999999999999</c:v>
                </c:pt>
                <c:pt idx="1">
                  <c:v>123.128</c:v>
                </c:pt>
                <c:pt idx="2">
                  <c:v>219.90299999999999</c:v>
                </c:pt>
                <c:pt idx="3">
                  <c:v>331.7</c:v>
                </c:pt>
                <c:pt idx="4">
                  <c:v>540.15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245-8FA6-F6A4708202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277600"/>
        <c:axId val="1473648352"/>
      </c:lineChart>
      <c:catAx>
        <c:axId val="14732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648352"/>
        <c:crosses val="autoZero"/>
        <c:auto val="1"/>
        <c:lblAlgn val="ctr"/>
        <c:lblOffset val="100"/>
        <c:noMultiLvlLbl val="0"/>
      </c:catAx>
      <c:valAx>
        <c:axId val="14736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分治法内部比较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综合分析!$A$3</c:f>
              <c:strCache>
                <c:ptCount val="1"/>
                <c:pt idx="0">
                  <c:v>分治法_部分蛮力_单次时间（ms）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综合分析!$B$3:$F$3</c:f>
              <c:numCache>
                <c:formatCode>General</c:formatCode>
                <c:ptCount val="5"/>
                <c:pt idx="0">
                  <c:v>152.59899999999999</c:v>
                </c:pt>
                <c:pt idx="1">
                  <c:v>482.96600000000001</c:v>
                </c:pt>
                <c:pt idx="2">
                  <c:v>993.82524999999998</c:v>
                </c:pt>
                <c:pt idx="3">
                  <c:v>1608.5</c:v>
                </c:pt>
                <c:pt idx="4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804D-971A-6EF48B662E21}"/>
            </c:ext>
          </c:extLst>
        </c:ser>
        <c:ser>
          <c:idx val="2"/>
          <c:order val="1"/>
          <c:tx>
            <c:strRef>
              <c:f>综合分析!$A$4</c:f>
              <c:strCache>
                <c:ptCount val="1"/>
                <c:pt idx="0">
                  <c:v>分治法_多趟排序_单次时间（ms）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综合分析!$B$4:$F$4</c:f>
              <c:numCache>
                <c:formatCode>General</c:formatCode>
                <c:ptCount val="5"/>
                <c:pt idx="0">
                  <c:v>136.25</c:v>
                </c:pt>
                <c:pt idx="1">
                  <c:v>429.03100000000001</c:v>
                </c:pt>
                <c:pt idx="2">
                  <c:v>748.73800000000006</c:v>
                </c:pt>
                <c:pt idx="3">
                  <c:v>1111</c:v>
                </c:pt>
                <c:pt idx="4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1-804D-971A-6EF48B662E21}"/>
            </c:ext>
          </c:extLst>
        </c:ser>
        <c:ser>
          <c:idx val="3"/>
          <c:order val="2"/>
          <c:tx>
            <c:strRef>
              <c:f>综合分析!$A$5</c:f>
              <c:strCache>
                <c:ptCount val="1"/>
                <c:pt idx="0">
                  <c:v>分治法_一趟排序_单次时间（ms）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综合分析!$B$1:$F$1</c:f>
              <c:strCache>
                <c:ptCount val="5"/>
                <c:pt idx="0">
                  <c:v>10万</c:v>
                </c:pt>
                <c:pt idx="1">
                  <c:v>30万</c:v>
                </c:pt>
                <c:pt idx="2">
                  <c:v>50万</c:v>
                </c:pt>
                <c:pt idx="3">
                  <c:v>70万</c:v>
                </c:pt>
                <c:pt idx="4">
                  <c:v>100万</c:v>
                </c:pt>
              </c:strCache>
            </c:strRef>
          </c:cat>
          <c:val>
            <c:numRef>
              <c:f>综合分析!$B$5:$F$5</c:f>
              <c:numCache>
                <c:formatCode>General</c:formatCode>
                <c:ptCount val="5"/>
                <c:pt idx="0">
                  <c:v>39.966999999999999</c:v>
                </c:pt>
                <c:pt idx="1">
                  <c:v>123.128</c:v>
                </c:pt>
                <c:pt idx="2">
                  <c:v>219.90299999999999</c:v>
                </c:pt>
                <c:pt idx="3">
                  <c:v>331.7</c:v>
                </c:pt>
                <c:pt idx="4">
                  <c:v>540.15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804D-971A-6EF48B66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779232"/>
        <c:axId val="1614714128"/>
      </c:lineChart>
      <c:catAx>
        <c:axId val="16147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14128"/>
        <c:crosses val="autoZero"/>
        <c:auto val="1"/>
        <c:lblAlgn val="ctr"/>
        <c:lblOffset val="100"/>
        <c:noMultiLvlLbl val="0"/>
      </c:catAx>
      <c:valAx>
        <c:axId val="16147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7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162560</xdr:rowOff>
    </xdr:from>
    <xdr:to>
      <xdr:col>12</xdr:col>
      <xdr:colOff>538480</xdr:colOff>
      <xdr:row>12</xdr:row>
      <xdr:rowOff>294640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32B77B-513D-A453-EB1C-D07A482E4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6787</xdr:colOff>
      <xdr:row>1</xdr:row>
      <xdr:rowOff>193</xdr:rowOff>
    </xdr:from>
    <xdr:to>
      <xdr:col>12</xdr:col>
      <xdr:colOff>765877</xdr:colOff>
      <xdr:row>11</xdr:row>
      <xdr:rowOff>155114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085425-C878-8FE5-7C67-E6C86CDE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303358</xdr:colOff>
      <xdr:row>1</xdr:row>
      <xdr:rowOff>200957</xdr:rowOff>
    </xdr:from>
    <xdr:to>
      <xdr:col>12</xdr:col>
      <xdr:colOff>220868</xdr:colOff>
      <xdr:row>14</xdr:row>
      <xdr:rowOff>73624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93208-13B2-BC93-9CE1-E60D4006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619932</xdr:colOff>
      <xdr:row>2</xdr:row>
      <xdr:rowOff>199755</xdr:rowOff>
    </xdr:from>
    <xdr:to>
      <xdr:col>14</xdr:col>
      <xdr:colOff>118390</xdr:colOff>
      <xdr:row>15</xdr:row>
      <xdr:rowOff>150678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320109-0D57-7928-2A1C-BB01D71C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724371</xdr:colOff>
      <xdr:row>1</xdr:row>
      <xdr:rowOff>239418</xdr:rowOff>
    </xdr:from>
    <xdr:to>
      <xdr:col>16</xdr:col>
      <xdr:colOff>376296</xdr:colOff>
      <xdr:row>12</xdr:row>
      <xdr:rowOff>141111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56638C-272A-A93E-18C2-68A1A986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787870</xdr:colOff>
      <xdr:row>16</xdr:row>
      <xdr:rowOff>82315</xdr:rowOff>
    </xdr:from>
    <xdr:to>
      <xdr:col>13</xdr:col>
      <xdr:colOff>646759</xdr:colOff>
      <xdr:row>39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5D9A4D-280A-6660-86AA-F8DE5958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68EE-EE77-9F48-8A1D-B6951285E31C}">
  <dimension ref="A1:F71"/>
  <sheetViews>
    <sheetView zoomScale="126" workbookViewId="0">
      <selection sqref="A1:F3"/>
    </sheetView>
  </sheetViews>
  <sheetFormatPr baseColWidth="10" defaultRowHeight="16"/>
  <cols>
    <col min="2" max="2" width="13" bestFit="1" customWidth="1"/>
    <col min="3" max="3" width="15" customWidth="1"/>
  </cols>
  <sheetData>
    <row r="1" spans="1:6" ht="17" thickBo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</row>
    <row r="2" spans="1:6" ht="31" thickBot="1">
      <c r="A2" s="3" t="s">
        <v>6</v>
      </c>
      <c r="B2" s="1">
        <v>11689</v>
      </c>
      <c r="C2" s="5">
        <v>137778.75</v>
      </c>
      <c r="D2" s="5">
        <v>315032</v>
      </c>
      <c r="E2" s="5">
        <v>615746</v>
      </c>
      <c r="F2" s="5">
        <v>1235098</v>
      </c>
    </row>
    <row r="3" spans="1:6" ht="31" thickBot="1">
      <c r="A3" s="2" t="s">
        <v>8</v>
      </c>
      <c r="B3" s="2">
        <f>11689*(B4/10)*(B4/10)</f>
        <v>11689</v>
      </c>
      <c r="C3" s="2">
        <f>11689*(C4/10)*(C4/10)</f>
        <v>105201</v>
      </c>
      <c r="D3" s="5">
        <f>11689*(D4/10)*(D4/10)</f>
        <v>292225</v>
      </c>
      <c r="E3" s="5">
        <f t="shared" ref="C3:F3" si="0">11689*(E4/10)*(E4/10)</f>
        <v>572761</v>
      </c>
      <c r="F3" s="5">
        <f>11689*(F4/10)*(F4/10)</f>
        <v>1168900</v>
      </c>
    </row>
    <row r="4" spans="1:6">
      <c r="B4">
        <v>10</v>
      </c>
      <c r="C4">
        <v>30</v>
      </c>
      <c r="D4">
        <v>50</v>
      </c>
      <c r="E4">
        <v>70</v>
      </c>
      <c r="F4">
        <v>100</v>
      </c>
    </row>
    <row r="6" spans="1:6">
      <c r="B6">
        <v>11689</v>
      </c>
      <c r="C6">
        <v>105201</v>
      </c>
      <c r="D6">
        <v>292225</v>
      </c>
      <c r="E6">
        <v>572761</v>
      </c>
      <c r="F6">
        <v>1168900</v>
      </c>
    </row>
    <row r="63" spans="3:5">
      <c r="C63">
        <v>117577</v>
      </c>
      <c r="D63">
        <v>550792</v>
      </c>
      <c r="E63">
        <v>1016766</v>
      </c>
    </row>
    <row r="64" spans="3:5">
      <c r="C64">
        <v>151538</v>
      </c>
      <c r="D64">
        <v>636363</v>
      </c>
      <c r="E64">
        <v>1094873</v>
      </c>
    </row>
    <row r="65" spans="2:5">
      <c r="C65">
        <v>174000</v>
      </c>
      <c r="D65">
        <v>275000</v>
      </c>
      <c r="E65">
        <v>715000</v>
      </c>
    </row>
    <row r="66" spans="2:5">
      <c r="C66">
        <v>108000</v>
      </c>
      <c r="D66">
        <v>468413</v>
      </c>
      <c r="E66">
        <f>AVERAGE(E63:E65)</f>
        <v>942213</v>
      </c>
    </row>
    <row r="67" spans="2:5">
      <c r="C67">
        <f>AVERAGE(C63:C66)</f>
        <v>137778.75</v>
      </c>
      <c r="D67">
        <v>576971</v>
      </c>
    </row>
    <row r="68" spans="2:5">
      <c r="D68">
        <v>599502</v>
      </c>
    </row>
    <row r="69" spans="2:5">
      <c r="D69">
        <f>SUM(D63:D68)/6</f>
        <v>517840.16666666669</v>
      </c>
    </row>
    <row r="70" spans="2:5" ht="17" thickBot="1"/>
    <row r="71" spans="2:5" ht="106" thickBot="1">
      <c r="B71" s="1">
        <v>11689</v>
      </c>
      <c r="C71" s="1" t="s">
        <v>9</v>
      </c>
      <c r="D71" s="1" t="s">
        <v>10</v>
      </c>
      <c r="E71" s="1" t="s">
        <v>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DF36-AF68-7F44-8C15-B3C886452B0D}">
  <dimension ref="A1:F61"/>
  <sheetViews>
    <sheetView zoomScale="131" workbookViewId="0">
      <selection activeCell="H17" sqref="H17"/>
    </sheetView>
  </sheetViews>
  <sheetFormatPr baseColWidth="10" defaultRowHeight="16"/>
  <cols>
    <col min="2" max="2" width="13" bestFit="1" customWidth="1"/>
    <col min="5" max="6" width="13" bestFit="1" customWidth="1"/>
  </cols>
  <sheetData>
    <row r="1" spans="1:6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1" thickBot="1">
      <c r="A2" s="2" t="s">
        <v>6</v>
      </c>
      <c r="B2" s="2">
        <v>152.59899999999999</v>
      </c>
      <c r="C2" s="2">
        <v>482.96600000000001</v>
      </c>
      <c r="D2" s="2">
        <v>993.82524999999998</v>
      </c>
      <c r="E2" s="2">
        <v>1608.5</v>
      </c>
      <c r="F2" s="2">
        <v>2310</v>
      </c>
    </row>
    <row r="3" spans="1:6" ht="31" thickBot="1">
      <c r="A3" s="2" t="s">
        <v>8</v>
      </c>
      <c r="B3" s="2">
        <f>482.966*(B4/30)*(LOG10(B4)/LOG10(30))</f>
        <v>108.98811871556214</v>
      </c>
      <c r="C3" s="2">
        <f t="shared" ref="C3:F3" si="0">482.966*(C4/30)*(LOG10(C4)/LOG10(30))</f>
        <v>482.96600000000001</v>
      </c>
      <c r="D3" s="2">
        <f t="shared" si="0"/>
        <v>925.83772263376579</v>
      </c>
      <c r="E3" s="2">
        <f>482.966*(E4/30)*(LOG10(E4)/LOG10(30))</f>
        <v>1407.6563495884741</v>
      </c>
      <c r="F3" s="2">
        <v>1993.231</v>
      </c>
    </row>
    <row r="4" spans="1:6">
      <c r="B4">
        <v>10</v>
      </c>
      <c r="C4">
        <v>30</v>
      </c>
      <c r="D4">
        <v>50</v>
      </c>
      <c r="E4">
        <v>70</v>
      </c>
      <c r="F4">
        <v>100</v>
      </c>
    </row>
    <row r="6" spans="1:6">
      <c r="B6">
        <v>108.988118715562</v>
      </c>
      <c r="C6">
        <v>482.96600000000001</v>
      </c>
      <c r="D6">
        <v>925.83772263376602</v>
      </c>
      <c r="E6">
        <v>1407.65634958847</v>
      </c>
    </row>
    <row r="49" spans="1:5" ht="61" thickBot="1">
      <c r="A49" s="2" t="s">
        <v>11</v>
      </c>
      <c r="B49" s="2" t="s">
        <v>12</v>
      </c>
      <c r="C49" s="2" t="s">
        <v>13</v>
      </c>
      <c r="D49" s="2" t="s">
        <v>14</v>
      </c>
      <c r="E49" s="2" t="s">
        <v>15</v>
      </c>
    </row>
    <row r="51" spans="1:5">
      <c r="A51">
        <v>203.13399999999999</v>
      </c>
      <c r="B51">
        <v>591.077</v>
      </c>
      <c r="C51">
        <v>1147</v>
      </c>
      <c r="D51">
        <v>1705</v>
      </c>
      <c r="E51">
        <v>1752</v>
      </c>
    </row>
    <row r="52" spans="1:5">
      <c r="A52">
        <v>138.14099999999999</v>
      </c>
      <c r="B52">
        <v>487.48500000000001</v>
      </c>
      <c r="C52">
        <v>937.20399999999995</v>
      </c>
      <c r="D52">
        <v>1356</v>
      </c>
      <c r="E52">
        <v>1728</v>
      </c>
    </row>
    <row r="53" spans="1:5">
      <c r="A53">
        <v>116.52200000000001</v>
      </c>
      <c r="B53">
        <v>370.33600000000001</v>
      </c>
      <c r="C53">
        <v>717.46</v>
      </c>
      <c r="D53">
        <v>1085</v>
      </c>
      <c r="E53">
        <v>1727</v>
      </c>
    </row>
    <row r="54" spans="1:5">
      <c r="C54">
        <v>733.63699999999994</v>
      </c>
      <c r="D54">
        <v>1088</v>
      </c>
    </row>
    <row r="55" spans="1:5">
      <c r="A55">
        <f>AVERAGE(A51:A53)</f>
        <v>152.59899999999999</v>
      </c>
      <c r="B55">
        <f>AVERAGE(B51:B53)</f>
        <v>482.96599999999995</v>
      </c>
      <c r="C55">
        <f>AVERAGE(C51:C54)</f>
        <v>883.82524999999987</v>
      </c>
      <c r="D55">
        <f>AVERAGE(D51:D54)</f>
        <v>1308.5</v>
      </c>
      <c r="E55">
        <f>AVERAGE(E51:E53)</f>
        <v>1735.6666666666667</v>
      </c>
    </row>
    <row r="58" spans="1:5">
      <c r="B58">
        <v>203134</v>
      </c>
      <c r="C58">
        <v>591077</v>
      </c>
      <c r="D58">
        <v>937204</v>
      </c>
    </row>
    <row r="59" spans="1:5">
      <c r="B59">
        <v>138141</v>
      </c>
      <c r="C59">
        <v>487485</v>
      </c>
      <c r="D59">
        <v>717460</v>
      </c>
    </row>
    <row r="60" spans="1:5">
      <c r="B60">
        <v>116522</v>
      </c>
      <c r="C60">
        <v>358533</v>
      </c>
      <c r="D60">
        <v>733637</v>
      </c>
    </row>
    <row r="61" spans="1:5">
      <c r="C61">
        <v>370.363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152F-2E87-DD4F-9686-909315882A0D}">
  <dimension ref="A1:F61"/>
  <sheetViews>
    <sheetView zoomScale="138" workbookViewId="0">
      <selection activeCell="E16" sqref="E16"/>
    </sheetView>
  </sheetViews>
  <sheetFormatPr baseColWidth="10" defaultRowHeight="16"/>
  <cols>
    <col min="2" max="2" width="13.1640625" bestFit="1" customWidth="1"/>
    <col min="3" max="5" width="13" bestFit="1" customWidth="1"/>
    <col min="6" max="6" width="11" bestFit="1" customWidth="1"/>
  </cols>
  <sheetData>
    <row r="1" spans="1:6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1" thickBot="1">
      <c r="A2" s="2" t="s">
        <v>16</v>
      </c>
      <c r="B2" s="6">
        <v>136.25</v>
      </c>
      <c r="C2" s="6">
        <v>429.03100000000001</v>
      </c>
      <c r="D2" s="6">
        <v>748.73800000000006</v>
      </c>
      <c r="E2" s="6">
        <v>1111</v>
      </c>
      <c r="F2" s="6">
        <v>1797</v>
      </c>
    </row>
    <row r="3" spans="1:6" ht="31" thickBot="1">
      <c r="A3" s="2" t="s">
        <v>8</v>
      </c>
      <c r="B3" s="2">
        <f>1797*(B4/100)*(LOG10(B4)/LOG10(100))</f>
        <v>89.850000000000009</v>
      </c>
      <c r="C3" s="2">
        <f t="shared" ref="C3:F3" si="0">1797*(C4/100)*(LOG10(C4)/LOG10(100))</f>
        <v>398.15803420968501</v>
      </c>
      <c r="D3" s="2">
        <f t="shared" si="0"/>
        <v>763.26227444795643</v>
      </c>
      <c r="E3" s="2">
        <f t="shared" si="0"/>
        <v>1160.4744122669667</v>
      </c>
      <c r="F3" s="2">
        <f t="shared" si="0"/>
        <v>1797</v>
      </c>
    </row>
    <row r="4" spans="1:6">
      <c r="B4">
        <v>10</v>
      </c>
      <c r="C4">
        <v>30</v>
      </c>
      <c r="D4">
        <v>50</v>
      </c>
      <c r="E4">
        <v>70</v>
      </c>
      <c r="F4">
        <v>100</v>
      </c>
    </row>
    <row r="7" spans="1:6">
      <c r="B7">
        <v>89.85</v>
      </c>
      <c r="C7">
        <v>398.15803420968501</v>
      </c>
      <c r="D7">
        <v>763.26227444795597</v>
      </c>
      <c r="E7">
        <v>1160.4744122669699</v>
      </c>
      <c r="F7">
        <v>1797</v>
      </c>
    </row>
    <row r="61" spans="2:6" ht="46" thickBot="1">
      <c r="B61" s="6" t="s">
        <v>21</v>
      </c>
      <c r="C61" s="6" t="s">
        <v>17</v>
      </c>
      <c r="D61" s="6" t="s">
        <v>18</v>
      </c>
      <c r="E61" s="6" t="s">
        <v>19</v>
      </c>
      <c r="F61" s="6" t="s">
        <v>20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2F1D-6B2F-084F-B159-5AB91CDF466C}">
  <dimension ref="A1:F11"/>
  <sheetViews>
    <sheetView zoomScale="118" workbookViewId="0">
      <selection activeCell="B2" sqref="B2:F2"/>
    </sheetView>
  </sheetViews>
  <sheetFormatPr baseColWidth="10" defaultRowHeight="16"/>
  <cols>
    <col min="5" max="5" width="13" bestFit="1" customWidth="1"/>
  </cols>
  <sheetData>
    <row r="1" spans="1:6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1" thickBot="1">
      <c r="A2" s="2" t="s">
        <v>6</v>
      </c>
      <c r="B2" s="6">
        <v>39.966999999999999</v>
      </c>
      <c r="C2" s="6">
        <v>123.128</v>
      </c>
      <c r="D2" s="6">
        <v>219.90299999999999</v>
      </c>
      <c r="E2" s="6">
        <v>331.7</v>
      </c>
      <c r="F2" s="6">
        <v>540.15</v>
      </c>
    </row>
    <row r="3" spans="1:6" ht="31" thickBot="1">
      <c r="A3" s="2" t="s">
        <v>8</v>
      </c>
      <c r="B3" s="7">
        <f t="shared" ref="B3:E3" si="0">540.15*(B4/100)*(LOG10(B4)/LOG10(100))</f>
        <v>27.0075</v>
      </c>
      <c r="C3" s="7">
        <f t="shared" si="0"/>
        <v>119.68005686052383</v>
      </c>
      <c r="D3" s="7">
        <f t="shared" si="0"/>
        <v>229.42466196052513</v>
      </c>
      <c r="E3" s="7">
        <f>540.15*(E4/100)*(LOG10(E4)/LOG10(100))</f>
        <v>348.82039720979526</v>
      </c>
      <c r="F3" s="7">
        <f>540.15*(F4/100)*(LOG10(F4)/LOG10(100))</f>
        <v>540.15</v>
      </c>
    </row>
    <row r="4" spans="1:6">
      <c r="B4">
        <v>10</v>
      </c>
      <c r="C4">
        <v>30</v>
      </c>
      <c r="D4">
        <v>50</v>
      </c>
      <c r="E4">
        <v>70</v>
      </c>
      <c r="F4">
        <v>100</v>
      </c>
    </row>
    <row r="9" spans="1:6">
      <c r="A9">
        <v>27.0075</v>
      </c>
      <c r="B9">
        <v>119.680056860524</v>
      </c>
      <c r="C9">
        <v>229.42466196052499</v>
      </c>
      <c r="D9">
        <v>348.82039720979498</v>
      </c>
      <c r="E9">
        <v>540.15</v>
      </c>
    </row>
    <row r="11" spans="1:6" ht="46" thickBot="1">
      <c r="A11" s="6" t="s">
        <v>26</v>
      </c>
      <c r="B11" s="6" t="s">
        <v>22</v>
      </c>
      <c r="C11" s="6" t="s">
        <v>23</v>
      </c>
      <c r="D11" s="6" t="s">
        <v>24</v>
      </c>
      <c r="E11" s="6" t="s">
        <v>25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5A8B-AE94-4D4E-A605-66711D6FFB3F}">
  <dimension ref="A1:F5"/>
  <sheetViews>
    <sheetView tabSelected="1" zoomScale="108" workbookViewId="0">
      <selection activeCell="K15" sqref="K15"/>
    </sheetView>
  </sheetViews>
  <sheetFormatPr baseColWidth="10" defaultRowHeight="16"/>
  <sheetData>
    <row r="1" spans="1:6" ht="17" thickBo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</row>
    <row r="2" spans="1:6" ht="49" thickBot="1">
      <c r="A2" s="10" t="s">
        <v>27</v>
      </c>
      <c r="B2" s="8">
        <v>11689</v>
      </c>
      <c r="C2" s="5">
        <v>137778.75</v>
      </c>
      <c r="D2" s="5">
        <v>315032</v>
      </c>
      <c r="E2" s="5">
        <v>615746</v>
      </c>
      <c r="F2" s="5">
        <v>1235098</v>
      </c>
    </row>
    <row r="3" spans="1:6" ht="65" thickBot="1">
      <c r="A3" s="11" t="s">
        <v>28</v>
      </c>
      <c r="B3" s="2">
        <v>152.59899999999999</v>
      </c>
      <c r="C3" s="2">
        <v>482.96600000000001</v>
      </c>
      <c r="D3" s="2">
        <v>993.82524999999998</v>
      </c>
      <c r="E3" s="2">
        <v>1608.5</v>
      </c>
      <c r="F3" s="2">
        <v>2310</v>
      </c>
    </row>
    <row r="4" spans="1:6" ht="65" thickBot="1">
      <c r="A4" s="11" t="s">
        <v>29</v>
      </c>
      <c r="B4" s="6">
        <v>136.25</v>
      </c>
      <c r="C4" s="6">
        <v>429.03100000000001</v>
      </c>
      <c r="D4" s="6">
        <v>748.73800000000006</v>
      </c>
      <c r="E4" s="6">
        <v>1111</v>
      </c>
      <c r="F4" s="6">
        <v>1797</v>
      </c>
    </row>
    <row r="5" spans="1:6" ht="65" thickBot="1">
      <c r="A5" s="11" t="s">
        <v>30</v>
      </c>
      <c r="B5" s="6">
        <v>39.966999999999999</v>
      </c>
      <c r="C5" s="6">
        <v>123.128</v>
      </c>
      <c r="D5" s="6">
        <v>219.90299999999999</v>
      </c>
      <c r="E5" s="6">
        <v>331.7</v>
      </c>
      <c r="F5" s="6">
        <v>540.15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蛮力法</vt:lpstr>
      <vt:lpstr>分治_部分蛮力</vt:lpstr>
      <vt:lpstr>分治_多趟排序</vt:lpstr>
      <vt:lpstr>分治_一趟排序</vt:lpstr>
      <vt:lpstr>综合分析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3514921160@qq.com</dc:creator>
  <cp:lastModifiedBy>3514921160@qq.com</cp:lastModifiedBy>
  <dcterms:created xsi:type="dcterms:W3CDTF">2024-04-10T00:46:28Z</dcterms:created>
  <dcterms:modified xsi:type="dcterms:W3CDTF">2024-04-10T12:08:26Z</dcterms:modified>
</cp:coreProperties>
</file>