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Malmi 77 128 0063\2\"/>
    </mc:Choice>
  </mc:AlternateContent>
  <xr:revisionPtr revIDLastSave="0" documentId="13_ncr:1_{7CD5AC21-41E4-4D97-AD96-F74E178C27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7" i="1" l="1"/>
  <c r="G227" i="1"/>
  <c r="Q227" i="1" s="1"/>
  <c r="H227" i="1"/>
  <c r="I227" i="1"/>
  <c r="J227" i="1"/>
  <c r="K227" i="1"/>
  <c r="L227" i="1"/>
  <c r="M227" i="1"/>
  <c r="N227" i="1"/>
  <c r="O227" i="1"/>
  <c r="P227" i="1"/>
  <c r="F228" i="1"/>
  <c r="G228" i="1"/>
  <c r="H228" i="1"/>
  <c r="I228" i="1"/>
  <c r="J228" i="1"/>
  <c r="K228" i="1"/>
  <c r="L228" i="1"/>
  <c r="M228" i="1"/>
  <c r="N228" i="1"/>
  <c r="O228" i="1"/>
  <c r="P228" i="1"/>
  <c r="E228" i="1"/>
  <c r="E227" i="1"/>
  <c r="O225" i="1"/>
  <c r="L222" i="1"/>
  <c r="M219" i="1"/>
  <c r="H216" i="1"/>
  <c r="E213" i="1"/>
  <c r="Q213" i="1" s="1"/>
  <c r="G213" i="1"/>
  <c r="E210" i="1"/>
  <c r="Q210" i="1" s="1"/>
  <c r="J204" i="1"/>
  <c r="J203" i="1"/>
  <c r="Q203" i="1"/>
  <c r="M203" i="1"/>
  <c r="M204" i="1"/>
  <c r="O201" i="1"/>
  <c r="O200" i="1"/>
  <c r="P198" i="1"/>
  <c r="P197" i="1"/>
  <c r="Q197" i="1" s="1"/>
  <c r="N195" i="1"/>
  <c r="N194" i="1"/>
  <c r="E195" i="1"/>
  <c r="E194" i="1"/>
  <c r="F192" i="1"/>
  <c r="G192" i="1"/>
  <c r="H192" i="1"/>
  <c r="I192" i="1"/>
  <c r="Q192" i="1" s="1"/>
  <c r="J192" i="1"/>
  <c r="K192" i="1"/>
  <c r="L192" i="1"/>
  <c r="M192" i="1"/>
  <c r="N192" i="1"/>
  <c r="O192" i="1"/>
  <c r="P192" i="1"/>
  <c r="E192" i="1"/>
  <c r="F191" i="1"/>
  <c r="G191" i="1"/>
  <c r="H191" i="1"/>
  <c r="I191" i="1"/>
  <c r="J191" i="1"/>
  <c r="K191" i="1"/>
  <c r="L191" i="1"/>
  <c r="M191" i="1"/>
  <c r="N191" i="1"/>
  <c r="O191" i="1"/>
  <c r="P191" i="1"/>
  <c r="E191" i="1"/>
  <c r="Q191" i="1" s="1"/>
  <c r="Q193" i="1"/>
  <c r="Q194" i="1"/>
  <c r="Q195" i="1"/>
  <c r="Q196" i="1"/>
  <c r="Q198" i="1"/>
  <c r="Q199" i="1"/>
  <c r="Q200" i="1"/>
  <c r="Q201" i="1"/>
  <c r="Q202" i="1"/>
  <c r="Q204" i="1"/>
  <c r="Q205" i="1"/>
  <c r="Q206" i="1"/>
  <c r="Q207" i="1"/>
  <c r="Q208" i="1"/>
  <c r="Q209" i="1"/>
  <c r="Q211" i="1"/>
  <c r="Q212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8" i="1"/>
  <c r="Q190" i="1"/>
  <c r="F154" i="1"/>
  <c r="E154" i="1"/>
  <c r="F150" i="1"/>
  <c r="F151" i="1" s="1"/>
  <c r="E150" i="1"/>
  <c r="E151" i="1" s="1"/>
  <c r="F147" i="1"/>
  <c r="F148" i="1" s="1"/>
  <c r="E147" i="1"/>
  <c r="E148" i="1" s="1"/>
  <c r="F144" i="1"/>
  <c r="F145" i="1" s="1"/>
  <c r="E145" i="1"/>
  <c r="E144" i="1"/>
  <c r="F153" i="1"/>
  <c r="E153" i="1"/>
  <c r="G153" i="1"/>
  <c r="E152" i="1"/>
  <c r="G152" i="1"/>
  <c r="G150" i="1"/>
  <c r="G149" i="1"/>
  <c r="G147" i="1"/>
  <c r="G146" i="1"/>
  <c r="G144" i="1"/>
  <c r="G143" i="1"/>
  <c r="F106" i="1"/>
  <c r="G106" i="1"/>
  <c r="H106" i="1"/>
  <c r="I106" i="1"/>
  <c r="Q106" i="1" s="1"/>
  <c r="J106" i="1"/>
  <c r="K106" i="1"/>
  <c r="L106" i="1"/>
  <c r="M106" i="1"/>
  <c r="N106" i="1"/>
  <c r="O106" i="1"/>
  <c r="P106" i="1"/>
  <c r="E106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Q107" i="1" s="1"/>
  <c r="P104" i="1"/>
  <c r="O104" i="1"/>
  <c r="N104" i="1"/>
  <c r="M104" i="1"/>
  <c r="L104" i="1"/>
  <c r="K104" i="1"/>
  <c r="J104" i="1"/>
  <c r="I104" i="1"/>
  <c r="H104" i="1"/>
  <c r="G104" i="1"/>
  <c r="F104" i="1"/>
  <c r="E104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Q103" i="1" s="1"/>
  <c r="P101" i="1"/>
  <c r="O101" i="1"/>
  <c r="N101" i="1"/>
  <c r="M101" i="1"/>
  <c r="L101" i="1"/>
  <c r="K101" i="1"/>
  <c r="J101" i="1"/>
  <c r="I101" i="1"/>
  <c r="H101" i="1"/>
  <c r="G101" i="1"/>
  <c r="F101" i="1"/>
  <c r="E101" i="1"/>
  <c r="Q101" i="1" s="1"/>
  <c r="P100" i="1"/>
  <c r="O100" i="1"/>
  <c r="N100" i="1"/>
  <c r="M100" i="1"/>
  <c r="L100" i="1"/>
  <c r="K100" i="1"/>
  <c r="J100" i="1"/>
  <c r="I100" i="1"/>
  <c r="H100" i="1"/>
  <c r="G100" i="1"/>
  <c r="F100" i="1"/>
  <c r="E100" i="1"/>
  <c r="F97" i="1"/>
  <c r="G97" i="1"/>
  <c r="H97" i="1"/>
  <c r="I97" i="1"/>
  <c r="Q97" i="1" s="1"/>
  <c r="J97" i="1"/>
  <c r="K97" i="1"/>
  <c r="L97" i="1"/>
  <c r="M97" i="1"/>
  <c r="N97" i="1"/>
  <c r="O97" i="1"/>
  <c r="P97" i="1"/>
  <c r="F98" i="1"/>
  <c r="Q98" i="1" s="1"/>
  <c r="G98" i="1"/>
  <c r="H98" i="1"/>
  <c r="I98" i="1"/>
  <c r="J98" i="1"/>
  <c r="K98" i="1"/>
  <c r="L98" i="1"/>
  <c r="M98" i="1"/>
  <c r="N98" i="1"/>
  <c r="O98" i="1"/>
  <c r="P98" i="1"/>
  <c r="E98" i="1"/>
  <c r="E97" i="1"/>
  <c r="Q105" i="1"/>
  <c r="Q104" i="1"/>
  <c r="Q102" i="1"/>
  <c r="Q100" i="1"/>
  <c r="Q99" i="1"/>
  <c r="Q96" i="1"/>
  <c r="G58" i="1"/>
  <c r="E59" i="1" s="1"/>
  <c r="F56" i="1"/>
  <c r="E56" i="1"/>
  <c r="F53" i="1"/>
  <c r="E53" i="1"/>
  <c r="G60" i="1"/>
  <c r="G57" i="1"/>
  <c r="G56" i="1"/>
  <c r="G54" i="1"/>
  <c r="G53" i="1"/>
  <c r="G51" i="1"/>
  <c r="G50" i="1"/>
  <c r="F50" i="1"/>
  <c r="E50" i="1"/>
  <c r="G151" i="1" l="1"/>
  <c r="G148" i="1"/>
  <c r="G145" i="1"/>
  <c r="F59" i="1"/>
  <c r="G59" i="1" s="1"/>
  <c r="G154" i="1" l="1"/>
</calcChain>
</file>

<file path=xl/sharedStrings.xml><?xml version="1.0" encoding="utf-8"?>
<sst xmlns="http://schemas.openxmlformats.org/spreadsheetml/2006/main" count="392" uniqueCount="109">
  <si>
    <t>GET DATA</t>
  </si>
  <si>
    <t xml:space="preserve">  /TYPE=XLSX</t>
  </si>
  <si>
    <t xml:space="preserve">  /FILE='C:\SPSS\2022\Malmi 77 128 0063\2\edited.xlsx'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</si>
  <si>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</si>
  <si>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</si>
  <si>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</si>
  <si>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</si>
  <si>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</si>
  <si>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</si>
  <si>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DataSet3 WINDOW=FRONT.</t>
  </si>
  <si>
    <t>CROSSTABS</t>
  </si>
  <si>
    <t xml:space="preserve">  /TABLES=@02.ප්‍රවෘත්තිනැරඹූනාලික BY @03.එහිපෝර්ට්සිටිපනතගැනඅ</t>
  </si>
  <si>
    <t xml:space="preserve">  /FORMAT=AVALUE TABLES</t>
  </si>
  <si>
    <t xml:space="preserve">  /COUNT ROUND CELL.</t>
  </si>
  <si>
    <t>Crosstabs</t>
  </si>
  <si>
    <t>Notes</t>
  </si>
  <si>
    <t>Output Created</t>
  </si>
  <si>
    <t>23-AUG-2022 11:03:12</t>
  </si>
  <si>
    <t>Comments</t>
  </si>
  <si>
    <t/>
  </si>
  <si>
    <t>Input</t>
  </si>
  <si>
    <t>Active Dataset</t>
  </si>
  <si>
    <t>DataSet3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</si>
  <si>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</si>
  <si>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</si>
  <si>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</si>
  <si>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</si>
  <si>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</si>
  <si>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</si>
  <si>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</si>
  <si>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</si>
  <si>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</si>
  <si>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for each table are based on all the cases with valid data in the specified range(s) for all variables in each table.</t>
  </si>
  <si>
    <t>Syntax</t>
  </si>
  <si>
    <t>Resources</t>
  </si>
  <si>
    <t>Processor Time</t>
  </si>
  <si>
    <t>00:00:00.02</t>
  </si>
  <si>
    <t>Elapsed Time</t>
  </si>
  <si>
    <t>00:00:00.03</t>
  </si>
  <si>
    <t>Dimensions Requested</t>
  </si>
  <si>
    <t>Cells Available</t>
  </si>
  <si>
    <t xml:space="preserve">[DataSet3] </t>
  </si>
  <si>
    <t>Case Processing Summary</t>
  </si>
  <si>
    <t>Cases</t>
  </si>
  <si>
    <t>Valid</t>
  </si>
  <si>
    <t>Missing</t>
  </si>
  <si>
    <t>N</t>
  </si>
  <si>
    <t>Percent</t>
  </si>
  <si>
    <t>02.ප්‍රවෘත්ති නැරඹූ නාලිකාව: * 03.එහි පෝර්ට්සිටි පනත ගැන අන්තර්ගත ද?</t>
  </si>
  <si>
    <t>02.ප්‍රවෘත්ති නැරඹූ නාලිකාව: * 03.එහි පෝර්ට්සිටි පනත ගැන අන්තර්ගත ද? Crosstabulation</t>
  </si>
  <si>
    <t>03.එහි පෝර්ට්සිටි පනත ගැන අන්තර්ගත ද?</t>
  </si>
  <si>
    <t>ඔව්</t>
  </si>
  <si>
    <t>නැත</t>
  </si>
  <si>
    <t>02.ප්‍රවෘත්ති නැරඹූ නාලිකාව:</t>
  </si>
  <si>
    <t>Count</t>
  </si>
  <si>
    <t>itn</t>
  </si>
  <si>
    <t>ටී.වී.දෙරණ</t>
  </si>
  <si>
    <t>සිරස ටී.වී.</t>
  </si>
  <si>
    <t xml:space="preserve">  /TABLES=@02.ප්‍රවෘත්තිනැරඹූනාලික BY @04.පෝර්ට්සිටිපනතසදහාකොප</t>
  </si>
  <si>
    <t>23-AUG-2022 11:03:27</t>
  </si>
  <si>
    <t>02.ප්‍රවෘත්ති නැරඹූ නාලිකාව: * 04. පෝර්ට්සිටි පනත සදහා කොපමණ කාලයක් වෙන් කොට ඇත් ද?</t>
  </si>
  <si>
    <t>02.ප්‍රවෘත්ති නැරඹූ නාලිකාව: * 04. පෝර්ට්සිටි පනත සදහා කොපමණ කාලයක් වෙන් කොට ඇත් ද? Crosstabulation</t>
  </si>
  <si>
    <t>04. පෝර්ට්සිටි පනත සදහා කොපමණ කාලයක් වෙන් කොට ඇත් ද?</t>
  </si>
  <si>
    <t>0 min</t>
  </si>
  <si>
    <t>10 min</t>
  </si>
  <si>
    <t>12 min</t>
  </si>
  <si>
    <t>15 min</t>
  </si>
  <si>
    <t>2 min</t>
  </si>
  <si>
    <t>2min 30.sec</t>
  </si>
  <si>
    <t>4 mi</t>
  </si>
  <si>
    <t>4 min</t>
  </si>
  <si>
    <t>5 min</t>
  </si>
  <si>
    <t>6 min</t>
  </si>
  <si>
    <t>7 min</t>
  </si>
  <si>
    <t>8 min</t>
  </si>
  <si>
    <t xml:space="preserve">  /TABLES=@02.ප්‍රවෘත්තිනැරඹූනාලික BY @05.වරායනගරකෙටුම්පතේවගන්</t>
  </si>
  <si>
    <t>23-AUG-2022 11:03:45</t>
  </si>
  <si>
    <t>00:00:00.00</t>
  </si>
  <si>
    <t>02.ප්‍රවෘත්ති නැරඹූ නාලිකාව: * 05.වරාය නගර කෙටුම්පතේ වගන්ති 25ක් ව්‍යවස්ථාවට පටහැනි විය. ඒ බව ප්‍රවෘත්තියේ අන්තර්ගත ද?</t>
  </si>
  <si>
    <t>02.ප්‍රවෘත්ති නැරඹූ නාලිකාව: * 05.වරාය නගර කෙටුම්පතේ වගන්ති 25ක් ව්‍යවස්ථාවට පටහැනි විය. ඒ බව ප්‍රවෘත්තියේ අන්තර්ගත ද? Crosstabulation</t>
  </si>
  <si>
    <t>05.වරාය නගර කෙටුම්පතේ වගන්ති 25ක් ව්‍යවස්ථාවට පටහැනි විය. ඒ බව ප්‍රවෘත්තියේ අන්තර්ගත ද?</t>
  </si>
  <si>
    <t xml:space="preserve">  /TABLES=@04.පෝර්ට්සිටිපනතසදහාකොප BY @06.ප්‍රවෘත්තිවිකාශයපැවත</t>
  </si>
  <si>
    <t>23-AUG-2022 11:04:00</t>
  </si>
  <si>
    <t>04. පෝර්ට්සිටි පනත සදහා කොපමණ කාලයක් වෙන් කොට ඇත් ද? * 06.ප්‍රවෘත්ති විකාශය පැවති සමස්ත ගුවන් කාලය (අතරමැදි වෙළද දැන්වීම් වලින් තොර) :</t>
  </si>
  <si>
    <t>04. පෝර්ට්සිටි පනත සදහා කොපමණ කාලයක් වෙන් කොට ඇත් ද? * 06.ප්‍රවෘත්ති විකාශය පැවති සමස්ත ගුවන් කාලය (අතරමැදි වෙළද දැන්වීම් වලින් තොර) :  Crosstabulation</t>
  </si>
  <si>
    <t>06.ප්‍රවෘත්ති විකාශය පැවති සමස්ත ගුවන් කාලය (අතරමැදි වෙළද දැන්වීම් වලින් තොර) :</t>
  </si>
  <si>
    <t>16 min</t>
  </si>
  <si>
    <t>19 min</t>
  </si>
  <si>
    <t>21 min</t>
  </si>
  <si>
    <t>23 min</t>
  </si>
  <si>
    <t>25 min</t>
  </si>
  <si>
    <t>26 min</t>
  </si>
  <si>
    <t>27 min</t>
  </si>
  <si>
    <t>28 min</t>
  </si>
  <si>
    <t>30 min</t>
  </si>
  <si>
    <t>32 min</t>
  </si>
  <si>
    <t>34 min</t>
  </si>
  <si>
    <t>35 min</t>
  </si>
  <si>
    <t>% within 04. පෝර්ට්සිටි පනත සදහා කොපමණ කාලයක් වෙන් කොට ඇත් ද?</t>
  </si>
  <si>
    <t xml:space="preserve">  /CELLS=COUNT ROW tl;=j</t>
  </si>
  <si>
    <t>CROSSTABS
  /TABLES=@02.ප්‍රවෘත්තිනැරඹූනාලික BY @03.එහිපෝර්ට්සිටිපනතගැනඅ
  /FORMAT=AVALUE TABLES
  /CELLS=COUNT ROW tl;=j
  /COUNT ROUND CELL.</t>
  </si>
  <si>
    <t>tl;=j</t>
  </si>
  <si>
    <t>% of tl;=j</t>
  </si>
  <si>
    <t>CROSSTABS
  /TABLES=@02.ප්‍රවෘත්තිනැරඹූනාලික BY @04.පෝර්ට්සිටිපනතසදහාකොප
  /FORMAT=AVALUE TABLES
  /CELLS=COUNT ROW tl;=j
  /COUNT ROUND CELL.</t>
  </si>
  <si>
    <t>CROSSTABS
  /TABLES=@02.ප්‍රවෘත්තිනැරඹූනාලික BY @05.වරායනගරකෙටුම්පතේවගන්
  /FORMAT=AVALUE TABLES
  /CELLS=COUNT ROW tl;=j
  /COUNT ROUND CELL.</t>
  </si>
  <si>
    <t>CROSSTABS
  /TABLES=@04.පෝර්ට්සිටිපනතසදහාකොප BY @06.ප්‍රවෘත්තිවිකාශයපැවත
  /FORMAT=AVALUE TABLES
  /CELLS=COUNT ROW tl;=j
  /COUNT ROUND CELL.</t>
  </si>
  <si>
    <t>ixLHd;h</t>
  </si>
  <si>
    <t>m%;sY;h</t>
  </si>
  <si>
    <t>iuia; m%;sY;h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</si>
</sst>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2"/>
      <color theme="1"/>
      <name val="FMAbhaya"/>
    </font>
    <font>
      <sz val="12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 style="thin">
        <color rgb="FFE0E0E0"/>
      </left>
      <right/>
      <top/>
      <bottom/>
      <diagonal/>
    </border>
    <border>
      <left/>
      <right/>
      <top/>
      <bottom/>
      <diagonal/>
    </border>
    <border>
      <left style="thin">
        <color rgb="FFE0E0E0"/>
      </left>
      <right/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 style="thin">
        <color rgb="FFE0E0E0"/>
      </left>
      <right/>
      <top/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7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21"/>
    <xf numFmtId="0" fontId="1" fillId="2" borderId="21"/>
    <xf numFmtId="0" fontId="1" fillId="2" borderId="21"/>
  </cellStyleXfs>
  <cellXfs count="75">
    <xf numFmtId="0" fontId="0" fillId="0" borderId="0" xfId="0"/>
    <xf numFmtId="0" fontId="0" fillId="0" borderId="0" xfId="0" applyFont="1" applyFill="1"/>
    <xf numFmtId="0" fontId="2" fillId="0" borderId="1" xfId="1" applyFont="1" applyFill="1" applyBorder="1"/>
    <xf numFmtId="0" fontId="3" fillId="0" borderId="1" xfId="2" applyFont="1" applyFill="1" applyBorder="1"/>
    <xf numFmtId="0" fontId="4" fillId="0" borderId="1" xfId="6" applyFont="1" applyFill="1" applyBorder="1" applyAlignment="1">
      <alignment horizontal="center" vertical="center" wrapText="1"/>
    </xf>
    <xf numFmtId="0" fontId="4" fillId="0" borderId="3" xfId="4" applyFont="1" applyFill="1" applyBorder="1" applyAlignment="1">
      <alignment horizontal="center" vertical="center" wrapText="1"/>
    </xf>
    <xf numFmtId="0" fontId="4" fillId="0" borderId="4" xfId="5" applyFont="1" applyFill="1" applyBorder="1" applyAlignment="1">
      <alignment horizontal="center" vertical="center" wrapText="1"/>
    </xf>
    <xf numFmtId="0" fontId="5" fillId="0" borderId="5" xfId="7" applyFont="1" applyFill="1" applyBorder="1" applyAlignment="1">
      <alignment horizontal="left" vertical="top" wrapText="1"/>
    </xf>
    <xf numFmtId="0" fontId="5" fillId="0" borderId="6" xfId="8" applyFont="1" applyFill="1" applyBorder="1" applyAlignment="1">
      <alignment horizontal="left" vertical="top" wrapText="1"/>
    </xf>
    <xf numFmtId="0" fontId="5" fillId="0" borderId="11" xfId="13" applyFont="1" applyFill="1" applyBorder="1" applyAlignment="1">
      <alignment horizontal="right" vertical="top"/>
    </xf>
    <xf numFmtId="0" fontId="5" fillId="0" borderId="7" xfId="9" applyFont="1" applyFill="1" applyBorder="1" applyAlignment="1">
      <alignment horizontal="left" vertical="top" wrapText="1"/>
    </xf>
    <xf numFmtId="0" fontId="5" fillId="0" borderId="8" xfId="10" applyFont="1" applyFill="1" applyBorder="1" applyAlignment="1">
      <alignment horizontal="left" vertical="top" wrapText="1"/>
    </xf>
    <xf numFmtId="0" fontId="5" fillId="0" borderId="12" xfId="14" applyFont="1" applyFill="1" applyBorder="1" applyAlignment="1">
      <alignment horizontal="left" vertical="top" wrapText="1"/>
    </xf>
    <xf numFmtId="0" fontId="5" fillId="0" borderId="8" xfId="10" applyFont="1" applyFill="1" applyBorder="1" applyAlignment="1">
      <alignment horizontal="left" vertical="top" wrapText="1"/>
    </xf>
    <xf numFmtId="164" fontId="5" fillId="0" borderId="12" xfId="15" applyNumberFormat="1" applyFont="1" applyFill="1" applyBorder="1" applyAlignment="1">
      <alignment horizontal="right" vertical="top"/>
    </xf>
    <xf numFmtId="0" fontId="5" fillId="0" borderId="12" xfId="16" applyFont="1" applyFill="1" applyBorder="1" applyAlignment="1">
      <alignment horizontal="right" vertical="top"/>
    </xf>
    <xf numFmtId="0" fontId="5" fillId="0" borderId="9" xfId="11" applyFont="1" applyFill="1" applyBorder="1" applyAlignment="1">
      <alignment horizontal="left" vertical="top" wrapText="1"/>
    </xf>
    <xf numFmtId="0" fontId="5" fillId="0" borderId="10" xfId="12" applyFont="1" applyFill="1" applyBorder="1" applyAlignment="1">
      <alignment horizontal="left" vertical="top" wrapText="1"/>
    </xf>
    <xf numFmtId="164" fontId="5" fillId="0" borderId="13" xfId="17" applyNumberFormat="1" applyFont="1" applyFill="1" applyBorder="1" applyAlignment="1">
      <alignment horizontal="right" vertical="top"/>
    </xf>
    <xf numFmtId="0" fontId="6" fillId="0" borderId="1" xfId="18" applyFont="1" applyFill="1" applyBorder="1"/>
    <xf numFmtId="0" fontId="5" fillId="0" borderId="14" xfId="19" applyFont="1" applyFill="1" applyBorder="1" applyAlignment="1">
      <alignment horizontal="left" wrapText="1"/>
    </xf>
    <xf numFmtId="0" fontId="5" fillId="0" borderId="17" xfId="22" applyFont="1" applyFill="1" applyBorder="1" applyAlignment="1">
      <alignment horizontal="center" wrapText="1"/>
    </xf>
    <xf numFmtId="0" fontId="5" fillId="0" borderId="18" xfId="23" applyFont="1" applyFill="1" applyBorder="1" applyAlignment="1">
      <alignment horizontal="center" wrapText="1"/>
    </xf>
    <xf numFmtId="0" fontId="5" fillId="0" borderId="19" xfId="24" applyFont="1" applyFill="1" applyBorder="1" applyAlignment="1">
      <alignment horizontal="center" wrapText="1"/>
    </xf>
    <xf numFmtId="0" fontId="5" fillId="0" borderId="15" xfId="20" applyFont="1" applyFill="1" applyBorder="1" applyAlignment="1">
      <alignment horizontal="left" wrapText="1"/>
    </xf>
    <xf numFmtId="0" fontId="5" fillId="0" borderId="21" xfId="27" applyFont="1" applyFill="1" applyBorder="1" applyAlignment="1">
      <alignment horizontal="center" wrapText="1"/>
    </xf>
    <xf numFmtId="0" fontId="5" fillId="0" borderId="20" xfId="26" applyFont="1" applyFill="1" applyBorder="1" applyAlignment="1">
      <alignment horizontal="center" wrapText="1"/>
    </xf>
    <xf numFmtId="0" fontId="5" fillId="0" borderId="22" xfId="29" applyFont="1" applyFill="1" applyBorder="1" applyAlignment="1">
      <alignment horizontal="center" wrapText="1"/>
    </xf>
    <xf numFmtId="0" fontId="5" fillId="0" borderId="16" xfId="21" applyFont="1" applyFill="1" applyBorder="1" applyAlignment="1">
      <alignment horizontal="left" wrapText="1"/>
    </xf>
    <xf numFmtId="0" fontId="5" fillId="0" borderId="23" xfId="30" applyFont="1" applyFill="1" applyBorder="1" applyAlignment="1">
      <alignment horizontal="center" wrapText="1"/>
    </xf>
    <xf numFmtId="0" fontId="5" fillId="0" borderId="24" xfId="31" applyFont="1" applyFill="1" applyBorder="1" applyAlignment="1">
      <alignment horizontal="center" wrapText="1"/>
    </xf>
    <xf numFmtId="0" fontId="5" fillId="0" borderId="25" xfId="32" applyFont="1" applyFill="1" applyBorder="1" applyAlignment="1">
      <alignment horizontal="center" wrapText="1"/>
    </xf>
    <xf numFmtId="0" fontId="5" fillId="0" borderId="26" xfId="33" applyFont="1" applyFill="1" applyBorder="1" applyAlignment="1">
      <alignment horizontal="center" wrapText="1"/>
    </xf>
    <xf numFmtId="0" fontId="5" fillId="0" borderId="27" xfId="34" applyFont="1" applyFill="1" applyBorder="1" applyAlignment="1">
      <alignment horizontal="left" vertical="top" wrapText="1"/>
    </xf>
    <xf numFmtId="164" fontId="5" fillId="0" borderId="28" xfId="35" applyNumberFormat="1" applyFont="1" applyFill="1" applyBorder="1" applyAlignment="1">
      <alignment horizontal="right" vertical="top"/>
    </xf>
    <xf numFmtId="165" fontId="5" fillId="0" borderId="29" xfId="36" applyNumberFormat="1" applyFont="1" applyFill="1" applyBorder="1" applyAlignment="1">
      <alignment horizontal="right" vertical="top"/>
    </xf>
    <xf numFmtId="164" fontId="5" fillId="0" borderId="30" xfId="37" applyNumberFormat="1" applyFont="1" applyFill="1" applyBorder="1" applyAlignment="1">
      <alignment horizontal="right" vertical="top"/>
    </xf>
    <xf numFmtId="165" fontId="5" fillId="0" borderId="31" xfId="38" applyNumberFormat="1" applyFont="1" applyFill="1" applyBorder="1" applyAlignment="1">
      <alignment horizontal="right" vertical="top"/>
    </xf>
    <xf numFmtId="0" fontId="5" fillId="0" borderId="2" xfId="39" applyFont="1" applyFill="1" applyBorder="1" applyAlignment="1">
      <alignment horizontal="left" wrapText="1"/>
    </xf>
    <xf numFmtId="0" fontId="5" fillId="0" borderId="3" xfId="40" applyFont="1" applyFill="1" applyBorder="1" applyAlignment="1">
      <alignment horizontal="left" wrapText="1"/>
    </xf>
    <xf numFmtId="0" fontId="5" fillId="0" borderId="4" xfId="41" applyFont="1" applyFill="1" applyBorder="1" applyAlignment="1">
      <alignment horizontal="left" wrapText="1"/>
    </xf>
    <xf numFmtId="0" fontId="5" fillId="0" borderId="35" xfId="45" applyFont="1" applyFill="1" applyBorder="1" applyAlignment="1">
      <alignment horizontal="center" wrapText="1"/>
    </xf>
    <xf numFmtId="0" fontId="5" fillId="0" borderId="32" xfId="42" applyFont="1" applyFill="1" applyBorder="1" applyAlignment="1">
      <alignment horizontal="left" wrapText="1"/>
    </xf>
    <xf numFmtId="0" fontId="5" fillId="0" borderId="33" xfId="43" applyFont="1" applyFill="1" applyBorder="1" applyAlignment="1">
      <alignment horizontal="left" wrapText="1"/>
    </xf>
    <xf numFmtId="0" fontId="5" fillId="0" borderId="34" xfId="44" applyFont="1" applyFill="1" applyBorder="1" applyAlignment="1">
      <alignment horizontal="left" wrapText="1"/>
    </xf>
    <xf numFmtId="0" fontId="5" fillId="0" borderId="38" xfId="50" applyFont="1" applyFill="1" applyBorder="1" applyAlignment="1">
      <alignment horizontal="left" vertical="top" wrapText="1"/>
    </xf>
    <xf numFmtId="165" fontId="5" fillId="0" borderId="44" xfId="61" applyNumberFormat="1" applyFont="1" applyFill="1" applyBorder="1" applyAlignment="1">
      <alignment horizontal="right" vertical="top"/>
    </xf>
    <xf numFmtId="165" fontId="5" fillId="0" borderId="45" xfId="62" applyNumberFormat="1" applyFont="1" applyFill="1" applyBorder="1" applyAlignment="1">
      <alignment horizontal="right" vertical="top"/>
    </xf>
    <xf numFmtId="165" fontId="5" fillId="0" borderId="46" xfId="63" applyNumberFormat="1" applyFont="1" applyFill="1" applyBorder="1" applyAlignment="1">
      <alignment horizontal="right" vertical="top"/>
    </xf>
    <xf numFmtId="0" fontId="5" fillId="0" borderId="39" xfId="51" applyFont="1" applyFill="1" applyBorder="1" applyAlignment="1">
      <alignment horizontal="left" vertical="top" wrapText="1"/>
    </xf>
    <xf numFmtId="165" fontId="5" fillId="0" borderId="47" xfId="65" applyNumberFormat="1" applyFont="1" applyFill="1" applyBorder="1" applyAlignment="1">
      <alignment horizontal="right" vertical="top"/>
    </xf>
    <xf numFmtId="165" fontId="5" fillId="0" borderId="48" xfId="66" applyNumberFormat="1" applyFont="1" applyFill="1" applyBorder="1" applyAlignment="1">
      <alignment horizontal="right" vertical="top"/>
    </xf>
    <xf numFmtId="165" fontId="5" fillId="0" borderId="49" xfId="67" applyNumberFormat="1" applyFont="1" applyFill="1" applyBorder="1" applyAlignment="1">
      <alignment horizontal="right" vertical="top"/>
    </xf>
    <xf numFmtId="164" fontId="5" fillId="0" borderId="44" xfId="69" applyNumberFormat="1" applyFont="1" applyFill="1" applyBorder="1" applyAlignment="1">
      <alignment horizontal="right" vertical="top"/>
    </xf>
    <xf numFmtId="164" fontId="5" fillId="0" borderId="45" xfId="70" applyNumberFormat="1" applyFont="1" applyFill="1" applyBorder="1" applyAlignment="1">
      <alignment horizontal="right" vertical="top"/>
    </xf>
    <xf numFmtId="164" fontId="5" fillId="0" borderId="46" xfId="71" applyNumberFormat="1" applyFont="1" applyFill="1" applyBorder="1" applyAlignment="1">
      <alignment horizontal="right" vertical="top"/>
    </xf>
    <xf numFmtId="0" fontId="5" fillId="0" borderId="43" xfId="55" applyFont="1" applyFill="1" applyBorder="1" applyAlignment="1">
      <alignment horizontal="left" vertical="top" wrapText="1"/>
    </xf>
    <xf numFmtId="165" fontId="5" fillId="0" borderId="50" xfId="73" applyNumberFormat="1" applyFont="1" applyFill="1" applyBorder="1" applyAlignment="1">
      <alignment horizontal="right" vertical="top"/>
    </xf>
    <xf numFmtId="0" fontId="7" fillId="0" borderId="1" xfId="1" applyFont="1" applyFill="1" applyBorder="1"/>
    <xf numFmtId="0" fontId="7" fillId="0" borderId="12" xfId="14" applyFont="1" applyFill="1" applyBorder="1" applyAlignment="1">
      <alignment horizontal="left" vertical="top" wrapText="1"/>
    </xf>
    <xf numFmtId="0" fontId="7" fillId="0" borderId="20" xfId="26" applyFont="1" applyFill="1" applyBorder="1" applyAlignment="1">
      <alignment horizontal="center" wrapText="1"/>
    </xf>
    <xf numFmtId="0" fontId="7" fillId="0" borderId="42" xfId="54" applyFont="1" applyFill="1" applyBorder="1" applyAlignment="1">
      <alignment horizontal="left" vertical="top" wrapText="1"/>
    </xf>
    <xf numFmtId="0" fontId="7" fillId="0" borderId="36" xfId="47" applyFont="1" applyFill="1" applyBorder="1" applyAlignment="1">
      <alignment horizontal="left" vertical="top" wrapText="1"/>
    </xf>
    <xf numFmtId="0" fontId="5" fillId="0" borderId="37" xfId="48" applyFont="1" applyFill="1" applyBorder="1" applyAlignment="1">
      <alignment vertical="top" wrapText="1"/>
    </xf>
    <xf numFmtId="0" fontId="5" fillId="0" borderId="7" xfId="9" applyFont="1" applyFill="1" applyBorder="1" applyAlignment="1">
      <alignment vertical="top" wrapText="1"/>
    </xf>
    <xf numFmtId="0" fontId="5" fillId="0" borderId="36" xfId="47" applyFont="1" applyFill="1" applyBorder="1" applyAlignment="1">
      <alignment vertical="top" wrapText="1"/>
    </xf>
    <xf numFmtId="0" fontId="5" fillId="0" borderId="40" xfId="48" applyFont="1" applyFill="1" applyBorder="1" applyAlignment="1">
      <alignment horizontal="center" vertical="top" wrapText="1"/>
    </xf>
    <xf numFmtId="0" fontId="5" fillId="0" borderId="21" xfId="48" applyFont="1" applyFill="1" applyBorder="1" applyAlignment="1">
      <alignment horizontal="center" vertical="top" wrapText="1"/>
    </xf>
    <xf numFmtId="0" fontId="5" fillId="0" borderId="11" xfId="48" applyFont="1" applyFill="1" applyBorder="1" applyAlignment="1">
      <alignment horizontal="center" vertical="top" wrapText="1"/>
    </xf>
    <xf numFmtId="0" fontId="7" fillId="0" borderId="19" xfId="24" applyFont="1" applyFill="1" applyBorder="1" applyAlignment="1">
      <alignment wrapText="1"/>
    </xf>
    <xf numFmtId="0" fontId="8" fillId="2" borderId="41" xfId="76" applyFont="1" applyBorder="1" applyAlignment="1">
      <alignment horizontal="left" vertical="top" wrapText="1"/>
    </xf>
    <xf numFmtId="0" fontId="8" fillId="2" borderId="25" xfId="77" applyFont="1" applyBorder="1" applyAlignment="1">
      <alignment horizontal="left" vertical="top" wrapText="1"/>
    </xf>
    <xf numFmtId="0" fontId="8" fillId="2" borderId="42" xfId="78" applyFont="1" applyBorder="1" applyAlignment="1">
      <alignment horizontal="left" vertical="top" wrapText="1"/>
    </xf>
    <xf numFmtId="0" fontId="5" fillId="0" borderId="39" xfId="51" applyFont="1" applyFill="1" applyBorder="1" applyAlignment="1">
      <alignment vertical="top" wrapText="1"/>
    </xf>
    <xf numFmtId="0" fontId="5" fillId="0" borderId="38" xfId="50" applyFont="1" applyFill="1" applyBorder="1" applyAlignment="1">
      <alignment vertical="top" wrapText="1"/>
    </xf>
  </cellXfs>
  <cellStyles count="79">
    <cellStyle name="Normal" xfId="0" builtinId="0"/>
    <cellStyle name="style1640843387084" xfId="77" xr:uid="{31E57DEF-58E9-4D6B-A0FA-FB57C307431A}"/>
    <cellStyle name="style1660243284723" xfId="76" xr:uid="{23C955FD-7DED-4C12-8B1E-8F507EB175E0}"/>
    <cellStyle name="style1660243284803" xfId="78" xr:uid="{F92DD42F-5E3D-4E50-862E-77504B53C2D4}"/>
    <cellStyle name="style1661232860871" xfId="1" xr:uid="{00000000-0005-0000-0000-000001000000}"/>
    <cellStyle name="style1661232860965" xfId="2" xr:uid="{00000000-0005-0000-0000-000002000000}"/>
    <cellStyle name="style1661232861022" xfId="3" xr:uid="{00000000-0005-0000-0000-000003000000}"/>
    <cellStyle name="style1661232861102" xfId="4" xr:uid="{00000000-0005-0000-0000-000004000000}"/>
    <cellStyle name="style1661232861188" xfId="5" xr:uid="{00000000-0005-0000-0000-000005000000}"/>
    <cellStyle name="style1661232861271" xfId="6" xr:uid="{00000000-0005-0000-0000-000006000000}"/>
    <cellStyle name="style1661232861338" xfId="7" xr:uid="{00000000-0005-0000-0000-000007000000}"/>
    <cellStyle name="style1661232861428" xfId="8" xr:uid="{00000000-0005-0000-0000-000008000000}"/>
    <cellStyle name="style1661232861498" xfId="9" xr:uid="{00000000-0005-0000-0000-000009000000}"/>
    <cellStyle name="style1661232861571" xfId="10" xr:uid="{00000000-0005-0000-0000-00000A000000}"/>
    <cellStyle name="style1661232861659" xfId="11" xr:uid="{00000000-0005-0000-0000-00000B000000}"/>
    <cellStyle name="style1661232861745" xfId="12" xr:uid="{00000000-0005-0000-0000-00000C000000}"/>
    <cellStyle name="style1661232861824" xfId="13" xr:uid="{00000000-0005-0000-0000-00000D000000}"/>
    <cellStyle name="style1661232861902" xfId="14" xr:uid="{00000000-0005-0000-0000-00000E000000}"/>
    <cellStyle name="style1661232861976" xfId="15" xr:uid="{00000000-0005-0000-0000-00000F000000}"/>
    <cellStyle name="style1661232862039" xfId="16" xr:uid="{00000000-0005-0000-0000-000010000000}"/>
    <cellStyle name="style1661232862102" xfId="17" xr:uid="{00000000-0005-0000-0000-000011000000}"/>
    <cellStyle name="style1661232862183" xfId="18" xr:uid="{00000000-0005-0000-0000-000012000000}"/>
    <cellStyle name="style1661232862238" xfId="19" xr:uid="{00000000-0005-0000-0000-000013000000}"/>
    <cellStyle name="style1661232862311" xfId="20" xr:uid="{00000000-0005-0000-0000-000014000000}"/>
    <cellStyle name="style1661232862393" xfId="21" xr:uid="{00000000-0005-0000-0000-000015000000}"/>
    <cellStyle name="style1661232862483" xfId="22" xr:uid="{00000000-0005-0000-0000-000016000000}"/>
    <cellStyle name="style1661232862572" xfId="23" xr:uid="{00000000-0005-0000-0000-000017000000}"/>
    <cellStyle name="style1661232862653" xfId="24" xr:uid="{00000000-0005-0000-0000-000018000000}"/>
    <cellStyle name="style1661232862721" xfId="25" xr:uid="{00000000-0005-0000-0000-000019000000}"/>
    <cellStyle name="style1661232862790" xfId="26" xr:uid="{00000000-0005-0000-0000-00001A000000}"/>
    <cellStyle name="style1661232862872" xfId="27" xr:uid="{00000000-0005-0000-0000-00001B000000}"/>
    <cellStyle name="style1661232862961" xfId="28" xr:uid="{00000000-0005-0000-0000-00001C000000}"/>
    <cellStyle name="style1661232863045" xfId="29" xr:uid="{00000000-0005-0000-0000-00001D000000}"/>
    <cellStyle name="style1661232863123" xfId="30" xr:uid="{00000000-0005-0000-0000-00001E000000}"/>
    <cellStyle name="style1661232863211" xfId="31" xr:uid="{00000000-0005-0000-0000-00001F000000}"/>
    <cellStyle name="style1661232863293" xfId="32" xr:uid="{00000000-0005-0000-0000-000020000000}"/>
    <cellStyle name="style1661232863369" xfId="33" xr:uid="{00000000-0005-0000-0000-000021000000}"/>
    <cellStyle name="style1661232863452" xfId="34" xr:uid="{00000000-0005-0000-0000-000022000000}"/>
    <cellStyle name="style1661232863529" xfId="35" xr:uid="{00000000-0005-0000-0000-000023000000}"/>
    <cellStyle name="style1661232863609" xfId="36" xr:uid="{00000000-0005-0000-0000-000024000000}"/>
    <cellStyle name="style1661232863683" xfId="37" xr:uid="{00000000-0005-0000-0000-000025000000}"/>
    <cellStyle name="style1661232863761" xfId="38" xr:uid="{00000000-0005-0000-0000-000026000000}"/>
    <cellStyle name="style1661232863837" xfId="39" xr:uid="{00000000-0005-0000-0000-000027000000}"/>
    <cellStyle name="style1661232863892" xfId="40" xr:uid="{00000000-0005-0000-0000-000028000000}"/>
    <cellStyle name="style1661232863945" xfId="41" xr:uid="{00000000-0005-0000-0000-000029000000}"/>
    <cellStyle name="style1661232864006" xfId="42" xr:uid="{00000000-0005-0000-0000-00002A000000}"/>
    <cellStyle name="style1661232864084" xfId="43" xr:uid="{00000000-0005-0000-0000-00002B000000}"/>
    <cellStyle name="style1661232864164" xfId="44" xr:uid="{00000000-0005-0000-0000-00002C000000}"/>
    <cellStyle name="style1661232864247" xfId="45" xr:uid="{00000000-0005-0000-0000-00002D000000}"/>
    <cellStyle name="style1661232864334" xfId="46" xr:uid="{00000000-0005-0000-0000-00002E000000}"/>
    <cellStyle name="style1661232864425" xfId="47" xr:uid="{00000000-0005-0000-0000-00002F000000}"/>
    <cellStyle name="style1661232864536" xfId="48" xr:uid="{00000000-0005-0000-0000-000030000000}"/>
    <cellStyle name="style1661232864643" xfId="49" xr:uid="{00000000-0005-0000-0000-000031000000}"/>
    <cellStyle name="style1661232864745" xfId="50" xr:uid="{00000000-0005-0000-0000-000032000000}"/>
    <cellStyle name="style1661232864849" xfId="51" xr:uid="{00000000-0005-0000-0000-000033000000}"/>
    <cellStyle name="style1661232864933" xfId="52" xr:uid="{00000000-0005-0000-0000-000034000000}"/>
    <cellStyle name="style1661232865010" xfId="53" xr:uid="{00000000-0005-0000-0000-000035000000}"/>
    <cellStyle name="style1661232865088" xfId="54" xr:uid="{00000000-0005-0000-0000-000036000000}"/>
    <cellStyle name="style1661232865172" xfId="55" xr:uid="{00000000-0005-0000-0000-000037000000}"/>
    <cellStyle name="style1661232865254" xfId="56" xr:uid="{00000000-0005-0000-0000-000038000000}"/>
    <cellStyle name="style1661232865331" xfId="57" xr:uid="{00000000-0005-0000-0000-000039000000}"/>
    <cellStyle name="style1661232865406" xfId="58" xr:uid="{00000000-0005-0000-0000-00003A000000}"/>
    <cellStyle name="style1661232865487" xfId="59" xr:uid="{00000000-0005-0000-0000-00003B000000}"/>
    <cellStyle name="style1661232865570" xfId="60" xr:uid="{00000000-0005-0000-0000-00003C000000}"/>
    <cellStyle name="style1661232865656" xfId="61" xr:uid="{00000000-0005-0000-0000-00003D000000}"/>
    <cellStyle name="style1661232865766" xfId="62" xr:uid="{00000000-0005-0000-0000-00003E000000}"/>
    <cellStyle name="style1661232865867" xfId="63" xr:uid="{00000000-0005-0000-0000-00003F000000}"/>
    <cellStyle name="style1661232865961" xfId="64" xr:uid="{00000000-0005-0000-0000-000040000000}"/>
    <cellStyle name="style1661232866034" xfId="65" xr:uid="{00000000-0005-0000-0000-000041000000}"/>
    <cellStyle name="style1661232866115" xfId="66" xr:uid="{00000000-0005-0000-0000-000042000000}"/>
    <cellStyle name="style1661232866208" xfId="67" xr:uid="{00000000-0005-0000-0000-000043000000}"/>
    <cellStyle name="style1661232866296" xfId="68" xr:uid="{00000000-0005-0000-0000-000044000000}"/>
    <cellStyle name="style1661232866360" xfId="69" xr:uid="{00000000-0005-0000-0000-000045000000}"/>
    <cellStyle name="style1661232866419" xfId="70" xr:uid="{00000000-0005-0000-0000-000046000000}"/>
    <cellStyle name="style1661232866478" xfId="71" xr:uid="{00000000-0005-0000-0000-000047000000}"/>
    <cellStyle name="style1661232866546" xfId="72" xr:uid="{00000000-0005-0000-0000-000048000000}"/>
    <cellStyle name="style1661232866632" xfId="73" xr:uid="{00000000-0005-0000-0000-000049000000}"/>
    <cellStyle name="style1661232866714" xfId="74" xr:uid="{00000000-0005-0000-0000-00004A000000}"/>
    <cellStyle name="style1661232866790" xfId="75" xr:uid="{00000000-0005-0000-0000-00004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Sheet1!$F$233</c:f>
              <c:strCache>
                <c:ptCount val="1"/>
                <c:pt idx="0">
                  <c:v>16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Sheet1!$E$234:$E$245</c:f>
              <c:strCache>
                <c:ptCount val="12"/>
                <c:pt idx="0">
                  <c:v>0 min</c:v>
                </c:pt>
                <c:pt idx="1">
                  <c:v>10 min</c:v>
                </c:pt>
                <c:pt idx="2">
                  <c:v>12 min</c:v>
                </c:pt>
                <c:pt idx="3">
                  <c:v>15 min</c:v>
                </c:pt>
                <c:pt idx="4">
                  <c:v>2 min</c:v>
                </c:pt>
                <c:pt idx="5">
                  <c:v>2min 30.sec</c:v>
                </c:pt>
                <c:pt idx="6">
                  <c:v>4 mi</c:v>
                </c:pt>
                <c:pt idx="7">
                  <c:v>4 min</c:v>
                </c:pt>
                <c:pt idx="8">
                  <c:v>5 min</c:v>
                </c:pt>
                <c:pt idx="9">
                  <c:v>6 min</c:v>
                </c:pt>
                <c:pt idx="10">
                  <c:v>7 min</c:v>
                </c:pt>
                <c:pt idx="11">
                  <c:v>8 min</c:v>
                </c:pt>
              </c:strCache>
            </c:strRef>
          </c:cat>
          <c:val>
            <c:numRef>
              <c:f>Sheet1!$F$234:$F$245</c:f>
              <c:numCache>
                <c:formatCode>###0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9-4302-8B60-147AF1C7D2DB}"/>
            </c:ext>
          </c:extLst>
        </c:ser>
        <c:ser>
          <c:idx val="1"/>
          <c:order val="1"/>
          <c:tx>
            <c:strRef>
              <c:f>Sheet1!$G$233</c:f>
              <c:strCache>
                <c:ptCount val="1"/>
                <c:pt idx="0">
                  <c:v>19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Sheet1!$E$234:$E$245</c:f>
              <c:strCache>
                <c:ptCount val="12"/>
                <c:pt idx="0">
                  <c:v>0 min</c:v>
                </c:pt>
                <c:pt idx="1">
                  <c:v>10 min</c:v>
                </c:pt>
                <c:pt idx="2">
                  <c:v>12 min</c:v>
                </c:pt>
                <c:pt idx="3">
                  <c:v>15 min</c:v>
                </c:pt>
                <c:pt idx="4">
                  <c:v>2 min</c:v>
                </c:pt>
                <c:pt idx="5">
                  <c:v>2min 30.sec</c:v>
                </c:pt>
                <c:pt idx="6">
                  <c:v>4 mi</c:v>
                </c:pt>
                <c:pt idx="7">
                  <c:v>4 min</c:v>
                </c:pt>
                <c:pt idx="8">
                  <c:v>5 min</c:v>
                </c:pt>
                <c:pt idx="9">
                  <c:v>6 min</c:v>
                </c:pt>
                <c:pt idx="10">
                  <c:v>7 min</c:v>
                </c:pt>
                <c:pt idx="11">
                  <c:v>8 min</c:v>
                </c:pt>
              </c:strCache>
            </c:strRef>
          </c:cat>
          <c:val>
            <c:numRef>
              <c:f>Sheet1!$G$234:$G$245</c:f>
              <c:numCache>
                <c:formatCode>###0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59-4302-8B60-147AF1C7D2DB}"/>
            </c:ext>
          </c:extLst>
        </c:ser>
        <c:ser>
          <c:idx val="2"/>
          <c:order val="2"/>
          <c:tx>
            <c:strRef>
              <c:f>Sheet1!$H$233</c:f>
              <c:strCache>
                <c:ptCount val="1"/>
                <c:pt idx="0">
                  <c:v>21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Sheet1!$E$234:$E$245</c:f>
              <c:strCache>
                <c:ptCount val="12"/>
                <c:pt idx="0">
                  <c:v>0 min</c:v>
                </c:pt>
                <c:pt idx="1">
                  <c:v>10 min</c:v>
                </c:pt>
                <c:pt idx="2">
                  <c:v>12 min</c:v>
                </c:pt>
                <c:pt idx="3">
                  <c:v>15 min</c:v>
                </c:pt>
                <c:pt idx="4">
                  <c:v>2 min</c:v>
                </c:pt>
                <c:pt idx="5">
                  <c:v>2min 30.sec</c:v>
                </c:pt>
                <c:pt idx="6">
                  <c:v>4 mi</c:v>
                </c:pt>
                <c:pt idx="7">
                  <c:v>4 min</c:v>
                </c:pt>
                <c:pt idx="8">
                  <c:v>5 min</c:v>
                </c:pt>
                <c:pt idx="9">
                  <c:v>6 min</c:v>
                </c:pt>
                <c:pt idx="10">
                  <c:v>7 min</c:v>
                </c:pt>
                <c:pt idx="11">
                  <c:v>8 min</c:v>
                </c:pt>
              </c:strCache>
            </c:strRef>
          </c:cat>
          <c:val>
            <c:numRef>
              <c:f>Sheet1!$H$234:$H$245</c:f>
              <c:numCache>
                <c:formatCode>###0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59-4302-8B60-147AF1C7D2DB}"/>
            </c:ext>
          </c:extLst>
        </c:ser>
        <c:ser>
          <c:idx val="3"/>
          <c:order val="3"/>
          <c:tx>
            <c:strRef>
              <c:f>Sheet1!$I$233</c:f>
              <c:strCache>
                <c:ptCount val="1"/>
                <c:pt idx="0">
                  <c:v>23 min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Sheet1!$E$234:$E$245</c:f>
              <c:strCache>
                <c:ptCount val="12"/>
                <c:pt idx="0">
                  <c:v>0 min</c:v>
                </c:pt>
                <c:pt idx="1">
                  <c:v>10 min</c:v>
                </c:pt>
                <c:pt idx="2">
                  <c:v>12 min</c:v>
                </c:pt>
                <c:pt idx="3">
                  <c:v>15 min</c:v>
                </c:pt>
                <c:pt idx="4">
                  <c:v>2 min</c:v>
                </c:pt>
                <c:pt idx="5">
                  <c:v>2min 30.sec</c:v>
                </c:pt>
                <c:pt idx="6">
                  <c:v>4 mi</c:v>
                </c:pt>
                <c:pt idx="7">
                  <c:v>4 min</c:v>
                </c:pt>
                <c:pt idx="8">
                  <c:v>5 min</c:v>
                </c:pt>
                <c:pt idx="9">
                  <c:v>6 min</c:v>
                </c:pt>
                <c:pt idx="10">
                  <c:v>7 min</c:v>
                </c:pt>
                <c:pt idx="11">
                  <c:v>8 min</c:v>
                </c:pt>
              </c:strCache>
            </c:strRef>
          </c:cat>
          <c:val>
            <c:numRef>
              <c:f>Sheet1!$I$234:$I$245</c:f>
              <c:numCache>
                <c:formatCode>###0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59-4302-8B60-147AF1C7D2DB}"/>
            </c:ext>
          </c:extLst>
        </c:ser>
        <c:ser>
          <c:idx val="4"/>
          <c:order val="4"/>
          <c:tx>
            <c:strRef>
              <c:f>Sheet1!$J$233</c:f>
              <c:strCache>
                <c:ptCount val="1"/>
                <c:pt idx="0">
                  <c:v>25 min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Sheet1!$E$234:$E$245</c:f>
              <c:strCache>
                <c:ptCount val="12"/>
                <c:pt idx="0">
                  <c:v>0 min</c:v>
                </c:pt>
                <c:pt idx="1">
                  <c:v>10 min</c:v>
                </c:pt>
                <c:pt idx="2">
                  <c:v>12 min</c:v>
                </c:pt>
                <c:pt idx="3">
                  <c:v>15 min</c:v>
                </c:pt>
                <c:pt idx="4">
                  <c:v>2 min</c:v>
                </c:pt>
                <c:pt idx="5">
                  <c:v>2min 30.sec</c:v>
                </c:pt>
                <c:pt idx="6">
                  <c:v>4 mi</c:v>
                </c:pt>
                <c:pt idx="7">
                  <c:v>4 min</c:v>
                </c:pt>
                <c:pt idx="8">
                  <c:v>5 min</c:v>
                </c:pt>
                <c:pt idx="9">
                  <c:v>6 min</c:v>
                </c:pt>
                <c:pt idx="10">
                  <c:v>7 min</c:v>
                </c:pt>
                <c:pt idx="11">
                  <c:v>8 min</c:v>
                </c:pt>
              </c:strCache>
            </c:strRef>
          </c:cat>
          <c:val>
            <c:numRef>
              <c:f>Sheet1!$J$234:$J$245</c:f>
              <c:numCache>
                <c:formatCode>###0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59-4302-8B60-147AF1C7D2DB}"/>
            </c:ext>
          </c:extLst>
        </c:ser>
        <c:ser>
          <c:idx val="5"/>
          <c:order val="5"/>
          <c:tx>
            <c:strRef>
              <c:f>Sheet1!$K$233</c:f>
              <c:strCache>
                <c:ptCount val="1"/>
                <c:pt idx="0">
                  <c:v>26 min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Sheet1!$E$234:$E$245</c:f>
              <c:strCache>
                <c:ptCount val="12"/>
                <c:pt idx="0">
                  <c:v>0 min</c:v>
                </c:pt>
                <c:pt idx="1">
                  <c:v>10 min</c:v>
                </c:pt>
                <c:pt idx="2">
                  <c:v>12 min</c:v>
                </c:pt>
                <c:pt idx="3">
                  <c:v>15 min</c:v>
                </c:pt>
                <c:pt idx="4">
                  <c:v>2 min</c:v>
                </c:pt>
                <c:pt idx="5">
                  <c:v>2min 30.sec</c:v>
                </c:pt>
                <c:pt idx="6">
                  <c:v>4 mi</c:v>
                </c:pt>
                <c:pt idx="7">
                  <c:v>4 min</c:v>
                </c:pt>
                <c:pt idx="8">
                  <c:v>5 min</c:v>
                </c:pt>
                <c:pt idx="9">
                  <c:v>6 min</c:v>
                </c:pt>
                <c:pt idx="10">
                  <c:v>7 min</c:v>
                </c:pt>
                <c:pt idx="11">
                  <c:v>8 min</c:v>
                </c:pt>
              </c:strCache>
            </c:strRef>
          </c:cat>
          <c:val>
            <c:numRef>
              <c:f>Sheet1!$K$234:$K$245</c:f>
              <c:numCache>
                <c:formatCode>###0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59-4302-8B60-147AF1C7D2DB}"/>
            </c:ext>
          </c:extLst>
        </c:ser>
        <c:ser>
          <c:idx val="6"/>
          <c:order val="6"/>
          <c:tx>
            <c:strRef>
              <c:f>Sheet1!$L$233</c:f>
              <c:strCache>
                <c:ptCount val="1"/>
                <c:pt idx="0">
                  <c:v>27 min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Sheet1!$E$234:$E$245</c:f>
              <c:strCache>
                <c:ptCount val="12"/>
                <c:pt idx="0">
                  <c:v>0 min</c:v>
                </c:pt>
                <c:pt idx="1">
                  <c:v>10 min</c:v>
                </c:pt>
                <c:pt idx="2">
                  <c:v>12 min</c:v>
                </c:pt>
                <c:pt idx="3">
                  <c:v>15 min</c:v>
                </c:pt>
                <c:pt idx="4">
                  <c:v>2 min</c:v>
                </c:pt>
                <c:pt idx="5">
                  <c:v>2min 30.sec</c:v>
                </c:pt>
                <c:pt idx="6">
                  <c:v>4 mi</c:v>
                </c:pt>
                <c:pt idx="7">
                  <c:v>4 min</c:v>
                </c:pt>
                <c:pt idx="8">
                  <c:v>5 min</c:v>
                </c:pt>
                <c:pt idx="9">
                  <c:v>6 min</c:v>
                </c:pt>
                <c:pt idx="10">
                  <c:v>7 min</c:v>
                </c:pt>
                <c:pt idx="11">
                  <c:v>8 min</c:v>
                </c:pt>
              </c:strCache>
            </c:strRef>
          </c:cat>
          <c:val>
            <c:numRef>
              <c:f>Sheet1!$L$234:$L$245</c:f>
              <c:numCache>
                <c:formatCode>###0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59-4302-8B60-147AF1C7D2DB}"/>
            </c:ext>
          </c:extLst>
        </c:ser>
        <c:ser>
          <c:idx val="7"/>
          <c:order val="7"/>
          <c:tx>
            <c:strRef>
              <c:f>Sheet1!$M$233</c:f>
              <c:strCache>
                <c:ptCount val="1"/>
                <c:pt idx="0">
                  <c:v>28 min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Sheet1!$E$234:$E$245</c:f>
              <c:strCache>
                <c:ptCount val="12"/>
                <c:pt idx="0">
                  <c:v>0 min</c:v>
                </c:pt>
                <c:pt idx="1">
                  <c:v>10 min</c:v>
                </c:pt>
                <c:pt idx="2">
                  <c:v>12 min</c:v>
                </c:pt>
                <c:pt idx="3">
                  <c:v>15 min</c:v>
                </c:pt>
                <c:pt idx="4">
                  <c:v>2 min</c:v>
                </c:pt>
                <c:pt idx="5">
                  <c:v>2min 30.sec</c:v>
                </c:pt>
                <c:pt idx="6">
                  <c:v>4 mi</c:v>
                </c:pt>
                <c:pt idx="7">
                  <c:v>4 min</c:v>
                </c:pt>
                <c:pt idx="8">
                  <c:v>5 min</c:v>
                </c:pt>
                <c:pt idx="9">
                  <c:v>6 min</c:v>
                </c:pt>
                <c:pt idx="10">
                  <c:v>7 min</c:v>
                </c:pt>
                <c:pt idx="11">
                  <c:v>8 min</c:v>
                </c:pt>
              </c:strCache>
            </c:strRef>
          </c:cat>
          <c:val>
            <c:numRef>
              <c:f>Sheet1!$M$234:$M$245</c:f>
              <c:numCache>
                <c:formatCode>###0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59-4302-8B60-147AF1C7D2DB}"/>
            </c:ext>
          </c:extLst>
        </c:ser>
        <c:ser>
          <c:idx val="8"/>
          <c:order val="8"/>
          <c:tx>
            <c:strRef>
              <c:f>Sheet1!$N$233</c:f>
              <c:strCache>
                <c:ptCount val="1"/>
                <c:pt idx="0">
                  <c:v>30 min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Sheet1!$E$234:$E$245</c:f>
              <c:strCache>
                <c:ptCount val="12"/>
                <c:pt idx="0">
                  <c:v>0 min</c:v>
                </c:pt>
                <c:pt idx="1">
                  <c:v>10 min</c:v>
                </c:pt>
                <c:pt idx="2">
                  <c:v>12 min</c:v>
                </c:pt>
                <c:pt idx="3">
                  <c:v>15 min</c:v>
                </c:pt>
                <c:pt idx="4">
                  <c:v>2 min</c:v>
                </c:pt>
                <c:pt idx="5">
                  <c:v>2min 30.sec</c:v>
                </c:pt>
                <c:pt idx="6">
                  <c:v>4 mi</c:v>
                </c:pt>
                <c:pt idx="7">
                  <c:v>4 min</c:v>
                </c:pt>
                <c:pt idx="8">
                  <c:v>5 min</c:v>
                </c:pt>
                <c:pt idx="9">
                  <c:v>6 min</c:v>
                </c:pt>
                <c:pt idx="10">
                  <c:v>7 min</c:v>
                </c:pt>
                <c:pt idx="11">
                  <c:v>8 min</c:v>
                </c:pt>
              </c:strCache>
            </c:strRef>
          </c:cat>
          <c:val>
            <c:numRef>
              <c:f>Sheet1!$N$234:$N$245</c:f>
              <c:numCache>
                <c:formatCode>###0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59-4302-8B60-147AF1C7D2DB}"/>
            </c:ext>
          </c:extLst>
        </c:ser>
        <c:ser>
          <c:idx val="9"/>
          <c:order val="9"/>
          <c:tx>
            <c:strRef>
              <c:f>Sheet1!$O$233</c:f>
              <c:strCache>
                <c:ptCount val="1"/>
                <c:pt idx="0">
                  <c:v>32 min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Sheet1!$E$234:$E$245</c:f>
              <c:strCache>
                <c:ptCount val="12"/>
                <c:pt idx="0">
                  <c:v>0 min</c:v>
                </c:pt>
                <c:pt idx="1">
                  <c:v>10 min</c:v>
                </c:pt>
                <c:pt idx="2">
                  <c:v>12 min</c:v>
                </c:pt>
                <c:pt idx="3">
                  <c:v>15 min</c:v>
                </c:pt>
                <c:pt idx="4">
                  <c:v>2 min</c:v>
                </c:pt>
                <c:pt idx="5">
                  <c:v>2min 30.sec</c:v>
                </c:pt>
                <c:pt idx="6">
                  <c:v>4 mi</c:v>
                </c:pt>
                <c:pt idx="7">
                  <c:v>4 min</c:v>
                </c:pt>
                <c:pt idx="8">
                  <c:v>5 min</c:v>
                </c:pt>
                <c:pt idx="9">
                  <c:v>6 min</c:v>
                </c:pt>
                <c:pt idx="10">
                  <c:v>7 min</c:v>
                </c:pt>
                <c:pt idx="11">
                  <c:v>8 min</c:v>
                </c:pt>
              </c:strCache>
            </c:strRef>
          </c:cat>
          <c:val>
            <c:numRef>
              <c:f>Sheet1!$O$234:$O$245</c:f>
              <c:numCache>
                <c:formatCode>###0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59-4302-8B60-147AF1C7D2DB}"/>
            </c:ext>
          </c:extLst>
        </c:ser>
        <c:ser>
          <c:idx val="10"/>
          <c:order val="10"/>
          <c:tx>
            <c:strRef>
              <c:f>Sheet1!$P$233</c:f>
              <c:strCache>
                <c:ptCount val="1"/>
                <c:pt idx="0">
                  <c:v>34 min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Sheet1!$E$234:$E$245</c:f>
              <c:strCache>
                <c:ptCount val="12"/>
                <c:pt idx="0">
                  <c:v>0 min</c:v>
                </c:pt>
                <c:pt idx="1">
                  <c:v>10 min</c:v>
                </c:pt>
                <c:pt idx="2">
                  <c:v>12 min</c:v>
                </c:pt>
                <c:pt idx="3">
                  <c:v>15 min</c:v>
                </c:pt>
                <c:pt idx="4">
                  <c:v>2 min</c:v>
                </c:pt>
                <c:pt idx="5">
                  <c:v>2min 30.sec</c:v>
                </c:pt>
                <c:pt idx="6">
                  <c:v>4 mi</c:v>
                </c:pt>
                <c:pt idx="7">
                  <c:v>4 min</c:v>
                </c:pt>
                <c:pt idx="8">
                  <c:v>5 min</c:v>
                </c:pt>
                <c:pt idx="9">
                  <c:v>6 min</c:v>
                </c:pt>
                <c:pt idx="10">
                  <c:v>7 min</c:v>
                </c:pt>
                <c:pt idx="11">
                  <c:v>8 min</c:v>
                </c:pt>
              </c:strCache>
            </c:strRef>
          </c:cat>
          <c:val>
            <c:numRef>
              <c:f>Sheet1!$P$234:$P$245</c:f>
              <c:numCache>
                <c:formatCode>###0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59-4302-8B60-147AF1C7D2DB}"/>
            </c:ext>
          </c:extLst>
        </c:ser>
        <c:ser>
          <c:idx val="11"/>
          <c:order val="11"/>
          <c:tx>
            <c:strRef>
              <c:f>Sheet1!$Q$233</c:f>
              <c:strCache>
                <c:ptCount val="1"/>
                <c:pt idx="0">
                  <c:v>35 min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Sheet1!$E$234:$E$245</c:f>
              <c:strCache>
                <c:ptCount val="12"/>
                <c:pt idx="0">
                  <c:v>0 min</c:v>
                </c:pt>
                <c:pt idx="1">
                  <c:v>10 min</c:v>
                </c:pt>
                <c:pt idx="2">
                  <c:v>12 min</c:v>
                </c:pt>
                <c:pt idx="3">
                  <c:v>15 min</c:v>
                </c:pt>
                <c:pt idx="4">
                  <c:v>2 min</c:v>
                </c:pt>
                <c:pt idx="5">
                  <c:v>2min 30.sec</c:v>
                </c:pt>
                <c:pt idx="6">
                  <c:v>4 mi</c:v>
                </c:pt>
                <c:pt idx="7">
                  <c:v>4 min</c:v>
                </c:pt>
                <c:pt idx="8">
                  <c:v>5 min</c:v>
                </c:pt>
                <c:pt idx="9">
                  <c:v>6 min</c:v>
                </c:pt>
                <c:pt idx="10">
                  <c:v>7 min</c:v>
                </c:pt>
                <c:pt idx="11">
                  <c:v>8 min</c:v>
                </c:pt>
              </c:strCache>
            </c:strRef>
          </c:cat>
          <c:val>
            <c:numRef>
              <c:f>Sheet1!$Q$234:$Q$245</c:f>
              <c:numCache>
                <c:formatCode>###0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59-4302-8B60-147AF1C7D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764168"/>
        <c:axId val="683766136"/>
      </c:barChart>
      <c:catAx>
        <c:axId val="68376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66136"/>
        <c:crosses val="autoZero"/>
        <c:auto val="1"/>
        <c:lblAlgn val="ctr"/>
        <c:lblOffset val="100"/>
        <c:noMultiLvlLbl val="0"/>
      </c:catAx>
      <c:valAx>
        <c:axId val="68376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6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Sheet1!$M$48</c:f>
              <c:strCache>
                <c:ptCount val="1"/>
                <c:pt idx="0">
                  <c:v>ඔව්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Sheet1!$L$49:$L$51</c:f>
              <c:strCache>
                <c:ptCount val="3"/>
                <c:pt idx="0">
                  <c:v>itn</c:v>
                </c:pt>
                <c:pt idx="1">
                  <c:v>ටී.වී.දෙරණ</c:v>
                </c:pt>
                <c:pt idx="2">
                  <c:v>සිරස ටී.වී.</c:v>
                </c:pt>
              </c:strCache>
            </c:strRef>
          </c:cat>
          <c:val>
            <c:numRef>
              <c:f>Sheet1!$M$49:$M$51</c:f>
              <c:numCache>
                <c:formatCode>###0</c:formatCode>
                <c:ptCount val="3"/>
                <c:pt idx="0">
                  <c:v>6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0-4440-86B7-5B43716A3FB2}"/>
            </c:ext>
          </c:extLst>
        </c:ser>
        <c:ser>
          <c:idx val="1"/>
          <c:order val="1"/>
          <c:tx>
            <c:strRef>
              <c:f>Sheet1!$N$48</c:f>
              <c:strCache>
                <c:ptCount val="1"/>
                <c:pt idx="0">
                  <c:v>නැත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Sheet1!$L$49:$L$51</c:f>
              <c:strCache>
                <c:ptCount val="3"/>
                <c:pt idx="0">
                  <c:v>itn</c:v>
                </c:pt>
                <c:pt idx="1">
                  <c:v>ටී.වී.දෙරණ</c:v>
                </c:pt>
                <c:pt idx="2">
                  <c:v>සිරස ටී.වී.</c:v>
                </c:pt>
              </c:strCache>
            </c:strRef>
          </c:cat>
          <c:val>
            <c:numRef>
              <c:f>Sheet1!$N$49:$N$51</c:f>
              <c:numCache>
                <c:formatCode>###0</c:formatCode>
                <c:ptCount val="3"/>
                <c:pt idx="0">
                  <c:v>1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0-4440-86B7-5B43716A3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767448"/>
        <c:axId val="537969064"/>
      </c:barChart>
      <c:catAx>
        <c:axId val="68376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69064"/>
        <c:crosses val="autoZero"/>
        <c:auto val="1"/>
        <c:lblAlgn val="ctr"/>
        <c:lblOffset val="100"/>
        <c:noMultiLvlLbl val="0"/>
      </c:catAx>
      <c:valAx>
        <c:axId val="53796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6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Sheet1!$J$114</c:f>
              <c:strCache>
                <c:ptCount val="1"/>
                <c:pt idx="0">
                  <c:v>itn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Sheet1!$K$113:$V$113</c:f>
              <c:strCache>
                <c:ptCount val="12"/>
                <c:pt idx="0">
                  <c:v>0 min</c:v>
                </c:pt>
                <c:pt idx="1">
                  <c:v>10 min</c:v>
                </c:pt>
                <c:pt idx="2">
                  <c:v>12 min</c:v>
                </c:pt>
                <c:pt idx="3">
                  <c:v>15 min</c:v>
                </c:pt>
                <c:pt idx="4">
                  <c:v>2 min</c:v>
                </c:pt>
                <c:pt idx="5">
                  <c:v>2min 30.sec</c:v>
                </c:pt>
                <c:pt idx="6">
                  <c:v>4 mi</c:v>
                </c:pt>
                <c:pt idx="7">
                  <c:v>4 min</c:v>
                </c:pt>
                <c:pt idx="8">
                  <c:v>5 min</c:v>
                </c:pt>
                <c:pt idx="9">
                  <c:v>6 min</c:v>
                </c:pt>
                <c:pt idx="10">
                  <c:v>7 min</c:v>
                </c:pt>
                <c:pt idx="11">
                  <c:v>8 min</c:v>
                </c:pt>
              </c:strCache>
            </c:strRef>
          </c:cat>
          <c:val>
            <c:numRef>
              <c:f>Sheet1!$K$114:$V$114</c:f>
              <c:numCache>
                <c:formatCode>###0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F-433F-9E79-36FEFC08895A}"/>
            </c:ext>
          </c:extLst>
        </c:ser>
        <c:ser>
          <c:idx val="1"/>
          <c:order val="1"/>
          <c:tx>
            <c:strRef>
              <c:f>Sheet1!$J$115</c:f>
              <c:strCache>
                <c:ptCount val="1"/>
                <c:pt idx="0">
                  <c:v>ටී.වී.දෙරණ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Sheet1!$K$113:$V$113</c:f>
              <c:strCache>
                <c:ptCount val="12"/>
                <c:pt idx="0">
                  <c:v>0 min</c:v>
                </c:pt>
                <c:pt idx="1">
                  <c:v>10 min</c:v>
                </c:pt>
                <c:pt idx="2">
                  <c:v>12 min</c:v>
                </c:pt>
                <c:pt idx="3">
                  <c:v>15 min</c:v>
                </c:pt>
                <c:pt idx="4">
                  <c:v>2 min</c:v>
                </c:pt>
                <c:pt idx="5">
                  <c:v>2min 30.sec</c:v>
                </c:pt>
                <c:pt idx="6">
                  <c:v>4 mi</c:v>
                </c:pt>
                <c:pt idx="7">
                  <c:v>4 min</c:v>
                </c:pt>
                <c:pt idx="8">
                  <c:v>5 min</c:v>
                </c:pt>
                <c:pt idx="9">
                  <c:v>6 min</c:v>
                </c:pt>
                <c:pt idx="10">
                  <c:v>7 min</c:v>
                </c:pt>
                <c:pt idx="11">
                  <c:v>8 min</c:v>
                </c:pt>
              </c:strCache>
            </c:strRef>
          </c:cat>
          <c:val>
            <c:numRef>
              <c:f>Sheet1!$K$115:$V$115</c:f>
              <c:numCache>
                <c:formatCode>###0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F-433F-9E79-36FEFC08895A}"/>
            </c:ext>
          </c:extLst>
        </c:ser>
        <c:ser>
          <c:idx val="2"/>
          <c:order val="2"/>
          <c:tx>
            <c:strRef>
              <c:f>Sheet1!$J$116</c:f>
              <c:strCache>
                <c:ptCount val="1"/>
                <c:pt idx="0">
                  <c:v>සිරස ටී.වී.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Sheet1!$K$113:$V$113</c:f>
              <c:strCache>
                <c:ptCount val="12"/>
                <c:pt idx="0">
                  <c:v>0 min</c:v>
                </c:pt>
                <c:pt idx="1">
                  <c:v>10 min</c:v>
                </c:pt>
                <c:pt idx="2">
                  <c:v>12 min</c:v>
                </c:pt>
                <c:pt idx="3">
                  <c:v>15 min</c:v>
                </c:pt>
                <c:pt idx="4">
                  <c:v>2 min</c:v>
                </c:pt>
                <c:pt idx="5">
                  <c:v>2min 30.sec</c:v>
                </c:pt>
                <c:pt idx="6">
                  <c:v>4 mi</c:v>
                </c:pt>
                <c:pt idx="7">
                  <c:v>4 min</c:v>
                </c:pt>
                <c:pt idx="8">
                  <c:v>5 min</c:v>
                </c:pt>
                <c:pt idx="9">
                  <c:v>6 min</c:v>
                </c:pt>
                <c:pt idx="10">
                  <c:v>7 min</c:v>
                </c:pt>
                <c:pt idx="11">
                  <c:v>8 min</c:v>
                </c:pt>
              </c:strCache>
            </c:strRef>
          </c:cat>
          <c:val>
            <c:numRef>
              <c:f>Sheet1!$K$116:$V$116</c:f>
              <c:numCache>
                <c:formatCode>###0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F-433F-9E79-36FEFC088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351768"/>
        <c:axId val="538526952"/>
      </c:barChart>
      <c:catAx>
        <c:axId val="54235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26952"/>
        <c:crosses val="autoZero"/>
        <c:auto val="1"/>
        <c:lblAlgn val="ctr"/>
        <c:lblOffset val="100"/>
        <c:noMultiLvlLbl val="0"/>
      </c:catAx>
      <c:valAx>
        <c:axId val="53852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5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Sheet1!$L$142</c:f>
              <c:strCache>
                <c:ptCount val="1"/>
                <c:pt idx="0">
                  <c:v>ඔව්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Sheet1!$K$143:$K$145</c:f>
              <c:strCache>
                <c:ptCount val="3"/>
                <c:pt idx="0">
                  <c:v>itn</c:v>
                </c:pt>
                <c:pt idx="1">
                  <c:v>ටී.වී.දෙරණ</c:v>
                </c:pt>
                <c:pt idx="2">
                  <c:v>සිරස ටී.වී.</c:v>
                </c:pt>
              </c:strCache>
            </c:strRef>
          </c:cat>
          <c:val>
            <c:numRef>
              <c:f>Sheet1!$L$143:$L$145</c:f>
              <c:numCache>
                <c:formatCode>###0</c:formatCode>
                <c:ptCount val="3"/>
                <c:pt idx="0">
                  <c:v>3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4-4937-B8E3-E654ECD30078}"/>
            </c:ext>
          </c:extLst>
        </c:ser>
        <c:ser>
          <c:idx val="1"/>
          <c:order val="1"/>
          <c:tx>
            <c:strRef>
              <c:f>Sheet1!$M$142</c:f>
              <c:strCache>
                <c:ptCount val="1"/>
                <c:pt idx="0">
                  <c:v>නැත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Sheet1!$K$143:$K$145</c:f>
              <c:strCache>
                <c:ptCount val="3"/>
                <c:pt idx="0">
                  <c:v>itn</c:v>
                </c:pt>
                <c:pt idx="1">
                  <c:v>ටී.වී.දෙරණ</c:v>
                </c:pt>
                <c:pt idx="2">
                  <c:v>සිරස ටී.වී.</c:v>
                </c:pt>
              </c:strCache>
            </c:strRef>
          </c:cat>
          <c:val>
            <c:numRef>
              <c:f>Sheet1!$M$143:$M$145</c:f>
              <c:numCache>
                <c:formatCode>###0</c:formatCode>
                <c:ptCount val="3"/>
                <c:pt idx="0">
                  <c:v>4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4-4937-B8E3-E654ECD30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372976"/>
        <c:axId val="694198264"/>
      </c:barChart>
      <c:catAx>
        <c:axId val="58237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98264"/>
        <c:crosses val="autoZero"/>
        <c:auto val="1"/>
        <c:lblAlgn val="ctr"/>
        <c:lblOffset val="100"/>
        <c:noMultiLvlLbl val="0"/>
      </c:catAx>
      <c:valAx>
        <c:axId val="69419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7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1104900</xdr:colOff>
      <xdr:row>229</xdr:row>
      <xdr:rowOff>38099</xdr:rowOff>
    </xdr:from>
    <xdr:to>
      <xdr:col>17</xdr:col>
      <xdr:colOff>581025</xdr:colOff>
      <xdr:row>248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F5CD7-46FF-FA3D-DE28-347F0973C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46</xdr:row>
      <xdr:rowOff>0</xdr:rowOff>
    </xdr:from>
    <xdr:to>
      <xdr:col>15</xdr:col>
      <xdr:colOff>371475</xdr:colOff>
      <xdr:row>58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B26727-E5A7-91E4-E577-0A18DD000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304799</xdr:colOff>
      <xdr:row>109</xdr:row>
      <xdr:rowOff>190499</xdr:rowOff>
    </xdr:from>
    <xdr:to>
      <xdr:col>22</xdr:col>
      <xdr:colOff>457199</xdr:colOff>
      <xdr:row>124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67EB59-19EF-DA04-92EF-8EBBF0B8D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228600</xdr:colOff>
      <xdr:row>140</xdr:row>
      <xdr:rowOff>19050</xdr:rowOff>
    </xdr:from>
    <xdr:to>
      <xdr:col>15</xdr:col>
      <xdr:colOff>152400</xdr:colOff>
      <xdr:row>151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D62930-DC32-A4A7-FC10-795A31796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269"/>
  <sheetViews>
    <sheetView tabSelected="1" topLeftCell="B139" workbookViewId="0">
      <selection activeCell="S143" sqref="S143"/>
    </sheetView>
  </sheetViews>
  <sheetFormatPr defaultRowHeight="15" x14ac:dyDescent="0.25"/>
  <cols>
    <col min="1" max="1" width="9.140625" style="1"/>
    <col min="2" max="3" width="22.7109375" style="1" customWidth="1"/>
    <col min="4" max="4" width="23" style="1" customWidth="1"/>
    <col min="5" max="7" width="13.5703125" style="1" customWidth="1"/>
    <col min="8" max="10" width="9.5703125" style="1" customWidth="1"/>
    <col min="11" max="11" width="12.28515625" style="1" customWidth="1"/>
    <col min="12" max="18" width="9.5703125" style="1" customWidth="1"/>
    <col min="19" max="16384" width="9.140625" style="1"/>
  </cols>
  <sheetData>
    <row r="2" spans="2:2" x14ac:dyDescent="0.25">
      <c r="B2" s="2" t="s">
        <v>0</v>
      </c>
    </row>
    <row r="3" spans="2:2" x14ac:dyDescent="0.25">
      <c r="B3" s="2" t="s">
        <v>1</v>
      </c>
    </row>
    <row r="4" spans="2:2" x14ac:dyDescent="0.25">
      <c r="B4" s="2" t="s">
        <v>2</v>
      </c>
    </row>
    <row r="5" spans="2:2" x14ac:dyDescent="0.25">
      <c r="B5" s="2" t="s">
        <v>3</v>
      </c>
    </row>
    <row r="6" spans="2:2" x14ac:dyDescent="0.25">
      <c r="B6" s="2" t="s">
        <v>4</v>
      </c>
    </row>
    <row r="7" spans="2:2" x14ac:dyDescent="0.25">
      <c r="B7" s="2" t="s">
        <v>5</v>
      </c>
    </row>
    <row r="8" spans="2:2" x14ac:dyDescent="0.25">
      <c r="B8" s="2" t="s">
        <v>6</v>
      </c>
    </row>
    <row r="9" spans="2:2" x14ac:dyDescent="0.25">
      <c r="B9" s="2" t="s">
        <v>7</v>
      </c>
    </row>
    <row r="10" spans="2:2" x14ac:dyDescent="0.25">
      <c r="B10" s="2" t="s">
        <v>8</v>
      </c>
    </row>
    <row r="11" spans="2:2" x14ac:dyDescent="0.25">
      <c r="B11" s="2" t="s">
        <v>9</v>
      </c>
    </row>
    <row r="12" spans="2:2" x14ac:dyDescent="0.25">
      <c r="B12" s="2" t="s">
        <v>10</v>
      </c>
    </row>
    <row r="13" spans="2:2" x14ac:dyDescent="0.25">
      <c r="B13" s="2" t="s">
        <v>11</v>
      </c>
    </row>
    <row r="14" spans="2:2" x14ac:dyDescent="0.25">
      <c r="B14" s="2" t="s">
        <v>12</v>
      </c>
    </row>
    <row r="15" spans="2:2" ht="15.75" x14ac:dyDescent="0.25">
      <c r="B15" s="58" t="s">
        <v>99</v>
      </c>
    </row>
    <row r="16" spans="2:2" x14ac:dyDescent="0.25">
      <c r="B16" s="2" t="s">
        <v>13</v>
      </c>
    </row>
    <row r="19" spans="2:4" ht="18" x14ac:dyDescent="0.25">
      <c r="B19" s="3" t="s">
        <v>14</v>
      </c>
    </row>
    <row r="21" spans="2:4" ht="21" customHeight="1" x14ac:dyDescent="0.25">
      <c r="B21" s="4" t="s">
        <v>15</v>
      </c>
      <c r="C21" s="5"/>
      <c r="D21" s="6"/>
    </row>
    <row r="22" spans="2:4" ht="17.100000000000001" customHeight="1" x14ac:dyDescent="0.25">
      <c r="B22" s="7" t="s">
        <v>16</v>
      </c>
      <c r="C22" s="8"/>
      <c r="D22" s="9" t="s">
        <v>17</v>
      </c>
    </row>
    <row r="23" spans="2:4" ht="17.100000000000001" customHeight="1" x14ac:dyDescent="0.25">
      <c r="B23" s="10" t="s">
        <v>18</v>
      </c>
      <c r="C23" s="11"/>
      <c r="D23" s="12" t="s">
        <v>19</v>
      </c>
    </row>
    <row r="24" spans="2:4" ht="17.100000000000001" customHeight="1" x14ac:dyDescent="0.25">
      <c r="B24" s="10" t="s">
        <v>20</v>
      </c>
      <c r="C24" s="13" t="s">
        <v>21</v>
      </c>
      <c r="D24" s="12" t="s">
        <v>22</v>
      </c>
    </row>
    <row r="25" spans="2:4" ht="17.100000000000001" customHeight="1" x14ac:dyDescent="0.25">
      <c r="B25" s="10"/>
      <c r="C25" s="13" t="s">
        <v>23</v>
      </c>
      <c r="D25" s="12" t="s">
        <v>24</v>
      </c>
    </row>
    <row r="26" spans="2:4" ht="17.100000000000001" customHeight="1" x14ac:dyDescent="0.25">
      <c r="B26" s="10"/>
      <c r="C26" s="13" t="s">
        <v>25</v>
      </c>
      <c r="D26" s="12" t="s">
        <v>24</v>
      </c>
    </row>
    <row r="27" spans="2:4" ht="17.100000000000001" customHeight="1" x14ac:dyDescent="0.25">
      <c r="B27" s="10"/>
      <c r="C27" s="13" t="s">
        <v>26</v>
      </c>
      <c r="D27" s="12" t="s">
        <v>24</v>
      </c>
    </row>
    <row r="28" spans="2:4" ht="30" customHeight="1" x14ac:dyDescent="0.25">
      <c r="B28" s="10"/>
      <c r="C28" s="13" t="s">
        <v>27</v>
      </c>
      <c r="D28" s="14">
        <v>24</v>
      </c>
    </row>
    <row r="29" spans="2:4" ht="45.95" customHeight="1" x14ac:dyDescent="0.25">
      <c r="B29" s="10" t="s">
        <v>28</v>
      </c>
      <c r="C29" s="13" t="s">
        <v>29</v>
      </c>
      <c r="D29" s="12" t="s">
        <v>30</v>
      </c>
    </row>
    <row r="30" spans="2:4" ht="72" customHeight="1" x14ac:dyDescent="0.25">
      <c r="B30" s="10"/>
      <c r="C30" s="13" t="s">
        <v>31</v>
      </c>
      <c r="D30" s="12" t="s">
        <v>32</v>
      </c>
    </row>
    <row r="31" spans="2:4" ht="152.1" customHeight="1" x14ac:dyDescent="0.25">
      <c r="B31" s="10" t="s">
        <v>33</v>
      </c>
      <c r="C31" s="11"/>
      <c r="D31" s="59" t="s">
        <v>100</v>
      </c>
    </row>
    <row r="32" spans="2:4" ht="17.100000000000001" customHeight="1" x14ac:dyDescent="0.25">
      <c r="B32" s="10" t="s">
        <v>34</v>
      </c>
      <c r="C32" s="13" t="s">
        <v>35</v>
      </c>
      <c r="D32" s="15" t="s">
        <v>36</v>
      </c>
    </row>
    <row r="33" spans="2:14" ht="17.100000000000001" customHeight="1" x14ac:dyDescent="0.25">
      <c r="B33" s="10"/>
      <c r="C33" s="13" t="s">
        <v>37</v>
      </c>
      <c r="D33" s="15" t="s">
        <v>38</v>
      </c>
    </row>
    <row r="34" spans="2:14" ht="17.100000000000001" customHeight="1" x14ac:dyDescent="0.25">
      <c r="B34" s="10"/>
      <c r="C34" s="13" t="s">
        <v>39</v>
      </c>
      <c r="D34" s="14">
        <v>2</v>
      </c>
    </row>
    <row r="35" spans="2:14" ht="17.100000000000001" customHeight="1" x14ac:dyDescent="0.25">
      <c r="B35" s="16"/>
      <c r="C35" s="17" t="s">
        <v>40</v>
      </c>
      <c r="D35" s="18">
        <v>524245</v>
      </c>
    </row>
    <row r="38" spans="2:14" x14ac:dyDescent="0.25">
      <c r="B38" s="19" t="s">
        <v>41</v>
      </c>
    </row>
    <row r="40" spans="2:14" ht="21" customHeight="1" x14ac:dyDescent="0.25">
      <c r="B40" s="4" t="s">
        <v>42</v>
      </c>
      <c r="C40" s="5"/>
      <c r="D40" s="5"/>
      <c r="E40" s="5"/>
      <c r="F40" s="5"/>
      <c r="G40" s="5"/>
      <c r="H40" s="6"/>
    </row>
    <row r="41" spans="2:14" ht="15.95" customHeight="1" x14ac:dyDescent="0.25">
      <c r="B41" s="20"/>
      <c r="C41" s="21" t="s">
        <v>43</v>
      </c>
      <c r="D41" s="22"/>
      <c r="E41" s="22"/>
      <c r="F41" s="22"/>
      <c r="G41" s="22"/>
      <c r="H41" s="23"/>
    </row>
    <row r="42" spans="2:14" ht="15.95" customHeight="1" x14ac:dyDescent="0.25">
      <c r="B42" s="24"/>
      <c r="C42" s="25" t="s">
        <v>44</v>
      </c>
      <c r="D42" s="26"/>
      <c r="E42" s="26" t="s">
        <v>45</v>
      </c>
      <c r="F42" s="26"/>
      <c r="G42" s="60" t="s">
        <v>101</v>
      </c>
      <c r="H42" s="27"/>
    </row>
    <row r="43" spans="2:14" ht="15.95" customHeight="1" x14ac:dyDescent="0.25">
      <c r="B43" s="28"/>
      <c r="C43" s="29" t="s">
        <v>46</v>
      </c>
      <c r="D43" s="30" t="s">
        <v>47</v>
      </c>
      <c r="E43" s="31" t="s">
        <v>46</v>
      </c>
      <c r="F43" s="30" t="s">
        <v>47</v>
      </c>
      <c r="G43" s="31" t="s">
        <v>46</v>
      </c>
      <c r="H43" s="32" t="s">
        <v>47</v>
      </c>
    </row>
    <row r="44" spans="2:14" ht="72" customHeight="1" x14ac:dyDescent="0.25">
      <c r="B44" s="33" t="s">
        <v>48</v>
      </c>
      <c r="C44" s="34">
        <v>24</v>
      </c>
      <c r="D44" s="35">
        <v>1</v>
      </c>
      <c r="E44" s="36">
        <v>0</v>
      </c>
      <c r="F44" s="35">
        <v>0</v>
      </c>
      <c r="G44" s="36">
        <v>24</v>
      </c>
      <c r="H44" s="37">
        <v>1</v>
      </c>
    </row>
    <row r="46" spans="2:14" ht="21" customHeight="1" x14ac:dyDescent="0.25">
      <c r="B46" s="4" t="s">
        <v>49</v>
      </c>
      <c r="C46" s="5"/>
      <c r="D46" s="5"/>
      <c r="E46" s="5"/>
      <c r="F46" s="5"/>
      <c r="G46" s="5"/>
      <c r="H46" s="6"/>
    </row>
    <row r="47" spans="2:14" ht="29.1" customHeight="1" x14ac:dyDescent="0.25">
      <c r="B47" s="38"/>
      <c r="C47" s="39"/>
      <c r="D47" s="40"/>
      <c r="E47" s="21" t="s">
        <v>50</v>
      </c>
      <c r="F47" s="41"/>
      <c r="G47" s="22"/>
    </row>
    <row r="48" spans="2:14" ht="15.95" customHeight="1" x14ac:dyDescent="0.25">
      <c r="B48" s="42"/>
      <c r="C48" s="43"/>
      <c r="D48" s="44"/>
      <c r="E48" s="30" t="s">
        <v>51</v>
      </c>
      <c r="F48" s="31" t="s">
        <v>52</v>
      </c>
      <c r="G48" s="69" t="s">
        <v>101</v>
      </c>
      <c r="M48" s="30" t="s">
        <v>51</v>
      </c>
      <c r="N48" s="31" t="s">
        <v>52</v>
      </c>
    </row>
    <row r="49" spans="2:14" ht="17.100000000000001" customHeight="1" x14ac:dyDescent="0.25">
      <c r="B49" s="66" t="s">
        <v>53</v>
      </c>
      <c r="C49" s="49" t="s">
        <v>55</v>
      </c>
      <c r="D49" s="70" t="s">
        <v>106</v>
      </c>
      <c r="E49" s="53">
        <v>6</v>
      </c>
      <c r="F49" s="54">
        <v>1</v>
      </c>
      <c r="G49" s="55">
        <v>7</v>
      </c>
      <c r="L49" s="73" t="s">
        <v>55</v>
      </c>
      <c r="M49" s="53">
        <v>6</v>
      </c>
      <c r="N49" s="54">
        <v>1</v>
      </c>
    </row>
    <row r="50" spans="2:14" ht="15.75" x14ac:dyDescent="0.25">
      <c r="B50" s="67"/>
      <c r="C50" s="45"/>
      <c r="D50" s="71" t="s">
        <v>107</v>
      </c>
      <c r="E50" s="46">
        <f>E49/G49</f>
        <v>0.8571428571428571</v>
      </c>
      <c r="F50" s="46">
        <f>F49/G49</f>
        <v>0.14285714285714285</v>
      </c>
      <c r="G50" s="48">
        <f>SUM(E50:F50)</f>
        <v>1</v>
      </c>
      <c r="L50" s="73" t="s">
        <v>56</v>
      </c>
      <c r="M50" s="53">
        <v>3</v>
      </c>
      <c r="N50" s="54">
        <v>4</v>
      </c>
    </row>
    <row r="51" spans="2:14" ht="15.75" x14ac:dyDescent="0.25">
      <c r="B51" s="67"/>
      <c r="C51" s="49"/>
      <c r="D51" s="72" t="s">
        <v>108</v>
      </c>
      <c r="E51" s="50">
        <v>0.25</v>
      </c>
      <c r="F51" s="51">
        <v>4.1666666666666657E-2</v>
      </c>
      <c r="G51" s="52">
        <f>SUM(E51:F51)</f>
        <v>0.29166666666666663</v>
      </c>
      <c r="L51" s="73" t="s">
        <v>57</v>
      </c>
      <c r="M51" s="53">
        <v>7</v>
      </c>
      <c r="N51" s="54">
        <v>0</v>
      </c>
    </row>
    <row r="52" spans="2:14" ht="17.100000000000001" customHeight="1" x14ac:dyDescent="0.25">
      <c r="B52" s="67"/>
      <c r="C52" s="49" t="s">
        <v>56</v>
      </c>
      <c r="D52" s="70" t="s">
        <v>106</v>
      </c>
      <c r="E52" s="53">
        <v>3</v>
      </c>
      <c r="F52" s="54">
        <v>4</v>
      </c>
      <c r="G52" s="55">
        <v>7</v>
      </c>
    </row>
    <row r="53" spans="2:14" ht="15.75" x14ac:dyDescent="0.25">
      <c r="B53" s="67"/>
      <c r="C53" s="45"/>
      <c r="D53" s="71" t="s">
        <v>107</v>
      </c>
      <c r="E53" s="46">
        <f>E52/G52</f>
        <v>0.42857142857142855</v>
      </c>
      <c r="F53" s="46">
        <f>F52/G52</f>
        <v>0.5714285714285714</v>
      </c>
      <c r="G53" s="48">
        <f>SUM(E53:F53)</f>
        <v>1</v>
      </c>
    </row>
    <row r="54" spans="2:14" ht="17.100000000000001" customHeight="1" x14ac:dyDescent="0.25">
      <c r="B54" s="67"/>
      <c r="C54" s="49"/>
      <c r="D54" s="72" t="s">
        <v>108</v>
      </c>
      <c r="E54" s="50">
        <v>0.25</v>
      </c>
      <c r="F54" s="51">
        <v>4.1666666666666657E-2</v>
      </c>
      <c r="G54" s="52">
        <f>SUM(E54:F54)</f>
        <v>0.29166666666666663</v>
      </c>
    </row>
    <row r="55" spans="2:14" ht="17.100000000000001" customHeight="1" x14ac:dyDescent="0.25">
      <c r="B55" s="67"/>
      <c r="C55" s="49" t="s">
        <v>57</v>
      </c>
      <c r="D55" s="70" t="s">
        <v>106</v>
      </c>
      <c r="E55" s="53">
        <v>7</v>
      </c>
      <c r="F55" s="54">
        <v>0</v>
      </c>
      <c r="G55" s="55">
        <v>7</v>
      </c>
    </row>
    <row r="56" spans="2:14" ht="15.75" x14ac:dyDescent="0.25">
      <c r="B56" s="67"/>
      <c r="C56" s="45"/>
      <c r="D56" s="71" t="s">
        <v>107</v>
      </c>
      <c r="E56" s="46">
        <f>E55/G55</f>
        <v>1</v>
      </c>
      <c r="F56" s="46">
        <f>F55/G55</f>
        <v>0</v>
      </c>
      <c r="G56" s="48">
        <f>SUM(E56:F56)</f>
        <v>1</v>
      </c>
    </row>
    <row r="57" spans="2:14" ht="17.100000000000001" customHeight="1" x14ac:dyDescent="0.25">
      <c r="B57" s="68"/>
      <c r="C57" s="49"/>
      <c r="D57" s="72" t="s">
        <v>108</v>
      </c>
      <c r="E57" s="50">
        <v>0.25</v>
      </c>
      <c r="F57" s="51">
        <v>4.1666666666666657E-2</v>
      </c>
      <c r="G57" s="52">
        <f>SUM(E57:F57)</f>
        <v>0.29166666666666663</v>
      </c>
    </row>
    <row r="58" spans="2:14" ht="17.100000000000001" customHeight="1" x14ac:dyDescent="0.25">
      <c r="B58" s="62" t="s">
        <v>101</v>
      </c>
      <c r="C58" s="45"/>
      <c r="D58" s="70" t="s">
        <v>106</v>
      </c>
      <c r="E58" s="53">
        <v>16</v>
      </c>
      <c r="F58" s="54">
        <v>5</v>
      </c>
      <c r="G58" s="55">
        <f>SUM(G49,G52,G55)</f>
        <v>21</v>
      </c>
    </row>
    <row r="59" spans="2:14" ht="15.75" x14ac:dyDescent="0.25">
      <c r="B59" s="10"/>
      <c r="C59" s="45"/>
      <c r="D59" s="71" t="s">
        <v>107</v>
      </c>
      <c r="E59" s="46">
        <f>E58/G58</f>
        <v>0.76190476190476186</v>
      </c>
      <c r="F59" s="46">
        <f>F58/G58</f>
        <v>0.23809523809523808</v>
      </c>
      <c r="G59" s="48">
        <f>SUM(E59:F59)</f>
        <v>1</v>
      </c>
    </row>
    <row r="60" spans="2:14" ht="17.100000000000001" customHeight="1" x14ac:dyDescent="0.25">
      <c r="B60" s="16"/>
      <c r="C60" s="56"/>
      <c r="D60" s="72" t="s">
        <v>108</v>
      </c>
      <c r="E60" s="50">
        <v>0.25</v>
      </c>
      <c r="F60" s="51">
        <v>4.1666666666666657E-2</v>
      </c>
      <c r="G60" s="52">
        <f>SUM(E60:F60)</f>
        <v>0.29166666666666663</v>
      </c>
    </row>
    <row r="62" spans="2:14" x14ac:dyDescent="0.25">
      <c r="B62" s="2" t="s">
        <v>10</v>
      </c>
    </row>
    <row r="63" spans="2:14" x14ac:dyDescent="0.25">
      <c r="B63" s="2" t="s">
        <v>58</v>
      </c>
    </row>
    <row r="64" spans="2:14" x14ac:dyDescent="0.25">
      <c r="B64" s="2" t="s">
        <v>12</v>
      </c>
    </row>
    <row r="65" spans="2:4" ht="15.75" x14ac:dyDescent="0.25">
      <c r="B65" s="58" t="s">
        <v>99</v>
      </c>
    </row>
    <row r="66" spans="2:4" x14ac:dyDescent="0.25">
      <c r="B66" s="2" t="s">
        <v>13</v>
      </c>
    </row>
    <row r="69" spans="2:4" x14ac:dyDescent="0.25">
      <c r="B69" s="3" t="s">
        <v>14</v>
      </c>
    </row>
    <row r="71" spans="2:4" ht="21" customHeight="1" x14ac:dyDescent="0.25">
      <c r="B71" s="4" t="s">
        <v>15</v>
      </c>
      <c r="C71" s="5"/>
      <c r="D71" s="6"/>
    </row>
    <row r="72" spans="2:4" ht="17.100000000000001" customHeight="1" x14ac:dyDescent="0.25">
      <c r="B72" s="7" t="s">
        <v>16</v>
      </c>
      <c r="C72" s="8"/>
      <c r="D72" s="9" t="s">
        <v>59</v>
      </c>
    </row>
    <row r="73" spans="2:4" ht="17.100000000000001" customHeight="1" x14ac:dyDescent="0.25">
      <c r="B73" s="10" t="s">
        <v>18</v>
      </c>
      <c r="C73" s="11"/>
      <c r="D73" s="12" t="s">
        <v>19</v>
      </c>
    </row>
    <row r="74" spans="2:4" ht="17.100000000000001" customHeight="1" x14ac:dyDescent="0.25">
      <c r="B74" s="10" t="s">
        <v>20</v>
      </c>
      <c r="C74" s="13" t="s">
        <v>21</v>
      </c>
      <c r="D74" s="12" t="s">
        <v>22</v>
      </c>
    </row>
    <row r="75" spans="2:4" ht="17.100000000000001" customHeight="1" x14ac:dyDescent="0.25">
      <c r="B75" s="10"/>
      <c r="C75" s="13" t="s">
        <v>23</v>
      </c>
      <c r="D75" s="12" t="s">
        <v>24</v>
      </c>
    </row>
    <row r="76" spans="2:4" ht="17.100000000000001" customHeight="1" x14ac:dyDescent="0.25">
      <c r="B76" s="10"/>
      <c r="C76" s="13" t="s">
        <v>25</v>
      </c>
      <c r="D76" s="12" t="s">
        <v>24</v>
      </c>
    </row>
    <row r="77" spans="2:4" ht="17.100000000000001" customHeight="1" x14ac:dyDescent="0.25">
      <c r="B77" s="10"/>
      <c r="C77" s="13" t="s">
        <v>26</v>
      </c>
      <c r="D77" s="12" t="s">
        <v>24</v>
      </c>
    </row>
    <row r="78" spans="2:4" ht="30" customHeight="1" x14ac:dyDescent="0.25">
      <c r="B78" s="10"/>
      <c r="C78" s="13" t="s">
        <v>27</v>
      </c>
      <c r="D78" s="14">
        <v>24</v>
      </c>
    </row>
    <row r="79" spans="2:4" ht="45.95" customHeight="1" x14ac:dyDescent="0.25">
      <c r="B79" s="10" t="s">
        <v>28</v>
      </c>
      <c r="C79" s="13" t="s">
        <v>29</v>
      </c>
      <c r="D79" s="12" t="s">
        <v>30</v>
      </c>
    </row>
    <row r="80" spans="2:4" ht="72" customHeight="1" x14ac:dyDescent="0.25">
      <c r="B80" s="10"/>
      <c r="C80" s="13" t="s">
        <v>31</v>
      </c>
      <c r="D80" s="12" t="s">
        <v>32</v>
      </c>
    </row>
    <row r="81" spans="2:18" ht="152.1" customHeight="1" x14ac:dyDescent="0.25">
      <c r="B81" s="10" t="s">
        <v>33</v>
      </c>
      <c r="C81" s="11"/>
      <c r="D81" s="59" t="s">
        <v>103</v>
      </c>
    </row>
    <row r="82" spans="2:18" ht="17.100000000000001" customHeight="1" x14ac:dyDescent="0.25">
      <c r="B82" s="10" t="s">
        <v>34</v>
      </c>
      <c r="C82" s="13" t="s">
        <v>35</v>
      </c>
      <c r="D82" s="15" t="s">
        <v>36</v>
      </c>
    </row>
    <row r="83" spans="2:18" ht="17.100000000000001" customHeight="1" x14ac:dyDescent="0.25">
      <c r="B83" s="10"/>
      <c r="C83" s="13" t="s">
        <v>37</v>
      </c>
      <c r="D83" s="15" t="s">
        <v>36</v>
      </c>
    </row>
    <row r="84" spans="2:18" ht="17.100000000000001" customHeight="1" x14ac:dyDescent="0.25">
      <c r="B84" s="10"/>
      <c r="C84" s="13" t="s">
        <v>39</v>
      </c>
      <c r="D84" s="14">
        <v>2</v>
      </c>
    </row>
    <row r="85" spans="2:18" ht="17.100000000000001" customHeight="1" x14ac:dyDescent="0.25">
      <c r="B85" s="16"/>
      <c r="C85" s="17" t="s">
        <v>40</v>
      </c>
      <c r="D85" s="18">
        <v>524245</v>
      </c>
    </row>
    <row r="87" spans="2:18" ht="21" customHeight="1" x14ac:dyDescent="0.25">
      <c r="B87" s="4" t="s">
        <v>42</v>
      </c>
      <c r="C87" s="5"/>
      <c r="D87" s="5"/>
      <c r="E87" s="5"/>
      <c r="F87" s="5"/>
      <c r="G87" s="5"/>
      <c r="H87" s="6"/>
    </row>
    <row r="88" spans="2:18" ht="15.95" customHeight="1" x14ac:dyDescent="0.25">
      <c r="B88" s="20"/>
      <c r="C88" s="21" t="s">
        <v>43</v>
      </c>
      <c r="D88" s="41"/>
      <c r="E88" s="22"/>
      <c r="F88" s="41"/>
      <c r="G88" s="22"/>
      <c r="H88" s="23"/>
    </row>
    <row r="89" spans="2:18" ht="15.95" customHeight="1" x14ac:dyDescent="0.25">
      <c r="B89" s="24"/>
      <c r="C89" s="25" t="s">
        <v>44</v>
      </c>
      <c r="D89" s="26"/>
      <c r="E89" s="26" t="s">
        <v>45</v>
      </c>
      <c r="F89" s="26"/>
      <c r="G89" s="60" t="s">
        <v>101</v>
      </c>
      <c r="H89" s="27"/>
    </row>
    <row r="90" spans="2:18" ht="15.95" customHeight="1" x14ac:dyDescent="0.25">
      <c r="B90" s="28"/>
      <c r="C90" s="29" t="s">
        <v>46</v>
      </c>
      <c r="D90" s="30" t="s">
        <v>47</v>
      </c>
      <c r="E90" s="31" t="s">
        <v>46</v>
      </c>
      <c r="F90" s="30" t="s">
        <v>47</v>
      </c>
      <c r="G90" s="31" t="s">
        <v>46</v>
      </c>
      <c r="H90" s="32" t="s">
        <v>47</v>
      </c>
    </row>
    <row r="91" spans="2:18" ht="84.95" customHeight="1" x14ac:dyDescent="0.25">
      <c r="B91" s="33" t="s">
        <v>60</v>
      </c>
      <c r="C91" s="34">
        <v>24</v>
      </c>
      <c r="D91" s="35">
        <v>1</v>
      </c>
      <c r="E91" s="36">
        <v>0</v>
      </c>
      <c r="F91" s="35">
        <v>0</v>
      </c>
      <c r="G91" s="36">
        <v>24</v>
      </c>
      <c r="H91" s="37">
        <v>1</v>
      </c>
    </row>
    <row r="93" spans="2:18" ht="21" customHeight="1" x14ac:dyDescent="0.25">
      <c r="B93" s="4" t="s">
        <v>61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6"/>
    </row>
    <row r="94" spans="2:18" ht="15.95" customHeight="1" x14ac:dyDescent="0.25">
      <c r="B94" s="38"/>
      <c r="C94" s="39"/>
      <c r="D94" s="40"/>
      <c r="E94" s="21" t="s">
        <v>62</v>
      </c>
      <c r="F94" s="41"/>
      <c r="G94" s="22"/>
      <c r="H94" s="41"/>
      <c r="I94" s="22"/>
      <c r="J94" s="22"/>
      <c r="K94" s="22"/>
      <c r="L94" s="22"/>
      <c r="M94" s="22"/>
      <c r="N94" s="22"/>
      <c r="O94" s="22"/>
      <c r="P94" s="22"/>
      <c r="Q94" s="22"/>
    </row>
    <row r="95" spans="2:18" ht="15.95" customHeight="1" x14ac:dyDescent="0.25">
      <c r="B95" s="42"/>
      <c r="C95" s="43"/>
      <c r="D95" s="44"/>
      <c r="E95" s="30" t="s">
        <v>63</v>
      </c>
      <c r="F95" s="31" t="s">
        <v>64</v>
      </c>
      <c r="G95" s="30" t="s">
        <v>65</v>
      </c>
      <c r="H95" s="31" t="s">
        <v>66</v>
      </c>
      <c r="I95" s="31" t="s">
        <v>67</v>
      </c>
      <c r="J95" s="31" t="s">
        <v>68</v>
      </c>
      <c r="K95" s="31" t="s">
        <v>69</v>
      </c>
      <c r="L95" s="31" t="s">
        <v>70</v>
      </c>
      <c r="M95" s="31" t="s">
        <v>71</v>
      </c>
      <c r="N95" s="31" t="s">
        <v>72</v>
      </c>
      <c r="O95" s="31" t="s">
        <v>73</v>
      </c>
      <c r="P95" s="31" t="s">
        <v>74</v>
      </c>
      <c r="Q95" s="69" t="s">
        <v>101</v>
      </c>
    </row>
    <row r="96" spans="2:18" ht="17.100000000000001" customHeight="1" x14ac:dyDescent="0.25">
      <c r="B96" s="66" t="s">
        <v>53</v>
      </c>
      <c r="C96" s="49" t="s">
        <v>55</v>
      </c>
      <c r="D96" s="70" t="s">
        <v>106</v>
      </c>
      <c r="E96" s="53">
        <v>1</v>
      </c>
      <c r="F96" s="54">
        <v>0</v>
      </c>
      <c r="G96" s="53">
        <v>0</v>
      </c>
      <c r="H96" s="54">
        <v>0</v>
      </c>
      <c r="I96" s="54">
        <v>1</v>
      </c>
      <c r="J96" s="54">
        <v>1</v>
      </c>
      <c r="K96" s="54">
        <v>1</v>
      </c>
      <c r="L96" s="54">
        <v>2</v>
      </c>
      <c r="M96" s="54">
        <v>1</v>
      </c>
      <c r="N96" s="54">
        <v>0</v>
      </c>
      <c r="O96" s="54">
        <v>0</v>
      </c>
      <c r="P96" s="54">
        <v>0</v>
      </c>
      <c r="Q96" s="55">
        <f>SUM(E96:P96)</f>
        <v>7</v>
      </c>
    </row>
    <row r="97" spans="2:17" ht="15.75" x14ac:dyDescent="0.25">
      <c r="B97" s="67"/>
      <c r="C97" s="45"/>
      <c r="D97" s="71" t="s">
        <v>107</v>
      </c>
      <c r="E97" s="46">
        <f>E96/7</f>
        <v>0.14285714285714285</v>
      </c>
      <c r="F97" s="46">
        <f t="shared" ref="F97:P97" si="0">F96/7</f>
        <v>0</v>
      </c>
      <c r="G97" s="46">
        <f t="shared" si="0"/>
        <v>0</v>
      </c>
      <c r="H97" s="46">
        <f t="shared" si="0"/>
        <v>0</v>
      </c>
      <c r="I97" s="46">
        <f t="shared" si="0"/>
        <v>0.14285714285714285</v>
      </c>
      <c r="J97" s="46">
        <f t="shared" si="0"/>
        <v>0.14285714285714285</v>
      </c>
      <c r="K97" s="46">
        <f t="shared" si="0"/>
        <v>0.14285714285714285</v>
      </c>
      <c r="L97" s="46">
        <f t="shared" si="0"/>
        <v>0.2857142857142857</v>
      </c>
      <c r="M97" s="46">
        <f t="shared" si="0"/>
        <v>0.14285714285714285</v>
      </c>
      <c r="N97" s="46">
        <f t="shared" si="0"/>
        <v>0</v>
      </c>
      <c r="O97" s="46">
        <f t="shared" si="0"/>
        <v>0</v>
      </c>
      <c r="P97" s="46">
        <f t="shared" si="0"/>
        <v>0</v>
      </c>
      <c r="Q97" s="48">
        <f>SUM(E97:P97)</f>
        <v>1</v>
      </c>
    </row>
    <row r="98" spans="2:17" ht="17.100000000000001" customHeight="1" x14ac:dyDescent="0.25">
      <c r="B98" s="67"/>
      <c r="C98" s="49"/>
      <c r="D98" s="72" t="s">
        <v>108</v>
      </c>
      <c r="E98" s="50">
        <f>E96/21</f>
        <v>4.7619047619047616E-2</v>
      </c>
      <c r="F98" s="50">
        <f t="shared" ref="F98:P98" si="1">F96/21</f>
        <v>0</v>
      </c>
      <c r="G98" s="50">
        <f t="shared" si="1"/>
        <v>0</v>
      </c>
      <c r="H98" s="50">
        <f t="shared" si="1"/>
        <v>0</v>
      </c>
      <c r="I98" s="50">
        <f t="shared" si="1"/>
        <v>4.7619047619047616E-2</v>
      </c>
      <c r="J98" s="50">
        <f t="shared" si="1"/>
        <v>4.7619047619047616E-2</v>
      </c>
      <c r="K98" s="50">
        <f t="shared" si="1"/>
        <v>4.7619047619047616E-2</v>
      </c>
      <c r="L98" s="50">
        <f t="shared" si="1"/>
        <v>9.5238095238095233E-2</v>
      </c>
      <c r="M98" s="50">
        <f t="shared" si="1"/>
        <v>4.7619047619047616E-2</v>
      </c>
      <c r="N98" s="50">
        <f t="shared" si="1"/>
        <v>0</v>
      </c>
      <c r="O98" s="50">
        <f t="shared" si="1"/>
        <v>0</v>
      </c>
      <c r="P98" s="50">
        <f t="shared" si="1"/>
        <v>0</v>
      </c>
      <c r="Q98" s="52">
        <f>SUM(E98:P98)</f>
        <v>0.33333333333333331</v>
      </c>
    </row>
    <row r="99" spans="2:17" ht="17.100000000000001" customHeight="1" x14ac:dyDescent="0.25">
      <c r="B99" s="67"/>
      <c r="C99" s="49" t="s">
        <v>56</v>
      </c>
      <c r="D99" s="70" t="s">
        <v>106</v>
      </c>
      <c r="E99" s="53">
        <v>4</v>
      </c>
      <c r="F99" s="54">
        <v>0</v>
      </c>
      <c r="G99" s="53">
        <v>0</v>
      </c>
      <c r="H99" s="54">
        <v>0</v>
      </c>
      <c r="I99" s="54">
        <v>0</v>
      </c>
      <c r="J99" s="54">
        <v>0</v>
      </c>
      <c r="K99" s="54">
        <v>0</v>
      </c>
      <c r="L99" s="54">
        <v>0</v>
      </c>
      <c r="M99" s="54">
        <v>1</v>
      </c>
      <c r="N99" s="54">
        <v>0</v>
      </c>
      <c r="O99" s="54">
        <v>2</v>
      </c>
      <c r="P99" s="54">
        <v>0</v>
      </c>
      <c r="Q99" s="55">
        <f>SUM(E99:P99)</f>
        <v>7</v>
      </c>
    </row>
    <row r="100" spans="2:17" ht="15.75" x14ac:dyDescent="0.25">
      <c r="B100" s="67"/>
      <c r="C100" s="45"/>
      <c r="D100" s="71" t="s">
        <v>107</v>
      </c>
      <c r="E100" s="46">
        <f>E99/7</f>
        <v>0.5714285714285714</v>
      </c>
      <c r="F100" s="46">
        <f t="shared" ref="F100" si="2">F99/7</f>
        <v>0</v>
      </c>
      <c r="G100" s="46">
        <f t="shared" ref="G100" si="3">G99/7</f>
        <v>0</v>
      </c>
      <c r="H100" s="46">
        <f t="shared" ref="H100" si="4">H99/7</f>
        <v>0</v>
      </c>
      <c r="I100" s="46">
        <f t="shared" ref="I100" si="5">I99/7</f>
        <v>0</v>
      </c>
      <c r="J100" s="46">
        <f t="shared" ref="J100" si="6">J99/7</f>
        <v>0</v>
      </c>
      <c r="K100" s="46">
        <f t="shared" ref="K100" si="7">K99/7</f>
        <v>0</v>
      </c>
      <c r="L100" s="46">
        <f t="shared" ref="L100" si="8">L99/7</f>
        <v>0</v>
      </c>
      <c r="M100" s="46">
        <f t="shared" ref="M100" si="9">M99/7</f>
        <v>0.14285714285714285</v>
      </c>
      <c r="N100" s="46">
        <f t="shared" ref="N100" si="10">N99/7</f>
        <v>0</v>
      </c>
      <c r="O100" s="46">
        <f t="shared" ref="O100" si="11">O99/7</f>
        <v>0.2857142857142857</v>
      </c>
      <c r="P100" s="46">
        <f t="shared" ref="P100" si="12">P99/7</f>
        <v>0</v>
      </c>
      <c r="Q100" s="48">
        <f>SUM(E100:P100)</f>
        <v>0.99999999999999989</v>
      </c>
    </row>
    <row r="101" spans="2:17" ht="17.100000000000001" customHeight="1" x14ac:dyDescent="0.25">
      <c r="B101" s="67"/>
      <c r="C101" s="49"/>
      <c r="D101" s="72" t="s">
        <v>108</v>
      </c>
      <c r="E101" s="50">
        <f>E99/21</f>
        <v>0.19047619047619047</v>
      </c>
      <c r="F101" s="50">
        <f t="shared" ref="F101:P101" si="13">F99/21</f>
        <v>0</v>
      </c>
      <c r="G101" s="50">
        <f t="shared" si="13"/>
        <v>0</v>
      </c>
      <c r="H101" s="50">
        <f t="shared" si="13"/>
        <v>0</v>
      </c>
      <c r="I101" s="50">
        <f t="shared" si="13"/>
        <v>0</v>
      </c>
      <c r="J101" s="50">
        <f t="shared" si="13"/>
        <v>0</v>
      </c>
      <c r="K101" s="50">
        <f t="shared" si="13"/>
        <v>0</v>
      </c>
      <c r="L101" s="50">
        <f t="shared" si="13"/>
        <v>0</v>
      </c>
      <c r="M101" s="50">
        <f t="shared" si="13"/>
        <v>4.7619047619047616E-2</v>
      </c>
      <c r="N101" s="50">
        <f t="shared" si="13"/>
        <v>0</v>
      </c>
      <c r="O101" s="50">
        <f t="shared" si="13"/>
        <v>9.5238095238095233E-2</v>
      </c>
      <c r="P101" s="50">
        <f t="shared" si="13"/>
        <v>0</v>
      </c>
      <c r="Q101" s="52">
        <f>SUM(E101:P101)</f>
        <v>0.33333333333333331</v>
      </c>
    </row>
    <row r="102" spans="2:17" ht="17.100000000000001" customHeight="1" x14ac:dyDescent="0.25">
      <c r="B102" s="67"/>
      <c r="C102" s="49" t="s">
        <v>57</v>
      </c>
      <c r="D102" s="70" t="s">
        <v>106</v>
      </c>
      <c r="E102" s="53">
        <v>0</v>
      </c>
      <c r="F102" s="54">
        <v>1</v>
      </c>
      <c r="G102" s="53">
        <v>1</v>
      </c>
      <c r="H102" s="54">
        <v>1</v>
      </c>
      <c r="I102" s="54">
        <v>1</v>
      </c>
      <c r="J102" s="54">
        <v>0</v>
      </c>
      <c r="K102" s="54">
        <v>0</v>
      </c>
      <c r="L102" s="54">
        <v>0</v>
      </c>
      <c r="M102" s="54">
        <v>1</v>
      </c>
      <c r="N102" s="54">
        <v>1</v>
      </c>
      <c r="O102" s="54">
        <v>0</v>
      </c>
      <c r="P102" s="54">
        <v>1</v>
      </c>
      <c r="Q102" s="55">
        <f>SUM(E102:P102)</f>
        <v>7</v>
      </c>
    </row>
    <row r="103" spans="2:17" ht="15.75" x14ac:dyDescent="0.25">
      <c r="B103" s="67"/>
      <c r="C103" s="45"/>
      <c r="D103" s="71" t="s">
        <v>107</v>
      </c>
      <c r="E103" s="46">
        <f>E102/7</f>
        <v>0</v>
      </c>
      <c r="F103" s="46">
        <f t="shared" ref="F103" si="14">F102/7</f>
        <v>0.14285714285714285</v>
      </c>
      <c r="G103" s="46">
        <f t="shared" ref="G103" si="15">G102/7</f>
        <v>0.14285714285714285</v>
      </c>
      <c r="H103" s="46">
        <f t="shared" ref="H103" si="16">H102/7</f>
        <v>0.14285714285714285</v>
      </c>
      <c r="I103" s="46">
        <f t="shared" ref="I103" si="17">I102/7</f>
        <v>0.14285714285714285</v>
      </c>
      <c r="J103" s="46">
        <f t="shared" ref="J103" si="18">J102/7</f>
        <v>0</v>
      </c>
      <c r="K103" s="46">
        <f t="shared" ref="K103" si="19">K102/7</f>
        <v>0</v>
      </c>
      <c r="L103" s="46">
        <f t="shared" ref="L103" si="20">L102/7</f>
        <v>0</v>
      </c>
      <c r="M103" s="46">
        <f t="shared" ref="M103" si="21">M102/7</f>
        <v>0.14285714285714285</v>
      </c>
      <c r="N103" s="46">
        <f t="shared" ref="N103" si="22">N102/7</f>
        <v>0.14285714285714285</v>
      </c>
      <c r="O103" s="46">
        <f t="shared" ref="O103" si="23">O102/7</f>
        <v>0</v>
      </c>
      <c r="P103" s="46">
        <f t="shared" ref="P103" si="24">P102/7</f>
        <v>0.14285714285714285</v>
      </c>
      <c r="Q103" s="48">
        <f>SUM(E103:P103)</f>
        <v>0.99999999999999978</v>
      </c>
    </row>
    <row r="104" spans="2:17" ht="17.100000000000001" customHeight="1" x14ac:dyDescent="0.25">
      <c r="B104" s="68"/>
      <c r="C104" s="49"/>
      <c r="D104" s="72" t="s">
        <v>108</v>
      </c>
      <c r="E104" s="50">
        <f>E102/21</f>
        <v>0</v>
      </c>
      <c r="F104" s="50">
        <f t="shared" ref="F104:P104" si="25">F102/21</f>
        <v>4.7619047619047616E-2</v>
      </c>
      <c r="G104" s="50">
        <f t="shared" si="25"/>
        <v>4.7619047619047616E-2</v>
      </c>
      <c r="H104" s="50">
        <f t="shared" si="25"/>
        <v>4.7619047619047616E-2</v>
      </c>
      <c r="I104" s="50">
        <f t="shared" si="25"/>
        <v>4.7619047619047616E-2</v>
      </c>
      <c r="J104" s="50">
        <f t="shared" si="25"/>
        <v>0</v>
      </c>
      <c r="K104" s="50">
        <f t="shared" si="25"/>
        <v>0</v>
      </c>
      <c r="L104" s="50">
        <f t="shared" si="25"/>
        <v>0</v>
      </c>
      <c r="M104" s="50">
        <f t="shared" si="25"/>
        <v>4.7619047619047616E-2</v>
      </c>
      <c r="N104" s="50">
        <f t="shared" si="25"/>
        <v>4.7619047619047616E-2</v>
      </c>
      <c r="O104" s="50">
        <f t="shared" si="25"/>
        <v>0</v>
      </c>
      <c r="P104" s="50">
        <f t="shared" si="25"/>
        <v>4.7619047619047616E-2</v>
      </c>
      <c r="Q104" s="52">
        <f>SUM(E104:P104)</f>
        <v>0.33333333333333331</v>
      </c>
    </row>
    <row r="105" spans="2:17" ht="17.100000000000001" customHeight="1" x14ac:dyDescent="0.25">
      <c r="B105" s="62" t="s">
        <v>101</v>
      </c>
      <c r="C105" s="45"/>
      <c r="D105" s="70" t="s">
        <v>106</v>
      </c>
      <c r="E105" s="53">
        <v>5</v>
      </c>
      <c r="F105" s="54">
        <v>1</v>
      </c>
      <c r="G105" s="53">
        <v>1</v>
      </c>
      <c r="H105" s="54">
        <v>1</v>
      </c>
      <c r="I105" s="54">
        <v>2</v>
      </c>
      <c r="J105" s="54">
        <v>1</v>
      </c>
      <c r="K105" s="54">
        <v>1</v>
      </c>
      <c r="L105" s="54">
        <v>2</v>
      </c>
      <c r="M105" s="54">
        <v>3</v>
      </c>
      <c r="N105" s="54">
        <v>1</v>
      </c>
      <c r="O105" s="54">
        <v>2</v>
      </c>
      <c r="P105" s="54">
        <v>1</v>
      </c>
      <c r="Q105" s="55">
        <f>SUM(E105:P105)</f>
        <v>21</v>
      </c>
    </row>
    <row r="106" spans="2:17" ht="15.75" x14ac:dyDescent="0.25">
      <c r="B106" s="10"/>
      <c r="C106" s="45"/>
      <c r="D106" s="71" t="s">
        <v>107</v>
      </c>
      <c r="E106" s="46">
        <f>E105/21</f>
        <v>0.23809523809523808</v>
      </c>
      <c r="F106" s="46">
        <f t="shared" ref="F106:P106" si="26">F105/21</f>
        <v>4.7619047619047616E-2</v>
      </c>
      <c r="G106" s="46">
        <f t="shared" si="26"/>
        <v>4.7619047619047616E-2</v>
      </c>
      <c r="H106" s="46">
        <f t="shared" si="26"/>
        <v>4.7619047619047616E-2</v>
      </c>
      <c r="I106" s="46">
        <f t="shared" si="26"/>
        <v>9.5238095238095233E-2</v>
      </c>
      <c r="J106" s="46">
        <f t="shared" si="26"/>
        <v>4.7619047619047616E-2</v>
      </c>
      <c r="K106" s="46">
        <f t="shared" si="26"/>
        <v>4.7619047619047616E-2</v>
      </c>
      <c r="L106" s="46">
        <f t="shared" si="26"/>
        <v>9.5238095238095233E-2</v>
      </c>
      <c r="M106" s="46">
        <f t="shared" si="26"/>
        <v>0.14285714285714285</v>
      </c>
      <c r="N106" s="46">
        <f t="shared" si="26"/>
        <v>4.7619047619047616E-2</v>
      </c>
      <c r="O106" s="46">
        <f t="shared" si="26"/>
        <v>9.5238095238095233E-2</v>
      </c>
      <c r="P106" s="46">
        <f t="shared" si="26"/>
        <v>4.7619047619047616E-2</v>
      </c>
      <c r="Q106" s="48">
        <f>SUM(E106:P106)</f>
        <v>1</v>
      </c>
    </row>
    <row r="107" spans="2:17" ht="17.100000000000001" customHeight="1" x14ac:dyDescent="0.25">
      <c r="B107" s="16"/>
      <c r="C107" s="56"/>
      <c r="D107" s="72" t="s">
        <v>108</v>
      </c>
      <c r="E107" s="50">
        <f>E105/21</f>
        <v>0.23809523809523808</v>
      </c>
      <c r="F107" s="50">
        <f t="shared" ref="F107:P107" si="27">F105/21</f>
        <v>4.7619047619047616E-2</v>
      </c>
      <c r="G107" s="50">
        <f t="shared" si="27"/>
        <v>4.7619047619047616E-2</v>
      </c>
      <c r="H107" s="50">
        <f t="shared" si="27"/>
        <v>4.7619047619047616E-2</v>
      </c>
      <c r="I107" s="50">
        <f t="shared" si="27"/>
        <v>9.5238095238095233E-2</v>
      </c>
      <c r="J107" s="50">
        <f t="shared" si="27"/>
        <v>4.7619047619047616E-2</v>
      </c>
      <c r="K107" s="50">
        <f t="shared" si="27"/>
        <v>4.7619047619047616E-2</v>
      </c>
      <c r="L107" s="50">
        <f t="shared" si="27"/>
        <v>9.5238095238095233E-2</v>
      </c>
      <c r="M107" s="50">
        <f t="shared" si="27"/>
        <v>0.14285714285714285</v>
      </c>
      <c r="N107" s="50">
        <f t="shared" si="27"/>
        <v>4.7619047619047616E-2</v>
      </c>
      <c r="O107" s="50">
        <f t="shared" si="27"/>
        <v>9.5238095238095233E-2</v>
      </c>
      <c r="P107" s="50">
        <f t="shared" si="27"/>
        <v>4.7619047619047616E-2</v>
      </c>
      <c r="Q107" s="52">
        <f>SUM(E107:P107)</f>
        <v>1</v>
      </c>
    </row>
    <row r="109" spans="2:17" x14ac:dyDescent="0.25">
      <c r="B109" s="2" t="s">
        <v>10</v>
      </c>
    </row>
    <row r="110" spans="2:17" x14ac:dyDescent="0.25">
      <c r="B110" s="2" t="s">
        <v>75</v>
      </c>
    </row>
    <row r="111" spans="2:17" x14ac:dyDescent="0.25">
      <c r="B111" s="2" t="s">
        <v>12</v>
      </c>
    </row>
    <row r="112" spans="2:17" ht="15.75" x14ac:dyDescent="0.25">
      <c r="B112" s="58" t="s">
        <v>99</v>
      </c>
    </row>
    <row r="113" spans="2:22" ht="24.75" x14ac:dyDescent="0.25">
      <c r="B113" s="2" t="s">
        <v>13</v>
      </c>
      <c r="K113" s="30" t="s">
        <v>63</v>
      </c>
      <c r="L113" s="31" t="s">
        <v>64</v>
      </c>
      <c r="M113" s="30" t="s">
        <v>65</v>
      </c>
      <c r="N113" s="31" t="s">
        <v>66</v>
      </c>
      <c r="O113" s="31" t="s">
        <v>67</v>
      </c>
      <c r="P113" s="31" t="s">
        <v>68</v>
      </c>
      <c r="Q113" s="31" t="s">
        <v>69</v>
      </c>
      <c r="R113" s="31" t="s">
        <v>70</v>
      </c>
      <c r="S113" s="31" t="s">
        <v>71</v>
      </c>
      <c r="T113" s="31" t="s">
        <v>72</v>
      </c>
      <c r="U113" s="31" t="s">
        <v>73</v>
      </c>
      <c r="V113" s="31" t="s">
        <v>74</v>
      </c>
    </row>
    <row r="114" spans="2:22" x14ac:dyDescent="0.25">
      <c r="J114" s="73" t="s">
        <v>55</v>
      </c>
      <c r="K114" s="53">
        <v>1</v>
      </c>
      <c r="L114" s="54">
        <v>0</v>
      </c>
      <c r="M114" s="53">
        <v>0</v>
      </c>
      <c r="N114" s="54">
        <v>0</v>
      </c>
      <c r="O114" s="54">
        <v>1</v>
      </c>
      <c r="P114" s="54">
        <v>1</v>
      </c>
      <c r="Q114" s="54">
        <v>1</v>
      </c>
      <c r="R114" s="54">
        <v>2</v>
      </c>
      <c r="S114" s="54">
        <v>1</v>
      </c>
      <c r="T114" s="54">
        <v>0</v>
      </c>
      <c r="U114" s="54">
        <v>0</v>
      </c>
      <c r="V114" s="54">
        <v>0</v>
      </c>
    </row>
    <row r="115" spans="2:22" x14ac:dyDescent="0.25">
      <c r="J115" s="73" t="s">
        <v>56</v>
      </c>
      <c r="K115" s="53">
        <v>4</v>
      </c>
      <c r="L115" s="54">
        <v>0</v>
      </c>
      <c r="M115" s="53">
        <v>0</v>
      </c>
      <c r="N115" s="54">
        <v>0</v>
      </c>
      <c r="O115" s="54">
        <v>0</v>
      </c>
      <c r="P115" s="54">
        <v>0</v>
      </c>
      <c r="Q115" s="54">
        <v>0</v>
      </c>
      <c r="R115" s="54">
        <v>0</v>
      </c>
      <c r="S115" s="54">
        <v>1</v>
      </c>
      <c r="T115" s="54">
        <v>0</v>
      </c>
      <c r="U115" s="54">
        <v>2</v>
      </c>
      <c r="V115" s="54">
        <v>0</v>
      </c>
    </row>
    <row r="116" spans="2:22" ht="18" x14ac:dyDescent="0.25">
      <c r="B116" s="3" t="s">
        <v>14</v>
      </c>
      <c r="J116" s="73" t="s">
        <v>57</v>
      </c>
      <c r="K116" s="53">
        <v>0</v>
      </c>
      <c r="L116" s="54">
        <v>1</v>
      </c>
      <c r="M116" s="53">
        <v>1</v>
      </c>
      <c r="N116" s="54">
        <v>1</v>
      </c>
      <c r="O116" s="54">
        <v>1</v>
      </c>
      <c r="P116" s="54">
        <v>0</v>
      </c>
      <c r="Q116" s="54">
        <v>0</v>
      </c>
      <c r="R116" s="54">
        <v>0</v>
      </c>
      <c r="S116" s="54">
        <v>1</v>
      </c>
      <c r="T116" s="54">
        <v>1</v>
      </c>
      <c r="U116" s="54">
        <v>0</v>
      </c>
      <c r="V116" s="54">
        <v>1</v>
      </c>
    </row>
    <row r="118" spans="2:22" ht="21" customHeight="1" x14ac:dyDescent="0.25">
      <c r="B118" s="4" t="s">
        <v>15</v>
      </c>
      <c r="C118" s="5"/>
      <c r="D118" s="6"/>
    </row>
    <row r="119" spans="2:22" ht="17.100000000000001" customHeight="1" x14ac:dyDescent="0.25">
      <c r="B119" s="7" t="s">
        <v>16</v>
      </c>
      <c r="C119" s="8"/>
      <c r="D119" s="9" t="s">
        <v>76</v>
      </c>
    </row>
    <row r="120" spans="2:22" ht="17.100000000000001" customHeight="1" x14ac:dyDescent="0.25">
      <c r="B120" s="10" t="s">
        <v>18</v>
      </c>
      <c r="C120" s="11"/>
      <c r="D120" s="12" t="s">
        <v>19</v>
      </c>
    </row>
    <row r="121" spans="2:22" ht="17.100000000000001" customHeight="1" x14ac:dyDescent="0.25">
      <c r="B121" s="10" t="s">
        <v>20</v>
      </c>
      <c r="C121" s="13" t="s">
        <v>21</v>
      </c>
      <c r="D121" s="12" t="s">
        <v>22</v>
      </c>
    </row>
    <row r="122" spans="2:22" ht="17.100000000000001" customHeight="1" x14ac:dyDescent="0.25">
      <c r="B122" s="10"/>
      <c r="C122" s="13" t="s">
        <v>23</v>
      </c>
      <c r="D122" s="12" t="s">
        <v>24</v>
      </c>
    </row>
    <row r="123" spans="2:22" ht="17.100000000000001" customHeight="1" x14ac:dyDescent="0.25">
      <c r="B123" s="10"/>
      <c r="C123" s="13" t="s">
        <v>25</v>
      </c>
      <c r="D123" s="12" t="s">
        <v>24</v>
      </c>
    </row>
    <row r="124" spans="2:22" ht="17.100000000000001" customHeight="1" x14ac:dyDescent="0.25">
      <c r="B124" s="10"/>
      <c r="C124" s="13" t="s">
        <v>26</v>
      </c>
      <c r="D124" s="12" t="s">
        <v>24</v>
      </c>
    </row>
    <row r="125" spans="2:22" ht="30" customHeight="1" x14ac:dyDescent="0.25">
      <c r="B125" s="10"/>
      <c r="C125" s="13" t="s">
        <v>27</v>
      </c>
      <c r="D125" s="14">
        <v>24</v>
      </c>
    </row>
    <row r="126" spans="2:22" ht="45.95" customHeight="1" x14ac:dyDescent="0.25">
      <c r="B126" s="10" t="s">
        <v>28</v>
      </c>
      <c r="C126" s="13" t="s">
        <v>29</v>
      </c>
      <c r="D126" s="12" t="s">
        <v>30</v>
      </c>
    </row>
    <row r="127" spans="2:22" ht="72" customHeight="1" x14ac:dyDescent="0.25">
      <c r="B127" s="10"/>
      <c r="C127" s="13" t="s">
        <v>31</v>
      </c>
      <c r="D127" s="12" t="s">
        <v>32</v>
      </c>
    </row>
    <row r="128" spans="2:22" ht="152.1" customHeight="1" x14ac:dyDescent="0.25">
      <c r="B128" s="10" t="s">
        <v>33</v>
      </c>
      <c r="C128" s="11"/>
      <c r="D128" s="59" t="s">
        <v>104</v>
      </c>
    </row>
    <row r="129" spans="2:13" ht="17.100000000000001" customHeight="1" x14ac:dyDescent="0.25">
      <c r="B129" s="10" t="s">
        <v>34</v>
      </c>
      <c r="C129" s="13" t="s">
        <v>35</v>
      </c>
      <c r="D129" s="15" t="s">
        <v>77</v>
      </c>
    </row>
    <row r="130" spans="2:13" ht="17.100000000000001" customHeight="1" x14ac:dyDescent="0.25">
      <c r="B130" s="10"/>
      <c r="C130" s="13" t="s">
        <v>37</v>
      </c>
      <c r="D130" s="15" t="s">
        <v>36</v>
      </c>
    </row>
    <row r="131" spans="2:13" ht="17.100000000000001" customHeight="1" x14ac:dyDescent="0.25">
      <c r="B131" s="10"/>
      <c r="C131" s="13" t="s">
        <v>39</v>
      </c>
      <c r="D131" s="14">
        <v>2</v>
      </c>
    </row>
    <row r="132" spans="2:13" ht="17.100000000000001" customHeight="1" x14ac:dyDescent="0.25">
      <c r="B132" s="16"/>
      <c r="C132" s="17" t="s">
        <v>40</v>
      </c>
      <c r="D132" s="18">
        <v>524245</v>
      </c>
    </row>
    <row r="134" spans="2:13" ht="21" customHeight="1" x14ac:dyDescent="0.25">
      <c r="B134" s="4" t="s">
        <v>42</v>
      </c>
      <c r="C134" s="5"/>
      <c r="D134" s="5"/>
      <c r="E134" s="5"/>
      <c r="F134" s="5"/>
      <c r="G134" s="5"/>
      <c r="H134" s="6"/>
    </row>
    <row r="135" spans="2:13" ht="15.95" customHeight="1" x14ac:dyDescent="0.25">
      <c r="B135" s="20"/>
      <c r="C135" s="21" t="s">
        <v>43</v>
      </c>
      <c r="D135" s="41"/>
      <c r="E135" s="22"/>
      <c r="F135" s="41"/>
      <c r="G135" s="22"/>
      <c r="H135" s="23"/>
    </row>
    <row r="136" spans="2:13" ht="15.95" customHeight="1" x14ac:dyDescent="0.25">
      <c r="B136" s="24"/>
      <c r="C136" s="25" t="s">
        <v>44</v>
      </c>
      <c r="D136" s="26"/>
      <c r="E136" s="26" t="s">
        <v>45</v>
      </c>
      <c r="F136" s="26"/>
      <c r="G136" s="60" t="s">
        <v>101</v>
      </c>
      <c r="H136" s="27"/>
    </row>
    <row r="137" spans="2:13" ht="15.95" customHeight="1" x14ac:dyDescent="0.25">
      <c r="B137" s="28"/>
      <c r="C137" s="29" t="s">
        <v>46</v>
      </c>
      <c r="D137" s="30" t="s">
        <v>47</v>
      </c>
      <c r="E137" s="31" t="s">
        <v>46</v>
      </c>
      <c r="F137" s="30" t="s">
        <v>47</v>
      </c>
      <c r="G137" s="31" t="s">
        <v>46</v>
      </c>
      <c r="H137" s="32" t="s">
        <v>47</v>
      </c>
    </row>
    <row r="138" spans="2:13" ht="126" customHeight="1" x14ac:dyDescent="0.25">
      <c r="B138" s="33" t="s">
        <v>78</v>
      </c>
      <c r="C138" s="34">
        <v>24</v>
      </c>
      <c r="D138" s="35">
        <v>1</v>
      </c>
      <c r="E138" s="36">
        <v>0</v>
      </c>
      <c r="F138" s="35">
        <v>0</v>
      </c>
      <c r="G138" s="36">
        <v>24</v>
      </c>
      <c r="H138" s="37">
        <v>1</v>
      </c>
    </row>
    <row r="140" spans="2:13" ht="36" customHeight="1" x14ac:dyDescent="0.25">
      <c r="B140" s="4" t="s">
        <v>79</v>
      </c>
      <c r="C140" s="5"/>
      <c r="D140" s="5"/>
      <c r="E140" s="5"/>
      <c r="F140" s="5"/>
      <c r="G140" s="5"/>
      <c r="H140" s="6"/>
    </row>
    <row r="141" spans="2:13" ht="45" customHeight="1" x14ac:dyDescent="0.25">
      <c r="B141" s="38"/>
      <c r="C141" s="39"/>
      <c r="D141" s="40"/>
      <c r="E141" s="21" t="s">
        <v>80</v>
      </c>
      <c r="F141" s="41"/>
      <c r="G141" s="22"/>
    </row>
    <row r="142" spans="2:13" ht="15.95" customHeight="1" x14ac:dyDescent="0.25">
      <c r="B142" s="42"/>
      <c r="C142" s="43"/>
      <c r="D142" s="44"/>
      <c r="E142" s="30" t="s">
        <v>51</v>
      </c>
      <c r="F142" s="31" t="s">
        <v>52</v>
      </c>
      <c r="G142" s="69" t="s">
        <v>101</v>
      </c>
      <c r="L142" s="30" t="s">
        <v>51</v>
      </c>
      <c r="M142" s="31" t="s">
        <v>52</v>
      </c>
    </row>
    <row r="143" spans="2:13" ht="17.100000000000001" customHeight="1" x14ac:dyDescent="0.25">
      <c r="B143" s="63" t="s">
        <v>53</v>
      </c>
      <c r="C143" s="49" t="s">
        <v>55</v>
      </c>
      <c r="D143" s="70" t="s">
        <v>106</v>
      </c>
      <c r="E143" s="53">
        <v>3</v>
      </c>
      <c r="F143" s="54">
        <v>4</v>
      </c>
      <c r="G143" s="55">
        <f>SUM(E143:F143)</f>
        <v>7</v>
      </c>
      <c r="K143" s="73" t="s">
        <v>55</v>
      </c>
      <c r="L143" s="53">
        <v>3</v>
      </c>
      <c r="M143" s="54">
        <v>4</v>
      </c>
    </row>
    <row r="144" spans="2:13" ht="15.75" x14ac:dyDescent="0.25">
      <c r="B144" s="64"/>
      <c r="C144" s="45"/>
      <c r="D144" s="71" t="s">
        <v>107</v>
      </c>
      <c r="E144" s="46">
        <f>E143/7</f>
        <v>0.42857142857142855</v>
      </c>
      <c r="F144" s="46">
        <f>F143/7</f>
        <v>0.5714285714285714</v>
      </c>
      <c r="G144" s="48">
        <f>SUM(E144:F144)</f>
        <v>1</v>
      </c>
      <c r="K144" s="73" t="s">
        <v>56</v>
      </c>
      <c r="L144" s="53">
        <v>3</v>
      </c>
      <c r="M144" s="54">
        <v>4</v>
      </c>
    </row>
    <row r="145" spans="2:13" ht="17.100000000000001" customHeight="1" x14ac:dyDescent="0.25">
      <c r="B145" s="64"/>
      <c r="C145" s="49"/>
      <c r="D145" s="72" t="s">
        <v>108</v>
      </c>
      <c r="E145" s="50">
        <f>E144/21</f>
        <v>2.0408163265306121E-2</v>
      </c>
      <c r="F145" s="50">
        <f>F144/21</f>
        <v>2.7210884353741496E-2</v>
      </c>
      <c r="G145" s="52">
        <f>SUM(E145:F145)</f>
        <v>4.7619047619047616E-2</v>
      </c>
      <c r="K145" s="73" t="s">
        <v>57</v>
      </c>
      <c r="L145" s="53">
        <v>4</v>
      </c>
      <c r="M145" s="54">
        <v>3</v>
      </c>
    </row>
    <row r="146" spans="2:13" ht="17.100000000000001" customHeight="1" x14ac:dyDescent="0.25">
      <c r="B146" s="64"/>
      <c r="C146" s="49" t="s">
        <v>56</v>
      </c>
      <c r="D146" s="70" t="s">
        <v>106</v>
      </c>
      <c r="E146" s="53">
        <v>3</v>
      </c>
      <c r="F146" s="54">
        <v>4</v>
      </c>
      <c r="G146" s="55">
        <f>SUM(E146:F146)</f>
        <v>7</v>
      </c>
    </row>
    <row r="147" spans="2:13" ht="15.75" x14ac:dyDescent="0.25">
      <c r="B147" s="64"/>
      <c r="C147" s="45"/>
      <c r="D147" s="71" t="s">
        <v>107</v>
      </c>
      <c r="E147" s="46">
        <f>E146/7</f>
        <v>0.42857142857142855</v>
      </c>
      <c r="F147" s="46">
        <f>F146/7</f>
        <v>0.5714285714285714</v>
      </c>
      <c r="G147" s="48">
        <f>SUM(E147:F147)</f>
        <v>1</v>
      </c>
      <c r="K147" s="74"/>
    </row>
    <row r="148" spans="2:13" ht="17.100000000000001" customHeight="1" x14ac:dyDescent="0.25">
      <c r="B148" s="64"/>
      <c r="C148" s="49"/>
      <c r="D148" s="72" t="s">
        <v>108</v>
      </c>
      <c r="E148" s="50">
        <f>E147/21</f>
        <v>2.0408163265306121E-2</v>
      </c>
      <c r="F148" s="50">
        <f>F147/21</f>
        <v>2.7210884353741496E-2</v>
      </c>
      <c r="G148" s="52">
        <f>SUM(E148:F148)</f>
        <v>4.7619047619047616E-2</v>
      </c>
      <c r="K148" s="73"/>
    </row>
    <row r="149" spans="2:13" ht="17.100000000000001" customHeight="1" x14ac:dyDescent="0.25">
      <c r="B149" s="64"/>
      <c r="C149" s="49" t="s">
        <v>57</v>
      </c>
      <c r="D149" s="70" t="s">
        <v>106</v>
      </c>
      <c r="E149" s="53">
        <v>4</v>
      </c>
      <c r="F149" s="54">
        <v>3</v>
      </c>
      <c r="G149" s="55">
        <f>SUM(E149:F149)</f>
        <v>7</v>
      </c>
    </row>
    <row r="150" spans="2:13" ht="15.75" x14ac:dyDescent="0.25">
      <c r="B150" s="64"/>
      <c r="C150" s="45"/>
      <c r="D150" s="71" t="s">
        <v>107</v>
      </c>
      <c r="E150" s="46">
        <f>E149/7</f>
        <v>0.5714285714285714</v>
      </c>
      <c r="F150" s="46">
        <f>F149/7</f>
        <v>0.42857142857142855</v>
      </c>
      <c r="G150" s="48">
        <f>SUM(E150:F150)</f>
        <v>1</v>
      </c>
      <c r="K150" s="74"/>
    </row>
    <row r="151" spans="2:13" ht="17.100000000000001" customHeight="1" x14ac:dyDescent="0.25">
      <c r="B151" s="65"/>
      <c r="C151" s="49"/>
      <c r="D151" s="72" t="s">
        <v>108</v>
      </c>
      <c r="E151" s="50">
        <f>E150/21</f>
        <v>2.7210884353741496E-2</v>
      </c>
      <c r="F151" s="50">
        <f>F150/21</f>
        <v>2.0408163265306121E-2</v>
      </c>
      <c r="G151" s="52">
        <f>SUM(E151:F151)</f>
        <v>4.7619047619047616E-2</v>
      </c>
      <c r="K151" s="73"/>
    </row>
    <row r="152" spans="2:13" ht="17.100000000000001" customHeight="1" x14ac:dyDescent="0.25">
      <c r="B152" s="62" t="s">
        <v>101</v>
      </c>
      <c r="C152" s="45"/>
      <c r="D152" s="70" t="s">
        <v>106</v>
      </c>
      <c r="E152" s="53">
        <f>SUM(E143,E146,E149)</f>
        <v>10</v>
      </c>
      <c r="F152" s="54">
        <v>11</v>
      </c>
      <c r="G152" s="55">
        <f>SUM(E152:F152)</f>
        <v>21</v>
      </c>
    </row>
    <row r="153" spans="2:13" ht="15.75" x14ac:dyDescent="0.25">
      <c r="B153" s="10"/>
      <c r="C153" s="45"/>
      <c r="D153" s="71" t="s">
        <v>107</v>
      </c>
      <c r="E153" s="46">
        <f>E152/21</f>
        <v>0.47619047619047616</v>
      </c>
      <c r="F153" s="46">
        <f>F152/21</f>
        <v>0.52380952380952384</v>
      </c>
      <c r="G153" s="48">
        <f>SUM(E153:F153)</f>
        <v>1</v>
      </c>
    </row>
    <row r="154" spans="2:13" ht="17.100000000000001" customHeight="1" x14ac:dyDescent="0.25">
      <c r="B154" s="16"/>
      <c r="C154" s="56"/>
      <c r="D154" s="72" t="s">
        <v>108</v>
      </c>
      <c r="E154" s="46">
        <f>E153</f>
        <v>0.47619047619047616</v>
      </c>
      <c r="F154" s="46">
        <f>F153</f>
        <v>0.52380952380952384</v>
      </c>
      <c r="G154" s="52">
        <f>SUM(E154:F154)</f>
        <v>1</v>
      </c>
    </row>
    <row r="156" spans="2:13" x14ac:dyDescent="0.25">
      <c r="B156" s="2" t="s">
        <v>10</v>
      </c>
    </row>
    <row r="157" spans="2:13" x14ac:dyDescent="0.25">
      <c r="B157" s="2" t="s">
        <v>81</v>
      </c>
    </row>
    <row r="158" spans="2:13" x14ac:dyDescent="0.25">
      <c r="B158" s="2" t="s">
        <v>12</v>
      </c>
    </row>
    <row r="159" spans="2:13" ht="15.75" x14ac:dyDescent="0.25">
      <c r="B159" s="58" t="s">
        <v>99</v>
      </c>
    </row>
    <row r="160" spans="2:13" x14ac:dyDescent="0.25">
      <c r="B160" s="2" t="s">
        <v>13</v>
      </c>
    </row>
    <row r="163" spans="2:4" ht="18" x14ac:dyDescent="0.25">
      <c r="B163" s="3" t="s">
        <v>14</v>
      </c>
    </row>
    <row r="165" spans="2:4" ht="21" customHeight="1" x14ac:dyDescent="0.25">
      <c r="B165" s="4" t="s">
        <v>15</v>
      </c>
      <c r="C165" s="5"/>
      <c r="D165" s="6"/>
    </row>
    <row r="166" spans="2:4" ht="17.100000000000001" customHeight="1" x14ac:dyDescent="0.25">
      <c r="B166" s="7" t="s">
        <v>16</v>
      </c>
      <c r="C166" s="8"/>
      <c r="D166" s="9" t="s">
        <v>82</v>
      </c>
    </row>
    <row r="167" spans="2:4" ht="17.100000000000001" customHeight="1" x14ac:dyDescent="0.25">
      <c r="B167" s="10" t="s">
        <v>18</v>
      </c>
      <c r="C167" s="11"/>
      <c r="D167" s="12" t="s">
        <v>19</v>
      </c>
    </row>
    <row r="168" spans="2:4" ht="17.100000000000001" customHeight="1" x14ac:dyDescent="0.25">
      <c r="B168" s="10" t="s">
        <v>20</v>
      </c>
      <c r="C168" s="13" t="s">
        <v>21</v>
      </c>
      <c r="D168" s="12" t="s">
        <v>22</v>
      </c>
    </row>
    <row r="169" spans="2:4" ht="17.100000000000001" customHeight="1" x14ac:dyDescent="0.25">
      <c r="B169" s="10"/>
      <c r="C169" s="13" t="s">
        <v>23</v>
      </c>
      <c r="D169" s="12" t="s">
        <v>24</v>
      </c>
    </row>
    <row r="170" spans="2:4" ht="17.100000000000001" customHeight="1" x14ac:dyDescent="0.25">
      <c r="B170" s="10"/>
      <c r="C170" s="13" t="s">
        <v>25</v>
      </c>
      <c r="D170" s="12" t="s">
        <v>24</v>
      </c>
    </row>
    <row r="171" spans="2:4" ht="17.100000000000001" customHeight="1" x14ac:dyDescent="0.25">
      <c r="B171" s="10"/>
      <c r="C171" s="13" t="s">
        <v>26</v>
      </c>
      <c r="D171" s="12" t="s">
        <v>24</v>
      </c>
    </row>
    <row r="172" spans="2:4" ht="30" customHeight="1" x14ac:dyDescent="0.25">
      <c r="B172" s="10"/>
      <c r="C172" s="13" t="s">
        <v>27</v>
      </c>
      <c r="D172" s="14">
        <v>24</v>
      </c>
    </row>
    <row r="173" spans="2:4" ht="45.95" customHeight="1" x14ac:dyDescent="0.25">
      <c r="B173" s="10" t="s">
        <v>28</v>
      </c>
      <c r="C173" s="13" t="s">
        <v>29</v>
      </c>
      <c r="D173" s="12" t="s">
        <v>30</v>
      </c>
    </row>
    <row r="174" spans="2:4" ht="72" customHeight="1" x14ac:dyDescent="0.25">
      <c r="B174" s="10"/>
      <c r="C174" s="13" t="s">
        <v>31</v>
      </c>
      <c r="D174" s="12" t="s">
        <v>32</v>
      </c>
    </row>
    <row r="175" spans="2:4" ht="152.1" customHeight="1" x14ac:dyDescent="0.25">
      <c r="B175" s="10" t="s">
        <v>33</v>
      </c>
      <c r="C175" s="11"/>
      <c r="D175" s="59" t="s">
        <v>105</v>
      </c>
    </row>
    <row r="176" spans="2:4" ht="17.100000000000001" customHeight="1" x14ac:dyDescent="0.25">
      <c r="B176" s="10" t="s">
        <v>34</v>
      </c>
      <c r="C176" s="13" t="s">
        <v>35</v>
      </c>
      <c r="D176" s="15" t="s">
        <v>36</v>
      </c>
    </row>
    <row r="177" spans="2:18" ht="17.100000000000001" customHeight="1" x14ac:dyDescent="0.25">
      <c r="B177" s="10"/>
      <c r="C177" s="13" t="s">
        <v>37</v>
      </c>
      <c r="D177" s="15" t="s">
        <v>36</v>
      </c>
    </row>
    <row r="178" spans="2:18" ht="17.100000000000001" customHeight="1" x14ac:dyDescent="0.25">
      <c r="B178" s="10"/>
      <c r="C178" s="13" t="s">
        <v>39</v>
      </c>
      <c r="D178" s="14">
        <v>2</v>
      </c>
    </row>
    <row r="179" spans="2:18" ht="17.100000000000001" customHeight="1" x14ac:dyDescent="0.25">
      <c r="B179" s="16"/>
      <c r="C179" s="17" t="s">
        <v>40</v>
      </c>
      <c r="D179" s="18">
        <v>524245</v>
      </c>
    </row>
    <row r="181" spans="2:18" ht="21" customHeight="1" x14ac:dyDescent="0.25">
      <c r="B181" s="4" t="s">
        <v>42</v>
      </c>
      <c r="C181" s="5"/>
      <c r="D181" s="5"/>
      <c r="E181" s="5"/>
      <c r="F181" s="5"/>
      <c r="G181" s="5"/>
      <c r="H181" s="6"/>
    </row>
    <row r="182" spans="2:18" ht="15.95" customHeight="1" x14ac:dyDescent="0.25">
      <c r="B182" s="20"/>
      <c r="C182" s="21" t="s">
        <v>43</v>
      </c>
      <c r="D182" s="41"/>
      <c r="E182" s="22"/>
      <c r="F182" s="41"/>
      <c r="G182" s="22"/>
      <c r="H182" s="23"/>
    </row>
    <row r="183" spans="2:18" ht="15.95" customHeight="1" x14ac:dyDescent="0.25">
      <c r="B183" s="24"/>
      <c r="C183" s="25" t="s">
        <v>44</v>
      </c>
      <c r="D183" s="26"/>
      <c r="E183" s="26" t="s">
        <v>45</v>
      </c>
      <c r="F183" s="26"/>
      <c r="G183" s="60" t="s">
        <v>101</v>
      </c>
      <c r="H183" s="27"/>
    </row>
    <row r="184" spans="2:18" ht="15.95" customHeight="1" x14ac:dyDescent="0.25">
      <c r="B184" s="28"/>
      <c r="C184" s="29" t="s">
        <v>46</v>
      </c>
      <c r="D184" s="30" t="s">
        <v>47</v>
      </c>
      <c r="E184" s="31" t="s">
        <v>46</v>
      </c>
      <c r="F184" s="30" t="s">
        <v>47</v>
      </c>
      <c r="G184" s="31" t="s">
        <v>46</v>
      </c>
      <c r="H184" s="32" t="s">
        <v>47</v>
      </c>
    </row>
    <row r="185" spans="2:18" ht="126" customHeight="1" x14ac:dyDescent="0.25">
      <c r="B185" s="33" t="s">
        <v>83</v>
      </c>
      <c r="C185" s="34">
        <v>24</v>
      </c>
      <c r="D185" s="35">
        <v>1</v>
      </c>
      <c r="E185" s="36">
        <v>0</v>
      </c>
      <c r="F185" s="35">
        <v>0</v>
      </c>
      <c r="G185" s="36">
        <v>24</v>
      </c>
      <c r="H185" s="37">
        <v>1</v>
      </c>
    </row>
    <row r="187" spans="2:18" ht="21" customHeight="1" x14ac:dyDescent="0.25">
      <c r="B187" s="4" t="s">
        <v>84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6"/>
    </row>
    <row r="188" spans="2:18" ht="15.95" customHeight="1" x14ac:dyDescent="0.25">
      <c r="B188" s="38"/>
      <c r="C188" s="39"/>
      <c r="D188" s="40"/>
      <c r="E188" s="21" t="s">
        <v>85</v>
      </c>
      <c r="F188" s="41"/>
      <c r="G188" s="22"/>
      <c r="H188" s="41"/>
      <c r="I188" s="22"/>
      <c r="J188" s="22"/>
      <c r="K188" s="22"/>
      <c r="L188" s="22"/>
      <c r="M188" s="22"/>
      <c r="N188" s="22"/>
      <c r="O188" s="22"/>
      <c r="P188" s="22"/>
      <c r="Q188" s="22"/>
    </row>
    <row r="189" spans="2:18" ht="15.95" customHeight="1" x14ac:dyDescent="0.25">
      <c r="B189" s="42"/>
      <c r="C189" s="43"/>
      <c r="D189" s="44"/>
      <c r="E189" s="30" t="s">
        <v>86</v>
      </c>
      <c r="F189" s="31" t="s">
        <v>87</v>
      </c>
      <c r="G189" s="30" t="s">
        <v>88</v>
      </c>
      <c r="H189" s="31" t="s">
        <v>89</v>
      </c>
      <c r="I189" s="31" t="s">
        <v>90</v>
      </c>
      <c r="J189" s="31" t="s">
        <v>91</v>
      </c>
      <c r="K189" s="31" t="s">
        <v>92</v>
      </c>
      <c r="L189" s="31" t="s">
        <v>93</v>
      </c>
      <c r="M189" s="31" t="s">
        <v>94</v>
      </c>
      <c r="N189" s="31" t="s">
        <v>95</v>
      </c>
      <c r="O189" s="31" t="s">
        <v>96</v>
      </c>
      <c r="P189" s="31" t="s">
        <v>97</v>
      </c>
      <c r="Q189" s="69" t="s">
        <v>101</v>
      </c>
    </row>
    <row r="190" spans="2:18" ht="17.100000000000001" customHeight="1" x14ac:dyDescent="0.25">
      <c r="B190" s="63" t="s">
        <v>62</v>
      </c>
      <c r="C190" s="49" t="s">
        <v>63</v>
      </c>
      <c r="D190" s="70" t="s">
        <v>106</v>
      </c>
      <c r="E190" s="53">
        <v>0</v>
      </c>
      <c r="F190" s="54">
        <v>2</v>
      </c>
      <c r="G190" s="53">
        <v>1</v>
      </c>
      <c r="H190" s="54">
        <v>1</v>
      </c>
      <c r="I190" s="54">
        <v>0</v>
      </c>
      <c r="J190" s="54">
        <v>0</v>
      </c>
      <c r="K190" s="54">
        <v>1</v>
      </c>
      <c r="L190" s="54">
        <v>0</v>
      </c>
      <c r="M190" s="54">
        <v>0</v>
      </c>
      <c r="N190" s="54">
        <v>0</v>
      </c>
      <c r="O190" s="54">
        <v>0</v>
      </c>
      <c r="P190" s="54">
        <v>0</v>
      </c>
      <c r="Q190" s="55">
        <f>SUM(E190:P190)</f>
        <v>5</v>
      </c>
    </row>
    <row r="191" spans="2:18" ht="18" customHeight="1" x14ac:dyDescent="0.25">
      <c r="B191" s="64"/>
      <c r="C191" s="45"/>
      <c r="D191" s="71" t="s">
        <v>107</v>
      </c>
      <c r="E191" s="46">
        <f>E190/5</f>
        <v>0</v>
      </c>
      <c r="F191" s="46">
        <f t="shared" ref="F191:P191" si="28">F190/5</f>
        <v>0.4</v>
      </c>
      <c r="G191" s="46">
        <f t="shared" si="28"/>
        <v>0.2</v>
      </c>
      <c r="H191" s="46">
        <f t="shared" si="28"/>
        <v>0.2</v>
      </c>
      <c r="I191" s="46">
        <f t="shared" si="28"/>
        <v>0</v>
      </c>
      <c r="J191" s="46">
        <f t="shared" si="28"/>
        <v>0</v>
      </c>
      <c r="K191" s="46">
        <f t="shared" si="28"/>
        <v>0.2</v>
      </c>
      <c r="L191" s="46">
        <f t="shared" si="28"/>
        <v>0</v>
      </c>
      <c r="M191" s="46">
        <f t="shared" si="28"/>
        <v>0</v>
      </c>
      <c r="N191" s="46">
        <f t="shared" si="28"/>
        <v>0</v>
      </c>
      <c r="O191" s="46">
        <f t="shared" si="28"/>
        <v>0</v>
      </c>
      <c r="P191" s="46">
        <f t="shared" si="28"/>
        <v>0</v>
      </c>
      <c r="Q191" s="48">
        <f>SUM(E191:P191)</f>
        <v>1</v>
      </c>
    </row>
    <row r="192" spans="2:18" ht="17.100000000000001" customHeight="1" x14ac:dyDescent="0.25">
      <c r="B192" s="64"/>
      <c r="C192" s="49"/>
      <c r="D192" s="72" t="s">
        <v>108</v>
      </c>
      <c r="E192" s="50">
        <f>E190/21</f>
        <v>0</v>
      </c>
      <c r="F192" s="50">
        <f t="shared" ref="F192:P192" si="29">F190/21</f>
        <v>9.5238095238095233E-2</v>
      </c>
      <c r="G192" s="50">
        <f t="shared" si="29"/>
        <v>4.7619047619047616E-2</v>
      </c>
      <c r="H192" s="50">
        <f t="shared" si="29"/>
        <v>4.7619047619047616E-2</v>
      </c>
      <c r="I192" s="50">
        <f t="shared" si="29"/>
        <v>0</v>
      </c>
      <c r="J192" s="50">
        <f t="shared" si="29"/>
        <v>0</v>
      </c>
      <c r="K192" s="50">
        <f t="shared" si="29"/>
        <v>4.7619047619047616E-2</v>
      </c>
      <c r="L192" s="50">
        <f t="shared" si="29"/>
        <v>0</v>
      </c>
      <c r="M192" s="50">
        <f t="shared" si="29"/>
        <v>0</v>
      </c>
      <c r="N192" s="50">
        <f t="shared" si="29"/>
        <v>0</v>
      </c>
      <c r="O192" s="50">
        <f t="shared" si="29"/>
        <v>0</v>
      </c>
      <c r="P192" s="50">
        <f t="shared" si="29"/>
        <v>0</v>
      </c>
      <c r="Q192" s="52">
        <f>SUM(E192:P192)</f>
        <v>0.23809523809523808</v>
      </c>
    </row>
    <row r="193" spans="2:17" ht="17.100000000000001" customHeight="1" x14ac:dyDescent="0.25">
      <c r="B193" s="64"/>
      <c r="C193" s="49" t="s">
        <v>64</v>
      </c>
      <c r="D193" s="70" t="s">
        <v>106</v>
      </c>
      <c r="E193" s="53">
        <v>0</v>
      </c>
      <c r="F193" s="54">
        <v>0</v>
      </c>
      <c r="G193" s="53">
        <v>0</v>
      </c>
      <c r="H193" s="54">
        <v>0</v>
      </c>
      <c r="I193" s="54">
        <v>0</v>
      </c>
      <c r="J193" s="54">
        <v>0</v>
      </c>
      <c r="K193" s="54">
        <v>0</v>
      </c>
      <c r="L193" s="54">
        <v>0</v>
      </c>
      <c r="M193" s="54">
        <v>0</v>
      </c>
      <c r="N193" s="54">
        <v>1</v>
      </c>
      <c r="O193" s="54">
        <v>0</v>
      </c>
      <c r="P193" s="54">
        <v>0</v>
      </c>
      <c r="Q193" s="55">
        <f t="shared" ref="Q193:Q228" si="30">SUM(E193:P193)</f>
        <v>1</v>
      </c>
    </row>
    <row r="194" spans="2:17" ht="15.75" x14ac:dyDescent="0.25">
      <c r="B194" s="64"/>
      <c r="C194" s="45"/>
      <c r="D194" s="71" t="s">
        <v>107</v>
      </c>
      <c r="E194" s="46">
        <f>E193/1</f>
        <v>0</v>
      </c>
      <c r="F194" s="47">
        <v>0</v>
      </c>
      <c r="G194" s="46">
        <v>0</v>
      </c>
      <c r="H194" s="47">
        <v>0</v>
      </c>
      <c r="I194" s="47">
        <v>0</v>
      </c>
      <c r="J194" s="47">
        <v>0</v>
      </c>
      <c r="K194" s="47">
        <v>0</v>
      </c>
      <c r="L194" s="47">
        <v>0</v>
      </c>
      <c r="M194" s="47">
        <v>0</v>
      </c>
      <c r="N194" s="46">
        <f>N193/1</f>
        <v>1</v>
      </c>
      <c r="O194" s="47">
        <v>0</v>
      </c>
      <c r="P194" s="47">
        <v>0</v>
      </c>
      <c r="Q194" s="48">
        <f t="shared" si="30"/>
        <v>1</v>
      </c>
    </row>
    <row r="195" spans="2:17" ht="17.100000000000001" customHeight="1" x14ac:dyDescent="0.25">
      <c r="B195" s="64"/>
      <c r="C195" s="49"/>
      <c r="D195" s="72" t="s">
        <v>108</v>
      </c>
      <c r="E195" s="50">
        <f>E193/21</f>
        <v>0</v>
      </c>
      <c r="F195" s="51">
        <v>0</v>
      </c>
      <c r="G195" s="50">
        <v>0</v>
      </c>
      <c r="H195" s="51">
        <v>0</v>
      </c>
      <c r="I195" s="51">
        <v>0</v>
      </c>
      <c r="J195" s="51">
        <v>0</v>
      </c>
      <c r="K195" s="51">
        <v>0</v>
      </c>
      <c r="L195" s="51">
        <v>0</v>
      </c>
      <c r="M195" s="51">
        <v>0</v>
      </c>
      <c r="N195" s="50">
        <f>N193/21</f>
        <v>4.7619047619047616E-2</v>
      </c>
      <c r="O195" s="51">
        <v>0</v>
      </c>
      <c r="P195" s="51">
        <v>0</v>
      </c>
      <c r="Q195" s="52">
        <f t="shared" si="30"/>
        <v>4.7619047619047616E-2</v>
      </c>
    </row>
    <row r="196" spans="2:17" ht="17.100000000000001" customHeight="1" x14ac:dyDescent="0.25">
      <c r="B196" s="64"/>
      <c r="C196" s="49" t="s">
        <v>65</v>
      </c>
      <c r="D196" s="70" t="s">
        <v>106</v>
      </c>
      <c r="E196" s="53">
        <v>0</v>
      </c>
      <c r="F196" s="54">
        <v>0</v>
      </c>
      <c r="G196" s="53">
        <v>0</v>
      </c>
      <c r="H196" s="54">
        <v>0</v>
      </c>
      <c r="I196" s="54">
        <v>0</v>
      </c>
      <c r="J196" s="54">
        <v>0</v>
      </c>
      <c r="K196" s="54">
        <v>0</v>
      </c>
      <c r="L196" s="54">
        <v>0</v>
      </c>
      <c r="M196" s="54">
        <v>0</v>
      </c>
      <c r="N196" s="54">
        <v>0</v>
      </c>
      <c r="O196" s="54">
        <v>0</v>
      </c>
      <c r="P196" s="54">
        <v>1</v>
      </c>
      <c r="Q196" s="55">
        <f t="shared" si="30"/>
        <v>1</v>
      </c>
    </row>
    <row r="197" spans="2:17" ht="15.75" x14ac:dyDescent="0.25">
      <c r="B197" s="64"/>
      <c r="C197" s="45"/>
      <c r="D197" s="71" t="s">
        <v>107</v>
      </c>
      <c r="E197" s="46">
        <v>0</v>
      </c>
      <c r="F197" s="47">
        <v>0</v>
      </c>
      <c r="G197" s="46">
        <v>0</v>
      </c>
      <c r="H197" s="47">
        <v>0</v>
      </c>
      <c r="I197" s="47">
        <v>0</v>
      </c>
      <c r="J197" s="47">
        <v>0</v>
      </c>
      <c r="K197" s="47">
        <v>0</v>
      </c>
      <c r="L197" s="47">
        <v>0</v>
      </c>
      <c r="M197" s="47">
        <v>0</v>
      </c>
      <c r="N197" s="47">
        <v>0</v>
      </c>
      <c r="O197" s="47">
        <v>0</v>
      </c>
      <c r="P197" s="46">
        <f>P196/1</f>
        <v>1</v>
      </c>
      <c r="Q197" s="48">
        <f t="shared" si="30"/>
        <v>1</v>
      </c>
    </row>
    <row r="198" spans="2:17" ht="17.100000000000001" customHeight="1" x14ac:dyDescent="0.25">
      <c r="B198" s="64"/>
      <c r="C198" s="49"/>
      <c r="D198" s="72" t="s">
        <v>108</v>
      </c>
      <c r="E198" s="50">
        <v>0</v>
      </c>
      <c r="F198" s="51">
        <v>0</v>
      </c>
      <c r="G198" s="50">
        <v>0</v>
      </c>
      <c r="H198" s="51">
        <v>0</v>
      </c>
      <c r="I198" s="51">
        <v>0</v>
      </c>
      <c r="J198" s="51">
        <v>0</v>
      </c>
      <c r="K198" s="51">
        <v>0</v>
      </c>
      <c r="L198" s="51">
        <v>0</v>
      </c>
      <c r="M198" s="51">
        <v>0</v>
      </c>
      <c r="N198" s="51">
        <v>0</v>
      </c>
      <c r="O198" s="51">
        <v>0</v>
      </c>
      <c r="P198" s="50">
        <f>P196/21</f>
        <v>4.7619047619047616E-2</v>
      </c>
      <c r="Q198" s="52">
        <f t="shared" si="30"/>
        <v>4.7619047619047616E-2</v>
      </c>
    </row>
    <row r="199" spans="2:17" ht="17.100000000000001" customHeight="1" x14ac:dyDescent="0.25">
      <c r="B199" s="64"/>
      <c r="C199" s="49" t="s">
        <v>66</v>
      </c>
      <c r="D199" s="70" t="s">
        <v>106</v>
      </c>
      <c r="E199" s="53">
        <v>0</v>
      </c>
      <c r="F199" s="54">
        <v>0</v>
      </c>
      <c r="G199" s="53">
        <v>0</v>
      </c>
      <c r="H199" s="54">
        <v>0</v>
      </c>
      <c r="I199" s="54">
        <v>0</v>
      </c>
      <c r="J199" s="54">
        <v>0</v>
      </c>
      <c r="K199" s="54">
        <v>0</v>
      </c>
      <c r="L199" s="54">
        <v>0</v>
      </c>
      <c r="M199" s="54">
        <v>0</v>
      </c>
      <c r="N199" s="54">
        <v>0</v>
      </c>
      <c r="O199" s="54">
        <v>1</v>
      </c>
      <c r="P199" s="54">
        <v>0</v>
      </c>
      <c r="Q199" s="55">
        <f t="shared" si="30"/>
        <v>1</v>
      </c>
    </row>
    <row r="200" spans="2:17" ht="15.75" x14ac:dyDescent="0.25">
      <c r="B200" s="64"/>
      <c r="C200" s="45"/>
      <c r="D200" s="71" t="s">
        <v>107</v>
      </c>
      <c r="E200" s="46">
        <v>0</v>
      </c>
      <c r="F200" s="47">
        <v>0</v>
      </c>
      <c r="G200" s="46">
        <v>0</v>
      </c>
      <c r="H200" s="47">
        <v>0</v>
      </c>
      <c r="I200" s="47">
        <v>0</v>
      </c>
      <c r="J200" s="47">
        <v>0</v>
      </c>
      <c r="K200" s="47">
        <v>0</v>
      </c>
      <c r="L200" s="47">
        <v>0</v>
      </c>
      <c r="M200" s="47">
        <v>0</v>
      </c>
      <c r="N200" s="47">
        <v>0</v>
      </c>
      <c r="O200" s="46">
        <f>O199/1</f>
        <v>1</v>
      </c>
      <c r="P200" s="47">
        <v>0</v>
      </c>
      <c r="Q200" s="48">
        <f t="shared" si="30"/>
        <v>1</v>
      </c>
    </row>
    <row r="201" spans="2:17" ht="17.100000000000001" customHeight="1" x14ac:dyDescent="0.25">
      <c r="B201" s="64"/>
      <c r="C201" s="49"/>
      <c r="D201" s="72" t="s">
        <v>108</v>
      </c>
      <c r="E201" s="50">
        <v>0</v>
      </c>
      <c r="F201" s="51">
        <v>0</v>
      </c>
      <c r="G201" s="50">
        <v>0</v>
      </c>
      <c r="H201" s="51">
        <v>0</v>
      </c>
      <c r="I201" s="51">
        <v>0</v>
      </c>
      <c r="J201" s="51">
        <v>0</v>
      </c>
      <c r="K201" s="51">
        <v>0</v>
      </c>
      <c r="L201" s="51">
        <v>0</v>
      </c>
      <c r="M201" s="51">
        <v>0</v>
      </c>
      <c r="N201" s="51">
        <v>0</v>
      </c>
      <c r="O201" s="50">
        <f>O199/21</f>
        <v>4.7619047619047616E-2</v>
      </c>
      <c r="P201" s="51">
        <v>0</v>
      </c>
      <c r="Q201" s="52">
        <f t="shared" si="30"/>
        <v>4.7619047619047616E-2</v>
      </c>
    </row>
    <row r="202" spans="2:17" ht="17.100000000000001" customHeight="1" x14ac:dyDescent="0.25">
      <c r="B202" s="64"/>
      <c r="C202" s="49" t="s">
        <v>67</v>
      </c>
      <c r="D202" s="70" t="s">
        <v>106</v>
      </c>
      <c r="E202" s="53">
        <v>0</v>
      </c>
      <c r="F202" s="54">
        <v>0</v>
      </c>
      <c r="G202" s="53">
        <v>0</v>
      </c>
      <c r="H202" s="54">
        <v>0</v>
      </c>
      <c r="I202" s="54">
        <v>0</v>
      </c>
      <c r="J202" s="54">
        <v>1</v>
      </c>
      <c r="K202" s="54">
        <v>0</v>
      </c>
      <c r="L202" s="54">
        <v>0</v>
      </c>
      <c r="M202" s="54">
        <v>1</v>
      </c>
      <c r="N202" s="54">
        <v>0</v>
      </c>
      <c r="O202" s="54">
        <v>0</v>
      </c>
      <c r="P202" s="54">
        <v>0</v>
      </c>
      <c r="Q202" s="55">
        <f t="shared" si="30"/>
        <v>2</v>
      </c>
    </row>
    <row r="203" spans="2:17" ht="15.75" x14ac:dyDescent="0.25">
      <c r="B203" s="64"/>
      <c r="C203" s="45"/>
      <c r="D203" s="71" t="s">
        <v>107</v>
      </c>
      <c r="E203" s="46">
        <v>0</v>
      </c>
      <c r="F203" s="47">
        <v>0</v>
      </c>
      <c r="G203" s="46">
        <v>0</v>
      </c>
      <c r="H203" s="47">
        <v>0</v>
      </c>
      <c r="I203" s="47">
        <v>0</v>
      </c>
      <c r="J203" s="46">
        <f>J202/2</f>
        <v>0.5</v>
      </c>
      <c r="K203" s="47">
        <v>0</v>
      </c>
      <c r="L203" s="47">
        <v>0</v>
      </c>
      <c r="M203" s="46">
        <f>M202/2</f>
        <v>0.5</v>
      </c>
      <c r="N203" s="47">
        <v>0</v>
      </c>
      <c r="O203" s="47">
        <v>0</v>
      </c>
      <c r="P203" s="47">
        <v>0</v>
      </c>
      <c r="Q203" s="48">
        <f t="shared" si="30"/>
        <v>1</v>
      </c>
    </row>
    <row r="204" spans="2:17" ht="17.100000000000001" customHeight="1" x14ac:dyDescent="0.25">
      <c r="B204" s="64"/>
      <c r="C204" s="49"/>
      <c r="D204" s="72" t="s">
        <v>108</v>
      </c>
      <c r="E204" s="50">
        <v>0</v>
      </c>
      <c r="F204" s="51">
        <v>0</v>
      </c>
      <c r="G204" s="50">
        <v>0</v>
      </c>
      <c r="H204" s="51">
        <v>0</v>
      </c>
      <c r="I204" s="51">
        <v>0</v>
      </c>
      <c r="J204" s="50">
        <f>J202/21</f>
        <v>4.7619047619047616E-2</v>
      </c>
      <c r="K204" s="51">
        <v>0</v>
      </c>
      <c r="L204" s="51">
        <v>0</v>
      </c>
      <c r="M204" s="50">
        <f>M202/21</f>
        <v>4.7619047619047616E-2</v>
      </c>
      <c r="N204" s="51">
        <v>0</v>
      </c>
      <c r="O204" s="51">
        <v>0</v>
      </c>
      <c r="P204" s="51">
        <v>0</v>
      </c>
      <c r="Q204" s="52">
        <f t="shared" si="30"/>
        <v>9.5238095238095233E-2</v>
      </c>
    </row>
    <row r="205" spans="2:17" ht="17.100000000000001" customHeight="1" x14ac:dyDescent="0.25">
      <c r="B205" s="64"/>
      <c r="C205" s="49" t="s">
        <v>68</v>
      </c>
      <c r="D205" s="70" t="s">
        <v>106</v>
      </c>
      <c r="E205" s="53">
        <v>0</v>
      </c>
      <c r="F205" s="54">
        <v>0</v>
      </c>
      <c r="G205" s="53">
        <v>0</v>
      </c>
      <c r="H205" s="54">
        <v>0</v>
      </c>
      <c r="I205" s="54">
        <v>1</v>
      </c>
      <c r="J205" s="54">
        <v>0</v>
      </c>
      <c r="K205" s="54">
        <v>0</v>
      </c>
      <c r="L205" s="54">
        <v>0</v>
      </c>
      <c r="M205" s="54">
        <v>0</v>
      </c>
      <c r="N205" s="54">
        <v>0</v>
      </c>
      <c r="O205" s="54">
        <v>0</v>
      </c>
      <c r="P205" s="54">
        <v>0</v>
      </c>
      <c r="Q205" s="55">
        <f t="shared" si="30"/>
        <v>1</v>
      </c>
    </row>
    <row r="206" spans="2:17" ht="15.75" x14ac:dyDescent="0.25">
      <c r="B206" s="64"/>
      <c r="C206" s="45"/>
      <c r="D206" s="71" t="s">
        <v>107</v>
      </c>
      <c r="E206" s="46">
        <v>0</v>
      </c>
      <c r="F206" s="47">
        <v>0</v>
      </c>
      <c r="G206" s="46">
        <v>0</v>
      </c>
      <c r="H206" s="47">
        <v>0</v>
      </c>
      <c r="I206" s="47">
        <v>1</v>
      </c>
      <c r="J206" s="47">
        <v>0</v>
      </c>
      <c r="K206" s="47">
        <v>0</v>
      </c>
      <c r="L206" s="47">
        <v>0</v>
      </c>
      <c r="M206" s="47">
        <v>0</v>
      </c>
      <c r="N206" s="47">
        <v>0</v>
      </c>
      <c r="O206" s="47">
        <v>0</v>
      </c>
      <c r="P206" s="47">
        <v>0</v>
      </c>
      <c r="Q206" s="48">
        <f t="shared" si="30"/>
        <v>1</v>
      </c>
    </row>
    <row r="207" spans="2:17" ht="17.100000000000001" customHeight="1" x14ac:dyDescent="0.25">
      <c r="B207" s="64"/>
      <c r="C207" s="49"/>
      <c r="D207" s="72" t="s">
        <v>108</v>
      </c>
      <c r="E207" s="50">
        <v>0</v>
      </c>
      <c r="F207" s="51">
        <v>0</v>
      </c>
      <c r="G207" s="50">
        <v>0</v>
      </c>
      <c r="H207" s="51">
        <v>0</v>
      </c>
      <c r="I207" s="51">
        <v>4.1666666666666657E-2</v>
      </c>
      <c r="J207" s="51">
        <v>0</v>
      </c>
      <c r="K207" s="51">
        <v>0</v>
      </c>
      <c r="L207" s="51">
        <v>0</v>
      </c>
      <c r="M207" s="51">
        <v>0</v>
      </c>
      <c r="N207" s="51">
        <v>0</v>
      </c>
      <c r="O207" s="51">
        <v>0</v>
      </c>
      <c r="P207" s="51">
        <v>0</v>
      </c>
      <c r="Q207" s="52">
        <f t="shared" si="30"/>
        <v>4.1666666666666657E-2</v>
      </c>
    </row>
    <row r="208" spans="2:17" ht="17.100000000000001" customHeight="1" x14ac:dyDescent="0.25">
      <c r="B208" s="64"/>
      <c r="C208" s="49" t="s">
        <v>69</v>
      </c>
      <c r="D208" s="70" t="s">
        <v>106</v>
      </c>
      <c r="E208" s="53">
        <v>1</v>
      </c>
      <c r="F208" s="54">
        <v>0</v>
      </c>
      <c r="G208" s="53">
        <v>0</v>
      </c>
      <c r="H208" s="54">
        <v>0</v>
      </c>
      <c r="I208" s="54">
        <v>0</v>
      </c>
      <c r="J208" s="54">
        <v>0</v>
      </c>
      <c r="K208" s="54">
        <v>0</v>
      </c>
      <c r="L208" s="54">
        <v>0</v>
      </c>
      <c r="M208" s="54">
        <v>0</v>
      </c>
      <c r="N208" s="54">
        <v>0</v>
      </c>
      <c r="O208" s="54">
        <v>0</v>
      </c>
      <c r="P208" s="54">
        <v>0</v>
      </c>
      <c r="Q208" s="55">
        <f t="shared" si="30"/>
        <v>1</v>
      </c>
    </row>
    <row r="209" spans="2:17" ht="15.75" x14ac:dyDescent="0.25">
      <c r="B209" s="64"/>
      <c r="C209" s="45"/>
      <c r="D209" s="71" t="s">
        <v>107</v>
      </c>
      <c r="E209" s="46">
        <v>1</v>
      </c>
      <c r="F209" s="47">
        <v>0</v>
      </c>
      <c r="G209" s="46">
        <v>0</v>
      </c>
      <c r="H209" s="47">
        <v>0</v>
      </c>
      <c r="I209" s="47">
        <v>0</v>
      </c>
      <c r="J209" s="47">
        <v>0</v>
      </c>
      <c r="K209" s="47">
        <v>0</v>
      </c>
      <c r="L209" s="47">
        <v>0</v>
      </c>
      <c r="M209" s="47">
        <v>0</v>
      </c>
      <c r="N209" s="47">
        <v>0</v>
      </c>
      <c r="O209" s="47">
        <v>0</v>
      </c>
      <c r="P209" s="47">
        <v>0</v>
      </c>
      <c r="Q209" s="48">
        <f t="shared" si="30"/>
        <v>1</v>
      </c>
    </row>
    <row r="210" spans="2:17" ht="17.100000000000001" customHeight="1" x14ac:dyDescent="0.25">
      <c r="B210" s="64"/>
      <c r="C210" s="49"/>
      <c r="D210" s="72" t="s">
        <v>108</v>
      </c>
      <c r="E210" s="50">
        <f>E208/21</f>
        <v>4.7619047619047616E-2</v>
      </c>
      <c r="F210" s="51">
        <v>0</v>
      </c>
      <c r="G210" s="50">
        <v>0</v>
      </c>
      <c r="H210" s="51">
        <v>0</v>
      </c>
      <c r="I210" s="51">
        <v>0</v>
      </c>
      <c r="J210" s="51">
        <v>0</v>
      </c>
      <c r="K210" s="51">
        <v>0</v>
      </c>
      <c r="L210" s="51">
        <v>0</v>
      </c>
      <c r="M210" s="51">
        <v>0</v>
      </c>
      <c r="N210" s="51">
        <v>0</v>
      </c>
      <c r="O210" s="51">
        <v>0</v>
      </c>
      <c r="P210" s="51">
        <v>0</v>
      </c>
      <c r="Q210" s="52">
        <f t="shared" si="30"/>
        <v>4.7619047619047616E-2</v>
      </c>
    </row>
    <row r="211" spans="2:17" ht="17.100000000000001" customHeight="1" x14ac:dyDescent="0.25">
      <c r="B211" s="64"/>
      <c r="C211" s="49" t="s">
        <v>70</v>
      </c>
      <c r="D211" s="70" t="s">
        <v>106</v>
      </c>
      <c r="E211" s="53">
        <v>1</v>
      </c>
      <c r="F211" s="54">
        <v>0</v>
      </c>
      <c r="G211" s="53">
        <v>1</v>
      </c>
      <c r="H211" s="54">
        <v>0</v>
      </c>
      <c r="I211" s="54">
        <v>0</v>
      </c>
      <c r="J211" s="54">
        <v>0</v>
      </c>
      <c r="K211" s="54">
        <v>0</v>
      </c>
      <c r="L211" s="54">
        <v>0</v>
      </c>
      <c r="M211" s="54">
        <v>0</v>
      </c>
      <c r="N211" s="54">
        <v>0</v>
      </c>
      <c r="O211" s="54">
        <v>0</v>
      </c>
      <c r="P211" s="54">
        <v>0</v>
      </c>
      <c r="Q211" s="55">
        <f t="shared" si="30"/>
        <v>2</v>
      </c>
    </row>
    <row r="212" spans="2:17" ht="15.75" x14ac:dyDescent="0.25">
      <c r="B212" s="64"/>
      <c r="C212" s="45"/>
      <c r="D212" s="71" t="s">
        <v>107</v>
      </c>
      <c r="E212" s="46">
        <v>0.5</v>
      </c>
      <c r="F212" s="47">
        <v>0</v>
      </c>
      <c r="G212" s="46">
        <v>0.5</v>
      </c>
      <c r="H212" s="47">
        <v>0</v>
      </c>
      <c r="I212" s="47">
        <v>0</v>
      </c>
      <c r="J212" s="47">
        <v>0</v>
      </c>
      <c r="K212" s="47">
        <v>0</v>
      </c>
      <c r="L212" s="47">
        <v>0</v>
      </c>
      <c r="M212" s="47">
        <v>0</v>
      </c>
      <c r="N212" s="47">
        <v>0</v>
      </c>
      <c r="O212" s="47">
        <v>0</v>
      </c>
      <c r="P212" s="47">
        <v>0</v>
      </c>
      <c r="Q212" s="48">
        <f t="shared" si="30"/>
        <v>1</v>
      </c>
    </row>
    <row r="213" spans="2:17" ht="17.100000000000001" customHeight="1" x14ac:dyDescent="0.25">
      <c r="B213" s="64"/>
      <c r="C213" s="49"/>
      <c r="D213" s="72" t="s">
        <v>108</v>
      </c>
      <c r="E213" s="50">
        <f>E211/21</f>
        <v>4.7619047619047616E-2</v>
      </c>
      <c r="F213" s="51">
        <v>0</v>
      </c>
      <c r="G213" s="50">
        <f>G211/21</f>
        <v>4.7619047619047616E-2</v>
      </c>
      <c r="H213" s="51">
        <v>0</v>
      </c>
      <c r="I213" s="51">
        <v>0</v>
      </c>
      <c r="J213" s="51">
        <v>0</v>
      </c>
      <c r="K213" s="51">
        <v>0</v>
      </c>
      <c r="L213" s="51">
        <v>0</v>
      </c>
      <c r="M213" s="51">
        <v>0</v>
      </c>
      <c r="N213" s="51">
        <v>0</v>
      </c>
      <c r="O213" s="51">
        <v>0</v>
      </c>
      <c r="P213" s="51">
        <v>0</v>
      </c>
      <c r="Q213" s="52">
        <f t="shared" si="30"/>
        <v>9.5238095238095233E-2</v>
      </c>
    </row>
    <row r="214" spans="2:17" ht="17.100000000000001" customHeight="1" x14ac:dyDescent="0.25">
      <c r="B214" s="64"/>
      <c r="C214" s="49" t="s">
        <v>71</v>
      </c>
      <c r="D214" s="13" t="s">
        <v>54</v>
      </c>
      <c r="E214" s="53">
        <v>0</v>
      </c>
      <c r="F214" s="54">
        <v>0</v>
      </c>
      <c r="G214" s="53">
        <v>0</v>
      </c>
      <c r="H214" s="54">
        <v>1</v>
      </c>
      <c r="I214" s="54">
        <v>0</v>
      </c>
      <c r="J214" s="54">
        <v>0</v>
      </c>
      <c r="K214" s="54">
        <v>0</v>
      </c>
      <c r="L214" s="54">
        <v>0</v>
      </c>
      <c r="M214" s="54">
        <v>2</v>
      </c>
      <c r="N214" s="54">
        <v>0</v>
      </c>
      <c r="O214" s="54">
        <v>0</v>
      </c>
      <c r="P214" s="54">
        <v>0</v>
      </c>
      <c r="Q214" s="55">
        <f t="shared" si="30"/>
        <v>3</v>
      </c>
    </row>
    <row r="215" spans="2:17" ht="36" x14ac:dyDescent="0.25">
      <c r="B215" s="64"/>
      <c r="C215" s="45"/>
      <c r="D215" s="13" t="s">
        <v>98</v>
      </c>
      <c r="E215" s="46">
        <v>0</v>
      </c>
      <c r="F215" s="47">
        <v>0</v>
      </c>
      <c r="G215" s="46">
        <v>0</v>
      </c>
      <c r="H215" s="47">
        <v>0.33333333333333326</v>
      </c>
      <c r="I215" s="47">
        <v>0</v>
      </c>
      <c r="J215" s="47">
        <v>0</v>
      </c>
      <c r="K215" s="47">
        <v>0</v>
      </c>
      <c r="L215" s="47">
        <v>0</v>
      </c>
      <c r="M215" s="47">
        <v>0.66666666666666652</v>
      </c>
      <c r="N215" s="47">
        <v>0</v>
      </c>
      <c r="O215" s="47">
        <v>0</v>
      </c>
      <c r="P215" s="47">
        <v>0</v>
      </c>
      <c r="Q215" s="48">
        <f t="shared" si="30"/>
        <v>0.99999999999999978</v>
      </c>
    </row>
    <row r="216" spans="2:17" ht="17.100000000000001" customHeight="1" x14ac:dyDescent="0.25">
      <c r="B216" s="64"/>
      <c r="C216" s="49"/>
      <c r="D216" s="61" t="s">
        <v>102</v>
      </c>
      <c r="E216" s="50">
        <v>0</v>
      </c>
      <c r="F216" s="51">
        <v>0</v>
      </c>
      <c r="G216" s="50">
        <v>0</v>
      </c>
      <c r="H216" s="50">
        <f>H214/21</f>
        <v>4.7619047619047616E-2</v>
      </c>
      <c r="I216" s="51">
        <v>0</v>
      </c>
      <c r="J216" s="51">
        <v>0</v>
      </c>
      <c r="K216" s="51">
        <v>0</v>
      </c>
      <c r="L216" s="51">
        <v>0</v>
      </c>
      <c r="M216" s="51">
        <v>8.3333333333333315E-2</v>
      </c>
      <c r="N216" s="51">
        <v>0</v>
      </c>
      <c r="O216" s="51">
        <v>0</v>
      </c>
      <c r="P216" s="51">
        <v>0</v>
      </c>
      <c r="Q216" s="52">
        <f t="shared" si="30"/>
        <v>0.13095238095238093</v>
      </c>
    </row>
    <row r="217" spans="2:17" ht="17.100000000000001" customHeight="1" x14ac:dyDescent="0.25">
      <c r="B217" s="64"/>
      <c r="C217" s="49" t="s">
        <v>72</v>
      </c>
      <c r="D217" s="70" t="s">
        <v>106</v>
      </c>
      <c r="E217" s="53">
        <v>0</v>
      </c>
      <c r="F217" s="54">
        <v>0</v>
      </c>
      <c r="G217" s="53">
        <v>0</v>
      </c>
      <c r="H217" s="54">
        <v>0</v>
      </c>
      <c r="I217" s="54">
        <v>0</v>
      </c>
      <c r="J217" s="54">
        <v>0</v>
      </c>
      <c r="K217" s="54">
        <v>0</v>
      </c>
      <c r="L217" s="54">
        <v>0</v>
      </c>
      <c r="M217" s="54">
        <v>1</v>
      </c>
      <c r="N217" s="54">
        <v>0</v>
      </c>
      <c r="O217" s="54">
        <v>0</v>
      </c>
      <c r="P217" s="54">
        <v>0</v>
      </c>
      <c r="Q217" s="55">
        <f t="shared" si="30"/>
        <v>1</v>
      </c>
    </row>
    <row r="218" spans="2:17" ht="15.75" x14ac:dyDescent="0.25">
      <c r="B218" s="64"/>
      <c r="C218" s="45"/>
      <c r="D218" s="71" t="s">
        <v>107</v>
      </c>
      <c r="E218" s="46">
        <v>0</v>
      </c>
      <c r="F218" s="47">
        <v>0</v>
      </c>
      <c r="G218" s="46">
        <v>0</v>
      </c>
      <c r="H218" s="47">
        <v>0</v>
      </c>
      <c r="I218" s="47">
        <v>0</v>
      </c>
      <c r="J218" s="47">
        <v>0</v>
      </c>
      <c r="K218" s="47">
        <v>0</v>
      </c>
      <c r="L218" s="47">
        <v>0</v>
      </c>
      <c r="M218" s="47">
        <v>1</v>
      </c>
      <c r="N218" s="47">
        <v>0</v>
      </c>
      <c r="O218" s="47">
        <v>0</v>
      </c>
      <c r="P218" s="47">
        <v>0</v>
      </c>
      <c r="Q218" s="48">
        <f t="shared" si="30"/>
        <v>1</v>
      </c>
    </row>
    <row r="219" spans="2:17" ht="17.100000000000001" customHeight="1" x14ac:dyDescent="0.25">
      <c r="B219" s="64"/>
      <c r="C219" s="49"/>
      <c r="D219" s="72" t="s">
        <v>108</v>
      </c>
      <c r="E219" s="50">
        <v>0</v>
      </c>
      <c r="F219" s="51">
        <v>0</v>
      </c>
      <c r="G219" s="50">
        <v>0</v>
      </c>
      <c r="H219" s="51">
        <v>0</v>
      </c>
      <c r="I219" s="51">
        <v>0</v>
      </c>
      <c r="J219" s="51">
        <v>0</v>
      </c>
      <c r="K219" s="51">
        <v>0</v>
      </c>
      <c r="L219" s="51">
        <v>0</v>
      </c>
      <c r="M219" s="50">
        <f>M217/21</f>
        <v>4.7619047619047616E-2</v>
      </c>
      <c r="N219" s="51">
        <v>0</v>
      </c>
      <c r="O219" s="51">
        <v>0</v>
      </c>
      <c r="P219" s="51">
        <v>0</v>
      </c>
      <c r="Q219" s="52">
        <f t="shared" si="30"/>
        <v>4.7619047619047616E-2</v>
      </c>
    </row>
    <row r="220" spans="2:17" ht="17.100000000000001" customHeight="1" x14ac:dyDescent="0.25">
      <c r="B220" s="64"/>
      <c r="C220" s="49" t="s">
        <v>73</v>
      </c>
      <c r="D220" s="70" t="s">
        <v>106</v>
      </c>
      <c r="E220" s="53">
        <v>0</v>
      </c>
      <c r="F220" s="54">
        <v>0</v>
      </c>
      <c r="G220" s="53">
        <v>0</v>
      </c>
      <c r="H220" s="54">
        <v>0</v>
      </c>
      <c r="I220" s="54">
        <v>0</v>
      </c>
      <c r="J220" s="54">
        <v>0</v>
      </c>
      <c r="K220" s="54">
        <v>0</v>
      </c>
      <c r="L220" s="54">
        <v>2</v>
      </c>
      <c r="M220" s="54">
        <v>0</v>
      </c>
      <c r="N220" s="54">
        <v>0</v>
      </c>
      <c r="O220" s="54">
        <v>0</v>
      </c>
      <c r="P220" s="54">
        <v>0</v>
      </c>
      <c r="Q220" s="55">
        <f t="shared" si="30"/>
        <v>2</v>
      </c>
    </row>
    <row r="221" spans="2:17" ht="15.75" x14ac:dyDescent="0.25">
      <c r="B221" s="64"/>
      <c r="C221" s="45"/>
      <c r="D221" s="71" t="s">
        <v>107</v>
      </c>
      <c r="E221" s="46">
        <v>0</v>
      </c>
      <c r="F221" s="47">
        <v>0</v>
      </c>
      <c r="G221" s="46">
        <v>0</v>
      </c>
      <c r="H221" s="47">
        <v>0</v>
      </c>
      <c r="I221" s="47">
        <v>0</v>
      </c>
      <c r="J221" s="47">
        <v>0</v>
      </c>
      <c r="K221" s="47">
        <v>0</v>
      </c>
      <c r="L221" s="47">
        <v>1</v>
      </c>
      <c r="M221" s="47">
        <v>0</v>
      </c>
      <c r="N221" s="47">
        <v>0</v>
      </c>
      <c r="O221" s="47">
        <v>0</v>
      </c>
      <c r="P221" s="47">
        <v>0</v>
      </c>
      <c r="Q221" s="48">
        <f t="shared" si="30"/>
        <v>1</v>
      </c>
    </row>
    <row r="222" spans="2:17" ht="17.100000000000001" customHeight="1" x14ac:dyDescent="0.25">
      <c r="B222" s="64"/>
      <c r="C222" s="49"/>
      <c r="D222" s="72" t="s">
        <v>108</v>
      </c>
      <c r="E222" s="50">
        <v>0</v>
      </c>
      <c r="F222" s="51">
        <v>0</v>
      </c>
      <c r="G222" s="50">
        <v>0</v>
      </c>
      <c r="H222" s="51">
        <v>0</v>
      </c>
      <c r="I222" s="51">
        <v>0</v>
      </c>
      <c r="J222" s="51">
        <v>0</v>
      </c>
      <c r="K222" s="51">
        <v>0</v>
      </c>
      <c r="L222" s="50">
        <f>L220/21</f>
        <v>9.5238095238095233E-2</v>
      </c>
      <c r="M222" s="51">
        <v>0</v>
      </c>
      <c r="N222" s="51">
        <v>0</v>
      </c>
      <c r="O222" s="51">
        <v>0</v>
      </c>
      <c r="P222" s="51">
        <v>0</v>
      </c>
      <c r="Q222" s="52">
        <f t="shared" si="30"/>
        <v>9.5238095238095233E-2</v>
      </c>
    </row>
    <row r="223" spans="2:17" ht="17.100000000000001" customHeight="1" x14ac:dyDescent="0.25">
      <c r="B223" s="64"/>
      <c r="C223" s="49" t="s">
        <v>74</v>
      </c>
      <c r="D223" s="70" t="s">
        <v>106</v>
      </c>
      <c r="E223" s="53">
        <v>0</v>
      </c>
      <c r="F223" s="54">
        <v>0</v>
      </c>
      <c r="G223" s="53">
        <v>0</v>
      </c>
      <c r="H223" s="54">
        <v>0</v>
      </c>
      <c r="I223" s="54">
        <v>0</v>
      </c>
      <c r="J223" s="54">
        <v>0</v>
      </c>
      <c r="K223" s="54">
        <v>0</v>
      </c>
      <c r="L223" s="54">
        <v>0</v>
      </c>
      <c r="M223" s="54">
        <v>0</v>
      </c>
      <c r="N223" s="54">
        <v>0</v>
      </c>
      <c r="O223" s="54">
        <v>1</v>
      </c>
      <c r="P223" s="54">
        <v>0</v>
      </c>
      <c r="Q223" s="55">
        <f t="shared" si="30"/>
        <v>1</v>
      </c>
    </row>
    <row r="224" spans="2:17" ht="15.75" x14ac:dyDescent="0.25">
      <c r="B224" s="64"/>
      <c r="C224" s="45"/>
      <c r="D224" s="71" t="s">
        <v>107</v>
      </c>
      <c r="E224" s="46">
        <v>0</v>
      </c>
      <c r="F224" s="47">
        <v>0</v>
      </c>
      <c r="G224" s="46">
        <v>0</v>
      </c>
      <c r="H224" s="47">
        <v>0</v>
      </c>
      <c r="I224" s="47">
        <v>0</v>
      </c>
      <c r="J224" s="47">
        <v>0</v>
      </c>
      <c r="K224" s="47">
        <v>0</v>
      </c>
      <c r="L224" s="47">
        <v>0</v>
      </c>
      <c r="M224" s="47">
        <v>0</v>
      </c>
      <c r="N224" s="47">
        <v>0</v>
      </c>
      <c r="O224" s="47">
        <v>1</v>
      </c>
      <c r="P224" s="47">
        <v>0</v>
      </c>
      <c r="Q224" s="48">
        <f t="shared" si="30"/>
        <v>1</v>
      </c>
    </row>
    <row r="225" spans="2:17" ht="17.100000000000001" customHeight="1" x14ac:dyDescent="0.25">
      <c r="B225" s="65"/>
      <c r="C225" s="49"/>
      <c r="D225" s="72" t="s">
        <v>108</v>
      </c>
      <c r="E225" s="50">
        <v>0</v>
      </c>
      <c r="F225" s="51">
        <v>0</v>
      </c>
      <c r="G225" s="50">
        <v>0</v>
      </c>
      <c r="H225" s="51">
        <v>0</v>
      </c>
      <c r="I225" s="51">
        <v>0</v>
      </c>
      <c r="J225" s="51">
        <v>0</v>
      </c>
      <c r="K225" s="51">
        <v>0</v>
      </c>
      <c r="L225" s="51">
        <v>0</v>
      </c>
      <c r="M225" s="51">
        <v>0</v>
      </c>
      <c r="N225" s="51">
        <v>0</v>
      </c>
      <c r="O225" s="50">
        <f>O223/21</f>
        <v>4.7619047619047616E-2</v>
      </c>
      <c r="P225" s="51">
        <v>0</v>
      </c>
      <c r="Q225" s="52">
        <f t="shared" si="30"/>
        <v>4.7619047619047616E-2</v>
      </c>
    </row>
    <row r="226" spans="2:17" ht="17.100000000000001" customHeight="1" x14ac:dyDescent="0.25">
      <c r="B226" s="62" t="s">
        <v>101</v>
      </c>
      <c r="C226" s="45"/>
      <c r="D226" s="70" t="s">
        <v>106</v>
      </c>
      <c r="E226" s="53">
        <v>2</v>
      </c>
      <c r="F226" s="54">
        <v>2</v>
      </c>
      <c r="G226" s="53">
        <v>2</v>
      </c>
      <c r="H226" s="54">
        <v>2</v>
      </c>
      <c r="I226" s="54">
        <v>1</v>
      </c>
      <c r="J226" s="54">
        <v>1</v>
      </c>
      <c r="K226" s="54">
        <v>1</v>
      </c>
      <c r="L226" s="54">
        <v>2</v>
      </c>
      <c r="M226" s="54">
        <v>4</v>
      </c>
      <c r="N226" s="54">
        <v>1</v>
      </c>
      <c r="O226" s="54">
        <v>2</v>
      </c>
      <c r="P226" s="54">
        <v>1</v>
      </c>
      <c r="Q226" s="55">
        <f t="shared" si="30"/>
        <v>21</v>
      </c>
    </row>
    <row r="227" spans="2:17" ht="15.75" x14ac:dyDescent="0.25">
      <c r="B227" s="10"/>
      <c r="C227" s="45"/>
      <c r="D227" s="71" t="s">
        <v>107</v>
      </c>
      <c r="E227" s="46">
        <f>E226/21</f>
        <v>9.5238095238095233E-2</v>
      </c>
      <c r="F227" s="46">
        <f t="shared" ref="F227:P227" si="31">F226/21</f>
        <v>9.5238095238095233E-2</v>
      </c>
      <c r="G227" s="46">
        <f t="shared" si="31"/>
        <v>9.5238095238095233E-2</v>
      </c>
      <c r="H227" s="46">
        <f t="shared" si="31"/>
        <v>9.5238095238095233E-2</v>
      </c>
      <c r="I227" s="46">
        <f t="shared" si="31"/>
        <v>4.7619047619047616E-2</v>
      </c>
      <c r="J227" s="46">
        <f t="shared" si="31"/>
        <v>4.7619047619047616E-2</v>
      </c>
      <c r="K227" s="46">
        <f t="shared" si="31"/>
        <v>4.7619047619047616E-2</v>
      </c>
      <c r="L227" s="46">
        <f t="shared" si="31"/>
        <v>9.5238095238095233E-2</v>
      </c>
      <c r="M227" s="46">
        <f t="shared" si="31"/>
        <v>0.19047619047619047</v>
      </c>
      <c r="N227" s="46">
        <f t="shared" si="31"/>
        <v>4.7619047619047616E-2</v>
      </c>
      <c r="O227" s="46">
        <f t="shared" si="31"/>
        <v>9.5238095238095233E-2</v>
      </c>
      <c r="P227" s="46">
        <f t="shared" si="31"/>
        <v>4.7619047619047616E-2</v>
      </c>
      <c r="Q227" s="48">
        <f t="shared" si="30"/>
        <v>0.99999999999999978</v>
      </c>
    </row>
    <row r="228" spans="2:17" ht="15.75" x14ac:dyDescent="0.25">
      <c r="B228" s="16"/>
      <c r="C228" s="56"/>
      <c r="D228" s="72" t="s">
        <v>108</v>
      </c>
      <c r="E228" s="57">
        <f>E226/21</f>
        <v>9.5238095238095233E-2</v>
      </c>
      <c r="F228" s="57">
        <f t="shared" ref="F228:P228" si="32">F226/21</f>
        <v>9.5238095238095233E-2</v>
      </c>
      <c r="G228" s="57">
        <f t="shared" si="32"/>
        <v>9.5238095238095233E-2</v>
      </c>
      <c r="H228" s="57">
        <f t="shared" si="32"/>
        <v>9.5238095238095233E-2</v>
      </c>
      <c r="I228" s="57">
        <f t="shared" si="32"/>
        <v>4.7619047619047616E-2</v>
      </c>
      <c r="J228" s="57">
        <f t="shared" si="32"/>
        <v>4.7619047619047616E-2</v>
      </c>
      <c r="K228" s="57">
        <f t="shared" si="32"/>
        <v>4.7619047619047616E-2</v>
      </c>
      <c r="L228" s="57">
        <f t="shared" si="32"/>
        <v>9.5238095238095233E-2</v>
      </c>
      <c r="M228" s="57">
        <f t="shared" si="32"/>
        <v>0.19047619047619047</v>
      </c>
      <c r="N228" s="57">
        <f t="shared" si="32"/>
        <v>4.7619047619047616E-2</v>
      </c>
      <c r="O228" s="57">
        <f t="shared" si="32"/>
        <v>9.5238095238095233E-2</v>
      </c>
      <c r="P228" s="57">
        <f t="shared" si="32"/>
        <v>4.7619047619047616E-2</v>
      </c>
      <c r="Q228" s="52">
        <f t="shared" si="30"/>
        <v>0.99999999999999978</v>
      </c>
    </row>
    <row r="233" spans="2:17" x14ac:dyDescent="0.25">
      <c r="F233" s="30" t="s">
        <v>86</v>
      </c>
      <c r="G233" s="31" t="s">
        <v>87</v>
      </c>
      <c r="H233" s="30" t="s">
        <v>88</v>
      </c>
      <c r="I233" s="31" t="s">
        <v>89</v>
      </c>
      <c r="J233" s="31" t="s">
        <v>90</v>
      </c>
      <c r="K233" s="31" t="s">
        <v>91</v>
      </c>
      <c r="L233" s="31" t="s">
        <v>92</v>
      </c>
      <c r="M233" s="31" t="s">
        <v>93</v>
      </c>
      <c r="N233" s="31" t="s">
        <v>94</v>
      </c>
      <c r="O233" s="31" t="s">
        <v>95</v>
      </c>
      <c r="P233" s="31" t="s">
        <v>96</v>
      </c>
      <c r="Q233" s="31" t="s">
        <v>97</v>
      </c>
    </row>
    <row r="234" spans="2:17" x14ac:dyDescent="0.25">
      <c r="E234" s="73" t="s">
        <v>63</v>
      </c>
      <c r="F234" s="53">
        <v>0</v>
      </c>
      <c r="G234" s="54">
        <v>2</v>
      </c>
      <c r="H234" s="53">
        <v>1</v>
      </c>
      <c r="I234" s="54">
        <v>1</v>
      </c>
      <c r="J234" s="54">
        <v>0</v>
      </c>
      <c r="K234" s="54">
        <v>0</v>
      </c>
      <c r="L234" s="54">
        <v>1</v>
      </c>
      <c r="M234" s="54">
        <v>0</v>
      </c>
      <c r="N234" s="54">
        <v>0</v>
      </c>
      <c r="O234" s="54">
        <v>0</v>
      </c>
      <c r="P234" s="54">
        <v>0</v>
      </c>
      <c r="Q234" s="54">
        <v>0</v>
      </c>
    </row>
    <row r="235" spans="2:17" x14ac:dyDescent="0.25">
      <c r="E235" s="73" t="s">
        <v>64</v>
      </c>
      <c r="F235" s="53">
        <v>0</v>
      </c>
      <c r="G235" s="54">
        <v>0</v>
      </c>
      <c r="H235" s="53">
        <v>0</v>
      </c>
      <c r="I235" s="54">
        <v>0</v>
      </c>
      <c r="J235" s="54">
        <v>0</v>
      </c>
      <c r="K235" s="54">
        <v>0</v>
      </c>
      <c r="L235" s="54">
        <v>0</v>
      </c>
      <c r="M235" s="54">
        <v>0</v>
      </c>
      <c r="N235" s="54">
        <v>0</v>
      </c>
      <c r="O235" s="54">
        <v>1</v>
      </c>
      <c r="P235" s="54">
        <v>0</v>
      </c>
      <c r="Q235" s="54">
        <v>0</v>
      </c>
    </row>
    <row r="236" spans="2:17" x14ac:dyDescent="0.25">
      <c r="E236" s="73" t="s">
        <v>65</v>
      </c>
      <c r="F236" s="53">
        <v>0</v>
      </c>
      <c r="G236" s="54">
        <v>0</v>
      </c>
      <c r="H236" s="53">
        <v>0</v>
      </c>
      <c r="I236" s="54">
        <v>0</v>
      </c>
      <c r="J236" s="54">
        <v>0</v>
      </c>
      <c r="K236" s="54">
        <v>0</v>
      </c>
      <c r="L236" s="54">
        <v>0</v>
      </c>
      <c r="M236" s="54">
        <v>0</v>
      </c>
      <c r="N236" s="54">
        <v>0</v>
      </c>
      <c r="O236" s="54">
        <v>0</v>
      </c>
      <c r="P236" s="54">
        <v>0</v>
      </c>
      <c r="Q236" s="54">
        <v>1</v>
      </c>
    </row>
    <row r="237" spans="2:17" x14ac:dyDescent="0.25">
      <c r="E237" s="73" t="s">
        <v>66</v>
      </c>
      <c r="F237" s="53">
        <v>0</v>
      </c>
      <c r="G237" s="54">
        <v>0</v>
      </c>
      <c r="H237" s="53">
        <v>0</v>
      </c>
      <c r="I237" s="54">
        <v>0</v>
      </c>
      <c r="J237" s="54">
        <v>0</v>
      </c>
      <c r="K237" s="54">
        <v>0</v>
      </c>
      <c r="L237" s="54">
        <v>0</v>
      </c>
      <c r="M237" s="54">
        <v>0</v>
      </c>
      <c r="N237" s="54">
        <v>0</v>
      </c>
      <c r="O237" s="54">
        <v>0</v>
      </c>
      <c r="P237" s="54">
        <v>1</v>
      </c>
      <c r="Q237" s="54">
        <v>0</v>
      </c>
    </row>
    <row r="238" spans="2:17" x14ac:dyDescent="0.25">
      <c r="E238" s="73" t="s">
        <v>67</v>
      </c>
      <c r="F238" s="53">
        <v>0</v>
      </c>
      <c r="G238" s="54">
        <v>0</v>
      </c>
      <c r="H238" s="53">
        <v>0</v>
      </c>
      <c r="I238" s="54">
        <v>0</v>
      </c>
      <c r="J238" s="54">
        <v>0</v>
      </c>
      <c r="K238" s="54">
        <v>1</v>
      </c>
      <c r="L238" s="54">
        <v>0</v>
      </c>
      <c r="M238" s="54">
        <v>0</v>
      </c>
      <c r="N238" s="54">
        <v>1</v>
      </c>
      <c r="O238" s="54">
        <v>0</v>
      </c>
      <c r="P238" s="54">
        <v>0</v>
      </c>
      <c r="Q238" s="54">
        <v>0</v>
      </c>
    </row>
    <row r="239" spans="2:17" x14ac:dyDescent="0.25">
      <c r="E239" s="73" t="s">
        <v>68</v>
      </c>
      <c r="F239" s="53">
        <v>0</v>
      </c>
      <c r="G239" s="54">
        <v>0</v>
      </c>
      <c r="H239" s="53">
        <v>0</v>
      </c>
      <c r="I239" s="54">
        <v>0</v>
      </c>
      <c r="J239" s="54">
        <v>0</v>
      </c>
      <c r="K239" s="54">
        <v>0</v>
      </c>
      <c r="L239" s="54">
        <v>0</v>
      </c>
      <c r="M239" s="54">
        <v>2</v>
      </c>
      <c r="N239" s="54">
        <v>0</v>
      </c>
      <c r="O239" s="54">
        <v>0</v>
      </c>
      <c r="P239" s="54">
        <v>0</v>
      </c>
      <c r="Q239" s="54">
        <v>0</v>
      </c>
    </row>
    <row r="240" spans="2:17" x14ac:dyDescent="0.25">
      <c r="E240" s="73" t="s">
        <v>69</v>
      </c>
      <c r="F240" s="53">
        <v>1</v>
      </c>
      <c r="G240" s="54">
        <v>0</v>
      </c>
      <c r="H240" s="53">
        <v>0</v>
      </c>
      <c r="I240" s="54">
        <v>0</v>
      </c>
      <c r="J240" s="54">
        <v>0</v>
      </c>
      <c r="K240" s="54">
        <v>0</v>
      </c>
      <c r="L240" s="54">
        <v>0</v>
      </c>
      <c r="M240" s="54">
        <v>0</v>
      </c>
      <c r="N240" s="54">
        <v>0</v>
      </c>
      <c r="O240" s="54">
        <v>0</v>
      </c>
      <c r="P240" s="54">
        <v>0</v>
      </c>
      <c r="Q240" s="54">
        <v>0</v>
      </c>
    </row>
    <row r="241" spans="5:17" x14ac:dyDescent="0.25">
      <c r="E241" s="73" t="s">
        <v>70</v>
      </c>
      <c r="F241" s="53">
        <v>1</v>
      </c>
      <c r="G241" s="54">
        <v>0</v>
      </c>
      <c r="H241" s="53">
        <v>1</v>
      </c>
      <c r="I241" s="54">
        <v>0</v>
      </c>
      <c r="J241" s="54">
        <v>0</v>
      </c>
      <c r="K241" s="54">
        <v>0</v>
      </c>
      <c r="L241" s="54">
        <v>0</v>
      </c>
      <c r="M241" s="54">
        <v>0</v>
      </c>
      <c r="N241" s="54">
        <v>0</v>
      </c>
      <c r="O241" s="54">
        <v>0</v>
      </c>
      <c r="P241" s="54">
        <v>0</v>
      </c>
      <c r="Q241" s="54">
        <v>0</v>
      </c>
    </row>
    <row r="242" spans="5:17" x14ac:dyDescent="0.25">
      <c r="E242" s="73" t="s">
        <v>71</v>
      </c>
      <c r="F242" s="53">
        <v>0</v>
      </c>
      <c r="G242" s="54">
        <v>0</v>
      </c>
      <c r="H242" s="53">
        <v>0</v>
      </c>
      <c r="I242" s="54">
        <v>1</v>
      </c>
      <c r="J242" s="54">
        <v>0</v>
      </c>
      <c r="K242" s="54">
        <v>0</v>
      </c>
      <c r="L242" s="54">
        <v>0</v>
      </c>
      <c r="M242" s="54">
        <v>0</v>
      </c>
      <c r="N242" s="54">
        <v>2</v>
      </c>
      <c r="O242" s="54">
        <v>0</v>
      </c>
      <c r="P242" s="54">
        <v>0</v>
      </c>
      <c r="Q242" s="54">
        <v>0</v>
      </c>
    </row>
    <row r="243" spans="5:17" x14ac:dyDescent="0.25">
      <c r="E243" s="73" t="s">
        <v>72</v>
      </c>
      <c r="F243" s="53">
        <v>0</v>
      </c>
      <c r="G243" s="54">
        <v>0</v>
      </c>
      <c r="H243" s="53">
        <v>0</v>
      </c>
      <c r="I243" s="54">
        <v>0</v>
      </c>
      <c r="J243" s="54">
        <v>0</v>
      </c>
      <c r="K243" s="54">
        <v>0</v>
      </c>
      <c r="L243" s="54">
        <v>0</v>
      </c>
      <c r="M243" s="54">
        <v>0</v>
      </c>
      <c r="N243" s="54">
        <v>1</v>
      </c>
      <c r="O243" s="54">
        <v>0</v>
      </c>
      <c r="P243" s="54">
        <v>0</v>
      </c>
      <c r="Q243" s="54">
        <v>0</v>
      </c>
    </row>
    <row r="244" spans="5:17" x14ac:dyDescent="0.25">
      <c r="E244" s="73" t="s">
        <v>73</v>
      </c>
      <c r="F244" s="53">
        <v>0</v>
      </c>
      <c r="G244" s="54">
        <v>0</v>
      </c>
      <c r="H244" s="53">
        <v>0</v>
      </c>
      <c r="I244" s="54">
        <v>0</v>
      </c>
      <c r="J244" s="54">
        <v>0</v>
      </c>
      <c r="K244" s="54">
        <v>0</v>
      </c>
      <c r="L244" s="54">
        <v>0</v>
      </c>
      <c r="M244" s="54">
        <v>2</v>
      </c>
      <c r="N244" s="54">
        <v>0</v>
      </c>
      <c r="O244" s="54">
        <v>0</v>
      </c>
      <c r="P244" s="54">
        <v>0</v>
      </c>
      <c r="Q244" s="54">
        <v>0</v>
      </c>
    </row>
    <row r="245" spans="5:17" x14ac:dyDescent="0.25">
      <c r="E245" s="73" t="s">
        <v>74</v>
      </c>
      <c r="F245" s="53">
        <v>0</v>
      </c>
      <c r="G245" s="54">
        <v>0</v>
      </c>
      <c r="H245" s="53">
        <v>0</v>
      </c>
      <c r="I245" s="54">
        <v>0</v>
      </c>
      <c r="J245" s="54">
        <v>0</v>
      </c>
      <c r="K245" s="54">
        <v>0</v>
      </c>
      <c r="L245" s="54">
        <v>0</v>
      </c>
      <c r="M245" s="54">
        <v>0</v>
      </c>
      <c r="N245" s="54">
        <v>0</v>
      </c>
      <c r="O245" s="54">
        <v>0</v>
      </c>
      <c r="P245" s="54">
        <v>1</v>
      </c>
      <c r="Q245" s="54">
        <v>0</v>
      </c>
    </row>
    <row r="247" spans="5:17" x14ac:dyDescent="0.25">
      <c r="E247" s="74"/>
    </row>
    <row r="248" spans="5:17" x14ac:dyDescent="0.25">
      <c r="E248" s="73"/>
    </row>
    <row r="250" spans="5:17" x14ac:dyDescent="0.25">
      <c r="E250" s="74"/>
    </row>
    <row r="251" spans="5:17" x14ac:dyDescent="0.25">
      <c r="E251" s="73"/>
    </row>
    <row r="253" spans="5:17" x14ac:dyDescent="0.25">
      <c r="E253" s="74"/>
    </row>
    <row r="254" spans="5:17" x14ac:dyDescent="0.25">
      <c r="E254" s="73"/>
    </row>
    <row r="256" spans="5:17" x14ac:dyDescent="0.25">
      <c r="E256" s="74"/>
    </row>
    <row r="257" spans="5:5" x14ac:dyDescent="0.25">
      <c r="E257" s="73"/>
    </row>
    <row r="259" spans="5:5" x14ac:dyDescent="0.25">
      <c r="E259" s="74"/>
    </row>
    <row r="260" spans="5:5" x14ac:dyDescent="0.25">
      <c r="E260" s="73"/>
    </row>
    <row r="262" spans="5:5" x14ac:dyDescent="0.25">
      <c r="E262" s="74"/>
    </row>
    <row r="263" spans="5:5" x14ac:dyDescent="0.25">
      <c r="E263" s="73"/>
    </row>
    <row r="265" spans="5:5" x14ac:dyDescent="0.25">
      <c r="E265" s="74"/>
    </row>
    <row r="266" spans="5:5" x14ac:dyDescent="0.25">
      <c r="E266" s="73"/>
    </row>
    <row r="268" spans="5:5" x14ac:dyDescent="0.25">
      <c r="E268" s="74"/>
    </row>
    <row r="269" spans="5:5" x14ac:dyDescent="0.25">
      <c r="E269" s="73"/>
    </row>
  </sheetData>
  <mergeCells count="91">
    <mergeCell ref="C220:C222"/>
    <mergeCell ref="C223:C225"/>
    <mergeCell ref="B226:C228"/>
    <mergeCell ref="B49:B57"/>
    <mergeCell ref="B96:B104"/>
    <mergeCell ref="B187:R187"/>
    <mergeCell ref="B188:D189"/>
    <mergeCell ref="E188:Q188"/>
    <mergeCell ref="C190:C192"/>
    <mergeCell ref="C193:C195"/>
    <mergeCell ref="C196:C198"/>
    <mergeCell ref="C199:C201"/>
    <mergeCell ref="C202:C204"/>
    <mergeCell ref="C205:C207"/>
    <mergeCell ref="C208:C210"/>
    <mergeCell ref="C211:C213"/>
    <mergeCell ref="C214:C216"/>
    <mergeCell ref="C217:C219"/>
    <mergeCell ref="B173:B174"/>
    <mergeCell ref="B175:C175"/>
    <mergeCell ref="B176:B179"/>
    <mergeCell ref="B181:H181"/>
    <mergeCell ref="B182:B184"/>
    <mergeCell ref="C182:H182"/>
    <mergeCell ref="C183:D183"/>
    <mergeCell ref="E183:F183"/>
    <mergeCell ref="G183:H183"/>
    <mergeCell ref="B152:C154"/>
    <mergeCell ref="B165:D165"/>
    <mergeCell ref="B166:C166"/>
    <mergeCell ref="B167:C167"/>
    <mergeCell ref="B168:B172"/>
    <mergeCell ref="B140:H140"/>
    <mergeCell ref="B141:D142"/>
    <mergeCell ref="E141:G141"/>
    <mergeCell ref="C143:C145"/>
    <mergeCell ref="C146:C148"/>
    <mergeCell ref="C149:C151"/>
    <mergeCell ref="B126:B127"/>
    <mergeCell ref="B128:C128"/>
    <mergeCell ref="B129:B132"/>
    <mergeCell ref="B134:H134"/>
    <mergeCell ref="B135:B137"/>
    <mergeCell ref="C135:H135"/>
    <mergeCell ref="C136:D136"/>
    <mergeCell ref="E136:F136"/>
    <mergeCell ref="G136:H136"/>
    <mergeCell ref="B105:C107"/>
    <mergeCell ref="B118:D118"/>
    <mergeCell ref="B119:C119"/>
    <mergeCell ref="B120:C120"/>
    <mergeCell ref="B121:B125"/>
    <mergeCell ref="B93:R93"/>
    <mergeCell ref="B94:D95"/>
    <mergeCell ref="E94:Q94"/>
    <mergeCell ref="C96:C98"/>
    <mergeCell ref="C99:C101"/>
    <mergeCell ref="C102:C104"/>
    <mergeCell ref="B79:B80"/>
    <mergeCell ref="B81:C81"/>
    <mergeCell ref="B82:B85"/>
    <mergeCell ref="B87:H87"/>
    <mergeCell ref="B88:B90"/>
    <mergeCell ref="C88:H88"/>
    <mergeCell ref="C89:D89"/>
    <mergeCell ref="E89:F89"/>
    <mergeCell ref="G89:H89"/>
    <mergeCell ref="B58:C60"/>
    <mergeCell ref="B71:D71"/>
    <mergeCell ref="B72:C72"/>
    <mergeCell ref="B73:C73"/>
    <mergeCell ref="B74:B78"/>
    <mergeCell ref="B46:H46"/>
    <mergeCell ref="B47:D48"/>
    <mergeCell ref="E47:G47"/>
    <mergeCell ref="C49:C51"/>
    <mergeCell ref="C52:C54"/>
    <mergeCell ref="C55:C57"/>
    <mergeCell ref="B31:C31"/>
    <mergeCell ref="B32:B35"/>
    <mergeCell ref="B40:H40"/>
    <mergeCell ref="B41:B43"/>
    <mergeCell ref="C41:H41"/>
    <mergeCell ref="C42:D42"/>
    <mergeCell ref="E42:F42"/>
    <mergeCell ref="G42:H42"/>
    <mergeCell ref="B21:D21"/>
    <mergeCell ref="B22:C22"/>
    <mergeCell ref="B23:C23"/>
    <mergeCell ref="B24:B28"/>
    <mergeCell ref="B29:B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2022-08-23T06:04:15Z</dcterms:modified>
</cp:coreProperties>
</file>