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94 76 398 2859\"/>
    </mc:Choice>
  </mc:AlternateContent>
  <xr:revisionPtr revIDLastSave="0" documentId="13_ncr:1_{D3FE9FDC-411E-4461-99D1-BCF55FD048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47" i="1" l="1"/>
  <c r="E246" i="1"/>
  <c r="E245" i="1"/>
  <c r="E244" i="1"/>
  <c r="E242" i="1"/>
  <c r="F242" i="1" s="1"/>
  <c r="E243" i="1"/>
  <c r="F243" i="1" s="1"/>
  <c r="D248" i="1"/>
  <c r="F247" i="1"/>
  <c r="F246" i="1"/>
  <c r="F245" i="1"/>
  <c r="F244" i="1"/>
  <c r="F239" i="1"/>
  <c r="E239" i="1"/>
  <c r="D239" i="1"/>
  <c r="E221" i="1"/>
  <c r="E219" i="1"/>
  <c r="E220" i="1"/>
  <c r="F220" i="1" s="1"/>
  <c r="D222" i="1"/>
  <c r="F221" i="1"/>
  <c r="D216" i="1"/>
  <c r="E178" i="1"/>
  <c r="E176" i="1"/>
  <c r="F176" i="1" s="1"/>
  <c r="E177" i="1"/>
  <c r="D179" i="1"/>
  <c r="F178" i="1"/>
  <c r="F177" i="1"/>
  <c r="F172" i="1"/>
  <c r="E172" i="1"/>
  <c r="D172" i="1"/>
  <c r="D92" i="1"/>
  <c r="L91" i="1"/>
  <c r="M91" i="1" s="1"/>
  <c r="L90" i="1"/>
  <c r="L88" i="1"/>
  <c r="L89" i="1"/>
  <c r="M89" i="1" s="1"/>
  <c r="K92" i="1"/>
  <c r="M90" i="1"/>
  <c r="M88" i="1"/>
  <c r="N88" i="1" s="1"/>
  <c r="L92" i="1"/>
  <c r="F92" i="1"/>
  <c r="E92" i="1"/>
  <c r="E114" i="1"/>
  <c r="E119" i="1"/>
  <c r="E120" i="1"/>
  <c r="F120" i="1" s="1"/>
  <c r="E121" i="1"/>
  <c r="E118" i="1"/>
  <c r="E117" i="1"/>
  <c r="F117" i="1" s="1"/>
  <c r="G117" i="1" s="1"/>
  <c r="D122" i="1"/>
  <c r="D114" i="1"/>
  <c r="F121" i="1"/>
  <c r="F119" i="1"/>
  <c r="F118" i="1"/>
  <c r="Q11" i="1"/>
  <c r="R11" i="1" s="1"/>
  <c r="Q10" i="1"/>
  <c r="R10" i="1" s="1"/>
  <c r="Q9" i="1"/>
  <c r="R9" i="1" s="1"/>
  <c r="S9" i="1" s="1"/>
  <c r="E10" i="1"/>
  <c r="F10" i="1" s="1"/>
  <c r="G10" i="1" s="1"/>
  <c r="E9" i="1"/>
  <c r="F9" i="1" s="1"/>
  <c r="G9" i="1" s="1"/>
  <c r="E31" i="1"/>
  <c r="F31" i="1" s="1"/>
  <c r="G31" i="1" s="1"/>
  <c r="E30" i="1"/>
  <c r="F30" i="1" s="1"/>
  <c r="E29" i="1"/>
  <c r="F29" i="1" s="1"/>
  <c r="G29" i="1" s="1"/>
  <c r="E50" i="1"/>
  <c r="F50" i="1" s="1"/>
  <c r="G50" i="1" s="1"/>
  <c r="E49" i="1"/>
  <c r="F49" i="1" s="1"/>
  <c r="G49" i="1" s="1"/>
  <c r="E70" i="1"/>
  <c r="F70" i="1" s="1"/>
  <c r="G70" i="1" s="1"/>
  <c r="E69" i="1"/>
  <c r="F69" i="1" s="1"/>
  <c r="E68" i="1"/>
  <c r="F68" i="1" s="1"/>
  <c r="G68" i="1" s="1"/>
  <c r="E90" i="1"/>
  <c r="F90" i="1" s="1"/>
  <c r="E91" i="1"/>
  <c r="F91" i="1" s="1"/>
  <c r="E89" i="1"/>
  <c r="F89" i="1" s="1"/>
  <c r="E88" i="1"/>
  <c r="F88" i="1" s="1"/>
  <c r="G88" i="1" s="1"/>
  <c r="E111" i="1"/>
  <c r="F111" i="1" s="1"/>
  <c r="E112" i="1"/>
  <c r="F112" i="1" s="1"/>
  <c r="E113" i="1"/>
  <c r="F113" i="1" s="1"/>
  <c r="E110" i="1"/>
  <c r="F110" i="1" s="1"/>
  <c r="E109" i="1"/>
  <c r="F109" i="1" s="1"/>
  <c r="G109" i="1" s="1"/>
  <c r="E133" i="1"/>
  <c r="F133" i="1"/>
  <c r="G133" i="1" s="1"/>
  <c r="E132" i="1"/>
  <c r="F132" i="1" s="1"/>
  <c r="E131" i="1"/>
  <c r="F131" i="1" s="1"/>
  <c r="G131" i="1" s="1"/>
  <c r="E152" i="1"/>
  <c r="F152" i="1" s="1"/>
  <c r="G152" i="1" s="1"/>
  <c r="E151" i="1"/>
  <c r="F151" i="1" s="1"/>
  <c r="G151" i="1" s="1"/>
  <c r="E150" i="1"/>
  <c r="F150" i="1" s="1"/>
  <c r="G150" i="1" s="1"/>
  <c r="E171" i="1"/>
  <c r="F171" i="1" s="1"/>
  <c r="E170" i="1"/>
  <c r="F170" i="1" s="1"/>
  <c r="E169" i="1"/>
  <c r="F169" i="1" s="1"/>
  <c r="G169" i="1" s="1"/>
  <c r="E195" i="1"/>
  <c r="F195" i="1" s="1"/>
  <c r="G195" i="1" s="1"/>
  <c r="E194" i="1"/>
  <c r="F194" i="1" s="1"/>
  <c r="G194" i="1" s="1"/>
  <c r="E215" i="1"/>
  <c r="F215" i="1" s="1"/>
  <c r="E214" i="1"/>
  <c r="F214" i="1" s="1"/>
  <c r="E213" i="1"/>
  <c r="F213" i="1" s="1"/>
  <c r="G213" i="1" s="1"/>
  <c r="E235" i="1"/>
  <c r="F235" i="1" s="1"/>
  <c r="E236" i="1"/>
  <c r="F236" i="1" s="1"/>
  <c r="E237" i="1"/>
  <c r="F237" i="1" s="1"/>
  <c r="E238" i="1"/>
  <c r="F238" i="1" s="1"/>
  <c r="E234" i="1"/>
  <c r="F234" i="1" s="1"/>
  <c r="E233" i="1"/>
  <c r="F233" i="1" s="1"/>
  <c r="G233" i="1" s="1"/>
  <c r="G255" i="1"/>
  <c r="G256" i="1" s="1"/>
  <c r="G257" i="1" s="1"/>
  <c r="E254" i="1"/>
  <c r="F254" i="1" s="1"/>
  <c r="G254" i="1" s="1"/>
  <c r="E255" i="1"/>
  <c r="F255" i="1" s="1"/>
  <c r="E256" i="1"/>
  <c r="F256" i="1" s="1"/>
  <c r="E257" i="1"/>
  <c r="F257" i="1" s="1"/>
  <c r="G253" i="1"/>
  <c r="F253" i="1"/>
  <c r="E253" i="1"/>
  <c r="E248" i="1" l="1"/>
  <c r="F248" i="1"/>
  <c r="G242" i="1"/>
  <c r="G243" i="1" s="1"/>
  <c r="G244" i="1" s="1"/>
  <c r="G245" i="1" s="1"/>
  <c r="G246" i="1" s="1"/>
  <c r="G247" i="1" s="1"/>
  <c r="E222" i="1"/>
  <c r="E216" i="1"/>
  <c r="F216" i="1"/>
  <c r="F219" i="1"/>
  <c r="F179" i="1"/>
  <c r="G176" i="1"/>
  <c r="G177" i="1" s="1"/>
  <c r="G178" i="1" s="1"/>
  <c r="E179" i="1"/>
  <c r="N89" i="1"/>
  <c r="N90" i="1" s="1"/>
  <c r="N91" i="1" s="1"/>
  <c r="M92" i="1"/>
  <c r="G118" i="1"/>
  <c r="G119" i="1" s="1"/>
  <c r="G120" i="1" s="1"/>
  <c r="G121" i="1" s="1"/>
  <c r="S10" i="1"/>
  <c r="S11" i="1"/>
  <c r="G30" i="1"/>
  <c r="G69" i="1"/>
  <c r="G89" i="1"/>
  <c r="G90" i="1" s="1"/>
  <c r="G91" i="1" s="1"/>
  <c r="G110" i="1"/>
  <c r="G111" i="1" s="1"/>
  <c r="G112" i="1" s="1"/>
  <c r="G113" i="1" s="1"/>
  <c r="G132" i="1"/>
  <c r="G170" i="1"/>
  <c r="G171" i="1" s="1"/>
  <c r="G214" i="1"/>
  <c r="G215" i="1" s="1"/>
  <c r="G234" i="1"/>
  <c r="G235" i="1" s="1"/>
  <c r="G236" i="1" s="1"/>
  <c r="G237" i="1" s="1"/>
  <c r="G238" i="1" s="1"/>
  <c r="F222" i="1" l="1"/>
  <c r="G219" i="1"/>
  <c r="G220" i="1" s="1"/>
  <c r="G221" i="1" s="1"/>
</calcChain>
</file>

<file path=xl/sharedStrings.xml><?xml version="1.0" encoding="utf-8"?>
<sst xmlns="http://schemas.openxmlformats.org/spreadsheetml/2006/main" count="178" uniqueCount="56">
  <si>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</si>
  <si>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</si>
  <si>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</si>
  <si>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</si>
  <si>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</si>
  <si>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</si>
  <si>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</si>
  <si>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</si>
  <si>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02. ස්ත්‍රී /පුරුෂ භාවය</t>
  </si>
  <si>
    <t xml:space="preserve">04. වයස් කාණ්ඩය </t>
  </si>
  <si>
    <t>18 -28</t>
  </si>
  <si>
    <t>28 - 38</t>
  </si>
  <si>
    <t>38 - 48</t>
  </si>
  <si>
    <t xml:space="preserve">05. පදිංචි දිස්ත්‍රික්කය  </t>
  </si>
  <si>
    <t>කොළඹ දිස්ත්‍රික්කය</t>
  </si>
  <si>
    <t>කුරුණෑගල දිස්ත්‍රික්කය</t>
  </si>
  <si>
    <t xml:space="preserve">06. ළමා අපචාර හා අපයෝජන පිළිබඳව ඔබ දැනුවත්ද ?  </t>
  </si>
  <si>
    <t>ඔව්</t>
  </si>
  <si>
    <t>නැත</t>
  </si>
  <si>
    <t>තරමක් දුරට</t>
  </si>
  <si>
    <t>07. ළමා ආරක්ෂාව අහිමි වීම්ට හේතුව වශයෙන් ඔබ දකින්නේ කුමක්ද ?</t>
  </si>
  <si>
    <t>නිවස තුළින් ඇතිවන සිදුවීම් ය.</t>
  </si>
  <si>
    <t>නිවසින් පරිබාහිරව සිදුවනසිදුවීම් ය</t>
  </si>
  <si>
    <t>ජංගම දුරකථනය හාඅන්තර්ජාලය හේතුවෙන් ය</t>
  </si>
  <si>
    <t>ප්‍රසිද්ධ මාධ්‍ය (රූපවාහිනී, ගුවන්විදුලි, පුවත්පත්) මඟින් ප්‍රචාරණය කරන දේවල් හි බලපෑම් ය.</t>
  </si>
  <si>
    <t xml:space="preserve">08. ළමා අපචාරයකදී හෝ ළමා අපයෝජනයක දී ඔබ කටයුතු කරන්නේ කෙසේද ? </t>
  </si>
  <si>
    <t>ළඟම ඇති පොලිස් ස්ථානයටදැනුම් දීම</t>
  </si>
  <si>
    <t>ජාතික ළමා ආරක්ෂකඅධිකාරියට දැනුම් දීම</t>
  </si>
  <si>
    <t>දුරකථන අංක 118/119 හෝ1929 අමතා දැනුම් දීම</t>
  </si>
  <si>
    <t>පරිවාස දෙපාර්තුමේන්තුවටදැනුම් දීම</t>
  </si>
  <si>
    <t>කිසිඳු ක්‍රියාමාර්ගයක් නොගෙනසිටීම</t>
  </si>
  <si>
    <t xml:space="preserve">09. රාජ්‍ය නොවන සංවිධාන පිළිබඳ ඔබ දැනුවත් ද ?  </t>
  </si>
  <si>
    <t xml:space="preserve">11. ඒ පිළිබඳව ඔබ දැනුවත් නම් ඔබ දැනුවත් ආයතන මොනවාද ?   </t>
  </si>
  <si>
    <t>ළමා ආරක්ෂක බළකාය</t>
  </si>
  <si>
    <t>නම අභයභූමි පදනම</t>
  </si>
  <si>
    <t>කාන්තා සංවර්ධන පදනම</t>
  </si>
  <si>
    <t>12. ළමා ආරක්ෂාව සම්බන්ධ රාජ්‍ය නොවන සංවිධානයකින් ඔබ සේවාව ලබාගෙන තිබේ ද ?</t>
  </si>
  <si>
    <t xml:space="preserve">13. ඔබ සේවාවන් ලබා ගෙන තිබේ නම් ඒ කිනම් ආයතනයකින්ද ?    </t>
  </si>
  <si>
    <t>නම සැන්චුවරි ෆවුන්ඩේෂන්</t>
  </si>
  <si>
    <t>14. එම ආයතනය මගින් ඔබ ලබාගත් සේවාවන් මොනවාද ?</t>
  </si>
  <si>
    <t>මානසික උපදේශනය</t>
  </si>
  <si>
    <t>නීති ආධාර</t>
  </si>
  <si>
    <t>ආරක්ෂිත නිවාස පහසුකම්</t>
  </si>
  <si>
    <t>අධ්‍යාපනික සේවාවන්</t>
  </si>
  <si>
    <t>මූල්‍යමය උපකාර</t>
  </si>
  <si>
    <t>තාමතාමත් හොඳ සේවාවක්සැපයේ</t>
  </si>
  <si>
    <t>15. ඔබ සේවාවන් ලබාගත් ආයතනයේ මැදිහත්වීම කෙසේද ?</t>
  </si>
  <si>
    <t>සතුටුදායකයි</t>
  </si>
  <si>
    <t>ඉතා සතුටුදායකයි</t>
  </si>
  <si>
    <t>සතුටුදායක නැත</t>
  </si>
  <si>
    <t>කිසිසේත් සතුටුදායක නැත</t>
  </si>
  <si>
    <t>ඉතාමතාමත් හොඳ සේවාවක් සැපයේ.</t>
  </si>
  <si>
    <t xml:space="preserve">10. ළමා ආරක්ෂාව සම්බන්ධ රාජ්‍ය නොවන ආයතන පිළිබඳව ඔබ දැනුවත් ද ?    </t>
  </si>
  <si>
    <t>ග්‍රාමීය</t>
  </si>
  <si>
    <t>අර්ධ නාගරික</t>
  </si>
  <si>
    <t>නාගරික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</si>
</sst>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9"/>
      <color rgb="FF000000"/>
      <name val="Arial"/>
      <family val="2"/>
    </font>
    <font>
      <sz val="10"/>
      <name val="Arial"/>
      <family val="2"/>
    </font>
    <font>
      <sz val="9"/>
      <color indexed="60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/>
      <top style="thin">
        <color indexed="63"/>
      </top>
      <bottom style="thin">
        <color indexed="62"/>
      </bottom>
      <diagonal/>
    </border>
    <border>
      <left/>
      <right style="thin">
        <color indexed="61"/>
      </right>
      <top style="thin">
        <color indexed="63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1"/>
      </right>
      <top style="thin">
        <color indexed="62"/>
      </top>
      <bottom style="thin">
        <color indexed="62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8" fillId="0" borderId="3"/>
  </cellStyleXfs>
  <cellXfs count="49">
    <xf numFmtId="0" fontId="0" fillId="0" borderId="0" xfId="0"/>
    <xf numFmtId="164" fontId="3" fillId="0" borderId="9" xfId="26" applyNumberFormat="1" applyFont="1" applyBorder="1" applyAlignment="1">
      <alignment horizontal="right" vertical="top"/>
    </xf>
    <xf numFmtId="164" fontId="3" fillId="0" borderId="13" xfId="34" applyNumberFormat="1" applyFont="1" applyBorder="1" applyAlignment="1">
      <alignment horizontal="right" vertical="top"/>
    </xf>
    <xf numFmtId="165" fontId="3" fillId="0" borderId="15" xfId="36" applyNumberFormat="1" applyFont="1" applyBorder="1" applyAlignment="1">
      <alignment horizontal="right" vertical="top"/>
    </xf>
    <xf numFmtId="165" fontId="3" fillId="0" borderId="11" xfId="37" applyNumberFormat="1" applyFont="1" applyBorder="1" applyAlignment="1">
      <alignment horizontal="right" vertical="top"/>
    </xf>
    <xf numFmtId="0" fontId="3" fillId="0" borderId="12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5" fillId="0" borderId="0" xfId="0" applyFont="1"/>
    <xf numFmtId="0" fontId="5" fillId="0" borderId="5" xfId="20" applyFont="1" applyBorder="1" applyAlignment="1">
      <alignment wrapText="1"/>
    </xf>
    <xf numFmtId="0" fontId="5" fillId="0" borderId="19" xfId="10" applyFont="1" applyBorder="1" applyAlignment="1">
      <alignment horizontal="left" vertical="top" wrapText="1"/>
    </xf>
    <xf numFmtId="164" fontId="3" fillId="0" borderId="20" xfId="34" applyNumberFormat="1" applyFont="1" applyBorder="1" applyAlignment="1">
      <alignment horizontal="right" vertical="top"/>
    </xf>
    <xf numFmtId="164" fontId="3" fillId="0" borderId="21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0" fontId="5" fillId="0" borderId="5" xfId="12" applyFont="1" applyBorder="1" applyAlignment="1">
      <alignment horizontal="left" vertical="top" wrapText="1"/>
    </xf>
    <xf numFmtId="165" fontId="3" fillId="0" borderId="7" xfId="37" applyNumberFormat="1" applyFont="1" applyBorder="1" applyAlignment="1">
      <alignment horizontal="right" vertical="top"/>
    </xf>
    <xf numFmtId="0" fontId="3" fillId="0" borderId="8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right" vertical="center" wrapText="1" indent="1"/>
    </xf>
    <xf numFmtId="164" fontId="3" fillId="0" borderId="10" xfId="29" applyNumberFormat="1" applyFont="1" applyFill="1" applyBorder="1" applyAlignment="1">
      <alignment horizontal="right" vertical="top"/>
    </xf>
    <xf numFmtId="164" fontId="3" fillId="0" borderId="6" xfId="29" applyNumberFormat="1" applyFont="1" applyFill="1" applyBorder="1" applyAlignment="1">
      <alignment horizontal="right" vertical="top"/>
    </xf>
    <xf numFmtId="164" fontId="3" fillId="0" borderId="9" xfId="39" applyNumberFormat="1" applyFont="1" applyBorder="1" applyAlignment="1">
      <alignment horizontal="right" vertical="top"/>
    </xf>
    <xf numFmtId="164" fontId="3" fillId="0" borderId="13" xfId="40" applyNumberFormat="1" applyFont="1" applyBorder="1" applyAlignment="1">
      <alignment horizontal="right" vertical="top"/>
    </xf>
    <xf numFmtId="165" fontId="3" fillId="0" borderId="14" xfId="42" applyNumberFormat="1" applyFont="1" applyBorder="1" applyAlignment="1">
      <alignment horizontal="right" vertical="top"/>
    </xf>
    <xf numFmtId="164" fontId="3" fillId="0" borderId="3" xfId="26" applyNumberFormat="1" applyFont="1" applyFill="1" applyBorder="1" applyAlignment="1">
      <alignment horizontal="right" vertical="top"/>
    </xf>
    <xf numFmtId="165" fontId="3" fillId="0" borderId="13" xfId="42" applyNumberFormat="1" applyFont="1" applyBorder="1" applyAlignment="1">
      <alignment horizontal="right" vertical="top"/>
    </xf>
    <xf numFmtId="164" fontId="3" fillId="0" borderId="20" xfId="40" applyNumberFormat="1" applyFont="1" applyBorder="1" applyAlignment="1">
      <alignment horizontal="right" vertical="top"/>
    </xf>
    <xf numFmtId="164" fontId="3" fillId="0" borderId="3" xfId="39" applyNumberFormat="1" applyFont="1" applyBorder="1" applyAlignment="1">
      <alignment horizontal="right" vertical="top"/>
    </xf>
    <xf numFmtId="0" fontId="9" fillId="2" borderId="22" xfId="45" applyFont="1" applyFill="1" applyBorder="1" applyAlignment="1">
      <alignment horizontal="left" vertical="top" wrapText="1"/>
    </xf>
    <xf numFmtId="164" fontId="10" fillId="0" borderId="23" xfId="45" applyNumberFormat="1" applyFont="1" applyBorder="1" applyAlignment="1">
      <alignment horizontal="right" vertical="top"/>
    </xf>
    <xf numFmtId="0" fontId="8" fillId="0" borderId="3" xfId="45"/>
    <xf numFmtId="0" fontId="9" fillId="2" borderId="24" xfId="45" applyFont="1" applyFill="1" applyBorder="1" applyAlignment="1">
      <alignment horizontal="left" vertical="top" wrapText="1"/>
    </xf>
    <xf numFmtId="164" fontId="10" fillId="0" borderId="25" xfId="45" applyNumberFormat="1" applyFont="1" applyBorder="1" applyAlignment="1">
      <alignment horizontal="right" vertical="top"/>
    </xf>
  </cellXfs>
  <cellStyles count="46">
    <cellStyle name="Normal" xfId="0" builtinId="0"/>
    <cellStyle name="Normal_Sheet1" xfId="45" xr:uid="{AAD7EB6F-D89B-40D5-8AA5-87C5A31E848D}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6999022657" xfId="39" xr:uid="{793B73BE-03E5-4DDC-A3BA-3368438766D6}"/>
    <cellStyle name="style1686999023335" xfId="41" xr:uid="{EA5A89CA-2F82-4F42-82A8-32BA2E8BF175}"/>
    <cellStyle name="style1686999023417" xfId="43" xr:uid="{15F4EC04-ACCC-42C3-BF88-D35983FF801B}"/>
    <cellStyle name="style1686999023499" xfId="40" xr:uid="{025883F1-F29E-493E-A17D-AA51584C83F6}"/>
    <cellStyle name="style1686999023600" xfId="42" xr:uid="{D5E270D3-DDF2-4F4E-9AE2-46E01AC88CC1}"/>
    <cellStyle name="style1686999023700" xfId="44" xr:uid="{841EAC76-8190-417F-BF32-FEE4D56EA2A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126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Sheet1!$C$88:$C$91</c:f>
              <c:strCache>
                <c:ptCount val="4"/>
                <c:pt idx="0">
                  <c:v>නිවස තුළින් ඇතිවන සිදුවීම් ය.</c:v>
                </c:pt>
                <c:pt idx="1">
                  <c:v>නිවසින් පරිබාහිරව සිදුවනසිදුවීම් ය</c:v>
                </c:pt>
                <c:pt idx="2">
                  <c:v>ජංගම දුරකථනය හාඅන්තර්ජාලය හේතුවෙන් ය</c:v>
                </c:pt>
                <c:pt idx="3">
                  <c:v>ප්‍රසිද්ධ මාධ්‍ය (රූපවාහිනී, ගුවන්විදුලි, පුවත්පත්) මඟින් ප්‍රචාරණය කරන දේවල් හි බලපෑම් ය.</c:v>
                </c:pt>
              </c:strCache>
            </c:strRef>
          </c:cat>
          <c:val>
            <c:numRef>
              <c:f>Sheet1!$D$88:$D$91</c:f>
              <c:numCache>
                <c:formatCode>###0</c:formatCode>
                <c:ptCount val="4"/>
                <c:pt idx="0">
                  <c:v>49</c:v>
                </c:pt>
                <c:pt idx="1">
                  <c:v>88</c:v>
                </c:pt>
                <c:pt idx="2">
                  <c:v>112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Sheet1!$C$109:$C$113</c:f>
              <c:strCache>
                <c:ptCount val="5"/>
                <c:pt idx="0">
                  <c:v>ළඟම ඇති පොලිස් ස්ථානයටදැනුම් දීම</c:v>
                </c:pt>
                <c:pt idx="1">
                  <c:v>ජාතික ළමා ආරක්ෂකඅධිකාරියට දැනුම් දීම</c:v>
                </c:pt>
                <c:pt idx="2">
                  <c:v>දුරකථන අංක 118/119 හෝ1929 අමතා දැනුම් දීම</c:v>
                </c:pt>
                <c:pt idx="3">
                  <c:v>පරිවාස දෙපාර්තුමේන්තුවටදැනුම් දීම</c:v>
                </c:pt>
                <c:pt idx="4">
                  <c:v>කිසිඳු ක්‍රියාමාර්ගයක් නොගෙනසිටීම</c:v>
                </c:pt>
              </c:strCache>
            </c:strRef>
          </c:cat>
          <c:val>
            <c:numRef>
              <c:f>Sheet1!$D$109:$D$113</c:f>
              <c:numCache>
                <c:formatCode>###0</c:formatCode>
                <c:ptCount val="5"/>
                <c:pt idx="0">
                  <c:v>138</c:v>
                </c:pt>
                <c:pt idx="1">
                  <c:v>84</c:v>
                </c:pt>
                <c:pt idx="2">
                  <c:v>96</c:v>
                </c:pt>
                <c:pt idx="3">
                  <c:v>36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Sheet1!$C$109:$C$113</c:f>
              <c:strCache>
                <c:ptCount val="5"/>
                <c:pt idx="0">
                  <c:v>ළඟම ඇති පොලිස් ස්ථානයටදැනුම් දීම</c:v>
                </c:pt>
                <c:pt idx="1">
                  <c:v>ජාතික ළමා ආරක්ෂකඅධිකාරියට දැනුම් දීම</c:v>
                </c:pt>
                <c:pt idx="2">
                  <c:v>දුරකථන අංක 118/119 හෝ1929 අමතා දැනුම් දීම</c:v>
                </c:pt>
                <c:pt idx="3">
                  <c:v>පරිවාස දෙපාර්තුමේන්තුවටදැනුම් දීම</c:v>
                </c:pt>
                <c:pt idx="4">
                  <c:v>කිසිඳු ක්‍රියාමාර්ගයක් නොගෙනසිටීම</c:v>
                </c:pt>
              </c:strCache>
            </c:strRef>
          </c:cat>
          <c:val>
            <c:numRef>
              <c:f>Sheet1!$D$109:$D$113</c:f>
              <c:numCache>
                <c:formatCode>###0</c:formatCode>
                <c:ptCount val="5"/>
                <c:pt idx="0">
                  <c:v>138</c:v>
                </c:pt>
                <c:pt idx="1">
                  <c:v>84</c:v>
                </c:pt>
                <c:pt idx="2">
                  <c:v>96</c:v>
                </c:pt>
                <c:pt idx="3">
                  <c:v>36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Sheet1!$C$131:$C$133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Sheet1!$D$131:$D$133</c:f>
              <c:numCache>
                <c:formatCode>###0</c:formatCode>
                <c:ptCount val="3"/>
                <c:pt idx="0">
                  <c:v>111</c:v>
                </c:pt>
                <c:pt idx="1">
                  <c:v>3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Sheet1!$C$131:$C$133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Sheet1!$D$131:$D$133</c:f>
              <c:numCache>
                <c:formatCode>###0</c:formatCode>
                <c:ptCount val="3"/>
                <c:pt idx="0">
                  <c:v>111</c:v>
                </c:pt>
                <c:pt idx="1">
                  <c:v>3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Sheet1!$C$150:$C$152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Sheet1!$D$150:$D$152</c:f>
              <c:numCache>
                <c:formatCode>###0</c:formatCode>
                <c:ptCount val="3"/>
                <c:pt idx="0">
                  <c:v>126</c:v>
                </c:pt>
                <c:pt idx="1">
                  <c:v>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Sheet1!$C$150:$C$152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Sheet1!$D$150:$D$152</c:f>
              <c:numCache>
                <c:formatCode>###0</c:formatCode>
                <c:ptCount val="3"/>
                <c:pt idx="0">
                  <c:v>126</c:v>
                </c:pt>
                <c:pt idx="1">
                  <c:v>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Sheet1!$C$169:$C$171</c:f>
              <c:strCache>
                <c:ptCount val="3"/>
                <c:pt idx="0">
                  <c:v>ළමා ආරක්ෂක බළකාය</c:v>
                </c:pt>
                <c:pt idx="1">
                  <c:v>නම අභයභූමි පදනම</c:v>
                </c:pt>
                <c:pt idx="2">
                  <c:v>කාන්තා සංවර්ධන පදනම</c:v>
                </c:pt>
              </c:strCache>
            </c:strRef>
          </c:cat>
          <c:val>
            <c:numRef>
              <c:f>Sheet1!$D$169:$D$171</c:f>
              <c:numCache>
                <c:formatCode>###0</c:formatCode>
                <c:ptCount val="3"/>
                <c:pt idx="0">
                  <c:v>114</c:v>
                </c:pt>
                <c:pt idx="1">
                  <c:v>87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Sheet1!$C$194:$C$195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Sheet1!$D$194:$D$195</c:f>
              <c:numCache>
                <c:formatCode>###0</c:formatCode>
                <c:ptCount val="2"/>
                <c:pt idx="0">
                  <c:v>141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Sheet1!$C$194:$C$195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Sheet1!$D$194:$D$195</c:f>
              <c:numCache>
                <c:formatCode>###0</c:formatCode>
                <c:ptCount val="2"/>
                <c:pt idx="0">
                  <c:v>141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126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Sheet1!$C$213:$C$215</c:f>
              <c:strCache>
                <c:ptCount val="3"/>
                <c:pt idx="0">
                  <c:v>ළමා ආරක්ෂක බළකාය</c:v>
                </c:pt>
                <c:pt idx="1">
                  <c:v>නම සැන්චුවරි ෆවුන්ඩේෂන්</c:v>
                </c:pt>
                <c:pt idx="2">
                  <c:v>කාන්තා සංවර්ධන පදනම</c:v>
                </c:pt>
              </c:strCache>
            </c:strRef>
          </c:cat>
          <c:val>
            <c:numRef>
              <c:f>Sheet1!$D$213:$D$215</c:f>
              <c:numCache>
                <c:formatCode>###0</c:formatCode>
                <c:ptCount val="3"/>
                <c:pt idx="0">
                  <c:v>96</c:v>
                </c:pt>
                <c:pt idx="1">
                  <c:v>72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Sheet1!$C$213:$C$215</c:f>
              <c:strCache>
                <c:ptCount val="3"/>
                <c:pt idx="0">
                  <c:v>ළමා ආරක්ෂක බළකාය</c:v>
                </c:pt>
                <c:pt idx="1">
                  <c:v>නම සැන්චුවරි ෆවුන්ඩේෂන්</c:v>
                </c:pt>
                <c:pt idx="2">
                  <c:v>කාන්තා සංවර්ධන පදනම</c:v>
                </c:pt>
              </c:strCache>
            </c:strRef>
          </c:cat>
          <c:val>
            <c:numRef>
              <c:f>Sheet1!$D$213:$D$215</c:f>
              <c:numCache>
                <c:formatCode>###0</c:formatCode>
                <c:ptCount val="3"/>
                <c:pt idx="0">
                  <c:v>96</c:v>
                </c:pt>
                <c:pt idx="1">
                  <c:v>72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Sheet1!$C$233:$C$235</c:f>
              <c:strCache>
                <c:ptCount val="3"/>
                <c:pt idx="0">
                  <c:v>මානසික උපදේශනය</c:v>
                </c:pt>
                <c:pt idx="1">
                  <c:v>නීති ආධාර</c:v>
                </c:pt>
                <c:pt idx="2">
                  <c:v>ආරක්ෂිත නිවාස පහසුකම්</c:v>
                </c:pt>
              </c:strCache>
            </c:strRef>
          </c:cat>
          <c:val>
            <c:numRef>
              <c:f>Sheet1!$D$233:$D$235</c:f>
              <c:numCache>
                <c:formatCode>###0</c:formatCode>
                <c:ptCount val="3"/>
                <c:pt idx="0">
                  <c:v>135</c:v>
                </c:pt>
                <c:pt idx="1">
                  <c:v>120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Sheet1!$C$233:$C$235</c:f>
              <c:strCache>
                <c:ptCount val="3"/>
                <c:pt idx="0">
                  <c:v>මානසික උපදේශනය</c:v>
                </c:pt>
                <c:pt idx="1">
                  <c:v>නීති ආධාර</c:v>
                </c:pt>
                <c:pt idx="2">
                  <c:v>ආරක්ෂිත නිවාස පහසුකම්</c:v>
                </c:pt>
              </c:strCache>
            </c:strRef>
          </c:cat>
          <c:val>
            <c:numRef>
              <c:f>Sheet1!$D$233:$D$235</c:f>
              <c:numCache>
                <c:formatCode>###0</c:formatCode>
                <c:ptCount val="3"/>
                <c:pt idx="0">
                  <c:v>135</c:v>
                </c:pt>
                <c:pt idx="1">
                  <c:v>120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Sheet1!$C$253:$C$257</c:f>
              <c:strCache>
                <c:ptCount val="5"/>
                <c:pt idx="0">
                  <c:v>සතුටුදායකයි</c:v>
                </c:pt>
                <c:pt idx="1">
                  <c:v>ඉතා සතුටුදායකයි</c:v>
                </c:pt>
                <c:pt idx="2">
                  <c:v>සතුටුදායක නැත</c:v>
                </c:pt>
                <c:pt idx="3">
                  <c:v>කිසිසේත් සතුටුදායක නැත</c:v>
                </c:pt>
                <c:pt idx="4">
                  <c:v>ඉතාමතාමත් හොඳ සේවාවක් සැපයේ.</c:v>
                </c:pt>
              </c:strCache>
            </c:strRef>
          </c:cat>
          <c:val>
            <c:numRef>
              <c:f>Sheet1!$D$253:$D$257</c:f>
              <c:numCache>
                <c:formatCode>###0</c:formatCode>
                <c:ptCount val="5"/>
                <c:pt idx="0">
                  <c:v>30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Sheet1!$C$253:$C$257</c:f>
              <c:strCache>
                <c:ptCount val="5"/>
                <c:pt idx="0">
                  <c:v>සතුටුදායකයි</c:v>
                </c:pt>
                <c:pt idx="1">
                  <c:v>ඉතා සතුටුදායකයි</c:v>
                </c:pt>
                <c:pt idx="2">
                  <c:v>සතුටුදායක නැත</c:v>
                </c:pt>
                <c:pt idx="3">
                  <c:v>කිසිසේත් සතුටුදායක නැත</c:v>
                </c:pt>
                <c:pt idx="4">
                  <c:v>ඉතාමතාමත් හොඳ සේවාවක් සැපයේ.</c:v>
                </c:pt>
              </c:strCache>
            </c:strRef>
          </c:cat>
          <c:val>
            <c:numRef>
              <c:f>Sheet1!$D$253:$D$257</c:f>
              <c:numCache>
                <c:formatCode>###0</c:formatCode>
                <c:ptCount val="5"/>
                <c:pt idx="0">
                  <c:v>30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Sheet1!$O$9:$O$11</c:f>
              <c:strCache>
                <c:ptCount val="3"/>
                <c:pt idx="0">
                  <c:v>ග්‍රාමීය</c:v>
                </c:pt>
                <c:pt idx="1">
                  <c:v>අර්ධ නාගරික</c:v>
                </c:pt>
                <c:pt idx="2">
                  <c:v>නාගරික</c:v>
                </c:pt>
              </c:strCache>
            </c:strRef>
          </c:cat>
          <c:val>
            <c:numRef>
              <c:f>Sheet1!$P$9:$P$11</c:f>
              <c:numCache>
                <c:formatCode>###0</c:formatCode>
                <c:ptCount val="3"/>
                <c:pt idx="0">
                  <c:v>45</c:v>
                </c:pt>
                <c:pt idx="1">
                  <c:v>81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2-4B4C-8C08-BA610265F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64376"/>
        <c:axId val="439769776"/>
      </c:barChart>
      <c:catAx>
        <c:axId val="4397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9769776"/>
        <c:crosses val="autoZero"/>
        <c:auto val="1"/>
        <c:lblAlgn val="ctr"/>
        <c:lblOffset val="100"/>
        <c:noMultiLvlLbl val="0"/>
      </c:catAx>
      <c:valAx>
        <c:axId val="4397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6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Sheet1!$C$29:$C$31</c:f>
              <c:strCache>
                <c:ptCount val="3"/>
                <c:pt idx="0">
                  <c:v>18 -28</c:v>
                </c:pt>
                <c:pt idx="1">
                  <c:v>28 - 38</c:v>
                </c:pt>
                <c:pt idx="2">
                  <c:v>38 - 48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39</c:v>
                </c:pt>
                <c:pt idx="1">
                  <c:v>84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Sheet1!$C$29:$C$31</c:f>
              <c:strCache>
                <c:ptCount val="3"/>
                <c:pt idx="0">
                  <c:v>18 -28</c:v>
                </c:pt>
                <c:pt idx="1">
                  <c:v>28 - 38</c:v>
                </c:pt>
                <c:pt idx="2">
                  <c:v>38 - 48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39</c:v>
                </c:pt>
                <c:pt idx="1">
                  <c:v>84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Sheet1!$C$49:$C$50</c:f>
              <c:strCache>
                <c:ptCount val="2"/>
                <c:pt idx="0">
                  <c:v>කොළඹ දිස්ත්‍රික්කය</c:v>
                </c:pt>
                <c:pt idx="1">
                  <c:v>කුරුණෑගල දිස්ත්‍රික්කය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75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Sheet1!$C$49:$C$50</c:f>
              <c:strCache>
                <c:ptCount val="2"/>
                <c:pt idx="0">
                  <c:v>කොළඹ දිස්ත්‍රික්කය</c:v>
                </c:pt>
                <c:pt idx="1">
                  <c:v>කුරුණෑගල දිස්ත්‍රික්කය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75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Sheet1!$C$68:$C$70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Sheet1!$D$68:$D$70</c:f>
              <c:numCache>
                <c:formatCode>###0</c:formatCode>
                <c:ptCount val="3"/>
                <c:pt idx="0">
                  <c:v>129</c:v>
                </c:pt>
                <c:pt idx="1">
                  <c:v>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67-42E6-9736-17FCD067AC3E}"/>
              </c:ext>
            </c:extLst>
          </c:dPt>
          <c:cat>
            <c:strRef>
              <c:f>Sheet1!$C$68:$C$70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Sheet1!$D$68:$D$70</c:f>
              <c:numCache>
                <c:formatCode>###0</c:formatCode>
                <c:ptCount val="3"/>
                <c:pt idx="0">
                  <c:v>129</c:v>
                </c:pt>
                <c:pt idx="1">
                  <c:v>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Sheet1!$C$88:$C$91</c:f>
              <c:strCache>
                <c:ptCount val="4"/>
                <c:pt idx="0">
                  <c:v>නිවස තුළින් ඇතිවන සිදුවීම් ය.</c:v>
                </c:pt>
                <c:pt idx="1">
                  <c:v>නිවසින් පරිබාහිරව සිදුවනසිදුවීම් ය</c:v>
                </c:pt>
                <c:pt idx="2">
                  <c:v>ජංගම දුරකථනය හාඅන්තර්ජාලය හේතුවෙන් ය</c:v>
                </c:pt>
                <c:pt idx="3">
                  <c:v>ප්‍රසිද්ධ මාධ්‍ය (රූපවාහිනී, ගුවන්විදුලි, පුවත්පත්) මඟින් ප්‍රචාරණය කරන දේවල් හි බලපෑම් ය.</c:v>
                </c:pt>
              </c:strCache>
            </c:strRef>
          </c:cat>
          <c:val>
            <c:numRef>
              <c:f>Sheet1!$D$88:$D$91</c:f>
              <c:numCache>
                <c:formatCode>###0</c:formatCode>
                <c:ptCount val="4"/>
                <c:pt idx="0">
                  <c:v>49</c:v>
                </c:pt>
                <c:pt idx="1">
                  <c:v>88</c:v>
                </c:pt>
                <c:pt idx="2">
                  <c:v>112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11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104775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46</xdr:row>
      <xdr:rowOff>238125</xdr:rowOff>
    </xdr:from>
    <xdr:to>
      <xdr:col>12</xdr:col>
      <xdr:colOff>371475</xdr:colOff>
      <xdr:row>59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46</xdr:row>
      <xdr:rowOff>247650</xdr:rowOff>
    </xdr:from>
    <xdr:to>
      <xdr:col>17</xdr:col>
      <xdr:colOff>647700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66</xdr:row>
      <xdr:rowOff>66675</xdr:rowOff>
    </xdr:from>
    <xdr:to>
      <xdr:col>12</xdr:col>
      <xdr:colOff>657225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66</xdr:row>
      <xdr:rowOff>66675</xdr:rowOff>
    </xdr:from>
    <xdr:to>
      <xdr:col>18</xdr:col>
      <xdr:colOff>200025</xdr:colOff>
      <xdr:row>77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733424</xdr:colOff>
      <xdr:row>92</xdr:row>
      <xdr:rowOff>123824</xdr:rowOff>
    </xdr:from>
    <xdr:to>
      <xdr:col>11</xdr:col>
      <xdr:colOff>828674</xdr:colOff>
      <xdr:row>104</xdr:row>
      <xdr:rowOff>152399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723900</xdr:colOff>
      <xdr:row>92</xdr:row>
      <xdr:rowOff>190500</xdr:rowOff>
    </xdr:from>
    <xdr:to>
      <xdr:col>6</xdr:col>
      <xdr:colOff>209550</xdr:colOff>
      <xdr:row>104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106</xdr:row>
      <xdr:rowOff>247650</xdr:rowOff>
    </xdr:from>
    <xdr:to>
      <xdr:col>12</xdr:col>
      <xdr:colOff>95250</xdr:colOff>
      <xdr:row>119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438150</xdr:colOff>
      <xdr:row>107</xdr:row>
      <xdr:rowOff>19050</xdr:rowOff>
    </xdr:from>
    <xdr:to>
      <xdr:col>17</xdr:col>
      <xdr:colOff>571500</xdr:colOff>
      <xdr:row>120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129</xdr:row>
      <xdr:rowOff>314325</xdr:rowOff>
    </xdr:from>
    <xdr:to>
      <xdr:col>12</xdr:col>
      <xdr:colOff>600075</xdr:colOff>
      <xdr:row>142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129</xdr:row>
      <xdr:rowOff>257175</xdr:rowOff>
    </xdr:from>
    <xdr:to>
      <xdr:col>17</xdr:col>
      <xdr:colOff>819150</xdr:colOff>
      <xdr:row>142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147</xdr:row>
      <xdr:rowOff>390525</xdr:rowOff>
    </xdr:from>
    <xdr:to>
      <xdr:col>12</xdr:col>
      <xdr:colOff>285750</xdr:colOff>
      <xdr:row>159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147</xdr:row>
      <xdr:rowOff>400050</xdr:rowOff>
    </xdr:from>
    <xdr:to>
      <xdr:col>17</xdr:col>
      <xdr:colOff>723900</xdr:colOff>
      <xdr:row>159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166</xdr:row>
      <xdr:rowOff>142875</xdr:rowOff>
    </xdr:from>
    <xdr:to>
      <xdr:col>12</xdr:col>
      <xdr:colOff>495300</xdr:colOff>
      <xdr:row>178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191</xdr:row>
      <xdr:rowOff>409575</xdr:rowOff>
    </xdr:from>
    <xdr:to>
      <xdr:col>12</xdr:col>
      <xdr:colOff>523875</xdr:colOff>
      <xdr:row>202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191</xdr:row>
      <xdr:rowOff>419100</xdr:rowOff>
    </xdr:from>
    <xdr:to>
      <xdr:col>17</xdr:col>
      <xdr:colOff>809625</xdr:colOff>
      <xdr:row>202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210</xdr:row>
      <xdr:rowOff>381000</xdr:rowOff>
    </xdr:from>
    <xdr:to>
      <xdr:col>12</xdr:col>
      <xdr:colOff>333375</xdr:colOff>
      <xdr:row>223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210</xdr:row>
      <xdr:rowOff>400050</xdr:rowOff>
    </xdr:from>
    <xdr:to>
      <xdr:col>17</xdr:col>
      <xdr:colOff>800100</xdr:colOff>
      <xdr:row>223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231</xdr:row>
      <xdr:rowOff>76200</xdr:rowOff>
    </xdr:from>
    <xdr:to>
      <xdr:col>12</xdr:col>
      <xdr:colOff>704850</xdr:colOff>
      <xdr:row>242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231</xdr:row>
      <xdr:rowOff>19050</xdr:rowOff>
    </xdr:from>
    <xdr:to>
      <xdr:col>18</xdr:col>
      <xdr:colOff>57150</xdr:colOff>
      <xdr:row>242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251</xdr:row>
      <xdr:rowOff>19050</xdr:rowOff>
    </xdr:from>
    <xdr:to>
      <xdr:col>12</xdr:col>
      <xdr:colOff>323850</xdr:colOff>
      <xdr:row>263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251</xdr:row>
      <xdr:rowOff>9525</xdr:rowOff>
    </xdr:from>
    <xdr:to>
      <xdr:col>17</xdr:col>
      <xdr:colOff>723900</xdr:colOff>
      <xdr:row>263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523875</xdr:colOff>
      <xdr:row>12</xdr:row>
      <xdr:rowOff>147637</xdr:rowOff>
    </xdr:from>
    <xdr:to>
      <xdr:col>18</xdr:col>
      <xdr:colOff>571500</xdr:colOff>
      <xdr:row>25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B31EB4-3B52-A49A-0910-51D3CF3D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S269"/>
  <sheetViews>
    <sheetView tabSelected="1" topLeftCell="A238" workbookViewId="0">
      <selection activeCell="I246" sqref="I246"/>
    </sheetView>
  </sheetViews>
  <sheetFormatPr defaultRowHeight="15.75" x14ac:dyDescent="0.25"/>
  <cols>
    <col min="2" max="2" width="21.140625" style="6" customWidth="1"/>
    <col min="3" max="3" width="22.7109375" style="16" customWidth="1"/>
    <col min="4" max="4" width="23" customWidth="1"/>
    <col min="5" max="25" width="13.5703125" customWidth="1"/>
  </cols>
  <sheetData>
    <row r="5" spans="2:19" ht="18" x14ac:dyDescent="0.25">
      <c r="B5" s="7" t="s">
        <v>0</v>
      </c>
    </row>
    <row r="7" spans="2:19" ht="21" customHeight="1" x14ac:dyDescent="0.25">
      <c r="B7" s="30" t="s">
        <v>8</v>
      </c>
      <c r="C7" s="31"/>
      <c r="D7" s="31"/>
      <c r="E7" s="31"/>
      <c r="F7" s="31"/>
      <c r="G7" s="32"/>
      <c r="N7" s="30" t="s">
        <v>9</v>
      </c>
      <c r="O7" s="31"/>
      <c r="P7" s="31"/>
      <c r="Q7" s="31"/>
      <c r="R7" s="31"/>
      <c r="S7" s="32"/>
    </row>
    <row r="8" spans="2:19" ht="29.1" customHeight="1" x14ac:dyDescent="0.25">
      <c r="B8" s="8"/>
      <c r="C8" s="17"/>
      <c r="D8" s="13" t="s">
        <v>2</v>
      </c>
      <c r="E8" s="14" t="s">
        <v>3</v>
      </c>
      <c r="F8" s="14" t="s">
        <v>4</v>
      </c>
      <c r="G8" s="15" t="s">
        <v>5</v>
      </c>
      <c r="N8" s="8"/>
      <c r="O8" s="17"/>
      <c r="P8" s="13" t="s">
        <v>2</v>
      </c>
      <c r="Q8" s="14" t="s">
        <v>3</v>
      </c>
      <c r="R8" s="14" t="s">
        <v>4</v>
      </c>
      <c r="S8" s="15" t="s">
        <v>5</v>
      </c>
    </row>
    <row r="9" spans="2:19" ht="17.100000000000001" customHeight="1" x14ac:dyDescent="0.25">
      <c r="B9" s="9"/>
      <c r="C9" s="18" t="s">
        <v>7</v>
      </c>
      <c r="D9" s="1">
        <v>126</v>
      </c>
      <c r="E9" s="39">
        <f>D9/150*100</f>
        <v>84</v>
      </c>
      <c r="F9" s="39">
        <f>E9</f>
        <v>84</v>
      </c>
      <c r="G9" s="3">
        <f>F9</f>
        <v>84</v>
      </c>
      <c r="N9" s="9"/>
      <c r="O9" s="33" t="s">
        <v>53</v>
      </c>
      <c r="P9" s="37">
        <v>45</v>
      </c>
      <c r="Q9" s="39">
        <f>P9/150*100</f>
        <v>30</v>
      </c>
      <c r="R9" s="39">
        <f>Q9</f>
        <v>30</v>
      </c>
      <c r="S9" s="3">
        <f>R9</f>
        <v>30</v>
      </c>
    </row>
    <row r="10" spans="2:19" ht="17.100000000000001" customHeight="1" x14ac:dyDescent="0.25">
      <c r="B10" s="10"/>
      <c r="C10" s="21" t="s">
        <v>6</v>
      </c>
      <c r="D10" s="2">
        <v>24</v>
      </c>
      <c r="E10" s="41">
        <f t="shared" ref="E10" si="0">D10/150*100</f>
        <v>16</v>
      </c>
      <c r="F10" s="39">
        <f t="shared" ref="F10" si="1">E10</f>
        <v>16</v>
      </c>
      <c r="G10" s="3">
        <f>F10+G9</f>
        <v>100</v>
      </c>
      <c r="N10" s="10"/>
      <c r="O10" t="s">
        <v>54</v>
      </c>
      <c r="P10" s="38">
        <v>81</v>
      </c>
      <c r="Q10" s="41">
        <f t="shared" ref="Q10:Q11" si="2">P10/150*100</f>
        <v>54</v>
      </c>
      <c r="R10" s="39">
        <f t="shared" ref="R10:R11" si="3">Q10</f>
        <v>54</v>
      </c>
      <c r="S10" s="3">
        <f>R10+S9</f>
        <v>84</v>
      </c>
    </row>
    <row r="11" spans="2:19" ht="17.100000000000001" customHeight="1" x14ac:dyDescent="0.25">
      <c r="B11" s="11"/>
      <c r="C11" s="12" t="s">
        <v>1</v>
      </c>
      <c r="D11" s="35">
        <v>150</v>
      </c>
      <c r="E11" s="4">
        <v>100</v>
      </c>
      <c r="F11" s="4">
        <v>100</v>
      </c>
      <c r="G11" s="5"/>
      <c r="N11" s="10"/>
      <c r="O11" s="33" t="s">
        <v>55</v>
      </c>
      <c r="P11" s="38">
        <v>24</v>
      </c>
      <c r="Q11" s="41">
        <f t="shared" si="2"/>
        <v>16</v>
      </c>
      <c r="R11" s="39">
        <f t="shared" si="3"/>
        <v>16</v>
      </c>
      <c r="S11" s="3">
        <f>R11+S10</f>
        <v>100</v>
      </c>
    </row>
    <row r="12" spans="2:19" ht="17.100000000000001" customHeight="1" x14ac:dyDescent="0.25">
      <c r="B12" s="11"/>
      <c r="C12" s="26"/>
      <c r="D12" s="27"/>
      <c r="E12" s="28"/>
      <c r="F12" s="28"/>
      <c r="G12" s="29"/>
      <c r="N12" s="11"/>
      <c r="O12" s="12" t="s">
        <v>1</v>
      </c>
      <c r="P12" s="35">
        <v>150</v>
      </c>
      <c r="Q12" s="4">
        <v>100</v>
      </c>
      <c r="R12" s="4">
        <v>100</v>
      </c>
      <c r="S12" s="5"/>
    </row>
    <row r="13" spans="2:19" ht="17.100000000000001" customHeight="1" x14ac:dyDescent="0.25">
      <c r="B13" s="11"/>
      <c r="C13" s="26"/>
      <c r="D13" s="27"/>
      <c r="E13" s="28"/>
      <c r="F13" s="28"/>
      <c r="G13" s="29"/>
    </row>
    <row r="14" spans="2:19" ht="17.100000000000001" customHeight="1" x14ac:dyDescent="0.25">
      <c r="B14" s="11"/>
      <c r="C14" s="26"/>
      <c r="D14" s="27"/>
      <c r="E14" s="28"/>
      <c r="F14" s="28"/>
      <c r="G14" s="29"/>
    </row>
    <row r="15" spans="2:19" ht="17.100000000000001" customHeight="1" x14ac:dyDescent="0.25">
      <c r="B15" s="11"/>
      <c r="C15" s="26"/>
      <c r="D15" s="27"/>
      <c r="E15" s="28"/>
      <c r="F15" s="28"/>
      <c r="G15" s="29"/>
    </row>
    <row r="16" spans="2:19" ht="17.100000000000001" customHeight="1" x14ac:dyDescent="0.25">
      <c r="B16" s="11"/>
      <c r="C16" s="26"/>
      <c r="D16" s="27"/>
      <c r="E16" s="28"/>
      <c r="F16" s="28"/>
      <c r="G16" s="29"/>
    </row>
    <row r="17" spans="1:7" ht="17.100000000000001" customHeight="1" x14ac:dyDescent="0.25">
      <c r="B17" s="11"/>
      <c r="C17" s="26"/>
      <c r="D17" s="27"/>
      <c r="E17" s="28"/>
      <c r="F17" s="28"/>
      <c r="G17" s="29"/>
    </row>
    <row r="18" spans="1:7" ht="17.100000000000001" customHeight="1" x14ac:dyDescent="0.25">
      <c r="B18" s="11"/>
      <c r="C18" s="26"/>
      <c r="D18" s="27"/>
      <c r="E18" s="28"/>
      <c r="F18" s="28"/>
      <c r="G18" s="29"/>
    </row>
    <row r="19" spans="1:7" ht="17.100000000000001" customHeight="1" x14ac:dyDescent="0.25">
      <c r="B19" s="11"/>
      <c r="C19" s="26"/>
      <c r="D19" s="27"/>
      <c r="E19" s="28"/>
      <c r="F19" s="28"/>
      <c r="G19" s="29"/>
    </row>
    <row r="20" spans="1:7" ht="17.100000000000001" customHeight="1" x14ac:dyDescent="0.25">
      <c r="A20" s="44"/>
      <c r="B20" s="45"/>
      <c r="C20" s="46"/>
      <c r="D20" s="27"/>
      <c r="E20" s="28"/>
      <c r="F20" s="28"/>
      <c r="G20" s="29"/>
    </row>
    <row r="21" spans="1:7" ht="17.100000000000001" customHeight="1" x14ac:dyDescent="0.25">
      <c r="A21" s="47"/>
      <c r="B21" s="48"/>
      <c r="C21" s="46"/>
      <c r="D21" s="27"/>
      <c r="E21" s="28"/>
      <c r="F21" s="28"/>
      <c r="G21" s="29"/>
    </row>
    <row r="22" spans="1:7" ht="17.100000000000001" customHeight="1" x14ac:dyDescent="0.25">
      <c r="B22" s="11"/>
      <c r="C22" s="26"/>
      <c r="D22" s="27"/>
      <c r="E22" s="28"/>
      <c r="F22" s="28"/>
      <c r="G22" s="29"/>
    </row>
    <row r="23" spans="1:7" ht="17.100000000000001" customHeight="1" x14ac:dyDescent="0.25">
      <c r="B23" s="11"/>
      <c r="C23" s="26"/>
      <c r="D23" s="27"/>
      <c r="E23" s="28"/>
      <c r="F23" s="28"/>
      <c r="G23" s="29"/>
    </row>
    <row r="24" spans="1:7" ht="17.100000000000001" customHeight="1" x14ac:dyDescent="0.25">
      <c r="B24" s="11"/>
      <c r="C24" s="26"/>
      <c r="D24" s="27"/>
      <c r="E24" s="28"/>
      <c r="F24" s="28"/>
      <c r="G24" s="29"/>
    </row>
    <row r="25" spans="1:7" ht="17.100000000000001" customHeight="1" x14ac:dyDescent="0.25">
      <c r="B25" s="11"/>
      <c r="C25" s="26"/>
      <c r="D25" s="27"/>
      <c r="E25" s="28"/>
      <c r="F25" s="28"/>
      <c r="G25" s="29"/>
    </row>
    <row r="27" spans="1:7" ht="21" customHeight="1" x14ac:dyDescent="0.25">
      <c r="B27" s="30" t="s">
        <v>9</v>
      </c>
      <c r="C27" s="31"/>
      <c r="D27" s="31"/>
      <c r="E27" s="31"/>
      <c r="F27" s="31"/>
      <c r="G27" s="32"/>
    </row>
    <row r="28" spans="1:7" ht="29.1" customHeight="1" x14ac:dyDescent="0.25">
      <c r="B28" s="8"/>
      <c r="C28" s="17"/>
      <c r="D28" s="13" t="s">
        <v>2</v>
      </c>
      <c r="E28" s="14" t="s">
        <v>3</v>
      </c>
      <c r="F28" s="14" t="s">
        <v>4</v>
      </c>
      <c r="G28" s="15" t="s">
        <v>5</v>
      </c>
    </row>
    <row r="29" spans="1:7" ht="17.100000000000001" customHeight="1" x14ac:dyDescent="0.25">
      <c r="B29" s="9"/>
      <c r="C29" t="s">
        <v>10</v>
      </c>
      <c r="D29" s="37">
        <v>39</v>
      </c>
      <c r="E29" s="39">
        <f>D29/150*100</f>
        <v>26</v>
      </c>
      <c r="F29" s="39">
        <f>E29</f>
        <v>26</v>
      </c>
      <c r="G29" s="3">
        <f>F29</f>
        <v>26</v>
      </c>
    </row>
    <row r="30" spans="1:7" ht="17.100000000000001" customHeight="1" x14ac:dyDescent="0.25">
      <c r="B30" s="10"/>
      <c r="C30" t="s">
        <v>11</v>
      </c>
      <c r="D30" s="38">
        <v>84</v>
      </c>
      <c r="E30" s="41">
        <f t="shared" ref="E30:E31" si="4">D30/150*100</f>
        <v>56.000000000000007</v>
      </c>
      <c r="F30" s="39">
        <f t="shared" ref="F30:F31" si="5">E30</f>
        <v>56.000000000000007</v>
      </c>
      <c r="G30" s="3">
        <f>F30+G29</f>
        <v>82</v>
      </c>
    </row>
    <row r="31" spans="1:7" ht="17.100000000000001" customHeight="1" x14ac:dyDescent="0.25">
      <c r="B31" s="10"/>
      <c r="C31" t="s">
        <v>12</v>
      </c>
      <c r="D31" s="38">
        <v>27</v>
      </c>
      <c r="E31" s="41">
        <f t="shared" si="4"/>
        <v>18</v>
      </c>
      <c r="F31" s="39">
        <f t="shared" si="5"/>
        <v>18</v>
      </c>
      <c r="G31" s="3">
        <f>F31+G30</f>
        <v>100</v>
      </c>
    </row>
    <row r="32" spans="1:7" ht="17.100000000000001" customHeight="1" x14ac:dyDescent="0.25">
      <c r="B32" s="11"/>
      <c r="C32" s="12" t="s">
        <v>1</v>
      </c>
      <c r="D32" s="35">
        <v>150</v>
      </c>
      <c r="E32" s="4">
        <v>100</v>
      </c>
      <c r="F32" s="4">
        <v>100</v>
      </c>
      <c r="G32" s="5"/>
    </row>
    <row r="33" spans="2:7" ht="17.100000000000001" customHeight="1" x14ac:dyDescent="0.25">
      <c r="B33" s="11"/>
      <c r="C33" s="26"/>
      <c r="D33" s="27"/>
      <c r="E33" s="28"/>
      <c r="F33" s="28"/>
      <c r="G33" s="29"/>
    </row>
    <row r="34" spans="2:7" ht="17.100000000000001" customHeight="1" x14ac:dyDescent="0.25">
      <c r="B34" s="11"/>
      <c r="C34" s="26"/>
      <c r="D34" s="27"/>
      <c r="E34" s="28"/>
      <c r="F34" s="28"/>
      <c r="G34" s="29"/>
    </row>
    <row r="35" spans="2:7" ht="17.100000000000001" customHeight="1" x14ac:dyDescent="0.25">
      <c r="B35" s="11"/>
      <c r="C35" s="26"/>
      <c r="D35" s="27"/>
      <c r="E35" s="28"/>
      <c r="F35" s="28"/>
      <c r="G35" s="29"/>
    </row>
    <row r="36" spans="2:7" ht="17.100000000000001" customHeight="1" x14ac:dyDescent="0.25">
      <c r="B36" s="11"/>
      <c r="C36" s="26"/>
      <c r="D36" s="27"/>
      <c r="E36" s="28"/>
      <c r="F36" s="28"/>
      <c r="G36" s="29"/>
    </row>
    <row r="37" spans="2:7" ht="17.100000000000001" customHeight="1" x14ac:dyDescent="0.25">
      <c r="B37" s="11"/>
      <c r="C37" s="26"/>
      <c r="D37" s="27"/>
      <c r="E37" s="28"/>
      <c r="F37" s="28"/>
      <c r="G37" s="29"/>
    </row>
    <row r="38" spans="2:7" ht="17.100000000000001" customHeight="1" x14ac:dyDescent="0.25">
      <c r="B38" s="11"/>
      <c r="C38" s="26"/>
      <c r="D38" s="27"/>
      <c r="E38" s="28"/>
      <c r="F38" s="28"/>
      <c r="G38" s="29"/>
    </row>
    <row r="39" spans="2:7" ht="17.100000000000001" customHeight="1" x14ac:dyDescent="0.25">
      <c r="B39" s="11"/>
      <c r="C39" s="26"/>
      <c r="D39" s="27"/>
      <c r="E39" s="28"/>
      <c r="F39" s="28"/>
      <c r="G39" s="29"/>
    </row>
    <row r="40" spans="2:7" ht="17.100000000000001" customHeight="1" x14ac:dyDescent="0.25">
      <c r="B40" s="11"/>
      <c r="C40" s="26"/>
      <c r="D40" s="27"/>
      <c r="E40" s="28"/>
      <c r="F40" s="28"/>
      <c r="G40" s="29"/>
    </row>
    <row r="41" spans="2:7" ht="17.100000000000001" customHeight="1" x14ac:dyDescent="0.25">
      <c r="B41" s="11"/>
      <c r="C41" s="26"/>
      <c r="D41" s="27"/>
      <c r="E41" s="28"/>
      <c r="F41" s="28"/>
      <c r="G41" s="29"/>
    </row>
    <row r="42" spans="2:7" ht="17.100000000000001" customHeight="1" x14ac:dyDescent="0.25">
      <c r="B42" s="11"/>
      <c r="C42" s="26"/>
      <c r="D42" s="27"/>
      <c r="E42" s="28"/>
      <c r="F42" s="28"/>
      <c r="G42" s="29"/>
    </row>
    <row r="43" spans="2:7" ht="17.100000000000001" customHeight="1" x14ac:dyDescent="0.25">
      <c r="B43" s="11"/>
      <c r="C43" s="26"/>
      <c r="D43" s="27"/>
      <c r="E43" s="28"/>
      <c r="F43" s="28"/>
      <c r="G43" s="29"/>
    </row>
    <row r="44" spans="2:7" ht="17.100000000000001" customHeight="1" x14ac:dyDescent="0.25">
      <c r="B44" s="11"/>
      <c r="C44" s="26"/>
      <c r="D44" s="27"/>
      <c r="E44" s="28"/>
      <c r="F44" s="28"/>
      <c r="G44" s="29"/>
    </row>
    <row r="45" spans="2:7" ht="17.100000000000001" customHeight="1" x14ac:dyDescent="0.25">
      <c r="B45" s="11"/>
      <c r="C45" s="26"/>
      <c r="D45" s="27"/>
      <c r="E45" s="28"/>
      <c r="F45" s="28"/>
      <c r="G45" s="29"/>
    </row>
    <row r="47" spans="2:7" ht="21" customHeight="1" x14ac:dyDescent="0.25">
      <c r="B47" s="30" t="s">
        <v>13</v>
      </c>
      <c r="C47" s="31"/>
      <c r="D47" s="31"/>
      <c r="E47" s="31"/>
      <c r="F47" s="31"/>
      <c r="G47" s="32"/>
    </row>
    <row r="48" spans="2:7" ht="29.1" customHeight="1" x14ac:dyDescent="0.25">
      <c r="B48" s="8"/>
      <c r="C48" s="17"/>
      <c r="D48" s="13" t="s">
        <v>2</v>
      </c>
      <c r="E48" s="14" t="s">
        <v>3</v>
      </c>
      <c r="F48" s="14" t="s">
        <v>4</v>
      </c>
      <c r="G48" s="15" t="s">
        <v>5</v>
      </c>
    </row>
    <row r="49" spans="2:7" ht="17.100000000000001" customHeight="1" x14ac:dyDescent="0.25">
      <c r="B49" s="9"/>
      <c r="C49" t="s">
        <v>14</v>
      </c>
      <c r="D49" s="19">
        <v>75</v>
      </c>
      <c r="E49" s="39">
        <f>D49/150*100</f>
        <v>50</v>
      </c>
      <c r="F49" s="39">
        <f>E49</f>
        <v>50</v>
      </c>
      <c r="G49" s="3">
        <f>F49</f>
        <v>50</v>
      </c>
    </row>
    <row r="50" spans="2:7" ht="17.100000000000001" customHeight="1" x14ac:dyDescent="0.25">
      <c r="B50" s="10"/>
      <c r="C50" t="s">
        <v>15</v>
      </c>
      <c r="D50" s="22">
        <v>75</v>
      </c>
      <c r="E50" s="41">
        <f t="shared" ref="E50" si="6">D50/150*100</f>
        <v>50</v>
      </c>
      <c r="F50" s="39">
        <f t="shared" ref="F50" si="7">E50</f>
        <v>50</v>
      </c>
      <c r="G50" s="3">
        <f>F50+G49</f>
        <v>100</v>
      </c>
    </row>
    <row r="51" spans="2:7" ht="17.100000000000001" customHeight="1" x14ac:dyDescent="0.25">
      <c r="B51" s="11"/>
      <c r="C51" s="23" t="s">
        <v>1</v>
      </c>
      <c r="D51" s="36">
        <v>150</v>
      </c>
      <c r="E51" s="24">
        <v>100</v>
      </c>
      <c r="F51" s="24">
        <v>100</v>
      </c>
      <c r="G51" s="25"/>
    </row>
    <row r="52" spans="2:7" ht="17.100000000000001" customHeight="1" x14ac:dyDescent="0.25">
      <c r="B52" s="11"/>
      <c r="C52" s="26"/>
      <c r="D52" s="27"/>
      <c r="E52" s="28"/>
      <c r="F52" s="28"/>
      <c r="G52" s="29"/>
    </row>
    <row r="53" spans="2:7" ht="17.100000000000001" customHeight="1" x14ac:dyDescent="0.25">
      <c r="B53" s="11"/>
      <c r="C53" s="26"/>
      <c r="D53" s="27"/>
      <c r="E53" s="28"/>
      <c r="F53" s="28"/>
      <c r="G53" s="29"/>
    </row>
    <row r="54" spans="2:7" ht="17.100000000000001" customHeight="1" x14ac:dyDescent="0.25">
      <c r="B54" s="11"/>
    </row>
    <row r="55" spans="2:7" ht="17.100000000000001" customHeight="1" x14ac:dyDescent="0.25">
      <c r="B55" s="11"/>
    </row>
    <row r="56" spans="2:7" ht="17.100000000000001" customHeight="1" x14ac:dyDescent="0.25">
      <c r="B56" s="11"/>
      <c r="C56" s="26"/>
      <c r="D56" s="27"/>
      <c r="E56" s="28"/>
      <c r="F56" s="28"/>
      <c r="G56" s="29"/>
    </row>
    <row r="57" spans="2:7" ht="17.100000000000001" customHeight="1" x14ac:dyDescent="0.25">
      <c r="B57" s="11"/>
      <c r="C57" s="26"/>
      <c r="D57" s="27"/>
      <c r="E57" s="28"/>
      <c r="F57" s="28"/>
      <c r="G57" s="29"/>
    </row>
    <row r="58" spans="2:7" ht="17.100000000000001" customHeight="1" x14ac:dyDescent="0.25">
      <c r="B58" s="11"/>
      <c r="C58" s="26"/>
      <c r="D58" s="27"/>
      <c r="E58" s="28"/>
      <c r="F58" s="28"/>
      <c r="G58" s="29"/>
    </row>
    <row r="59" spans="2:7" ht="17.100000000000001" customHeight="1" x14ac:dyDescent="0.25">
      <c r="B59" s="11"/>
      <c r="C59" s="26"/>
      <c r="D59" s="27"/>
      <c r="E59" s="28"/>
      <c r="F59" s="28"/>
      <c r="G59" s="29"/>
    </row>
    <row r="60" spans="2:7" ht="17.100000000000001" customHeight="1" x14ac:dyDescent="0.25">
      <c r="B60" s="11"/>
      <c r="C60" s="26"/>
      <c r="D60" s="27"/>
      <c r="E60" s="28"/>
      <c r="F60" s="28"/>
      <c r="G60" s="29"/>
    </row>
    <row r="61" spans="2:7" ht="17.100000000000001" customHeight="1" x14ac:dyDescent="0.25">
      <c r="B61" s="11"/>
      <c r="C61" s="26"/>
      <c r="D61" s="27"/>
      <c r="E61" s="28"/>
      <c r="F61" s="28"/>
      <c r="G61" s="29"/>
    </row>
    <row r="62" spans="2:7" ht="17.100000000000001" customHeight="1" x14ac:dyDescent="0.25">
      <c r="B62" s="11"/>
      <c r="C62" s="26"/>
      <c r="D62" s="27"/>
      <c r="E62" s="28"/>
      <c r="F62" s="28"/>
      <c r="G62" s="29"/>
    </row>
    <row r="63" spans="2:7" ht="17.100000000000001" customHeight="1" x14ac:dyDescent="0.25">
      <c r="B63" s="11"/>
      <c r="C63" s="26"/>
      <c r="D63" s="27"/>
      <c r="E63" s="28"/>
      <c r="F63" s="28"/>
      <c r="G63" s="29"/>
    </row>
    <row r="64" spans="2:7" ht="17.100000000000001" customHeight="1" x14ac:dyDescent="0.25">
      <c r="B64" s="11"/>
      <c r="C64" s="26"/>
      <c r="D64" s="27"/>
      <c r="E64" s="28"/>
      <c r="F64" s="28"/>
      <c r="G64" s="29"/>
    </row>
    <row r="66" spans="2:7" ht="21" customHeight="1" x14ac:dyDescent="0.25">
      <c r="B66" s="30" t="s">
        <v>16</v>
      </c>
      <c r="C66" s="31"/>
      <c r="D66" s="31"/>
      <c r="E66" s="31"/>
      <c r="F66" s="31"/>
      <c r="G66" s="32"/>
    </row>
    <row r="67" spans="2:7" ht="29.1" customHeight="1" x14ac:dyDescent="0.25">
      <c r="B67" s="8"/>
      <c r="C67" s="17"/>
      <c r="D67" s="13" t="s">
        <v>2</v>
      </c>
      <c r="E67" s="14" t="s">
        <v>3</v>
      </c>
      <c r="F67" s="14" t="s">
        <v>4</v>
      </c>
      <c r="G67" s="15" t="s">
        <v>5</v>
      </c>
    </row>
    <row r="68" spans="2:7" ht="17.100000000000001" customHeight="1" x14ac:dyDescent="0.25">
      <c r="B68" s="9"/>
      <c r="C68" s="33" t="s">
        <v>17</v>
      </c>
      <c r="D68" s="1">
        <v>129</v>
      </c>
      <c r="E68" s="39">
        <f>D68/150*100</f>
        <v>86</v>
      </c>
      <c r="F68" s="39">
        <f>E68</f>
        <v>86</v>
      </c>
      <c r="G68" s="3">
        <f>F68</f>
        <v>86</v>
      </c>
    </row>
    <row r="69" spans="2:7" ht="17.100000000000001" customHeight="1" x14ac:dyDescent="0.25">
      <c r="B69" s="10"/>
      <c r="C69" s="33" t="s">
        <v>18</v>
      </c>
      <c r="D69" s="2">
        <v>0</v>
      </c>
      <c r="E69" s="41">
        <f t="shared" ref="E69:E70" si="8">D69/150*100</f>
        <v>0</v>
      </c>
      <c r="F69" s="39">
        <f t="shared" ref="F69:F70" si="9">E69</f>
        <v>0</v>
      </c>
      <c r="G69" s="3">
        <f>F69+G68</f>
        <v>86</v>
      </c>
    </row>
    <row r="70" spans="2:7" ht="17.100000000000001" customHeight="1" x14ac:dyDescent="0.25">
      <c r="B70" s="10"/>
      <c r="C70" t="s">
        <v>19</v>
      </c>
      <c r="D70" s="2">
        <v>21</v>
      </c>
      <c r="E70" s="41">
        <f t="shared" si="8"/>
        <v>14.000000000000002</v>
      </c>
      <c r="F70" s="39">
        <f t="shared" si="9"/>
        <v>14.000000000000002</v>
      </c>
      <c r="G70" s="3">
        <f>F70+G69</f>
        <v>100</v>
      </c>
    </row>
    <row r="71" spans="2:7" ht="17.100000000000001" customHeight="1" x14ac:dyDescent="0.25">
      <c r="B71" s="11"/>
      <c r="C71" s="12" t="s">
        <v>1</v>
      </c>
      <c r="D71" s="35">
        <v>150</v>
      </c>
      <c r="E71" s="4">
        <v>100</v>
      </c>
      <c r="F71" s="4">
        <v>100</v>
      </c>
      <c r="G71" s="5"/>
    </row>
    <row r="72" spans="2:7" ht="17.100000000000001" customHeight="1" x14ac:dyDescent="0.25">
      <c r="B72" s="11"/>
      <c r="C72" s="26"/>
      <c r="D72" s="27"/>
      <c r="E72" s="28"/>
      <c r="F72" s="28"/>
      <c r="G72" s="29"/>
    </row>
    <row r="73" spans="2:7" ht="17.100000000000001" customHeight="1" x14ac:dyDescent="0.25">
      <c r="B73" s="11"/>
      <c r="C73" s="26"/>
      <c r="D73" s="27"/>
      <c r="E73" s="28"/>
      <c r="F73" s="28"/>
      <c r="G73" s="29"/>
    </row>
    <row r="74" spans="2:7" ht="17.100000000000001" customHeight="1" x14ac:dyDescent="0.25">
      <c r="B74" s="11"/>
      <c r="C74" s="26"/>
      <c r="D74" s="27"/>
      <c r="E74" s="28"/>
      <c r="F74" s="28"/>
      <c r="G74" s="29"/>
    </row>
    <row r="75" spans="2:7" ht="17.100000000000001" customHeight="1" x14ac:dyDescent="0.25">
      <c r="B75" s="11"/>
      <c r="C75" s="26"/>
      <c r="D75" s="27"/>
      <c r="E75" s="28"/>
      <c r="F75" s="28"/>
      <c r="G75" s="29"/>
    </row>
    <row r="76" spans="2:7" ht="17.100000000000001" customHeight="1" x14ac:dyDescent="0.25">
      <c r="B76" s="11"/>
      <c r="C76" s="26"/>
      <c r="D76" s="27"/>
      <c r="E76" s="28"/>
      <c r="F76" s="28"/>
      <c r="G76" s="29"/>
    </row>
    <row r="77" spans="2:7" ht="17.100000000000001" customHeight="1" x14ac:dyDescent="0.25">
      <c r="B77" s="11"/>
      <c r="C77" s="26"/>
      <c r="D77" s="27"/>
      <c r="E77" s="28"/>
      <c r="F77" s="28"/>
      <c r="G77" s="29"/>
    </row>
    <row r="78" spans="2:7" ht="17.100000000000001" customHeight="1" x14ac:dyDescent="0.25">
      <c r="B78" s="11"/>
      <c r="C78" s="26"/>
      <c r="D78" s="27"/>
      <c r="E78" s="28"/>
      <c r="F78" s="28"/>
      <c r="G78" s="29"/>
    </row>
    <row r="79" spans="2:7" ht="17.100000000000001" customHeight="1" x14ac:dyDescent="0.25">
      <c r="B79" s="11"/>
      <c r="C79" s="26"/>
      <c r="D79" s="27"/>
      <c r="E79" s="28"/>
      <c r="F79" s="28"/>
      <c r="G79" s="29"/>
    </row>
    <row r="80" spans="2:7" ht="17.100000000000001" customHeight="1" x14ac:dyDescent="0.25">
      <c r="B80" s="11"/>
      <c r="C80" s="26"/>
      <c r="D80" s="27"/>
      <c r="E80" s="28"/>
      <c r="F80" s="28"/>
      <c r="G80" s="29"/>
    </row>
    <row r="81" spans="2:14" ht="17.100000000000001" customHeight="1" x14ac:dyDescent="0.25">
      <c r="B81" s="11"/>
      <c r="C81" s="26"/>
      <c r="D81" s="27"/>
      <c r="E81" s="28"/>
      <c r="F81" s="28"/>
      <c r="G81" s="29"/>
    </row>
    <row r="82" spans="2:14" ht="17.100000000000001" customHeight="1" x14ac:dyDescent="0.25">
      <c r="B82" s="11"/>
      <c r="C82" s="26"/>
      <c r="D82" s="27"/>
      <c r="E82" s="28"/>
      <c r="F82" s="28"/>
      <c r="G82" s="29"/>
    </row>
    <row r="83" spans="2:14" ht="17.100000000000001" customHeight="1" x14ac:dyDescent="0.25">
      <c r="B83" s="11"/>
      <c r="C83" s="26"/>
      <c r="D83" s="27"/>
      <c r="E83" s="28"/>
      <c r="F83" s="28"/>
      <c r="G83" s="29"/>
    </row>
    <row r="84" spans="2:14" ht="17.100000000000001" customHeight="1" x14ac:dyDescent="0.25">
      <c r="B84" s="11"/>
      <c r="C84" s="26"/>
      <c r="D84" s="27"/>
      <c r="E84" s="28"/>
      <c r="F84" s="28"/>
      <c r="G84" s="29"/>
    </row>
    <row r="86" spans="2:14" ht="21" customHeight="1" x14ac:dyDescent="0.25">
      <c r="B86" s="30" t="s">
        <v>20</v>
      </c>
      <c r="C86" s="31"/>
      <c r="D86" s="31"/>
      <c r="E86" s="31"/>
      <c r="F86" s="31"/>
      <c r="G86" s="32"/>
    </row>
    <row r="87" spans="2:14" ht="29.1" customHeight="1" x14ac:dyDescent="0.25">
      <c r="B87" s="8"/>
      <c r="C87" s="17"/>
      <c r="D87" s="13" t="s">
        <v>2</v>
      </c>
      <c r="E87" s="14" t="s">
        <v>3</v>
      </c>
      <c r="F87" s="14" t="s">
        <v>4</v>
      </c>
      <c r="G87" s="15" t="s">
        <v>5</v>
      </c>
      <c r="J87" s="17"/>
      <c r="K87" s="13" t="s">
        <v>2</v>
      </c>
      <c r="L87" s="14" t="s">
        <v>3</v>
      </c>
      <c r="M87" s="14" t="s">
        <v>4</v>
      </c>
      <c r="N87" s="15" t="s">
        <v>5</v>
      </c>
    </row>
    <row r="88" spans="2:14" ht="17.100000000000001" customHeight="1" x14ac:dyDescent="0.25">
      <c r="B88" s="9"/>
      <c r="C88" t="s">
        <v>21</v>
      </c>
      <c r="D88" s="19">
        <v>49</v>
      </c>
      <c r="E88" s="39">
        <f>D88/150*100</f>
        <v>32.666666666666664</v>
      </c>
      <c r="F88" s="39">
        <f>E88</f>
        <v>32.666666666666664</v>
      </c>
      <c r="G88" s="3">
        <f>F88</f>
        <v>32.666666666666664</v>
      </c>
      <c r="J88" t="s">
        <v>21</v>
      </c>
      <c r="K88" s="19">
        <v>49</v>
      </c>
      <c r="L88" s="41">
        <f>K88/339*100</f>
        <v>14.454277286135694</v>
      </c>
      <c r="M88" s="39">
        <f>L88</f>
        <v>14.454277286135694</v>
      </c>
      <c r="N88" s="3">
        <f>M88</f>
        <v>14.454277286135694</v>
      </c>
    </row>
    <row r="89" spans="2:14" ht="30" customHeight="1" x14ac:dyDescent="0.25">
      <c r="B89" s="10"/>
      <c r="C89" t="s">
        <v>22</v>
      </c>
      <c r="D89" s="22">
        <v>88</v>
      </c>
      <c r="E89" s="41">
        <f t="shared" ref="E89:E91" si="10">D89/150*100</f>
        <v>58.666666666666664</v>
      </c>
      <c r="F89" s="39">
        <f t="shared" ref="F89:F91" si="11">E89</f>
        <v>58.666666666666664</v>
      </c>
      <c r="G89" s="3">
        <f>F89+G88</f>
        <v>91.333333333333329</v>
      </c>
      <c r="J89" t="s">
        <v>22</v>
      </c>
      <c r="K89" s="22">
        <v>88</v>
      </c>
      <c r="L89" s="41">
        <f>K89/339*100</f>
        <v>25.958702064896755</v>
      </c>
      <c r="M89" s="39">
        <f t="shared" ref="M89:M91" si="12">L89</f>
        <v>25.958702064896755</v>
      </c>
      <c r="N89" s="3">
        <f>M89+N88</f>
        <v>40.412979351032448</v>
      </c>
    </row>
    <row r="90" spans="2:14" ht="17.100000000000001" customHeight="1" x14ac:dyDescent="0.25">
      <c r="B90" s="10"/>
      <c r="C90" t="s">
        <v>23</v>
      </c>
      <c r="D90" s="20">
        <v>112</v>
      </c>
      <c r="E90" s="41">
        <f t="shared" si="10"/>
        <v>74.666666666666671</v>
      </c>
      <c r="F90" s="39">
        <f t="shared" si="11"/>
        <v>74.666666666666671</v>
      </c>
      <c r="G90" s="3">
        <f t="shared" ref="G90:G91" si="13">F90+G89</f>
        <v>166</v>
      </c>
      <c r="J90" t="s">
        <v>23</v>
      </c>
      <c r="K90" s="20">
        <v>112</v>
      </c>
      <c r="L90" s="41">
        <f>K90/339*100</f>
        <v>33.038348082595867</v>
      </c>
      <c r="M90" s="39">
        <f t="shared" si="12"/>
        <v>33.038348082595867</v>
      </c>
      <c r="N90" s="3">
        <f t="shared" ref="N90:N91" si="14">M90+N89</f>
        <v>73.451327433628308</v>
      </c>
    </row>
    <row r="91" spans="2:14" ht="17.100000000000001" customHeight="1" x14ac:dyDescent="0.25">
      <c r="B91" s="10"/>
      <c r="C91" s="34" t="s">
        <v>24</v>
      </c>
      <c r="D91" s="2">
        <v>90</v>
      </c>
      <c r="E91" s="41">
        <f t="shared" si="10"/>
        <v>60</v>
      </c>
      <c r="F91" s="39">
        <f t="shared" si="11"/>
        <v>60</v>
      </c>
      <c r="G91" s="3">
        <f t="shared" si="13"/>
        <v>226</v>
      </c>
      <c r="J91" s="34" t="s">
        <v>24</v>
      </c>
      <c r="K91" s="2">
        <v>90</v>
      </c>
      <c r="L91" s="41">
        <f>K91/339*100</f>
        <v>26.548672566371685</v>
      </c>
      <c r="M91" s="39">
        <f t="shared" si="12"/>
        <v>26.548672566371685</v>
      </c>
      <c r="N91" s="3">
        <f t="shared" si="14"/>
        <v>100</v>
      </c>
    </row>
    <row r="92" spans="2:14" ht="17.100000000000001" customHeight="1" x14ac:dyDescent="0.25">
      <c r="B92" s="11"/>
      <c r="C92" s="12" t="s">
        <v>1</v>
      </c>
      <c r="D92" s="35">
        <f>SUM(D88:D91)</f>
        <v>339</v>
      </c>
      <c r="E92" s="4">
        <f>SUM(E88:E91)</f>
        <v>226</v>
      </c>
      <c r="F92" s="4">
        <f>SUM(F88:F91)</f>
        <v>226</v>
      </c>
      <c r="G92" s="5"/>
      <c r="J92" s="12" t="s">
        <v>1</v>
      </c>
      <c r="K92" s="35">
        <f>SUM(K88:K91)</f>
        <v>339</v>
      </c>
      <c r="L92" s="4">
        <f>SUM(L88:L91)</f>
        <v>100</v>
      </c>
      <c r="M92" s="4">
        <f>SUM(M88:M91)</f>
        <v>100</v>
      </c>
      <c r="N92" s="5"/>
    </row>
    <row r="93" spans="2:14" ht="17.100000000000001" customHeight="1" x14ac:dyDescent="0.25">
      <c r="B93" s="11"/>
      <c r="C93" s="26"/>
      <c r="D93" s="27"/>
      <c r="E93" s="28"/>
      <c r="F93" s="28"/>
      <c r="G93" s="29"/>
    </row>
    <row r="94" spans="2:14" ht="17.100000000000001" customHeight="1" x14ac:dyDescent="0.25">
      <c r="B94" s="11"/>
      <c r="C94" s="26"/>
      <c r="D94" s="27"/>
      <c r="E94" s="28"/>
      <c r="F94" s="28"/>
      <c r="G94" s="29"/>
    </row>
    <row r="95" spans="2:14" ht="17.100000000000001" customHeight="1" x14ac:dyDescent="0.25">
      <c r="B95" s="11"/>
      <c r="C95" s="26"/>
      <c r="D95" s="27"/>
      <c r="E95" s="28"/>
      <c r="F95" s="28"/>
      <c r="G95" s="29"/>
    </row>
    <row r="96" spans="2:14" ht="17.100000000000001" customHeight="1" x14ac:dyDescent="0.25">
      <c r="B96" s="11"/>
      <c r="C96" s="26"/>
      <c r="D96" s="27"/>
      <c r="E96" s="28"/>
      <c r="F96" s="28"/>
      <c r="G96" s="29"/>
    </row>
    <row r="97" spans="2:7" ht="17.100000000000001" customHeight="1" x14ac:dyDescent="0.25">
      <c r="B97" s="11"/>
      <c r="C97" s="26"/>
      <c r="D97" s="27"/>
      <c r="E97" s="28"/>
      <c r="F97" s="28"/>
      <c r="G97" s="29"/>
    </row>
    <row r="98" spans="2:7" ht="17.100000000000001" customHeight="1" x14ac:dyDescent="0.25">
      <c r="B98" s="11"/>
      <c r="C98" s="26"/>
      <c r="D98" s="27"/>
      <c r="E98" s="28"/>
      <c r="F98" s="28"/>
      <c r="G98" s="29"/>
    </row>
    <row r="99" spans="2:7" ht="17.100000000000001" customHeight="1" x14ac:dyDescent="0.25">
      <c r="B99" s="11"/>
      <c r="C99" s="26"/>
      <c r="D99" s="27"/>
      <c r="E99" s="28"/>
      <c r="F99" s="28"/>
      <c r="G99" s="29"/>
    </row>
    <row r="100" spans="2:7" ht="17.100000000000001" customHeight="1" x14ac:dyDescent="0.25">
      <c r="B100" s="11"/>
      <c r="C100" s="26"/>
      <c r="D100" s="27"/>
      <c r="E100" s="28"/>
      <c r="F100" s="28"/>
      <c r="G100" s="29"/>
    </row>
    <row r="101" spans="2:7" ht="17.100000000000001" customHeight="1" x14ac:dyDescent="0.25">
      <c r="B101" s="11"/>
      <c r="C101" s="26"/>
      <c r="D101" s="27"/>
      <c r="E101" s="28"/>
      <c r="F101" s="28"/>
      <c r="G101" s="29"/>
    </row>
    <row r="102" spans="2:7" ht="17.100000000000001" customHeight="1" x14ac:dyDescent="0.25">
      <c r="B102" s="11"/>
      <c r="C102" s="26"/>
      <c r="D102" s="27"/>
      <c r="E102" s="28"/>
      <c r="F102" s="28"/>
      <c r="G102" s="29"/>
    </row>
    <row r="103" spans="2:7" ht="17.100000000000001" customHeight="1" x14ac:dyDescent="0.25">
      <c r="B103" s="11"/>
      <c r="C103" s="26"/>
      <c r="D103" s="27"/>
      <c r="E103" s="28"/>
      <c r="F103" s="28"/>
      <c r="G103" s="29"/>
    </row>
    <row r="104" spans="2:7" ht="17.100000000000001" customHeight="1" x14ac:dyDescent="0.25">
      <c r="B104" s="11"/>
      <c r="C104" s="26"/>
      <c r="D104" s="27"/>
      <c r="E104" s="28"/>
      <c r="F104" s="28"/>
      <c r="G104" s="29"/>
    </row>
    <row r="105" spans="2:7" ht="17.100000000000001" customHeight="1" x14ac:dyDescent="0.25">
      <c r="B105" s="11"/>
      <c r="C105" s="26"/>
      <c r="D105" s="27"/>
      <c r="E105" s="28"/>
      <c r="F105" s="28"/>
      <c r="G105" s="29"/>
    </row>
    <row r="107" spans="2:7" ht="21" customHeight="1" x14ac:dyDescent="0.25">
      <c r="B107" s="30" t="s">
        <v>25</v>
      </c>
      <c r="C107" s="31"/>
      <c r="D107" s="31"/>
      <c r="E107" s="31"/>
      <c r="F107" s="31"/>
      <c r="G107" s="32"/>
    </row>
    <row r="108" spans="2:7" ht="29.1" customHeight="1" x14ac:dyDescent="0.25">
      <c r="B108" s="8"/>
      <c r="C108" s="17"/>
      <c r="D108" s="13" t="s">
        <v>2</v>
      </c>
      <c r="E108" s="14" t="s">
        <v>3</v>
      </c>
      <c r="F108" s="14" t="s">
        <v>4</v>
      </c>
      <c r="G108" s="15" t="s">
        <v>5</v>
      </c>
    </row>
    <row r="109" spans="2:7" ht="17.100000000000001" customHeight="1" x14ac:dyDescent="0.25">
      <c r="B109" s="9"/>
      <c r="C109" t="s">
        <v>26</v>
      </c>
      <c r="D109" s="1">
        <v>138</v>
      </c>
      <c r="E109" s="39">
        <f>D109/150*100</f>
        <v>92</v>
      </c>
      <c r="F109" s="39">
        <f>E109</f>
        <v>92</v>
      </c>
      <c r="G109" s="3">
        <f>F109</f>
        <v>92</v>
      </c>
    </row>
    <row r="110" spans="2:7" ht="17.100000000000001" customHeight="1" x14ac:dyDescent="0.25">
      <c r="B110" s="10"/>
      <c r="C110" t="s">
        <v>27</v>
      </c>
      <c r="D110" s="2">
        <v>84</v>
      </c>
      <c r="E110" s="41">
        <f t="shared" ref="E110:E113" si="15">D110/150*100</f>
        <v>56.000000000000007</v>
      </c>
      <c r="F110" s="39">
        <f t="shared" ref="F110:F113" si="16">E110</f>
        <v>56.000000000000007</v>
      </c>
      <c r="G110" s="3">
        <f>F110+G109</f>
        <v>148</v>
      </c>
    </row>
    <row r="111" spans="2:7" ht="17.100000000000001" customHeight="1" x14ac:dyDescent="0.25">
      <c r="B111" s="10"/>
      <c r="C111" t="s">
        <v>28</v>
      </c>
      <c r="D111" s="2">
        <v>96</v>
      </c>
      <c r="E111" s="41">
        <f t="shared" si="15"/>
        <v>64</v>
      </c>
      <c r="F111" s="39">
        <f t="shared" si="16"/>
        <v>64</v>
      </c>
      <c r="G111" s="3">
        <f t="shared" ref="G111:G113" si="17">F111+G110</f>
        <v>212</v>
      </c>
    </row>
    <row r="112" spans="2:7" ht="17.100000000000001" customHeight="1" x14ac:dyDescent="0.25">
      <c r="B112" s="10"/>
      <c r="C112" t="s">
        <v>29</v>
      </c>
      <c r="D112" s="2">
        <v>36</v>
      </c>
      <c r="E112" s="41">
        <f t="shared" si="15"/>
        <v>24</v>
      </c>
      <c r="F112" s="39">
        <f t="shared" si="16"/>
        <v>24</v>
      </c>
      <c r="G112" s="3">
        <f t="shared" si="17"/>
        <v>236</v>
      </c>
    </row>
    <row r="113" spans="2:7" ht="17.100000000000001" customHeight="1" x14ac:dyDescent="0.25">
      <c r="B113" s="10"/>
      <c r="C113" t="s">
        <v>30</v>
      </c>
      <c r="D113" s="2">
        <v>3</v>
      </c>
      <c r="E113" s="41">
        <f t="shared" si="15"/>
        <v>2</v>
      </c>
      <c r="F113" s="39">
        <f t="shared" si="16"/>
        <v>2</v>
      </c>
      <c r="G113" s="3">
        <f t="shared" si="17"/>
        <v>238</v>
      </c>
    </row>
    <row r="114" spans="2:7" ht="17.100000000000001" customHeight="1" x14ac:dyDescent="0.25">
      <c r="B114" s="11"/>
      <c r="C114" s="12" t="s">
        <v>1</v>
      </c>
      <c r="D114" s="35">
        <f>SUM(D109:D113)</f>
        <v>357</v>
      </c>
      <c r="E114" s="4">
        <f>SUM(E109:E113)</f>
        <v>238</v>
      </c>
      <c r="F114" s="4">
        <v>100</v>
      </c>
      <c r="G114" s="5"/>
    </row>
    <row r="115" spans="2:7" ht="17.100000000000001" customHeight="1" x14ac:dyDescent="0.25">
      <c r="B115" s="11"/>
      <c r="C115" s="26"/>
      <c r="D115" s="27"/>
      <c r="E115" s="28"/>
      <c r="F115" s="28"/>
      <c r="G115" s="29"/>
    </row>
    <row r="116" spans="2:7" ht="17.100000000000001" customHeight="1" x14ac:dyDescent="0.25">
      <c r="B116" s="11"/>
      <c r="C116" s="17"/>
      <c r="D116" s="13" t="s">
        <v>2</v>
      </c>
      <c r="E116" s="14" t="s">
        <v>3</v>
      </c>
      <c r="F116" s="14" t="s">
        <v>4</v>
      </c>
      <c r="G116" s="15" t="s">
        <v>5</v>
      </c>
    </row>
    <row r="117" spans="2:7" ht="17.100000000000001" customHeight="1" x14ac:dyDescent="0.25">
      <c r="B117" s="11"/>
      <c r="C117" t="s">
        <v>26</v>
      </c>
      <c r="D117" s="1">
        <v>138</v>
      </c>
      <c r="E117" s="39">
        <f>D117/357*100</f>
        <v>38.655462184873954</v>
      </c>
      <c r="F117" s="39">
        <f>E117</f>
        <v>38.655462184873954</v>
      </c>
      <c r="G117" s="3">
        <f>F117</f>
        <v>38.655462184873954</v>
      </c>
    </row>
    <row r="118" spans="2:7" ht="17.100000000000001" customHeight="1" x14ac:dyDescent="0.25">
      <c r="B118" s="11"/>
      <c r="C118" t="s">
        <v>27</v>
      </c>
      <c r="D118" s="2">
        <v>84</v>
      </c>
      <c r="E118" s="41">
        <f>D118/357*100</f>
        <v>23.52941176470588</v>
      </c>
      <c r="F118" s="39">
        <f t="shared" ref="F118:F121" si="18">E118</f>
        <v>23.52941176470588</v>
      </c>
      <c r="G118" s="3">
        <f>F118+G117</f>
        <v>62.184873949579838</v>
      </c>
    </row>
    <row r="119" spans="2:7" ht="17.100000000000001" customHeight="1" x14ac:dyDescent="0.25">
      <c r="B119" s="11"/>
      <c r="C119" t="s">
        <v>28</v>
      </c>
      <c r="D119" s="2">
        <v>96</v>
      </c>
      <c r="E119" s="41">
        <f t="shared" ref="E119:E121" si="19">D119/357*100</f>
        <v>26.890756302521009</v>
      </c>
      <c r="F119" s="39">
        <f t="shared" si="18"/>
        <v>26.890756302521009</v>
      </c>
      <c r="G119" s="3">
        <f t="shared" ref="G119:G121" si="20">F119+G118</f>
        <v>89.075630252100851</v>
      </c>
    </row>
    <row r="120" spans="2:7" ht="17.100000000000001" customHeight="1" x14ac:dyDescent="0.25">
      <c r="B120" s="11"/>
      <c r="C120" t="s">
        <v>29</v>
      </c>
      <c r="D120" s="2">
        <v>36</v>
      </c>
      <c r="E120" s="41">
        <f t="shared" si="19"/>
        <v>10.084033613445378</v>
      </c>
      <c r="F120" s="39">
        <f t="shared" si="18"/>
        <v>10.084033613445378</v>
      </c>
      <c r="G120" s="3">
        <f t="shared" si="20"/>
        <v>99.159663865546236</v>
      </c>
    </row>
    <row r="121" spans="2:7" ht="17.100000000000001" customHeight="1" x14ac:dyDescent="0.25">
      <c r="B121" s="11"/>
      <c r="C121" t="s">
        <v>30</v>
      </c>
      <c r="D121" s="2">
        <v>3</v>
      </c>
      <c r="E121" s="41">
        <f t="shared" si="19"/>
        <v>0.84033613445378152</v>
      </c>
      <c r="F121" s="39">
        <f t="shared" si="18"/>
        <v>0.84033613445378152</v>
      </c>
      <c r="G121" s="3">
        <f t="shared" si="20"/>
        <v>100.00000000000001</v>
      </c>
    </row>
    <row r="122" spans="2:7" ht="17.100000000000001" customHeight="1" x14ac:dyDescent="0.25">
      <c r="B122" s="11"/>
      <c r="C122" s="12" t="s">
        <v>1</v>
      </c>
      <c r="D122" s="35">
        <f>SUM(D117:D121)</f>
        <v>357</v>
      </c>
      <c r="E122" s="4">
        <v>100</v>
      </c>
      <c r="F122" s="4">
        <v>100</v>
      </c>
      <c r="G122" s="5"/>
    </row>
    <row r="123" spans="2:7" ht="17.100000000000001" customHeight="1" x14ac:dyDescent="0.25">
      <c r="B123" s="11"/>
      <c r="C123" s="26"/>
      <c r="D123" s="27"/>
      <c r="E123" s="28"/>
      <c r="F123" s="28"/>
      <c r="G123" s="29"/>
    </row>
    <row r="124" spans="2:7" ht="17.100000000000001" customHeight="1" x14ac:dyDescent="0.25">
      <c r="B124" s="11"/>
      <c r="C124" s="26"/>
      <c r="D124" s="27"/>
      <c r="E124" s="28"/>
      <c r="F124" s="28"/>
      <c r="G124" s="29"/>
    </row>
    <row r="125" spans="2:7" ht="17.100000000000001" customHeight="1" x14ac:dyDescent="0.25">
      <c r="B125" s="11"/>
      <c r="C125" s="26"/>
      <c r="D125" s="27"/>
      <c r="E125" s="28"/>
      <c r="F125" s="28"/>
      <c r="G125" s="29"/>
    </row>
    <row r="126" spans="2:7" ht="17.100000000000001" customHeight="1" x14ac:dyDescent="0.25">
      <c r="B126" s="11"/>
      <c r="C126" s="26"/>
      <c r="D126" s="27"/>
      <c r="E126" s="28"/>
      <c r="F126" s="28"/>
      <c r="G126" s="29"/>
    </row>
    <row r="127" spans="2:7" ht="17.100000000000001" customHeight="1" x14ac:dyDescent="0.25">
      <c r="B127" s="11"/>
      <c r="C127" s="26"/>
      <c r="D127" s="27"/>
      <c r="E127" s="28"/>
      <c r="F127" s="28"/>
      <c r="G127" s="29"/>
    </row>
    <row r="129" spans="2:7" ht="21" customHeight="1" x14ac:dyDescent="0.25">
      <c r="B129" s="30" t="s">
        <v>31</v>
      </c>
      <c r="C129" s="31"/>
      <c r="D129" s="31"/>
      <c r="E129" s="31"/>
      <c r="F129" s="31"/>
      <c r="G129" s="32"/>
    </row>
    <row r="130" spans="2:7" ht="29.1" customHeight="1" x14ac:dyDescent="0.25">
      <c r="B130" s="8"/>
      <c r="C130" s="17"/>
      <c r="D130" s="13" t="s">
        <v>2</v>
      </c>
      <c r="E130" s="14" t="s">
        <v>3</v>
      </c>
      <c r="F130" s="14" t="s">
        <v>4</v>
      </c>
      <c r="G130" s="15" t="s">
        <v>5</v>
      </c>
    </row>
    <row r="131" spans="2:7" ht="17.100000000000001" customHeight="1" x14ac:dyDescent="0.25">
      <c r="B131" s="9"/>
      <c r="C131" s="33" t="s">
        <v>17</v>
      </c>
      <c r="D131" s="37">
        <v>111</v>
      </c>
      <c r="E131" s="39">
        <f>D131/150*100</f>
        <v>74</v>
      </c>
      <c r="F131" s="39">
        <f>E131</f>
        <v>74</v>
      </c>
      <c r="G131" s="3">
        <f>F131</f>
        <v>74</v>
      </c>
    </row>
    <row r="132" spans="2:7" ht="17.100000000000001" customHeight="1" x14ac:dyDescent="0.25">
      <c r="B132" s="10"/>
      <c r="C132" s="33" t="s">
        <v>18</v>
      </c>
      <c r="D132" s="38">
        <v>3</v>
      </c>
      <c r="E132" s="41">
        <f t="shared" ref="E132:E133" si="21">D132/150*100</f>
        <v>2</v>
      </c>
      <c r="F132" s="39">
        <f t="shared" ref="F132:F133" si="22">E132</f>
        <v>2</v>
      </c>
      <c r="G132" s="3">
        <f>F132+G131</f>
        <v>76</v>
      </c>
    </row>
    <row r="133" spans="2:7" ht="17.100000000000001" customHeight="1" x14ac:dyDescent="0.25">
      <c r="B133" s="11"/>
      <c r="C133" t="s">
        <v>19</v>
      </c>
      <c r="D133" s="38">
        <v>36</v>
      </c>
      <c r="E133" s="41">
        <f t="shared" si="21"/>
        <v>24</v>
      </c>
      <c r="F133" s="39">
        <f t="shared" si="22"/>
        <v>24</v>
      </c>
      <c r="G133" s="3">
        <f>F133+G132</f>
        <v>100</v>
      </c>
    </row>
    <row r="134" spans="2:7" ht="17.100000000000001" customHeight="1" x14ac:dyDescent="0.25">
      <c r="B134" s="11"/>
      <c r="C134" s="23" t="s">
        <v>1</v>
      </c>
      <c r="D134" s="36">
        <v>150</v>
      </c>
      <c r="E134" s="24">
        <v>100</v>
      </c>
      <c r="F134" s="24">
        <v>100</v>
      </c>
      <c r="G134" s="5"/>
    </row>
    <row r="135" spans="2:7" ht="17.100000000000001" customHeight="1" x14ac:dyDescent="0.25">
      <c r="B135" s="11"/>
      <c r="C135" s="26"/>
      <c r="D135" s="27"/>
      <c r="E135" s="28"/>
      <c r="F135" s="28"/>
      <c r="G135" s="29"/>
    </row>
    <row r="136" spans="2:7" ht="17.100000000000001" customHeight="1" x14ac:dyDescent="0.25">
      <c r="B136" s="11"/>
      <c r="C136" s="26"/>
      <c r="D136" s="27"/>
      <c r="E136" s="28"/>
      <c r="F136" s="28"/>
      <c r="G136" s="29"/>
    </row>
    <row r="137" spans="2:7" ht="17.100000000000001" customHeight="1" x14ac:dyDescent="0.25">
      <c r="B137" s="11"/>
      <c r="C137" s="26"/>
      <c r="D137" s="27"/>
      <c r="E137" s="28"/>
      <c r="F137" s="28"/>
      <c r="G137" s="29"/>
    </row>
    <row r="138" spans="2:7" ht="17.100000000000001" customHeight="1" x14ac:dyDescent="0.25">
      <c r="B138" s="11"/>
      <c r="C138" s="26"/>
      <c r="D138" s="27"/>
      <c r="E138" s="28"/>
      <c r="F138" s="28"/>
      <c r="G138" s="29"/>
    </row>
    <row r="139" spans="2:7" ht="17.100000000000001" customHeight="1" x14ac:dyDescent="0.25">
      <c r="B139" s="11"/>
      <c r="C139" s="26"/>
      <c r="D139" s="27"/>
      <c r="E139" s="28"/>
      <c r="F139" s="28"/>
      <c r="G139" s="29"/>
    </row>
    <row r="140" spans="2:7" ht="17.100000000000001" customHeight="1" x14ac:dyDescent="0.25">
      <c r="B140" s="11"/>
      <c r="C140" s="26"/>
      <c r="D140" s="27"/>
      <c r="E140" s="28"/>
      <c r="F140" s="28"/>
      <c r="G140" s="29"/>
    </row>
    <row r="141" spans="2:7" ht="17.100000000000001" customHeight="1" x14ac:dyDescent="0.25">
      <c r="B141" s="11"/>
      <c r="C141" s="26"/>
      <c r="D141" s="27"/>
      <c r="E141" s="28"/>
      <c r="F141" s="28"/>
      <c r="G141" s="29"/>
    </row>
    <row r="142" spans="2:7" ht="17.100000000000001" customHeight="1" x14ac:dyDescent="0.25">
      <c r="B142" s="11"/>
      <c r="C142" s="26"/>
      <c r="D142" s="27"/>
      <c r="E142" s="28"/>
      <c r="F142" s="28"/>
      <c r="G142" s="29"/>
    </row>
    <row r="143" spans="2:7" ht="17.100000000000001" customHeight="1" x14ac:dyDescent="0.25">
      <c r="B143" s="11"/>
      <c r="C143" s="26"/>
      <c r="D143" s="27"/>
      <c r="E143" s="28"/>
      <c r="F143" s="28"/>
      <c r="G143" s="29"/>
    </row>
    <row r="144" spans="2:7" ht="17.100000000000001" customHeight="1" x14ac:dyDescent="0.25">
      <c r="B144" s="11"/>
      <c r="C144" s="26"/>
      <c r="D144" s="27"/>
      <c r="E144" s="28"/>
      <c r="F144" s="28"/>
      <c r="G144" s="29"/>
    </row>
    <row r="145" spans="2:7" ht="17.100000000000001" customHeight="1" x14ac:dyDescent="0.25">
      <c r="B145" s="11"/>
      <c r="C145" s="26"/>
      <c r="D145" s="27"/>
      <c r="E145" s="28"/>
      <c r="F145" s="28"/>
      <c r="G145" s="29"/>
    </row>
    <row r="146" spans="2:7" ht="17.100000000000001" customHeight="1" x14ac:dyDescent="0.25">
      <c r="B146" s="11"/>
      <c r="C146" s="26"/>
      <c r="D146" s="27"/>
      <c r="E146" s="28"/>
      <c r="F146" s="28"/>
      <c r="G146" s="29"/>
    </row>
    <row r="148" spans="2:7" ht="36" customHeight="1" x14ac:dyDescent="0.25">
      <c r="B148" s="30" t="s">
        <v>52</v>
      </c>
      <c r="C148" s="31"/>
      <c r="D148" s="31"/>
      <c r="E148" s="31"/>
      <c r="F148" s="31"/>
      <c r="G148" s="32"/>
    </row>
    <row r="149" spans="2:7" ht="29.1" customHeight="1" x14ac:dyDescent="0.25">
      <c r="B149" s="8"/>
      <c r="C149" s="17"/>
      <c r="D149" s="13" t="s">
        <v>2</v>
      </c>
      <c r="E149" s="14" t="s">
        <v>3</v>
      </c>
      <c r="F149" s="14" t="s">
        <v>4</v>
      </c>
      <c r="G149" s="15" t="s">
        <v>5</v>
      </c>
    </row>
    <row r="150" spans="2:7" ht="17.100000000000001" customHeight="1" x14ac:dyDescent="0.25">
      <c r="B150" s="9"/>
      <c r="C150" s="33" t="s">
        <v>17</v>
      </c>
      <c r="D150" s="37">
        <v>126</v>
      </c>
      <c r="E150" s="39">
        <f>D150/150*100</f>
        <v>84</v>
      </c>
      <c r="F150" s="39">
        <f>E150</f>
        <v>84</v>
      </c>
      <c r="G150" s="3">
        <f>F150</f>
        <v>84</v>
      </c>
    </row>
    <row r="151" spans="2:7" ht="17.100000000000001" customHeight="1" x14ac:dyDescent="0.25">
      <c r="B151" s="10"/>
      <c r="C151" s="33" t="s">
        <v>18</v>
      </c>
      <c r="D151" s="38">
        <v>3</v>
      </c>
      <c r="E151" s="41">
        <f t="shared" ref="E151:E152" si="23">D151/150*100</f>
        <v>2</v>
      </c>
      <c r="F151" s="39">
        <f t="shared" ref="F151:F152" si="24">E151</f>
        <v>2</v>
      </c>
      <c r="G151" s="3">
        <f>F151+G150</f>
        <v>86</v>
      </c>
    </row>
    <row r="152" spans="2:7" ht="19.5" customHeight="1" x14ac:dyDescent="0.25">
      <c r="B152" s="10"/>
      <c r="C152" t="s">
        <v>19</v>
      </c>
      <c r="D152" s="38">
        <v>21</v>
      </c>
      <c r="E152" s="41">
        <f t="shared" si="23"/>
        <v>14.000000000000002</v>
      </c>
      <c r="F152" s="39">
        <f t="shared" si="24"/>
        <v>14.000000000000002</v>
      </c>
      <c r="G152" s="3">
        <f>F152+G151</f>
        <v>100</v>
      </c>
    </row>
    <row r="153" spans="2:7" ht="17.100000000000001" customHeight="1" x14ac:dyDescent="0.25">
      <c r="B153" s="11"/>
      <c r="C153" s="23" t="s">
        <v>1</v>
      </c>
      <c r="D153" s="36">
        <v>150</v>
      </c>
      <c r="E153" s="24">
        <v>100</v>
      </c>
      <c r="F153" s="24">
        <v>100</v>
      </c>
      <c r="G153" s="5"/>
    </row>
    <row r="154" spans="2:7" ht="17.100000000000001" customHeight="1" x14ac:dyDescent="0.25">
      <c r="B154" s="11"/>
      <c r="C154" s="26"/>
      <c r="D154" s="27"/>
      <c r="E154" s="28"/>
      <c r="F154" s="28"/>
      <c r="G154" s="29"/>
    </row>
    <row r="155" spans="2:7" ht="17.100000000000001" customHeight="1" x14ac:dyDescent="0.25">
      <c r="B155" s="11"/>
      <c r="C155" s="26"/>
      <c r="D155" s="27"/>
      <c r="E155" s="28"/>
      <c r="F155" s="28"/>
      <c r="G155" s="29"/>
    </row>
    <row r="156" spans="2:7" ht="17.100000000000001" customHeight="1" x14ac:dyDescent="0.25">
      <c r="B156" s="11"/>
      <c r="C156" s="26"/>
      <c r="D156" s="27"/>
      <c r="E156" s="28"/>
      <c r="F156" s="28"/>
      <c r="G156" s="29"/>
    </row>
    <row r="157" spans="2:7" ht="17.100000000000001" customHeight="1" x14ac:dyDescent="0.25">
      <c r="B157" s="11"/>
      <c r="C157" s="26"/>
      <c r="D157" s="27"/>
      <c r="E157" s="28"/>
      <c r="F157" s="28"/>
      <c r="G157" s="29"/>
    </row>
    <row r="158" spans="2:7" ht="17.100000000000001" customHeight="1" x14ac:dyDescent="0.25">
      <c r="B158" s="11"/>
      <c r="C158" s="26"/>
      <c r="G158" s="29"/>
    </row>
    <row r="159" spans="2:7" ht="17.100000000000001" customHeight="1" x14ac:dyDescent="0.25">
      <c r="B159" s="11"/>
      <c r="C159" s="26"/>
      <c r="G159" s="29"/>
    </row>
    <row r="160" spans="2:7" ht="17.100000000000001" customHeight="1" x14ac:dyDescent="0.25">
      <c r="B160" s="11"/>
      <c r="C160" s="26"/>
      <c r="G160" s="29"/>
    </row>
    <row r="161" spans="2:7" ht="17.100000000000001" customHeight="1" x14ac:dyDescent="0.25">
      <c r="B161" s="11"/>
      <c r="C161" s="26"/>
      <c r="D161" s="27"/>
      <c r="E161" s="28"/>
      <c r="F161" s="28"/>
      <c r="G161" s="29"/>
    </row>
    <row r="162" spans="2:7" ht="17.100000000000001" customHeight="1" x14ac:dyDescent="0.25">
      <c r="B162" s="11"/>
      <c r="C162" s="26"/>
      <c r="D162" s="27"/>
      <c r="E162" s="28"/>
      <c r="F162" s="28"/>
      <c r="G162" s="29"/>
    </row>
    <row r="163" spans="2:7" ht="17.100000000000001" customHeight="1" x14ac:dyDescent="0.25">
      <c r="B163" s="11"/>
      <c r="C163" s="26"/>
      <c r="D163" s="27"/>
      <c r="E163" s="28"/>
      <c r="F163" s="28"/>
      <c r="G163" s="29"/>
    </row>
    <row r="164" spans="2:7" ht="17.100000000000001" customHeight="1" x14ac:dyDescent="0.25">
      <c r="B164" s="11"/>
      <c r="C164" s="26"/>
      <c r="D164" s="27"/>
      <c r="E164" s="28"/>
      <c r="F164" s="28"/>
      <c r="G164" s="29"/>
    </row>
    <row r="165" spans="2:7" ht="17.100000000000001" customHeight="1" x14ac:dyDescent="0.25">
      <c r="B165" s="11"/>
      <c r="C165" s="26"/>
      <c r="D165" s="27"/>
      <c r="E165" s="28"/>
      <c r="F165" s="28"/>
      <c r="G165" s="29"/>
    </row>
    <row r="166" spans="2:7" ht="17.100000000000001" customHeight="1" x14ac:dyDescent="0.25">
      <c r="B166" s="30" t="s">
        <v>32</v>
      </c>
      <c r="C166" s="31"/>
      <c r="D166" s="31"/>
      <c r="E166" s="31"/>
      <c r="F166" s="31"/>
      <c r="G166" s="32"/>
    </row>
    <row r="167" spans="2:7" ht="17.100000000000001" customHeight="1" x14ac:dyDescent="0.25">
      <c r="B167" s="11"/>
      <c r="C167" s="26"/>
      <c r="D167" s="27"/>
      <c r="E167" s="28"/>
      <c r="F167" s="28"/>
      <c r="G167" s="29"/>
    </row>
    <row r="168" spans="2:7" ht="34.5" customHeight="1" x14ac:dyDescent="0.25">
      <c r="B168" s="11"/>
      <c r="C168" s="17"/>
      <c r="D168" s="13" t="s">
        <v>2</v>
      </c>
      <c r="E168" s="14" t="s">
        <v>3</v>
      </c>
      <c r="F168" s="14" t="s">
        <v>4</v>
      </c>
      <c r="G168" s="15" t="s">
        <v>5</v>
      </c>
    </row>
    <row r="169" spans="2:7" ht="17.100000000000001" customHeight="1" x14ac:dyDescent="0.25">
      <c r="B169" s="11"/>
      <c r="C169" t="s">
        <v>33</v>
      </c>
      <c r="D169" s="2">
        <v>114</v>
      </c>
      <c r="E169" s="39">
        <f>D169/150*100</f>
        <v>76</v>
      </c>
      <c r="F169" s="39">
        <f>E169</f>
        <v>76</v>
      </c>
      <c r="G169" s="3">
        <f>F169</f>
        <v>76</v>
      </c>
    </row>
    <row r="170" spans="2:7" ht="17.100000000000001" customHeight="1" x14ac:dyDescent="0.25">
      <c r="B170" s="11"/>
      <c r="C170" t="s">
        <v>34</v>
      </c>
      <c r="D170" s="22">
        <v>87</v>
      </c>
      <c r="E170" s="41">
        <f t="shared" ref="E170:E171" si="25">D170/150*100</f>
        <v>57.999999999999993</v>
      </c>
      <c r="F170" s="39">
        <f t="shared" ref="F170:F171" si="26">E170</f>
        <v>57.999999999999993</v>
      </c>
      <c r="G170" s="3">
        <f>F170+G169</f>
        <v>134</v>
      </c>
    </row>
    <row r="171" spans="2:7" ht="17.100000000000001" customHeight="1" x14ac:dyDescent="0.25">
      <c r="B171" s="11"/>
      <c r="C171" t="s">
        <v>35</v>
      </c>
      <c r="D171" s="19">
        <v>78</v>
      </c>
      <c r="E171" s="41">
        <f t="shared" si="25"/>
        <v>52</v>
      </c>
      <c r="F171" s="39">
        <f t="shared" si="26"/>
        <v>52</v>
      </c>
      <c r="G171" s="3">
        <f>F171+G170</f>
        <v>186</v>
      </c>
    </row>
    <row r="172" spans="2:7" ht="17.100000000000001" customHeight="1" x14ac:dyDescent="0.25">
      <c r="B172" s="11"/>
      <c r="C172" s="23" t="s">
        <v>1</v>
      </c>
      <c r="D172" s="36">
        <f>SUM(D169:D171)</f>
        <v>279</v>
      </c>
      <c r="E172" s="24">
        <f>SUM(E169:E171)</f>
        <v>186</v>
      </c>
      <c r="F172" s="24">
        <f>SUM(F169:F171)</f>
        <v>186</v>
      </c>
      <c r="G172" s="5"/>
    </row>
    <row r="173" spans="2:7" ht="17.100000000000001" customHeight="1" x14ac:dyDescent="0.25">
      <c r="B173" s="11"/>
      <c r="C173" s="26"/>
      <c r="D173" s="27"/>
      <c r="E173" s="28"/>
      <c r="F173" s="28"/>
      <c r="G173" s="29"/>
    </row>
    <row r="174" spans="2:7" ht="17.100000000000001" customHeight="1" x14ac:dyDescent="0.25">
      <c r="B174" s="11"/>
      <c r="C174" s="26"/>
      <c r="D174" s="27"/>
      <c r="E174" s="28"/>
      <c r="F174" s="28"/>
      <c r="G174" s="29"/>
    </row>
    <row r="175" spans="2:7" ht="17.100000000000001" customHeight="1" x14ac:dyDescent="0.25">
      <c r="B175" s="11"/>
      <c r="C175" s="17"/>
      <c r="D175" s="13" t="s">
        <v>2</v>
      </c>
      <c r="E175" s="14" t="s">
        <v>3</v>
      </c>
      <c r="F175" s="14" t="s">
        <v>4</v>
      </c>
      <c r="G175" s="15" t="s">
        <v>5</v>
      </c>
    </row>
    <row r="176" spans="2:7" ht="17.100000000000001" customHeight="1" x14ac:dyDescent="0.25">
      <c r="B176" s="11"/>
      <c r="C176" t="s">
        <v>33</v>
      </c>
      <c r="D176" s="2">
        <v>114</v>
      </c>
      <c r="E176" s="41">
        <f>D176/279*100</f>
        <v>40.86021505376344</v>
      </c>
      <c r="F176" s="39">
        <f>E176</f>
        <v>40.86021505376344</v>
      </c>
      <c r="G176" s="3">
        <f>F176</f>
        <v>40.86021505376344</v>
      </c>
    </row>
    <row r="177" spans="2:7" ht="17.100000000000001" customHeight="1" x14ac:dyDescent="0.25">
      <c r="B177" s="11"/>
      <c r="C177" t="s">
        <v>34</v>
      </c>
      <c r="D177" s="22">
        <v>87</v>
      </c>
      <c r="E177" s="41">
        <f>D177/279*100</f>
        <v>31.182795698924732</v>
      </c>
      <c r="F177" s="39">
        <f t="shared" ref="F177:F178" si="27">E177</f>
        <v>31.182795698924732</v>
      </c>
      <c r="G177" s="3">
        <f>F177+G176</f>
        <v>72.043010752688176</v>
      </c>
    </row>
    <row r="178" spans="2:7" ht="17.100000000000001" customHeight="1" x14ac:dyDescent="0.25">
      <c r="B178" s="11"/>
      <c r="C178" t="s">
        <v>35</v>
      </c>
      <c r="D178" s="19">
        <v>78</v>
      </c>
      <c r="E178" s="41">
        <f>D178/279*100</f>
        <v>27.956989247311824</v>
      </c>
      <c r="F178" s="39">
        <f t="shared" si="27"/>
        <v>27.956989247311824</v>
      </c>
      <c r="G178" s="3">
        <f>F178+G177</f>
        <v>100</v>
      </c>
    </row>
    <row r="179" spans="2:7" ht="17.100000000000001" customHeight="1" x14ac:dyDescent="0.25">
      <c r="B179" s="11"/>
      <c r="C179" s="23" t="s">
        <v>1</v>
      </c>
      <c r="D179" s="36">
        <f>SUM(D176:D178)</f>
        <v>279</v>
      </c>
      <c r="E179" s="24">
        <f>SUM(E176:E178)</f>
        <v>100</v>
      </c>
      <c r="F179" s="24">
        <f>SUM(F176:F178)</f>
        <v>100</v>
      </c>
      <c r="G179" s="5"/>
    </row>
    <row r="180" spans="2:7" ht="17.100000000000001" customHeight="1" x14ac:dyDescent="0.25">
      <c r="B180" s="11"/>
      <c r="C180" s="26"/>
      <c r="D180" s="27"/>
      <c r="E180" s="28"/>
      <c r="F180" s="28"/>
      <c r="G180" s="29"/>
    </row>
    <row r="181" spans="2:7" ht="17.100000000000001" customHeight="1" x14ac:dyDescent="0.25">
      <c r="B181" s="11"/>
      <c r="C181" s="26"/>
      <c r="D181" s="27"/>
      <c r="E181" s="28"/>
      <c r="F181" s="28"/>
      <c r="G181" s="29"/>
    </row>
    <row r="182" spans="2:7" ht="17.100000000000001" customHeight="1" x14ac:dyDescent="0.25">
      <c r="B182" s="11"/>
      <c r="C182" s="26"/>
      <c r="D182" s="27"/>
      <c r="E182" s="28"/>
      <c r="F182" s="28"/>
      <c r="G182" s="29"/>
    </row>
    <row r="183" spans="2:7" ht="17.100000000000001" customHeight="1" x14ac:dyDescent="0.25">
      <c r="B183" s="11"/>
      <c r="C183" s="26"/>
      <c r="D183" s="27"/>
      <c r="E183" s="28"/>
      <c r="F183" s="28"/>
      <c r="G183" s="29"/>
    </row>
    <row r="184" spans="2:7" ht="17.100000000000001" customHeight="1" x14ac:dyDescent="0.25">
      <c r="B184" s="11"/>
      <c r="C184" s="26"/>
      <c r="D184" s="27"/>
      <c r="E184" s="28"/>
      <c r="F184" s="28"/>
      <c r="G184" s="29"/>
    </row>
    <row r="185" spans="2:7" ht="17.100000000000001" customHeight="1" x14ac:dyDescent="0.25">
      <c r="B185" s="11"/>
      <c r="C185" s="26"/>
      <c r="D185" s="27"/>
      <c r="E185" s="28"/>
      <c r="F185" s="28"/>
      <c r="G185" s="29"/>
    </row>
    <row r="186" spans="2:7" ht="17.100000000000001" customHeight="1" x14ac:dyDescent="0.25">
      <c r="B186" s="11"/>
      <c r="C186" s="26"/>
      <c r="D186" s="27"/>
      <c r="E186" s="28"/>
      <c r="F186" s="28"/>
      <c r="G186" s="29"/>
    </row>
    <row r="187" spans="2:7" ht="17.100000000000001" customHeight="1" x14ac:dyDescent="0.25">
      <c r="B187" s="11"/>
      <c r="C187" s="26"/>
      <c r="D187" s="27"/>
      <c r="E187" s="28"/>
      <c r="F187" s="28"/>
      <c r="G187" s="29"/>
    </row>
    <row r="188" spans="2:7" ht="17.100000000000001" customHeight="1" x14ac:dyDescent="0.25">
      <c r="B188" s="11"/>
      <c r="C188" s="26"/>
      <c r="D188" s="27"/>
      <c r="E188" s="28"/>
      <c r="F188" s="28"/>
      <c r="G188" s="29"/>
    </row>
    <row r="189" spans="2:7" ht="17.100000000000001" customHeight="1" x14ac:dyDescent="0.25">
      <c r="B189" s="11"/>
      <c r="C189" s="26"/>
      <c r="D189" s="27"/>
      <c r="E189" s="28"/>
      <c r="F189" s="28"/>
      <c r="G189" s="29"/>
    </row>
    <row r="190" spans="2:7" ht="17.100000000000001" customHeight="1" x14ac:dyDescent="0.25">
      <c r="B190" s="11"/>
      <c r="C190" s="26"/>
      <c r="D190" s="27"/>
      <c r="E190" s="28"/>
      <c r="F190" s="28"/>
      <c r="G190" s="29"/>
    </row>
    <row r="192" spans="2:7" ht="36" customHeight="1" x14ac:dyDescent="0.25">
      <c r="B192" s="30" t="s">
        <v>36</v>
      </c>
      <c r="C192" s="31"/>
      <c r="D192" s="31"/>
      <c r="E192" s="31"/>
      <c r="F192" s="31"/>
      <c r="G192" s="32"/>
    </row>
    <row r="193" spans="2:7" ht="29.1" customHeight="1" x14ac:dyDescent="0.25">
      <c r="B193" s="8"/>
      <c r="C193" s="17"/>
      <c r="D193" s="13" t="s">
        <v>2</v>
      </c>
      <c r="E193" s="14" t="s">
        <v>3</v>
      </c>
      <c r="F193" s="14" t="s">
        <v>4</v>
      </c>
      <c r="G193" s="15" t="s">
        <v>5</v>
      </c>
    </row>
    <row r="194" spans="2:7" ht="17.100000000000001" customHeight="1" x14ac:dyDescent="0.25">
      <c r="B194" s="9"/>
      <c r="C194" s="33" t="s">
        <v>17</v>
      </c>
      <c r="D194" s="37">
        <v>141</v>
      </c>
      <c r="E194" s="39">
        <f>D194/150*100</f>
        <v>94</v>
      </c>
      <c r="F194" s="39">
        <f>E194</f>
        <v>94</v>
      </c>
      <c r="G194" s="3">
        <f>F194</f>
        <v>94</v>
      </c>
    </row>
    <row r="195" spans="2:7" ht="17.100000000000001" customHeight="1" x14ac:dyDescent="0.25">
      <c r="B195" s="10"/>
      <c r="C195" s="33" t="s">
        <v>18</v>
      </c>
      <c r="D195" s="38">
        <v>9</v>
      </c>
      <c r="E195" s="41">
        <f t="shared" ref="E195" si="28">D195/150*100</f>
        <v>6</v>
      </c>
      <c r="F195" s="39">
        <f t="shared" ref="F195" si="29">E195</f>
        <v>6</v>
      </c>
      <c r="G195" s="3">
        <f>F195+G194</f>
        <v>100</v>
      </c>
    </row>
    <row r="196" spans="2:7" ht="17.100000000000001" customHeight="1" x14ac:dyDescent="0.25">
      <c r="B196" s="11"/>
      <c r="C196" s="23" t="s">
        <v>1</v>
      </c>
      <c r="D196" s="36">
        <v>150</v>
      </c>
      <c r="E196" s="24">
        <v>100</v>
      </c>
      <c r="F196" s="24">
        <v>100</v>
      </c>
      <c r="G196" s="5"/>
    </row>
    <row r="197" spans="2:7" ht="17.100000000000001" customHeight="1" x14ac:dyDescent="0.25">
      <c r="B197" s="11"/>
      <c r="C197" s="26"/>
      <c r="D197" s="27"/>
      <c r="E197" s="28"/>
      <c r="F197" s="28"/>
      <c r="G197" s="29"/>
    </row>
    <row r="198" spans="2:7" ht="17.100000000000001" customHeight="1" x14ac:dyDescent="0.25">
      <c r="B198" s="11"/>
      <c r="C198" s="26"/>
      <c r="D198" s="27"/>
      <c r="E198" s="28"/>
      <c r="F198" s="28"/>
      <c r="G198" s="29"/>
    </row>
    <row r="199" spans="2:7" ht="17.100000000000001" customHeight="1" x14ac:dyDescent="0.25">
      <c r="B199" s="11"/>
      <c r="C199" s="26"/>
      <c r="D199" s="27"/>
      <c r="E199" s="28"/>
      <c r="F199" s="28"/>
      <c r="G199" s="29"/>
    </row>
    <row r="200" spans="2:7" ht="17.100000000000001" customHeight="1" x14ac:dyDescent="0.25">
      <c r="B200" s="11"/>
      <c r="C200" s="26"/>
      <c r="D200" s="27"/>
      <c r="E200" s="28"/>
      <c r="F200" s="28"/>
      <c r="G200" s="29"/>
    </row>
    <row r="201" spans="2:7" ht="17.100000000000001" customHeight="1" x14ac:dyDescent="0.25">
      <c r="B201" s="11"/>
      <c r="C201" s="26"/>
      <c r="D201" s="27"/>
      <c r="E201" s="28"/>
      <c r="F201" s="28"/>
      <c r="G201" s="29"/>
    </row>
    <row r="202" spans="2:7" ht="17.100000000000001" customHeight="1" x14ac:dyDescent="0.25">
      <c r="B202" s="11"/>
      <c r="C202" s="26"/>
    </row>
    <row r="203" spans="2:7" ht="17.100000000000001" customHeight="1" x14ac:dyDescent="0.25">
      <c r="B203" s="11"/>
      <c r="C203" s="26"/>
    </row>
    <row r="204" spans="2:7" ht="17.100000000000001" customHeight="1" x14ac:dyDescent="0.25">
      <c r="B204" s="11"/>
      <c r="C204" s="26"/>
    </row>
    <row r="205" spans="2:7" ht="17.100000000000001" customHeight="1" x14ac:dyDescent="0.25">
      <c r="B205" s="11"/>
      <c r="C205" s="26"/>
      <c r="D205" s="27"/>
      <c r="E205" s="28"/>
      <c r="F205" s="28"/>
      <c r="G205" s="29"/>
    </row>
    <row r="206" spans="2:7" ht="17.100000000000001" customHeight="1" x14ac:dyDescent="0.25">
      <c r="B206" s="11"/>
      <c r="C206" s="26"/>
      <c r="D206" s="27"/>
      <c r="E206" s="28"/>
      <c r="F206" s="28"/>
      <c r="G206" s="29"/>
    </row>
    <row r="207" spans="2:7" ht="17.100000000000001" customHeight="1" x14ac:dyDescent="0.25">
      <c r="B207" s="11"/>
      <c r="C207" s="26"/>
      <c r="D207" s="27"/>
      <c r="E207" s="28"/>
      <c r="F207" s="28"/>
      <c r="G207" s="29"/>
    </row>
    <row r="208" spans="2:7" ht="17.100000000000001" customHeight="1" x14ac:dyDescent="0.25">
      <c r="B208" s="11"/>
      <c r="C208" s="26"/>
      <c r="D208" s="27"/>
      <c r="E208" s="28"/>
      <c r="F208" s="28"/>
      <c r="G208" s="29"/>
    </row>
    <row r="209" spans="2:7" ht="17.100000000000001" customHeight="1" x14ac:dyDescent="0.25">
      <c r="B209" s="11"/>
      <c r="C209" s="26"/>
      <c r="D209" s="27"/>
      <c r="E209" s="28"/>
      <c r="F209" s="28"/>
      <c r="G209" s="29"/>
    </row>
    <row r="211" spans="2:7" ht="36" customHeight="1" x14ac:dyDescent="0.25">
      <c r="B211" s="30" t="s">
        <v>37</v>
      </c>
      <c r="C211" s="31"/>
      <c r="D211" s="31"/>
      <c r="E211" s="31"/>
      <c r="F211" s="31"/>
      <c r="G211" s="32"/>
    </row>
    <row r="212" spans="2:7" ht="29.1" customHeight="1" x14ac:dyDescent="0.25">
      <c r="B212" s="8"/>
      <c r="C212" s="17"/>
      <c r="D212" s="13" t="s">
        <v>2</v>
      </c>
      <c r="E212" s="14" t="s">
        <v>3</v>
      </c>
      <c r="F212" s="14" t="s">
        <v>4</v>
      </c>
      <c r="G212" s="15" t="s">
        <v>5</v>
      </c>
    </row>
    <row r="213" spans="2:7" ht="17.100000000000001" customHeight="1" x14ac:dyDescent="0.25">
      <c r="B213" s="9"/>
      <c r="C213" t="s">
        <v>33</v>
      </c>
      <c r="D213" s="2">
        <v>96</v>
      </c>
      <c r="E213" s="39">
        <f>D213/150*100</f>
        <v>64</v>
      </c>
      <c r="F213" s="39">
        <f>E213</f>
        <v>64</v>
      </c>
      <c r="G213" s="3">
        <f>F213</f>
        <v>64</v>
      </c>
    </row>
    <row r="214" spans="2:7" ht="17.100000000000001" customHeight="1" x14ac:dyDescent="0.25">
      <c r="B214" s="10"/>
      <c r="C214" t="s">
        <v>38</v>
      </c>
      <c r="D214" s="19">
        <v>72</v>
      </c>
      <c r="E214" s="41">
        <f t="shared" ref="E214:E215" si="30">D214/150*100</f>
        <v>48</v>
      </c>
      <c r="F214" s="39">
        <f t="shared" ref="F214:F215" si="31">E214</f>
        <v>48</v>
      </c>
      <c r="G214" s="3">
        <f>F214+G213</f>
        <v>112</v>
      </c>
    </row>
    <row r="215" spans="2:7" ht="17.100000000000001" customHeight="1" x14ac:dyDescent="0.25">
      <c r="B215" s="10"/>
      <c r="C215" t="s">
        <v>35</v>
      </c>
      <c r="D215" s="22">
        <v>66</v>
      </c>
      <c r="E215" s="41">
        <f t="shared" si="30"/>
        <v>44</v>
      </c>
      <c r="F215" s="39">
        <f t="shared" si="31"/>
        <v>44</v>
      </c>
      <c r="G215" s="3">
        <f>F215+G214</f>
        <v>156</v>
      </c>
    </row>
    <row r="216" spans="2:7" ht="17.100000000000001" customHeight="1" x14ac:dyDescent="0.25">
      <c r="B216" s="11"/>
      <c r="C216" s="23" t="s">
        <v>1</v>
      </c>
      <c r="D216" s="36">
        <f>SUM(D213:D215)</f>
        <v>234</v>
      </c>
      <c r="E216" s="24">
        <f>SUM(E213:E215)</f>
        <v>156</v>
      </c>
      <c r="F216" s="24">
        <f>SUM(F213:F215)</f>
        <v>156</v>
      </c>
      <c r="G216" s="5"/>
    </row>
    <row r="217" spans="2:7" ht="17.100000000000001" customHeight="1" x14ac:dyDescent="0.25">
      <c r="B217" s="11"/>
      <c r="C217" s="26"/>
      <c r="D217" s="27"/>
      <c r="E217" s="28"/>
      <c r="F217" s="28"/>
      <c r="G217" s="29"/>
    </row>
    <row r="218" spans="2:7" ht="17.100000000000001" customHeight="1" x14ac:dyDescent="0.25">
      <c r="B218" s="11"/>
      <c r="C218" s="17"/>
      <c r="D218" s="13" t="s">
        <v>2</v>
      </c>
      <c r="E218" s="14" t="s">
        <v>3</v>
      </c>
      <c r="F218" s="14" t="s">
        <v>4</v>
      </c>
      <c r="G218" s="15" t="s">
        <v>5</v>
      </c>
    </row>
    <row r="219" spans="2:7" ht="17.100000000000001" customHeight="1" x14ac:dyDescent="0.25">
      <c r="B219" s="11"/>
      <c r="C219" t="s">
        <v>33</v>
      </c>
      <c r="D219" s="2">
        <v>96</v>
      </c>
      <c r="E219" s="41">
        <f>D219/200*100</f>
        <v>48</v>
      </c>
      <c r="F219" s="39">
        <f>E219</f>
        <v>48</v>
      </c>
      <c r="G219" s="3">
        <f>F219</f>
        <v>48</v>
      </c>
    </row>
    <row r="220" spans="2:7" ht="17.100000000000001" customHeight="1" x14ac:dyDescent="0.25">
      <c r="B220" s="11"/>
      <c r="C220" t="s">
        <v>38</v>
      </c>
      <c r="D220" s="19">
        <v>72</v>
      </c>
      <c r="E220" s="41">
        <f>D220/200*100</f>
        <v>36</v>
      </c>
      <c r="F220" s="39">
        <f t="shared" ref="F220:F221" si="32">E220</f>
        <v>36</v>
      </c>
      <c r="G220" s="3">
        <f>F220+G219</f>
        <v>84</v>
      </c>
    </row>
    <row r="221" spans="2:7" ht="17.100000000000001" customHeight="1" x14ac:dyDescent="0.25">
      <c r="B221" s="11"/>
      <c r="C221" t="s">
        <v>35</v>
      </c>
      <c r="D221" s="22">
        <v>66</v>
      </c>
      <c r="E221" s="41">
        <f>D221/200*100</f>
        <v>33</v>
      </c>
      <c r="F221" s="39">
        <f t="shared" si="32"/>
        <v>33</v>
      </c>
      <c r="G221" s="3">
        <f>F221+G220</f>
        <v>117</v>
      </c>
    </row>
    <row r="222" spans="2:7" ht="17.100000000000001" customHeight="1" x14ac:dyDescent="0.25">
      <c r="B222" s="11"/>
      <c r="C222" s="23" t="s">
        <v>1</v>
      </c>
      <c r="D222" s="36">
        <f>SUM(D219:D221)</f>
        <v>234</v>
      </c>
      <c r="E222" s="24">
        <f>SUM(E219:E221)</f>
        <v>117</v>
      </c>
      <c r="F222" s="24">
        <f>SUM(F219:F221)</f>
        <v>117</v>
      </c>
      <c r="G222" s="5"/>
    </row>
    <row r="223" spans="2:7" ht="17.100000000000001" customHeight="1" x14ac:dyDescent="0.25">
      <c r="B223" s="11"/>
      <c r="C223" s="26"/>
      <c r="D223" s="27"/>
      <c r="E223" s="28"/>
      <c r="F223" s="28"/>
      <c r="G223" s="29"/>
    </row>
    <row r="224" spans="2:7" ht="17.100000000000001" customHeight="1" x14ac:dyDescent="0.25">
      <c r="B224" s="11"/>
      <c r="C224" s="26"/>
      <c r="D224" s="27"/>
      <c r="E224" s="28"/>
      <c r="F224" s="28"/>
      <c r="G224" s="29"/>
    </row>
    <row r="225" spans="2:7" ht="17.100000000000001" customHeight="1" x14ac:dyDescent="0.25">
      <c r="B225" s="11"/>
      <c r="C225" s="26"/>
      <c r="D225" s="27"/>
      <c r="E225" s="28"/>
      <c r="F225" s="28"/>
      <c r="G225" s="29"/>
    </row>
    <row r="226" spans="2:7" ht="17.100000000000001" customHeight="1" x14ac:dyDescent="0.25">
      <c r="B226" s="11"/>
      <c r="C226" s="26"/>
      <c r="D226" s="27"/>
      <c r="E226" s="28"/>
      <c r="F226" s="28"/>
      <c r="G226" s="29"/>
    </row>
    <row r="227" spans="2:7" ht="17.100000000000001" customHeight="1" x14ac:dyDescent="0.25">
      <c r="B227" s="11"/>
      <c r="C227" s="26"/>
      <c r="D227" s="27"/>
      <c r="E227" s="28"/>
      <c r="F227" s="28"/>
      <c r="G227" s="29"/>
    </row>
    <row r="228" spans="2:7" ht="17.100000000000001" customHeight="1" x14ac:dyDescent="0.25">
      <c r="B228" s="11"/>
      <c r="C228" s="26"/>
      <c r="D228" s="27"/>
      <c r="E228" s="28"/>
      <c r="F228" s="28"/>
      <c r="G228" s="29"/>
    </row>
    <row r="229" spans="2:7" ht="17.100000000000001" customHeight="1" x14ac:dyDescent="0.25">
      <c r="B229" s="11"/>
      <c r="C229" s="26"/>
      <c r="D229" s="27"/>
      <c r="E229" s="28"/>
      <c r="F229" s="28"/>
      <c r="G229" s="29"/>
    </row>
    <row r="231" spans="2:7" ht="36" customHeight="1" x14ac:dyDescent="0.25">
      <c r="B231" s="30" t="s">
        <v>39</v>
      </c>
      <c r="C231" s="31"/>
      <c r="D231" s="31"/>
      <c r="E231" s="31"/>
      <c r="F231" s="31"/>
      <c r="G231" s="32"/>
    </row>
    <row r="232" spans="2:7" ht="29.1" customHeight="1" x14ac:dyDescent="0.25">
      <c r="B232" s="8"/>
      <c r="C232" s="17"/>
      <c r="D232" s="13" t="s">
        <v>2</v>
      </c>
      <c r="E232" s="14" t="s">
        <v>3</v>
      </c>
      <c r="F232" s="14" t="s">
        <v>4</v>
      </c>
      <c r="G232" s="15" t="s">
        <v>5</v>
      </c>
    </row>
    <row r="233" spans="2:7" ht="17.100000000000001" customHeight="1" x14ac:dyDescent="0.25">
      <c r="B233" s="9"/>
      <c r="C233" t="s">
        <v>40</v>
      </c>
      <c r="D233" s="22">
        <v>135</v>
      </c>
      <c r="E233" s="39">
        <f>D233/150*100</f>
        <v>90</v>
      </c>
      <c r="F233" s="39">
        <f>E233</f>
        <v>90</v>
      </c>
      <c r="G233" s="3">
        <f>F233</f>
        <v>90</v>
      </c>
    </row>
    <row r="234" spans="2:7" ht="17.100000000000001" customHeight="1" x14ac:dyDescent="0.25">
      <c r="B234" s="10"/>
      <c r="C234" t="s">
        <v>41</v>
      </c>
      <c r="D234" s="2">
        <v>120</v>
      </c>
      <c r="E234" s="41">
        <f t="shared" ref="E234:E238" si="33">D234/150*100</f>
        <v>80</v>
      </c>
      <c r="F234" s="39">
        <f t="shared" ref="F234:F238" si="34">E234</f>
        <v>80</v>
      </c>
      <c r="G234" s="3">
        <f>F234+G233</f>
        <v>170</v>
      </c>
    </row>
    <row r="235" spans="2:7" ht="21" customHeight="1" x14ac:dyDescent="0.25">
      <c r="B235" s="10"/>
      <c r="C235" t="s">
        <v>42</v>
      </c>
      <c r="D235" s="19">
        <v>78</v>
      </c>
      <c r="E235" s="41">
        <f t="shared" si="33"/>
        <v>52</v>
      </c>
      <c r="F235" s="39">
        <f t="shared" si="34"/>
        <v>52</v>
      </c>
      <c r="G235" s="3">
        <f t="shared" ref="G235:G238" si="35">F235+G234</f>
        <v>222</v>
      </c>
    </row>
    <row r="236" spans="2:7" ht="17.100000000000001" customHeight="1" x14ac:dyDescent="0.25">
      <c r="B236" s="11"/>
      <c r="C236" t="s">
        <v>43</v>
      </c>
      <c r="D236" s="36">
        <v>54</v>
      </c>
      <c r="E236" s="41">
        <f t="shared" si="33"/>
        <v>36</v>
      </c>
      <c r="F236" s="39">
        <f t="shared" si="34"/>
        <v>36</v>
      </c>
      <c r="G236" s="3">
        <f t="shared" si="35"/>
        <v>258</v>
      </c>
    </row>
    <row r="237" spans="2:7" ht="17.100000000000001" customHeight="1" x14ac:dyDescent="0.25">
      <c r="B237" s="11"/>
      <c r="C237" t="s">
        <v>44</v>
      </c>
      <c r="D237" s="27">
        <v>81</v>
      </c>
      <c r="E237" s="41">
        <f t="shared" si="33"/>
        <v>54</v>
      </c>
      <c r="F237" s="39">
        <f t="shared" si="34"/>
        <v>54</v>
      </c>
      <c r="G237" s="3">
        <f t="shared" si="35"/>
        <v>312</v>
      </c>
    </row>
    <row r="238" spans="2:7" ht="17.100000000000001" customHeight="1" x14ac:dyDescent="0.25">
      <c r="B238" s="11"/>
      <c r="C238" t="s">
        <v>45</v>
      </c>
      <c r="D238" s="27">
        <v>3</v>
      </c>
      <c r="E238" s="41">
        <f t="shared" si="33"/>
        <v>2</v>
      </c>
      <c r="F238" s="39">
        <f t="shared" si="34"/>
        <v>2</v>
      </c>
      <c r="G238" s="3">
        <f t="shared" si="35"/>
        <v>314</v>
      </c>
    </row>
    <row r="239" spans="2:7" ht="17.100000000000001" customHeight="1" x14ac:dyDescent="0.25">
      <c r="B239" s="11"/>
      <c r="C239" s="23" t="s">
        <v>1</v>
      </c>
      <c r="D239" s="36">
        <f>SUM(D233:D238)</f>
        <v>471</v>
      </c>
      <c r="E239" s="24">
        <f>SUM(E233:E238)</f>
        <v>314</v>
      </c>
      <c r="F239" s="24">
        <f>SUM(F233:F238)</f>
        <v>314</v>
      </c>
      <c r="G239" s="5"/>
    </row>
    <row r="240" spans="2:7" ht="17.100000000000001" customHeight="1" x14ac:dyDescent="0.25">
      <c r="B240" s="11"/>
      <c r="C240" s="26"/>
    </row>
    <row r="241" spans="2:7" ht="17.100000000000001" customHeight="1" x14ac:dyDescent="0.25">
      <c r="B241" s="11"/>
      <c r="C241" s="17"/>
      <c r="D241" s="13" t="s">
        <v>2</v>
      </c>
      <c r="E241" s="14" t="s">
        <v>3</v>
      </c>
      <c r="F241" s="14" t="s">
        <v>4</v>
      </c>
      <c r="G241" s="15" t="s">
        <v>5</v>
      </c>
    </row>
    <row r="242" spans="2:7" ht="17.100000000000001" customHeight="1" x14ac:dyDescent="0.25">
      <c r="B242" s="11"/>
      <c r="C242" t="s">
        <v>40</v>
      </c>
      <c r="D242" s="22">
        <v>135</v>
      </c>
      <c r="E242" s="41">
        <f>D242/471*100</f>
        <v>28.662420382165603</v>
      </c>
      <c r="F242" s="39">
        <f>E242</f>
        <v>28.662420382165603</v>
      </c>
      <c r="G242" s="3">
        <f>F242</f>
        <v>28.662420382165603</v>
      </c>
    </row>
    <row r="243" spans="2:7" ht="17.100000000000001" customHeight="1" x14ac:dyDescent="0.25">
      <c r="B243" s="11"/>
      <c r="C243" t="s">
        <v>41</v>
      </c>
      <c r="D243" s="2">
        <v>120</v>
      </c>
      <c r="E243" s="41">
        <f>D243/471*100</f>
        <v>25.477707006369428</v>
      </c>
      <c r="F243" s="39">
        <f t="shared" ref="F243:F247" si="36">E243</f>
        <v>25.477707006369428</v>
      </c>
      <c r="G243" s="3">
        <f>F243+G242</f>
        <v>54.140127388535035</v>
      </c>
    </row>
    <row r="244" spans="2:7" ht="17.100000000000001" customHeight="1" x14ac:dyDescent="0.25">
      <c r="B244" s="11"/>
      <c r="C244" t="s">
        <v>42</v>
      </c>
      <c r="D244" s="19">
        <v>78</v>
      </c>
      <c r="E244" s="41">
        <f>D244/471*100</f>
        <v>16.560509554140125</v>
      </c>
      <c r="F244" s="39">
        <f t="shared" si="36"/>
        <v>16.560509554140125</v>
      </c>
      <c r="G244" s="3">
        <f t="shared" ref="G244:G247" si="37">F244+G243</f>
        <v>70.70063694267516</v>
      </c>
    </row>
    <row r="245" spans="2:7" ht="17.100000000000001" customHeight="1" x14ac:dyDescent="0.25">
      <c r="B245" s="11"/>
      <c r="C245" t="s">
        <v>43</v>
      </c>
      <c r="D245" s="36">
        <v>54</v>
      </c>
      <c r="E245" s="41">
        <f>D245/471*100</f>
        <v>11.464968152866243</v>
      </c>
      <c r="F245" s="39">
        <f t="shared" si="36"/>
        <v>11.464968152866243</v>
      </c>
      <c r="G245" s="3">
        <f t="shared" si="37"/>
        <v>82.165605095541409</v>
      </c>
    </row>
    <row r="246" spans="2:7" ht="17.100000000000001" customHeight="1" x14ac:dyDescent="0.25">
      <c r="B246" s="11"/>
      <c r="C246" t="s">
        <v>44</v>
      </c>
      <c r="D246" s="27">
        <v>81</v>
      </c>
      <c r="E246" s="41">
        <f>D246/471*100</f>
        <v>17.197452229299362</v>
      </c>
      <c r="F246" s="39">
        <f t="shared" si="36"/>
        <v>17.197452229299362</v>
      </c>
      <c r="G246" s="3">
        <f t="shared" si="37"/>
        <v>99.363057324840767</v>
      </c>
    </row>
    <row r="247" spans="2:7" ht="17.100000000000001" customHeight="1" x14ac:dyDescent="0.25">
      <c r="B247" s="11"/>
      <c r="C247" t="s">
        <v>45</v>
      </c>
      <c r="D247" s="27">
        <v>3</v>
      </c>
      <c r="E247" s="41">
        <f>D247/471*100</f>
        <v>0.63694267515923575</v>
      </c>
      <c r="F247" s="39">
        <f t="shared" si="36"/>
        <v>0.63694267515923575</v>
      </c>
      <c r="G247" s="3">
        <f t="shared" si="37"/>
        <v>100</v>
      </c>
    </row>
    <row r="248" spans="2:7" ht="17.100000000000001" customHeight="1" x14ac:dyDescent="0.25">
      <c r="B248" s="11"/>
      <c r="C248" s="23" t="s">
        <v>1</v>
      </c>
      <c r="D248" s="36">
        <f>SUM(D242:D247)</f>
        <v>471</v>
      </c>
      <c r="E248" s="24">
        <f>SUM(E242:E247)</f>
        <v>100</v>
      </c>
      <c r="F248" s="24">
        <f>SUM(F242:F247)</f>
        <v>100</v>
      </c>
      <c r="G248" s="5"/>
    </row>
    <row r="249" spans="2:7" ht="17.100000000000001" customHeight="1" x14ac:dyDescent="0.25">
      <c r="B249" s="11"/>
      <c r="C249" s="26"/>
      <c r="D249" s="27"/>
      <c r="E249" s="28"/>
      <c r="F249" s="28"/>
      <c r="G249" s="29"/>
    </row>
    <row r="251" spans="2:7" ht="54.95" customHeight="1" x14ac:dyDescent="0.25">
      <c r="B251" s="30" t="s">
        <v>46</v>
      </c>
      <c r="C251" s="31"/>
      <c r="D251" s="31"/>
      <c r="E251" s="31"/>
      <c r="F251" s="31"/>
      <c r="G251" s="32"/>
    </row>
    <row r="252" spans="2:7" ht="29.1" customHeight="1" x14ac:dyDescent="0.25">
      <c r="B252" s="8"/>
      <c r="C252" s="17"/>
      <c r="D252" s="13" t="s">
        <v>2</v>
      </c>
      <c r="E252" s="14" t="s">
        <v>3</v>
      </c>
      <c r="F252" s="14" t="s">
        <v>4</v>
      </c>
      <c r="G252" s="15" t="s">
        <v>5</v>
      </c>
    </row>
    <row r="253" spans="2:7" ht="17.100000000000001" customHeight="1" x14ac:dyDescent="0.25">
      <c r="B253" s="9"/>
      <c r="C253" s="33" t="s">
        <v>47</v>
      </c>
      <c r="D253" s="42">
        <v>30</v>
      </c>
      <c r="E253" s="39">
        <f>D253/150*100</f>
        <v>20</v>
      </c>
      <c r="F253" s="39">
        <f>E253</f>
        <v>20</v>
      </c>
      <c r="G253" s="3">
        <f>F253</f>
        <v>20</v>
      </c>
    </row>
    <row r="254" spans="2:7" ht="17.100000000000001" customHeight="1" x14ac:dyDescent="0.25">
      <c r="B254" s="10"/>
      <c r="C254" t="s">
        <v>48</v>
      </c>
      <c r="D254" s="43">
        <v>120</v>
      </c>
      <c r="E254" s="41">
        <f t="shared" ref="E254:E257" si="38">D254/150*100</f>
        <v>80</v>
      </c>
      <c r="F254" s="39">
        <f t="shared" ref="F254:F257" si="39">E254</f>
        <v>80</v>
      </c>
      <c r="G254" s="3">
        <f>F254+G253</f>
        <v>100</v>
      </c>
    </row>
    <row r="255" spans="2:7" ht="17.100000000000001" customHeight="1" x14ac:dyDescent="0.25">
      <c r="B255" s="10"/>
      <c r="C255" t="s">
        <v>49</v>
      </c>
      <c r="D255" s="22">
        <v>0</v>
      </c>
      <c r="E255" s="39">
        <f t="shared" si="38"/>
        <v>0</v>
      </c>
      <c r="F255" s="39">
        <f t="shared" si="39"/>
        <v>0</v>
      </c>
      <c r="G255" s="3">
        <f t="shared" ref="G255:G257" si="40">F255+G254</f>
        <v>100</v>
      </c>
    </row>
    <row r="256" spans="2:7" ht="17.100000000000001" customHeight="1" x14ac:dyDescent="0.25">
      <c r="B256" s="11"/>
      <c r="C256" t="s">
        <v>50</v>
      </c>
      <c r="D256" s="40">
        <v>0</v>
      </c>
      <c r="E256" s="39">
        <f t="shared" si="38"/>
        <v>0</v>
      </c>
      <c r="F256" s="39">
        <f t="shared" si="39"/>
        <v>0</v>
      </c>
      <c r="G256" s="3">
        <f t="shared" si="40"/>
        <v>100</v>
      </c>
    </row>
    <row r="257" spans="2:7" ht="17.100000000000001" customHeight="1" x14ac:dyDescent="0.25">
      <c r="B257" s="11"/>
      <c r="C257" t="s">
        <v>51</v>
      </c>
      <c r="D257" s="27">
        <v>0</v>
      </c>
      <c r="E257" s="39">
        <f t="shared" si="38"/>
        <v>0</v>
      </c>
      <c r="F257" s="39">
        <f t="shared" si="39"/>
        <v>0</v>
      </c>
      <c r="G257" s="3">
        <f t="shared" si="40"/>
        <v>100</v>
      </c>
    </row>
    <row r="258" spans="2:7" ht="17.100000000000001" customHeight="1" x14ac:dyDescent="0.25">
      <c r="B258" s="11"/>
      <c r="C258" s="12" t="s">
        <v>1</v>
      </c>
      <c r="D258" s="35">
        <v>150</v>
      </c>
      <c r="E258" s="4">
        <v>100</v>
      </c>
      <c r="F258" s="4">
        <v>100</v>
      </c>
      <c r="G258" s="5"/>
    </row>
    <row r="259" spans="2:7" ht="17.100000000000001" customHeight="1" x14ac:dyDescent="0.25">
      <c r="B259" s="11"/>
      <c r="C259" s="26"/>
    </row>
    <row r="260" spans="2:7" ht="17.100000000000001" customHeight="1" x14ac:dyDescent="0.25">
      <c r="B260" s="11"/>
      <c r="C260" s="26"/>
    </row>
    <row r="261" spans="2:7" ht="17.100000000000001" customHeight="1" x14ac:dyDescent="0.25">
      <c r="B261" s="11"/>
      <c r="C261" s="26"/>
      <c r="D261" s="27"/>
      <c r="E261" s="28"/>
      <c r="F261" s="28"/>
      <c r="G261" s="29"/>
    </row>
    <row r="262" spans="2:7" ht="17.100000000000001" customHeight="1" x14ac:dyDescent="0.25">
      <c r="B262" s="11"/>
      <c r="C262" s="26"/>
      <c r="D262" s="27"/>
      <c r="E262" s="28"/>
      <c r="F262" s="28"/>
      <c r="G262" s="29"/>
    </row>
    <row r="263" spans="2:7" ht="17.100000000000001" customHeight="1" x14ac:dyDescent="0.25">
      <c r="B263" s="11"/>
      <c r="C263" s="26"/>
      <c r="D263" s="27"/>
      <c r="E263" s="28"/>
      <c r="F263" s="28"/>
      <c r="G263" s="29"/>
    </row>
    <row r="264" spans="2:7" ht="17.100000000000001" customHeight="1" x14ac:dyDescent="0.25">
      <c r="B264" s="11"/>
      <c r="C264" s="26"/>
      <c r="D264" s="27"/>
      <c r="E264" s="28"/>
      <c r="F264" s="28"/>
      <c r="G264" s="29"/>
    </row>
    <row r="265" spans="2:7" ht="17.100000000000001" customHeight="1" x14ac:dyDescent="0.25">
      <c r="B265" s="11"/>
      <c r="C265" s="26"/>
      <c r="D265" s="27"/>
      <c r="E265" s="28"/>
      <c r="F265" s="28"/>
      <c r="G265" s="29"/>
    </row>
    <row r="266" spans="2:7" ht="17.100000000000001" customHeight="1" x14ac:dyDescent="0.25">
      <c r="B266" s="11"/>
      <c r="C266" s="26"/>
      <c r="D266" s="27"/>
      <c r="E266" s="28"/>
      <c r="F266" s="28"/>
      <c r="G266" s="29"/>
    </row>
    <row r="267" spans="2:7" ht="17.100000000000001" customHeight="1" x14ac:dyDescent="0.25">
      <c r="B267" s="11"/>
      <c r="C267" s="26"/>
      <c r="D267" s="27"/>
      <c r="E267" s="28"/>
      <c r="F267" s="28"/>
      <c r="G267" s="29"/>
    </row>
    <row r="268" spans="2:7" ht="17.100000000000001" customHeight="1" x14ac:dyDescent="0.25">
      <c r="B268" s="11"/>
      <c r="C268" s="26"/>
      <c r="D268" s="27"/>
      <c r="E268" s="28"/>
      <c r="F268" s="28"/>
      <c r="G268" s="29"/>
    </row>
    <row r="269" spans="2:7" ht="17.100000000000001" customHeight="1" x14ac:dyDescent="0.25">
      <c r="B269" s="11"/>
      <c r="C269" s="26"/>
      <c r="D269" s="27"/>
      <c r="E269" s="28"/>
      <c r="F269" s="28"/>
      <c r="G269" s="29"/>
    </row>
  </sheetData>
  <mergeCells count="14">
    <mergeCell ref="B231:G231"/>
    <mergeCell ref="B251:G251"/>
    <mergeCell ref="B211:G211"/>
    <mergeCell ref="N7:S7"/>
    <mergeCell ref="B148:G148"/>
    <mergeCell ref="B192:G192"/>
    <mergeCell ref="B107:G107"/>
    <mergeCell ref="B129:G129"/>
    <mergeCell ref="B86:G86"/>
    <mergeCell ref="B166:G166"/>
    <mergeCell ref="B47:G47"/>
    <mergeCell ref="B66:G66"/>
    <mergeCell ref="B7:G7"/>
    <mergeCell ref="B27:G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2023-06-17T11:17:52Z</dcterms:modified>
</cp:coreProperties>
</file>