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DONE\Nayana miss\2\"/>
    </mc:Choice>
  </mc:AlternateContent>
  <xr:revisionPtr revIDLastSave="0" documentId="13_ncr:1_{612211E7-7619-4F07-92D7-98588207FA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46" i="1" l="1"/>
  <c r="K47" i="1"/>
  <c r="L47" i="1" s="1"/>
  <c r="K48" i="1"/>
  <c r="K49" i="1"/>
  <c r="L49" i="1" s="1"/>
  <c r="K45" i="1"/>
  <c r="K44" i="1"/>
  <c r="L48" i="1"/>
  <c r="L46" i="1"/>
  <c r="L45" i="1"/>
  <c r="L44" i="1"/>
  <c r="F50" i="1"/>
  <c r="E50" i="1"/>
  <c r="E46" i="1"/>
  <c r="F46" i="1"/>
  <c r="G46" i="1"/>
  <c r="E47" i="1"/>
  <c r="F47" i="1" s="1"/>
  <c r="G47" i="1" s="1"/>
  <c r="E48" i="1"/>
  <c r="F48" i="1"/>
  <c r="E49" i="1"/>
  <c r="F49" i="1"/>
  <c r="E45" i="1"/>
  <c r="F45" i="1" s="1"/>
  <c r="E44" i="1"/>
  <c r="F44" i="1" s="1"/>
  <c r="G44" i="1" s="1"/>
  <c r="K68" i="1"/>
  <c r="K69" i="1"/>
  <c r="K70" i="1"/>
  <c r="K71" i="1"/>
  <c r="L71" i="1" s="1"/>
  <c r="K72" i="1"/>
  <c r="K73" i="1"/>
  <c r="K74" i="1"/>
  <c r="L74" i="1" s="1"/>
  <c r="K67" i="1"/>
  <c r="K66" i="1"/>
  <c r="J75" i="1"/>
  <c r="L73" i="1"/>
  <c r="L72" i="1"/>
  <c r="L70" i="1"/>
  <c r="L69" i="1"/>
  <c r="L68" i="1"/>
  <c r="L67" i="1"/>
  <c r="L66" i="1"/>
  <c r="F75" i="1"/>
  <c r="E75" i="1"/>
  <c r="E68" i="1"/>
  <c r="F68" i="1"/>
  <c r="G68" i="1"/>
  <c r="E69" i="1"/>
  <c r="F69" i="1" s="1"/>
  <c r="G69" i="1" s="1"/>
  <c r="E70" i="1"/>
  <c r="F70" i="1"/>
  <c r="E71" i="1"/>
  <c r="F71" i="1"/>
  <c r="E72" i="1"/>
  <c r="F72" i="1"/>
  <c r="E73" i="1"/>
  <c r="F73" i="1" s="1"/>
  <c r="E74" i="1"/>
  <c r="F74" i="1"/>
  <c r="E67" i="1"/>
  <c r="F67" i="1" s="1"/>
  <c r="E66" i="1"/>
  <c r="F66" i="1" s="1"/>
  <c r="G66" i="1" s="1"/>
  <c r="K87" i="1"/>
  <c r="K88" i="1"/>
  <c r="K89" i="1"/>
  <c r="L89" i="1" s="1"/>
  <c r="K90" i="1"/>
  <c r="K91" i="1"/>
  <c r="K92" i="1"/>
  <c r="K93" i="1"/>
  <c r="L93" i="1" s="1"/>
  <c r="K94" i="1"/>
  <c r="K95" i="1"/>
  <c r="K96" i="1"/>
  <c r="K97" i="1"/>
  <c r="L97" i="1" s="1"/>
  <c r="K98" i="1"/>
  <c r="K86" i="1"/>
  <c r="K85" i="1"/>
  <c r="J99" i="1"/>
  <c r="L98" i="1"/>
  <c r="L96" i="1"/>
  <c r="L95" i="1"/>
  <c r="L94" i="1"/>
  <c r="L92" i="1"/>
  <c r="L91" i="1"/>
  <c r="L90" i="1"/>
  <c r="L88" i="1"/>
  <c r="L87" i="1"/>
  <c r="L86" i="1"/>
  <c r="L85" i="1"/>
  <c r="D99" i="1"/>
  <c r="F99" i="1"/>
  <c r="E99" i="1"/>
  <c r="E87" i="1"/>
  <c r="F87" i="1"/>
  <c r="G87" i="1"/>
  <c r="E88" i="1"/>
  <c r="F88" i="1" s="1"/>
  <c r="G88" i="1" s="1"/>
  <c r="E89" i="1"/>
  <c r="F89" i="1"/>
  <c r="E90" i="1"/>
  <c r="F90" i="1"/>
  <c r="E91" i="1"/>
  <c r="F91" i="1"/>
  <c r="E92" i="1"/>
  <c r="F92" i="1" s="1"/>
  <c r="E93" i="1"/>
  <c r="F93" i="1"/>
  <c r="E94" i="1"/>
  <c r="F94" i="1"/>
  <c r="E95" i="1"/>
  <c r="F95" i="1"/>
  <c r="E96" i="1"/>
  <c r="F96" i="1" s="1"/>
  <c r="E97" i="1"/>
  <c r="F97" i="1"/>
  <c r="E98" i="1"/>
  <c r="F98" i="1"/>
  <c r="E86" i="1"/>
  <c r="F86" i="1" s="1"/>
  <c r="E85" i="1"/>
  <c r="F85" i="1" s="1"/>
  <c r="G85" i="1" s="1"/>
  <c r="K108" i="1"/>
  <c r="K109" i="1"/>
  <c r="K110" i="1"/>
  <c r="K111" i="1"/>
  <c r="L111" i="1" s="1"/>
  <c r="K112" i="1"/>
  <c r="K113" i="1"/>
  <c r="K114" i="1"/>
  <c r="K115" i="1"/>
  <c r="L115" i="1" s="1"/>
  <c r="K116" i="1"/>
  <c r="K117" i="1"/>
  <c r="K118" i="1"/>
  <c r="K107" i="1"/>
  <c r="K106" i="1"/>
  <c r="J119" i="1"/>
  <c r="L118" i="1"/>
  <c r="L117" i="1"/>
  <c r="L116" i="1"/>
  <c r="L114" i="1"/>
  <c r="L113" i="1"/>
  <c r="L112" i="1"/>
  <c r="L110" i="1"/>
  <c r="L109" i="1"/>
  <c r="L108" i="1"/>
  <c r="L107" i="1"/>
  <c r="L106" i="1"/>
  <c r="F119" i="1"/>
  <c r="E119" i="1"/>
  <c r="E108" i="1"/>
  <c r="F108" i="1"/>
  <c r="G108" i="1"/>
  <c r="E109" i="1"/>
  <c r="F109" i="1" s="1"/>
  <c r="G109" i="1" s="1"/>
  <c r="E110" i="1"/>
  <c r="F110" i="1"/>
  <c r="E111" i="1"/>
  <c r="F111" i="1"/>
  <c r="E112" i="1"/>
  <c r="F112" i="1"/>
  <c r="E113" i="1"/>
  <c r="F113" i="1" s="1"/>
  <c r="E114" i="1"/>
  <c r="F114" i="1"/>
  <c r="E115" i="1"/>
  <c r="F115" i="1"/>
  <c r="E116" i="1"/>
  <c r="F116" i="1"/>
  <c r="E117" i="1"/>
  <c r="F117" i="1" s="1"/>
  <c r="E118" i="1"/>
  <c r="F118" i="1"/>
  <c r="E107" i="1"/>
  <c r="F107" i="1" s="1"/>
  <c r="E106" i="1"/>
  <c r="F106" i="1" s="1"/>
  <c r="G106" i="1" s="1"/>
  <c r="K130" i="1"/>
  <c r="K131" i="1"/>
  <c r="K132" i="1"/>
  <c r="L132" i="1" s="1"/>
  <c r="K133" i="1"/>
  <c r="K134" i="1"/>
  <c r="K135" i="1"/>
  <c r="K136" i="1"/>
  <c r="L136" i="1" s="1"/>
  <c r="K137" i="1"/>
  <c r="K138" i="1"/>
  <c r="K139" i="1"/>
  <c r="K129" i="1"/>
  <c r="K128" i="1"/>
  <c r="D140" i="1"/>
  <c r="L139" i="1"/>
  <c r="L138" i="1"/>
  <c r="L137" i="1"/>
  <c r="L135" i="1"/>
  <c r="L134" i="1"/>
  <c r="L133" i="1"/>
  <c r="L131" i="1"/>
  <c r="L130" i="1"/>
  <c r="L129" i="1"/>
  <c r="L128" i="1"/>
  <c r="F140" i="1"/>
  <c r="E140" i="1"/>
  <c r="E133" i="1"/>
  <c r="F133" i="1"/>
  <c r="G133" i="1"/>
  <c r="E134" i="1"/>
  <c r="F134" i="1" s="1"/>
  <c r="G134" i="1" s="1"/>
  <c r="E135" i="1"/>
  <c r="F135" i="1"/>
  <c r="E136" i="1"/>
  <c r="F136" i="1"/>
  <c r="E137" i="1"/>
  <c r="F137" i="1"/>
  <c r="E138" i="1"/>
  <c r="F138" i="1" s="1"/>
  <c r="E139" i="1"/>
  <c r="F139" i="1"/>
  <c r="E132" i="1"/>
  <c r="F132" i="1" s="1"/>
  <c r="E131" i="1"/>
  <c r="F131" i="1" s="1"/>
  <c r="F130" i="1"/>
  <c r="E130" i="1"/>
  <c r="E129" i="1"/>
  <c r="F129" i="1" s="1"/>
  <c r="E128" i="1"/>
  <c r="F128" i="1" s="1"/>
  <c r="G128" i="1" s="1"/>
  <c r="K151" i="1"/>
  <c r="K152" i="1"/>
  <c r="K153" i="1"/>
  <c r="K150" i="1"/>
  <c r="K149" i="1"/>
  <c r="J154" i="1"/>
  <c r="L153" i="1"/>
  <c r="L152" i="1"/>
  <c r="L151" i="1"/>
  <c r="L150" i="1"/>
  <c r="L149" i="1"/>
  <c r="F154" i="1"/>
  <c r="E154" i="1"/>
  <c r="E153" i="1"/>
  <c r="F153" i="1"/>
  <c r="G153" i="1"/>
  <c r="E152" i="1"/>
  <c r="F152" i="1"/>
  <c r="G152" i="1"/>
  <c r="E151" i="1"/>
  <c r="F151" i="1" s="1"/>
  <c r="F150" i="1"/>
  <c r="E150" i="1"/>
  <c r="E149" i="1"/>
  <c r="F149" i="1" s="1"/>
  <c r="G149" i="1" s="1"/>
  <c r="K171" i="1"/>
  <c r="K172" i="1"/>
  <c r="K173" i="1"/>
  <c r="L173" i="1" s="1"/>
  <c r="K174" i="1"/>
  <c r="K175" i="1"/>
  <c r="K176" i="1"/>
  <c r="K170" i="1"/>
  <c r="K169" i="1"/>
  <c r="J177" i="1"/>
  <c r="L176" i="1"/>
  <c r="L175" i="1"/>
  <c r="L174" i="1"/>
  <c r="L172" i="1"/>
  <c r="L171" i="1"/>
  <c r="L170" i="1"/>
  <c r="L169" i="1"/>
  <c r="F177" i="1"/>
  <c r="E177" i="1"/>
  <c r="E171" i="1"/>
  <c r="F171" i="1"/>
  <c r="G171" i="1" s="1"/>
  <c r="E172" i="1"/>
  <c r="F172" i="1" s="1"/>
  <c r="G172" i="1" s="1"/>
  <c r="E173" i="1"/>
  <c r="F173" i="1"/>
  <c r="E174" i="1"/>
  <c r="F174" i="1"/>
  <c r="E175" i="1"/>
  <c r="F175" i="1"/>
  <c r="E176" i="1"/>
  <c r="F176" i="1" s="1"/>
  <c r="E170" i="1"/>
  <c r="F170" i="1" s="1"/>
  <c r="E169" i="1"/>
  <c r="F169" i="1" s="1"/>
  <c r="G169" i="1" s="1"/>
  <c r="K190" i="1"/>
  <c r="K191" i="1"/>
  <c r="K192" i="1"/>
  <c r="L192" i="1" s="1"/>
  <c r="K193" i="1"/>
  <c r="L193" i="1" s="1"/>
  <c r="K194" i="1"/>
  <c r="K189" i="1"/>
  <c r="K188" i="1"/>
  <c r="J195" i="1"/>
  <c r="L194" i="1"/>
  <c r="L191" i="1"/>
  <c r="L190" i="1"/>
  <c r="L189" i="1"/>
  <c r="L188" i="1"/>
  <c r="F195" i="1"/>
  <c r="E195" i="1"/>
  <c r="E190" i="1"/>
  <c r="F190" i="1"/>
  <c r="G190" i="1"/>
  <c r="E191" i="1"/>
  <c r="F191" i="1" s="1"/>
  <c r="G191" i="1" s="1"/>
  <c r="E192" i="1"/>
  <c r="F192" i="1"/>
  <c r="E193" i="1"/>
  <c r="F193" i="1"/>
  <c r="E194" i="1"/>
  <c r="F194" i="1"/>
  <c r="E189" i="1"/>
  <c r="F189" i="1" s="1"/>
  <c r="E188" i="1"/>
  <c r="F188" i="1" s="1"/>
  <c r="G188" i="1" s="1"/>
  <c r="K208" i="1"/>
  <c r="K209" i="1"/>
  <c r="K211" i="1" s="1"/>
  <c r="K210" i="1"/>
  <c r="L210" i="1" s="1"/>
  <c r="K207" i="1"/>
  <c r="J211" i="1"/>
  <c r="L209" i="1"/>
  <c r="L208" i="1"/>
  <c r="F211" i="1"/>
  <c r="E211" i="1"/>
  <c r="E209" i="1"/>
  <c r="F209" i="1"/>
  <c r="G209" i="1"/>
  <c r="E210" i="1"/>
  <c r="F210" i="1" s="1"/>
  <c r="G210" i="1" s="1"/>
  <c r="E208" i="1"/>
  <c r="F208" i="1"/>
  <c r="G208" i="1"/>
  <c r="G207" i="1"/>
  <c r="F207" i="1"/>
  <c r="E207" i="1"/>
  <c r="D211" i="1"/>
  <c r="D195" i="1"/>
  <c r="D177" i="1"/>
  <c r="D154" i="1"/>
  <c r="D119" i="1"/>
  <c r="D75" i="1"/>
  <c r="J50" i="1"/>
  <c r="D50" i="1"/>
  <c r="L50" i="1" l="1"/>
  <c r="M44" i="1"/>
  <c r="M45" i="1" s="1"/>
  <c r="M46" i="1" s="1"/>
  <c r="M47" i="1" s="1"/>
  <c r="M48" i="1" s="1"/>
  <c r="M49" i="1" s="1"/>
  <c r="K50" i="1"/>
  <c r="G48" i="1"/>
  <c r="G49" i="1" s="1"/>
  <c r="G45" i="1"/>
  <c r="L75" i="1"/>
  <c r="M66" i="1"/>
  <c r="M67" i="1"/>
  <c r="M68" i="1" s="1"/>
  <c r="M69" i="1" s="1"/>
  <c r="M70" i="1" s="1"/>
  <c r="M71" i="1" s="1"/>
  <c r="M72" i="1" s="1"/>
  <c r="M73" i="1" s="1"/>
  <c r="M74" i="1" s="1"/>
  <c r="K75" i="1"/>
  <c r="G70" i="1"/>
  <c r="G71" i="1" s="1"/>
  <c r="G72" i="1" s="1"/>
  <c r="G73" i="1" s="1"/>
  <c r="G74" i="1" s="1"/>
  <c r="G67" i="1"/>
  <c r="L99" i="1"/>
  <c r="M85" i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K99" i="1"/>
  <c r="G89" i="1"/>
  <c r="G90" i="1" s="1"/>
  <c r="G91" i="1" s="1"/>
  <c r="G92" i="1"/>
  <c r="G93" i="1" s="1"/>
  <c r="G94" i="1" s="1"/>
  <c r="G95" i="1" s="1"/>
  <c r="G96" i="1" s="1"/>
  <c r="G97" i="1" s="1"/>
  <c r="G98" i="1" s="1"/>
  <c r="G86" i="1"/>
  <c r="L119" i="1"/>
  <c r="M106" i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K119" i="1"/>
  <c r="G110" i="1"/>
  <c r="G111" i="1" s="1"/>
  <c r="G112" i="1" s="1"/>
  <c r="G113" i="1" s="1"/>
  <c r="G114" i="1" s="1"/>
  <c r="G115" i="1" s="1"/>
  <c r="G116" i="1" s="1"/>
  <c r="G117" i="1" s="1"/>
  <c r="G118" i="1" s="1"/>
  <c r="G107" i="1"/>
  <c r="L140" i="1"/>
  <c r="M128" i="1"/>
  <c r="M129" i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K140" i="1"/>
  <c r="G135" i="1"/>
  <c r="G136" i="1" s="1"/>
  <c r="G137" i="1" s="1"/>
  <c r="G138" i="1" s="1"/>
  <c r="G139" i="1" s="1"/>
  <c r="G129" i="1"/>
  <c r="G130" i="1" s="1"/>
  <c r="G131" i="1" s="1"/>
  <c r="G132" i="1" s="1"/>
  <c r="L154" i="1"/>
  <c r="M149" i="1"/>
  <c r="M150" i="1" s="1"/>
  <c r="M151" i="1" s="1"/>
  <c r="M152" i="1" s="1"/>
  <c r="M153" i="1" s="1"/>
  <c r="K154" i="1"/>
  <c r="G150" i="1"/>
  <c r="G151" i="1"/>
  <c r="L177" i="1"/>
  <c r="M169" i="1"/>
  <c r="M170" i="1" s="1"/>
  <c r="M171" i="1" s="1"/>
  <c r="M172" i="1" s="1"/>
  <c r="M173" i="1" s="1"/>
  <c r="M174" i="1" s="1"/>
  <c r="M175" i="1" s="1"/>
  <c r="M176" i="1" s="1"/>
  <c r="K177" i="1"/>
  <c r="G173" i="1"/>
  <c r="G174" i="1" s="1"/>
  <c r="G175" i="1" s="1"/>
  <c r="G176" i="1" s="1"/>
  <c r="G170" i="1"/>
  <c r="L195" i="1"/>
  <c r="M188" i="1"/>
  <c r="M189" i="1" s="1"/>
  <c r="M190" i="1" s="1"/>
  <c r="M191" i="1" s="1"/>
  <c r="M192" i="1" s="1"/>
  <c r="M193" i="1" s="1"/>
  <c r="M194" i="1" s="1"/>
  <c r="K195" i="1"/>
  <c r="G192" i="1"/>
  <c r="G193" i="1" s="1"/>
  <c r="G194" i="1" s="1"/>
  <c r="G189" i="1"/>
  <c r="L207" i="1"/>
  <c r="L211" i="1" l="1"/>
  <c r="M207" i="1"/>
  <c r="M208" i="1" s="1"/>
  <c r="M209" i="1" s="1"/>
  <c r="M210" i="1" s="1"/>
</calcChain>
</file>

<file path=xl/sharedStrings.xml><?xml version="1.0" encoding="utf-8"?>
<sst xmlns="http://schemas.openxmlformats.org/spreadsheetml/2006/main" count="285" uniqueCount="116">
  <si>
    <t>Your temporary usage period for IBM SPSS Statistics will expire in 4557 days.</t>
  </si>
  <si>
    <t>GET DATA</t>
  </si>
  <si>
    <t xml:space="preserve">  /TYPE=XLSX</t>
  </si>
  <si>
    <t xml:space="preserve">  /FILE='C:\SPSS\2023\DONE\Nayana miss\2\independed-nmbered.xlsx'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</si>
  <si>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</si>
  <si>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</si>
  <si>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</si>
  <si>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</si>
  <si>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</si>
  <si>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</si>
  <si>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</si>
  <si>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OUTFILE='C:\SPSS\2023\DONE\Nayana miss\2\Untitled2.sav'</t>
  </si>
  <si>
    <t xml:space="preserve">  /COMPRESSED.</t>
  </si>
  <si>
    <t>DATASET ACTIVATE DataSet1.</t>
  </si>
  <si>
    <t>FREQUENCIES VARIABLES=@1.1පුරුෂභාවය @2.ඔබඋපාධියහදාරනුලබනවිශ @3.ඔබඅධ්‍යනයකරනුලබනවසර</t>
  </si>
  <si>
    <t xml:space="preserve">    @5.ඔබපාසල්අධ්‍යාපනයේදී1ස @6.ඔබලබනසන්නිවේදනවිශේෂව @9ඔබගේවිෂයනිර්දේශයරැකි @10.ඔබගේවිෂයනිර්දේශයේසදහ</t>
  </si>
  <si>
    <t xml:space="preserve">    @11.2ිනම්ඔබඅදාළවිෂයන්පිළ @12.ඔබගේවිෂයනිර්දේශයේසදහ @13.2ිනම්විභාගයටපමණක්අවශ @14.ඔබවිශ්වවිද්‍යාලයේඇති</t>
  </si>
  <si>
    <t xml:space="preserve">    @15.මෙමඇගයීම්ක්‍රමපිළිබද @19.උසස්අධ්‍යාපනවිෂයමාලා @20.විෂයඉගෙනගැනීමේදීඔබටත @21.විෂයඋගන්වනගුරුවරුන්ග</t>
  </si>
  <si>
    <t xml:space="preserve">    @22.විෂයනිර්දේශයතුළඔබඉගෙ @23.ඔබටඉගෙනගැනීමටතිබෙන්න @25.ප්‍රධානවිෂයකටවෙන්වපව</t>
  </si>
  <si>
    <t xml:space="preserve">    @26.electiveවිෂයකටවෙන්වපවතිනක @27.උපාධියටහිමිවනසම්භාරCre @28.ඔබගේඋපාධියෙන්පසුයොමු</t>
  </si>
  <si>
    <t xml:space="preserve">    @29.ඔබගේවිෂයනිර්දේශයරැකි @30.මෙමඋපාධියටසීමාවාසිකප @32.සීමාවාසිකපුහුණුවඔබටඅ @33.ශ්‍රීලංකාවේයහපත්මාධ්</t>
  </si>
  <si>
    <t xml:space="preserve">    @34.වර්තමානයේශ්‍රීලංකාවේ @35.ජනමාධ්‍යවේදීන්ටමාධ්‍ @36.උපාධියෙන්පසුවඅනිවාර් @37.ඔබගේඋපාධියෙන්පසුඔබමා</t>
  </si>
  <si>
    <t xml:space="preserve">    @39.මාධ්‍යයෙන්ලබාදෙනපණිව @40.මාධ්‍යපිළිබඳවඅධ්‍යාප @43.ඔබඋපාධියටහදාරනකරුණුප @44.අනෙක්විශ්වවිද්‍යාලයන</t>
  </si>
  <si>
    <t xml:space="preserve">  /STATISTICS=STDDEV</t>
  </si>
  <si>
    <t xml:space="preserve">  /ORDER=ANALYSIS.</t>
  </si>
  <si>
    <t>tl;=j</t>
  </si>
  <si>
    <t>ixLHd;h</t>
  </si>
  <si>
    <t>m%;sY;h</t>
  </si>
  <si>
    <t>j&lt;x.= m%;sY;h</t>
  </si>
  <si>
    <t>iuqÉÑ; ixLHd;h</t>
  </si>
  <si>
    <t xml:space="preserve">4. ඔබ සන්නිවේදන සහ මාධ්‍ය (ජන මාධ්‍ය) විෂය ක්ෂේත්‍රය විශේෂවේදී උපාධිය සදහා තෝරා ගැනීමට හේතු වූයේ, (එකකට වැඩි ගණනක් තේරීම් කළ හැකිය) 
</t>
  </si>
  <si>
    <t>ප්රතිපල මත ලැබූ විෂයක්ෂේත්රය වන බැවින්</t>
  </si>
  <si>
    <t>විෂය ක්ෂේත්රයට පවතිනපෞද්ගලික රුචිකත්වය මත</t>
  </si>
  <si>
    <t>අදාළ විෂය ක්ෂේත්රයෙන් රැකියාවක් සොයා ගැනීමට තිබෙන පහසුව නිසා</t>
  </si>
  <si>
    <t>වෙනත් කළ හැකි විෂයක්නොපැවති නිසා</t>
  </si>
  <si>
    <t>අධ්යයන අංශයේ ආචාර්යවරුන්ගේ ප්රවීණත්වය නිසා</t>
  </si>
  <si>
    <t>විෂය දැනුම ලබා ගැනීමටපවතින රැචිකත්වය නිසා</t>
  </si>
  <si>
    <t>විෂය නිර්දේශය යාවත්කාලීන වන බැවින්</t>
  </si>
  <si>
    <t>නිසි පරිදි දැනුම ලබා ගැනීමට විෂය නිර්දේශ සැලසුම් වී පවතින බැවින්</t>
  </si>
  <si>
    <t>ගැඹුරු විෂය කරුණු සාකච්ඡා වන බැවින්</t>
  </si>
  <si>
    <t>ප්රායෝගික කරුණු අඩංගු වන බැවින්</t>
  </si>
  <si>
    <t>යාවත්කාලීන වන බැවින්</t>
  </si>
  <si>
    <t>අධ්යයන පරිසරය සතුටුදායක වන බැවින්</t>
  </si>
  <si>
    <t>න්යායික සහ ප්රායෝගික කරුණු සමබරව ලබා දෙන බැවින්</t>
  </si>
  <si>
    <t>වටහා ගැනීමේ පහසුව</t>
  </si>
  <si>
    <t>වෙනත්</t>
  </si>
  <si>
    <t xml:space="preserve">7. සතුටුදායක නම් එයට හේතු වන්නේ, (එකකට වැඩි ගණනක් තේරීම් කළ හැකිය)
</t>
  </si>
  <si>
    <t>8. අසතුටුදායක නම් එයට හේතු වන්නේ, (එකකට වැඩි ගණනක් තේරීම් කළ හැකිය)</t>
  </si>
  <si>
    <t>විෂය නිර්දේශය යාවත්කාලීන නොවීම</t>
  </si>
  <si>
    <t>විෂය කරුණු මතුපිටින් පමණක් ඉගැන්වීම සිදුවීම</t>
  </si>
  <si>
    <t>විෂය කරුණු වටහා ගැනීමේ අපහසුව</t>
  </si>
  <si>
    <t>නිසි අධ්යයන පරිසරයක් නොතිබීම</t>
  </si>
  <si>
    <t>න්යායික කරුණු කෙරෙහි වැඩි අවධානයක් යොමු කිරීම</t>
  </si>
  <si>
    <t>ප්රායෝගික දැනුම ලබා දීමට ප්රමාණවත් කාලයක් වෙන් නොකිරීම</t>
  </si>
  <si>
    <t>නිසි විෂය අවබෝධයක් සහිත ආචාර්යවරුන්ගේ හිගය</t>
  </si>
  <si>
    <t>අධික සම්භාර (Credits) ප්රමාණය</t>
  </si>
  <si>
    <t>අධික අධ්යයන පීඩනයක් අන්තර්ගත වීම</t>
  </si>
  <si>
    <t>පැවරුම් ආදිය සදහා නිසි මාර්ගෝපදේශ ලබා නොදීම</t>
  </si>
  <si>
    <t>අදාළ විෂය කරුණු අඩංගු කෘති හිග වීම</t>
  </si>
  <si>
    <t>යාවත්කාලීන කරුණු සෙවීමේදී භාෂාවේ පවතින ගැටලු</t>
  </si>
  <si>
    <t>නව දැනුම් ක්ෂේත්රයන් පිළිබදව නිසි මගපෙන්වීමක් නොලැබීම</t>
  </si>
  <si>
    <t>16. ඔබ විශ්වවිද්‍යාලයේ පවතින ඉගැන්වීමේ සහ ඉගෙනීමේ ක්‍රම වන්නේ, (එකකට වැඩි ගණනක් තේරීම් කළ හැකිය)</t>
  </si>
  <si>
    <t>මාර්ගගත, Online</t>
  </si>
  <si>
    <t>මුහුණට මුහුණ, face to face</t>
  </si>
  <si>
    <t>අන්තර්ක්රියාකාරි දේශන interactive lectures)</t>
  </si>
  <si>
    <t>සාකච්ඡා, (Discussions</t>
  </si>
  <si>
    <t>සංසද  (Forums)</t>
  </si>
  <si>
    <t>තනි/ කණ්ඩායම් වැඩ (Individual/ group work)</t>
  </si>
  <si>
    <t>පැවරැම් (Assignments)</t>
  </si>
  <si>
    <t>ගැටලු මත පදනම් වූ ඉගෙනීම (Problem-based learning)</t>
  </si>
  <si>
    <t>ශිෂ්ය ඉදිරිපත් කිරීම් (Student presentations (individual/ group)</t>
  </si>
  <si>
    <t>කණ්ඩායම්/ විමසුම් පදනම් කරගත් ඉගෙනීම (Team/inquiry-based learning)</t>
  </si>
  <si>
    <t>ශ්රව්ය, දෘශ්ය ක්රියාකාරකම් (Audio-Visual material)</t>
  </si>
  <si>
    <t>මාර්ගෝපදේශන කියවීම (Guided reading)</t>
  </si>
  <si>
    <t>ස්වාධීන ඉගෙනුම් ක්රියාකාරකම් (Independent learning activities)</t>
  </si>
  <si>
    <t>17. ඔබගේ විෂය නිර්දේශයේ වැඩි වශයෙන් මේ වන විට ඇතුළත් වී ඇතැයි ඔබ සලකන්නේ, (එකකට වැඩි ගණනක් තේරීම් කළ හැකිය)</t>
  </si>
  <si>
    <t>න්යායාත්මක කරුණු වැඩි වශයෙන්</t>
  </si>
  <si>
    <t>ප්රායෝගික කරුණු වැඩි වශයෙන්</t>
  </si>
  <si>
    <t>න්යායාත්මක සහ ප්රායෝගික කරුණු සමබරව</t>
  </si>
  <si>
    <t>විවේචනාත්මක චින්තනය වර්ධනයට ඉවහල් වන කරුණු</t>
  </si>
  <si>
    <t>නිර්මාණශීලිත්වය වර්ධනයට ඇතුළත් කරුණු</t>
  </si>
  <si>
    <t>සම්බන්ධයක් නොමැති විෂයන් අන්තර්ගතය</t>
  </si>
  <si>
    <t>එක් මාතෘකාවක් තුළ අසීමිත උප මාතෘකා ප්රමාණයක් ඇත</t>
  </si>
  <si>
    <t>ඇගයීම් ක්රම විනිවිදත්වයෙන් තොර වීම</t>
  </si>
  <si>
    <t>නව තාක්ෂණය හා සම්බන්ධ මාතෘකා අන්තර්ගත වීම</t>
  </si>
  <si>
    <t>විෂය මාතෘකා හා නිර්දේශිත කියවීම් ප්රමාණවත් නොවීම</t>
  </si>
  <si>
    <t>උපාධියෙන් පසු වැඩ ලෝකය හා විෂය නිර්දේශය ගැලපීම</t>
  </si>
  <si>
    <t>ජීවිතයට උකහා ගත හැකි මාතෘකා අන්තර්ගත වීම</t>
  </si>
  <si>
    <t xml:space="preserve">18. ඔබ විශ්වවිද්‍යාලයේ පවතින විෂය නිර්දේශ තුළ අඩංගු විය යුතු යැයි ඔබ සලකන්නේ, </t>
  </si>
  <si>
    <t>න්යායාත්මක කරුණු වැඩි වශයෙන් අඩංගු විය යුතුය.</t>
  </si>
  <si>
    <t>ප්රායෝගික කරුණු වැඩි වශයෙන් අඩංගු විය යුතුය.</t>
  </si>
  <si>
    <t>න්යායාත්මක සහ ප්රායෝගික කරුණු සමබරව අඩංගු විය යුතුය.</t>
  </si>
  <si>
    <t>නව තාක්ෂණය හා සමගාමී විෂයන්</t>
  </si>
  <si>
    <t>රැකියා වෙළදපොළ ඉලක්ක කර ගත් විෂයන්</t>
  </si>
  <si>
    <t>38. නැති නම් එයට හේතු වශයෙන් ඔබට දැක්විය හැක්කේ, (එකකට වැඩි ගණනක් තේරීම් කළ හැකිය)</t>
  </si>
  <si>
    <t>අනාරක්ෂිත බව</t>
  </si>
  <si>
    <t>ප්රායෝගිකව යෙදීමේ අපහසුව</t>
  </si>
  <si>
    <t>නිසි දැනුමක් නොමැති වීම</t>
  </si>
  <si>
    <t>නිවසින් දක්වන අකැමැත්ත</t>
  </si>
  <si>
    <t>නිවසේ සිට ඇති අධික දුර ප්රමාණය</t>
  </si>
  <si>
    <t>රැකියාවේ පවතින අධික වැඩ ප්රමාණය</t>
  </si>
  <si>
    <t>ලැබෙන අවම වැටුප</t>
  </si>
  <si>
    <t>මාධ්ය ක්ෂේත්රයේ රැකියාවක් කිරීමට රැචිකත්වයක් නොමැති වීම</t>
  </si>
  <si>
    <t xml:space="preserve">41.   ඔව් නම් එයට හේතු  </t>
  </si>
  <si>
    <t>ලබා දෙන පණිවිඩ නිසි පරිදි තේරුම් ගැනීමට</t>
  </si>
  <si>
    <t>ස්වයං විනයක් ඇති කර ගැනීමට</t>
  </si>
  <si>
    <t>අවබෝධයක් සහිතව පණිවිඩ කියවීමට</t>
  </si>
  <si>
    <t>සත්ය පණිවිඩ තෝරාගැනීමට</t>
  </si>
  <si>
    <t>මාධ්‍යයට පුද්ගලයන් මෙහෙයවීමට ඉඩ නොදීම සඳහා</t>
  </si>
  <si>
    <t>මාධ්‍යයෙන් පෙන්වන මිත්‍යාව හඳුනාගැනීම සඳහා</t>
  </si>
  <si>
    <t>වැඩිහිටියන්ට නොව විශේෂයෙන්ම දරුවන්ට මාධ්‍ය පිලිබද අධ්‍යාපනය ලබා දිය යුතු නිසා</t>
  </si>
  <si>
    <t>42. නැති නම් එයට හේතු</t>
  </si>
  <si>
    <t>පුද්ගලයන්ට මාධ්‍ය පිළිබඳව සාමාන්‍ය අවබෝධයක් හෝ ඇති නිසා</t>
  </si>
  <si>
    <t>මාධ්‍යයෙන් ලබා දෙන පණිවිඩ වටහාගැනීමට සෑම විටම  අධ්‍යාපනයක් අවශ්‍ය නොවේ</t>
  </si>
  <si>
    <t>තමන්ට කැමති ඕනෑම මාධ්‍යයක් පාවිච්චි කිරීමට පුද්ගලයන්ට හැකියාව ඇති නිසා</t>
  </si>
  <si>
    <t>කුමන හෝ මාධ්‍යයක් පාවිච්චි කිරීමට පුද්ගලයන් දන්නා නිසා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</si>
</sst>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6" formatCode="###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11"/>
      <color rgb="FF264A60"/>
      <name val="FMAbhaya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</borders>
  <cellStyleXfs count="42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4">
    <xf numFmtId="0" fontId="0" fillId="0" borderId="0" xfId="0"/>
    <xf numFmtId="0" fontId="3" fillId="0" borderId="4" xfId="10" applyFont="1" applyBorder="1" applyAlignment="1">
      <alignment horizontal="left" vertical="top" wrapText="1"/>
    </xf>
    <xf numFmtId="0" fontId="3" fillId="0" borderId="12" xfId="25" applyFont="1" applyBorder="1" applyAlignment="1">
      <alignment horizontal="left" vertical="top" wrapText="1"/>
    </xf>
    <xf numFmtId="164" fontId="4" fillId="0" borderId="13" xfId="26" applyNumberFormat="1" applyFont="1" applyBorder="1" applyAlignment="1">
      <alignment horizontal="right" vertical="top"/>
    </xf>
    <xf numFmtId="164" fontId="4" fillId="0" borderId="15" xfId="29" applyNumberFormat="1" applyFont="1" applyBorder="1" applyAlignment="1">
      <alignment horizontal="right" vertical="top"/>
    </xf>
    <xf numFmtId="166" fontId="4" fillId="0" borderId="14" xfId="36" applyNumberFormat="1" applyFont="1" applyBorder="1" applyAlignment="1">
      <alignment horizontal="right" vertical="top"/>
    </xf>
    <xf numFmtId="166" fontId="4" fillId="0" borderId="16" xfId="38" applyNumberFormat="1" applyFont="1" applyBorder="1" applyAlignment="1">
      <alignment horizontal="right" vertical="top"/>
    </xf>
    <xf numFmtId="164" fontId="4" fillId="0" borderId="17" xfId="39" applyNumberFormat="1" applyFont="1" applyBorder="1" applyAlignment="1">
      <alignment horizontal="right" vertical="top"/>
    </xf>
    <xf numFmtId="166" fontId="4" fillId="0" borderId="18" xfId="40" applyNumberFormat="1" applyFont="1" applyBorder="1" applyAlignment="1">
      <alignment horizontal="right" vertical="top"/>
    </xf>
    <xf numFmtId="0" fontId="4" fillId="0" borderId="19" xfId="41" applyFont="1" applyBorder="1" applyAlignment="1">
      <alignment horizontal="left" vertical="top" wrapText="1"/>
    </xf>
    <xf numFmtId="0" fontId="3" fillId="0" borderId="8" xfId="20" applyFont="1" applyBorder="1" applyAlignment="1">
      <alignment wrapText="1"/>
    </xf>
    <xf numFmtId="0" fontId="0" fillId="0" borderId="3" xfId="0" applyBorder="1"/>
    <xf numFmtId="0" fontId="1" fillId="0" borderId="3" xfId="1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6" fillId="0" borderId="5" xfId="12" applyFont="1" applyBorder="1" applyAlignment="1">
      <alignment horizontal="left" vertical="top" wrapText="1"/>
    </xf>
    <xf numFmtId="0" fontId="6" fillId="0" borderId="9" xfId="21" applyFont="1" applyBorder="1" applyAlignment="1">
      <alignment horizontal="center" wrapText="1"/>
    </xf>
    <xf numFmtId="0" fontId="6" fillId="0" borderId="10" xfId="22" applyFont="1" applyBorder="1" applyAlignment="1">
      <alignment horizontal="center" wrapText="1"/>
    </xf>
    <xf numFmtId="0" fontId="6" fillId="0" borderId="11" xfId="23" applyFont="1" applyBorder="1" applyAlignment="1">
      <alignment horizontal="center" wrapText="1"/>
    </xf>
    <xf numFmtId="0" fontId="3" fillId="0" borderId="6" xfId="25" applyFont="1" applyBorder="1" applyAlignment="1">
      <alignment horizontal="left" vertical="top" wrapText="1"/>
    </xf>
    <xf numFmtId="164" fontId="4" fillId="0" borderId="22" xfId="26" applyNumberFormat="1" applyFont="1" applyBorder="1" applyAlignment="1">
      <alignment horizontal="right" vertical="top"/>
    </xf>
    <xf numFmtId="166" fontId="4" fillId="0" borderId="23" xfId="35" applyNumberFormat="1" applyFont="1" applyBorder="1" applyAlignment="1">
      <alignment horizontal="right" vertical="top"/>
    </xf>
    <xf numFmtId="0" fontId="3" fillId="0" borderId="24" xfId="20" applyFont="1" applyBorder="1" applyAlignment="1">
      <alignment wrapText="1"/>
    </xf>
    <xf numFmtId="0" fontId="6" fillId="0" borderId="25" xfId="21" applyFont="1" applyBorder="1" applyAlignment="1">
      <alignment horizontal="center" wrapText="1"/>
    </xf>
    <xf numFmtId="0" fontId="6" fillId="0" borderId="26" xfId="22" applyFont="1" applyBorder="1" applyAlignment="1">
      <alignment horizontal="center" wrapText="1"/>
    </xf>
    <xf numFmtId="0" fontId="6" fillId="0" borderId="27" xfId="23" applyFont="1" applyBorder="1" applyAlignment="1">
      <alignment horizontal="center" wrapText="1"/>
    </xf>
    <xf numFmtId="166" fontId="4" fillId="0" borderId="21" xfId="35" applyNumberFormat="1" applyFont="1" applyBorder="1" applyAlignment="1">
      <alignment horizontal="right" vertical="top"/>
    </xf>
    <xf numFmtId="166" fontId="4" fillId="0" borderId="3" xfId="35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top" wrapText="1"/>
    </xf>
    <xf numFmtId="0" fontId="2" fillId="0" borderId="2" xfId="4" applyFont="1" applyBorder="1" applyAlignment="1">
      <alignment horizontal="center" vertical="top" wrapText="1"/>
    </xf>
    <xf numFmtId="0" fontId="2" fillId="0" borderId="3" xfId="5" applyFont="1" applyBorder="1" applyAlignment="1">
      <alignment horizontal="center" vertical="top" wrapText="1"/>
    </xf>
    <xf numFmtId="0" fontId="7" fillId="0" borderId="0" xfId="0" applyFont="1"/>
    <xf numFmtId="164" fontId="4" fillId="0" borderId="20" xfId="39" applyNumberFormat="1" applyFont="1" applyFill="1" applyBorder="1" applyAlignment="1">
      <alignment horizontal="right" vertical="top"/>
    </xf>
    <xf numFmtId="166" fontId="4" fillId="0" borderId="7" xfId="38" applyNumberFormat="1" applyFont="1" applyBorder="1" applyAlignment="1">
      <alignment horizontal="right" vertical="top"/>
    </xf>
    <xf numFmtId="0" fontId="3" fillId="0" borderId="28" xfId="25" applyFont="1" applyBorder="1" applyAlignment="1">
      <alignment horizontal="left" vertical="top" wrapText="1"/>
    </xf>
    <xf numFmtId="164" fontId="4" fillId="0" borderId="29" xfId="26" applyNumberFormat="1" applyFont="1" applyBorder="1" applyAlignment="1">
      <alignment horizontal="right" vertical="top"/>
    </xf>
    <xf numFmtId="166" fontId="4" fillId="0" borderId="30" xfId="35" applyNumberFormat="1" applyFont="1" applyBorder="1" applyAlignment="1">
      <alignment horizontal="right" vertical="top"/>
    </xf>
    <xf numFmtId="0" fontId="3" fillId="0" borderId="3" xfId="10" applyFont="1" applyBorder="1" applyAlignment="1">
      <alignment horizontal="left" vertical="top" wrapText="1"/>
    </xf>
    <xf numFmtId="164" fontId="4" fillId="0" borderId="3" xfId="29" applyNumberFormat="1" applyFont="1" applyBorder="1" applyAlignment="1">
      <alignment horizontal="right" vertical="top"/>
    </xf>
    <xf numFmtId="0" fontId="6" fillId="0" borderId="3" xfId="12" applyFont="1" applyBorder="1" applyAlignment="1">
      <alignment horizontal="left" vertical="top" wrapText="1"/>
    </xf>
    <xf numFmtId="164" fontId="4" fillId="0" borderId="3" xfId="39" applyNumberFormat="1" applyFont="1" applyBorder="1" applyAlignment="1">
      <alignment horizontal="right" vertical="top"/>
    </xf>
    <xf numFmtId="166" fontId="4" fillId="0" borderId="19" xfId="41" applyNumberFormat="1" applyFont="1" applyBorder="1" applyAlignment="1">
      <alignment horizontal="left" vertical="top" wrapText="1"/>
    </xf>
    <xf numFmtId="0" fontId="6" fillId="0" borderId="31" xfId="12" applyFont="1" applyBorder="1" applyAlignment="1">
      <alignment horizontal="left" vertical="top" wrapText="1"/>
    </xf>
    <xf numFmtId="164" fontId="4" fillId="0" borderId="32" xfId="39" applyNumberFormat="1" applyFont="1" applyBorder="1" applyAlignment="1">
      <alignment horizontal="right" vertical="top"/>
    </xf>
    <xf numFmtId="164" fontId="4" fillId="0" borderId="3" xfId="39" applyNumberFormat="1" applyFont="1" applyFill="1" applyBorder="1" applyAlignment="1">
      <alignment horizontal="right" vertical="top"/>
    </xf>
    <xf numFmtId="0" fontId="6" fillId="0" borderId="8" xfId="12" applyFont="1" applyBorder="1" applyAlignment="1">
      <alignment horizontal="left" vertical="top" wrapText="1"/>
    </xf>
    <xf numFmtId="164" fontId="4" fillId="0" borderId="9" xfId="39" applyNumberFormat="1" applyFont="1" applyBorder="1" applyAlignment="1">
      <alignment horizontal="right" vertical="top"/>
    </xf>
    <xf numFmtId="0" fontId="3" fillId="0" borderId="31" xfId="10" applyFont="1" applyBorder="1" applyAlignment="1">
      <alignment horizontal="left" vertical="top" wrapText="1"/>
    </xf>
    <xf numFmtId="164" fontId="4" fillId="0" borderId="32" xfId="29" applyNumberFormat="1" applyFont="1" applyBorder="1" applyAlignment="1">
      <alignment horizontal="right" vertical="top"/>
    </xf>
  </cellXfs>
  <cellStyles count="42">
    <cellStyle name="Normal" xfId="0" builtinId="0"/>
    <cellStyle name="style1688962015113" xfId="1" xr:uid="{00000000-0005-0000-0000-000001000000}"/>
    <cellStyle name="style1688962015253" xfId="2" xr:uid="{00000000-0005-0000-0000-000002000000}"/>
    <cellStyle name="style1688962015341" xfId="3" xr:uid="{00000000-0005-0000-0000-000003000000}"/>
    <cellStyle name="style1688962015449" xfId="4" xr:uid="{00000000-0005-0000-0000-000004000000}"/>
    <cellStyle name="style1688962015549" xfId="5" xr:uid="{00000000-0005-0000-0000-000005000000}"/>
    <cellStyle name="style1688962015652" xfId="6" xr:uid="{00000000-0005-0000-0000-000006000000}"/>
    <cellStyle name="style1688962015739" xfId="7" xr:uid="{00000000-0005-0000-0000-000007000000}"/>
    <cellStyle name="style1688962015865" xfId="8" xr:uid="{00000000-0005-0000-0000-000008000000}"/>
    <cellStyle name="style1688962015960" xfId="9" xr:uid="{00000000-0005-0000-0000-000009000000}"/>
    <cellStyle name="style1688962016050" xfId="10" xr:uid="{00000000-0005-0000-0000-00000A000000}"/>
    <cellStyle name="style1688962016154" xfId="11" xr:uid="{00000000-0005-0000-0000-00000B000000}"/>
    <cellStyle name="style1688962016269" xfId="12" xr:uid="{00000000-0005-0000-0000-00000C000000}"/>
    <cellStyle name="style1688962016376" xfId="13" xr:uid="{00000000-0005-0000-0000-00000D000000}"/>
    <cellStyle name="style1688962016476" xfId="14" xr:uid="{00000000-0005-0000-0000-00000E000000}"/>
    <cellStyle name="style1688962016576" xfId="15" xr:uid="{00000000-0005-0000-0000-00000F000000}"/>
    <cellStyle name="style1688962016653" xfId="16" xr:uid="{00000000-0005-0000-0000-000010000000}"/>
    <cellStyle name="style1688962016728" xfId="17" xr:uid="{00000000-0005-0000-0000-000011000000}"/>
    <cellStyle name="style1688962016827" xfId="18" xr:uid="{00000000-0005-0000-0000-000012000000}"/>
    <cellStyle name="style1688962016909" xfId="19" xr:uid="{00000000-0005-0000-0000-000013000000}"/>
    <cellStyle name="style1688962017003" xfId="20" xr:uid="{00000000-0005-0000-0000-000014000000}"/>
    <cellStyle name="style1688962017088" xfId="21" xr:uid="{00000000-0005-0000-0000-000015000000}"/>
    <cellStyle name="style1688962017180" xfId="22" xr:uid="{00000000-0005-0000-0000-000016000000}"/>
    <cellStyle name="style1688962017281" xfId="23" xr:uid="{00000000-0005-0000-0000-000017000000}"/>
    <cellStyle name="style1688962017372" xfId="24" xr:uid="{00000000-0005-0000-0000-000018000000}"/>
    <cellStyle name="style1688962017463" xfId="25" xr:uid="{00000000-0005-0000-0000-000019000000}"/>
    <cellStyle name="style1688962017552" xfId="26" xr:uid="{00000000-0005-0000-0000-00001A000000}"/>
    <cellStyle name="style1688962017641" xfId="27" xr:uid="{00000000-0005-0000-0000-00001B000000}"/>
    <cellStyle name="style1688962017739" xfId="28" xr:uid="{00000000-0005-0000-0000-00001C000000}"/>
    <cellStyle name="style1688962017831" xfId="29" xr:uid="{00000000-0005-0000-0000-00001D000000}"/>
    <cellStyle name="style1688962017923" xfId="30" xr:uid="{00000000-0005-0000-0000-00001E000000}"/>
    <cellStyle name="style1688962018020" xfId="31" xr:uid="{00000000-0005-0000-0000-00001F000000}"/>
    <cellStyle name="style1688962018111" xfId="32" xr:uid="{00000000-0005-0000-0000-000020000000}"/>
    <cellStyle name="style1688962018199" xfId="33" xr:uid="{00000000-0005-0000-0000-000021000000}"/>
    <cellStyle name="style1688962018296" xfId="34" xr:uid="{00000000-0005-0000-0000-000022000000}"/>
    <cellStyle name="style1688962018389" xfId="35" xr:uid="{00000000-0005-0000-0000-000023000000}"/>
    <cellStyle name="style1688962018462" xfId="36" xr:uid="{00000000-0005-0000-0000-000024000000}"/>
    <cellStyle name="style1688962018528" xfId="37" xr:uid="{00000000-0005-0000-0000-000025000000}"/>
    <cellStyle name="style1688962018599" xfId="38" xr:uid="{00000000-0005-0000-0000-000026000000}"/>
    <cellStyle name="style1688962018675" xfId="39" xr:uid="{00000000-0005-0000-0000-000027000000}"/>
    <cellStyle name="style1688962018749" xfId="40" xr:uid="{00000000-0005-0000-0000-000028000000}"/>
    <cellStyle name="style1688962018816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D-4F3E-92CA-7C4BAB47F89B}"/>
              </c:ext>
            </c:extLst>
          </c:dPt>
          <c:cat>
            <c:strRef>
              <c:f>Sheet1!$C$44:$C$49</c:f>
              <c:strCache>
                <c:ptCount val="6"/>
                <c:pt idx="0">
                  <c:v>ප්රතිපල මත ලැබූ විෂයක්ෂේත්රය වන බැවින්</c:v>
                </c:pt>
                <c:pt idx="1">
                  <c:v>විෂය ක්ෂේත්රයට පවතිනපෞද්ගලික රුචිකත්වය මත</c:v>
                </c:pt>
                <c:pt idx="2">
                  <c:v>අදාළ විෂය ක්ෂේත්රයෙන් රැකියාවක් සොයා ගැනීමට තිබෙන පහසුව නිසා</c:v>
                </c:pt>
                <c:pt idx="3">
                  <c:v>වෙනත් කළ හැකි විෂයක්නොපැවති නිසා</c:v>
                </c:pt>
                <c:pt idx="4">
                  <c:v>අධ්යයන අංශයේ ආචාර්යවරුන්ගේ ප්රවීණත්වය නිසා</c:v>
                </c:pt>
                <c:pt idx="5">
                  <c:v>විෂය දැනුම ලබා ගැනීමටපවතින රැචිකත්වය නිසා</c:v>
                </c:pt>
              </c:strCache>
            </c:strRef>
          </c:cat>
          <c:val>
            <c:numRef>
              <c:f>Sheet1!$D$44:$D$49</c:f>
              <c:numCache>
                <c:formatCode>###0</c:formatCode>
                <c:ptCount val="6"/>
                <c:pt idx="0">
                  <c:v>61</c:v>
                </c:pt>
                <c:pt idx="1">
                  <c:v>110</c:v>
                </c:pt>
                <c:pt idx="2">
                  <c:v>22</c:v>
                </c:pt>
                <c:pt idx="3">
                  <c:v>8</c:v>
                </c:pt>
                <c:pt idx="4">
                  <c:v>21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D-4F3E-92CA-7C4BAB47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49744"/>
        <c:axId val="575847584"/>
      </c:barChart>
      <c:catAx>
        <c:axId val="5758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7584"/>
        <c:crosses val="autoZero"/>
        <c:auto val="1"/>
        <c:lblAlgn val="ctr"/>
        <c:lblOffset val="100"/>
        <c:noMultiLvlLbl val="0"/>
      </c:catAx>
      <c:valAx>
        <c:axId val="5758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2-4B6A-B8F9-452C8674613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82-4B6A-B8F9-452C86746137}"/>
              </c:ext>
            </c:extLst>
          </c:dPt>
          <c:cat>
            <c:strRef>
              <c:f>Sheet1!$C$66:$C$74</c:f>
              <c:strCache>
                <c:ptCount val="9"/>
                <c:pt idx="0">
                  <c:v>විෂය නිර්දේශය යාවත්කාලීන වන බැවින්</c:v>
                </c:pt>
                <c:pt idx="1">
                  <c:v>නිසි පරිදි දැනුම ලබා ගැනීමට විෂය නිර්දේශ සැලසුම් වී පවතින බැවින්</c:v>
                </c:pt>
                <c:pt idx="2">
                  <c:v>ගැඹුරු විෂය කරුණු සාකච්ඡා වන බැවින්</c:v>
                </c:pt>
                <c:pt idx="3">
                  <c:v>ප්රායෝගික කරුණු අඩංගු වන බැවින්</c:v>
                </c:pt>
                <c:pt idx="4">
                  <c:v>යාවත්කාලීන වන බැවින්</c:v>
                </c:pt>
                <c:pt idx="5">
                  <c:v>අධ්යයන පරිසරය සතුටුදායක වන බැවින්</c:v>
                </c:pt>
                <c:pt idx="6">
                  <c:v>න්යායික සහ ප්රායෝගික කරුණු සමබරව ලබා දෙන බැවින්</c:v>
                </c:pt>
                <c:pt idx="7">
                  <c:v>වටහා ගැනීමේ පහසුව</c:v>
                </c:pt>
                <c:pt idx="8">
                  <c:v>වෙනත්</c:v>
                </c:pt>
              </c:strCache>
            </c:strRef>
          </c:cat>
          <c:val>
            <c:numRef>
              <c:f>Sheet1!$D$66:$D$74</c:f>
              <c:numCache>
                <c:formatCode>###0</c:formatCode>
                <c:ptCount val="9"/>
                <c:pt idx="0">
                  <c:v>54</c:v>
                </c:pt>
                <c:pt idx="1">
                  <c:v>94</c:v>
                </c:pt>
                <c:pt idx="2">
                  <c:v>90</c:v>
                </c:pt>
                <c:pt idx="3">
                  <c:v>48</c:v>
                </c:pt>
                <c:pt idx="4">
                  <c:v>37</c:v>
                </c:pt>
                <c:pt idx="5">
                  <c:v>42</c:v>
                </c:pt>
                <c:pt idx="6">
                  <c:v>36</c:v>
                </c:pt>
                <c:pt idx="7">
                  <c:v>25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2-4B6A-B8F9-452C8674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878264"/>
        <c:axId val="502562992"/>
      </c:barChart>
      <c:catAx>
        <c:axId val="4968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2992"/>
        <c:crosses val="autoZero"/>
        <c:auto val="1"/>
        <c:lblAlgn val="ctr"/>
        <c:lblOffset val="100"/>
        <c:noMultiLvlLbl val="0"/>
      </c:catAx>
      <c:valAx>
        <c:axId val="5025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7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2D-41B1-BBC6-12DE534D610D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2D-41B1-BBC6-12DE534D610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2D-41B1-BBC6-12DE534D610D}"/>
              </c:ext>
            </c:extLst>
          </c:dPt>
          <c:cat>
            <c:strRef>
              <c:f>Sheet1!$C$85:$C$98</c:f>
              <c:strCache>
                <c:ptCount val="14"/>
                <c:pt idx="0">
                  <c:v>විෂය නිර්දේශය යාවත්කාලීන නොවීම</c:v>
                </c:pt>
                <c:pt idx="1">
                  <c:v>විෂය කරුණු මතුපිටින් පමණක් ඉගැන්වීම සිදුවීම</c:v>
                </c:pt>
                <c:pt idx="2">
                  <c:v>විෂය කරුණු වටහා ගැනීමේ අපහසුව</c:v>
                </c:pt>
                <c:pt idx="3">
                  <c:v>නිසි අධ්යයන පරිසරයක් නොතිබීම</c:v>
                </c:pt>
                <c:pt idx="4">
                  <c:v>න්යායික කරුණු කෙරෙහි වැඩි අවධානයක් යොමු කිරීම</c:v>
                </c:pt>
                <c:pt idx="5">
                  <c:v>ප්රායෝගික දැනුම ලබා දීමට ප්රමාණවත් කාලයක් වෙන් නොකිරීම</c:v>
                </c:pt>
                <c:pt idx="6">
                  <c:v>නිසි විෂය අවබෝධයක් සහිත ආචාර්යවරුන්ගේ හිගය</c:v>
                </c:pt>
                <c:pt idx="7">
                  <c:v>අධික සම්භාර (Credits) ප්රමාණය</c:v>
                </c:pt>
                <c:pt idx="8">
                  <c:v>අධික අධ්යයන පීඩනයක් අන්තර්ගත වීම</c:v>
                </c:pt>
                <c:pt idx="9">
                  <c:v>පැවරුම් ආදිය සදහා නිසි මාර්ගෝපදේශ ලබා නොදීම</c:v>
                </c:pt>
                <c:pt idx="10">
                  <c:v>අදාළ විෂය කරුණු අඩංගු කෘති හිග වීම</c:v>
                </c:pt>
                <c:pt idx="11">
                  <c:v>යාවත්කාලීන කරුණු සෙවීමේදී භාෂාවේ පවතින ගැටලු</c:v>
                </c:pt>
                <c:pt idx="12">
                  <c:v>නව දැනුම් ක්ෂේත්රයන් පිළිබදව නිසි මගපෙන්වීමක් නොලැබීම</c:v>
                </c:pt>
                <c:pt idx="13">
                  <c:v>වෙනත්</c:v>
                </c:pt>
              </c:strCache>
            </c:strRef>
          </c:cat>
          <c:val>
            <c:numRef>
              <c:f>Sheet1!$D$85:$D$98</c:f>
              <c:numCache>
                <c:formatCode>###0</c:formatCode>
                <c:ptCount val="14"/>
                <c:pt idx="0">
                  <c:v>15</c:v>
                </c:pt>
                <c:pt idx="1">
                  <c:v>10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17</c:v>
                </c:pt>
                <c:pt idx="6">
                  <c:v>7</c:v>
                </c:pt>
                <c:pt idx="7">
                  <c:v>4</c:v>
                </c:pt>
                <c:pt idx="8">
                  <c:v>11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D-41B1-BBC6-12DE534D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66592"/>
        <c:axId val="502565872"/>
      </c:barChart>
      <c:catAx>
        <c:axId val="5025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5872"/>
        <c:crosses val="autoZero"/>
        <c:auto val="1"/>
        <c:lblAlgn val="ctr"/>
        <c:lblOffset val="100"/>
        <c:noMultiLvlLbl val="0"/>
      </c:catAx>
      <c:valAx>
        <c:axId val="5025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6-474A-B29F-47DBF27D46C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66-474A-B29F-47DBF27D46C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66-474A-B29F-47DBF27D46C2}"/>
              </c:ext>
            </c:extLst>
          </c:dPt>
          <c:cat>
            <c:strRef>
              <c:f>Sheet1!$C$106:$C$118</c:f>
              <c:strCache>
                <c:ptCount val="13"/>
                <c:pt idx="0">
                  <c:v>මාර්ගගත, Online</c:v>
                </c:pt>
                <c:pt idx="1">
                  <c:v>මුහුණට මුහුණ, face to face</c:v>
                </c:pt>
                <c:pt idx="2">
                  <c:v>අන්තර්ක්රියාකාරි දේශන interactive lectures)</c:v>
                </c:pt>
                <c:pt idx="3">
                  <c:v>සාකච්ඡා, (Discussions</c:v>
                </c:pt>
                <c:pt idx="4">
                  <c:v>සංසද  (Forums)</c:v>
                </c:pt>
                <c:pt idx="5">
                  <c:v>තනි/ කණ්ඩායම් වැඩ (Individual/ group work)</c:v>
                </c:pt>
                <c:pt idx="6">
                  <c:v>පැවරැම් (Assignments)</c:v>
                </c:pt>
                <c:pt idx="7">
                  <c:v>ගැටලු මත පදනම් වූ ඉගෙනීම (Problem-based learning)</c:v>
                </c:pt>
                <c:pt idx="8">
                  <c:v>ශිෂ්ය ඉදිරිපත් කිරීම් (Student presentations (individual/ group)</c:v>
                </c:pt>
                <c:pt idx="9">
                  <c:v>කණ්ඩායම්/ විමසුම් පදනම් කරගත් ඉගෙනීම (Team/inquiry-based learning)</c:v>
                </c:pt>
                <c:pt idx="10">
                  <c:v>ශ්රව්ය, දෘශ්ය ක්රියාකාරකම් (Audio-Visual material)</c:v>
                </c:pt>
                <c:pt idx="11">
                  <c:v>මාර්ගෝපදේශන කියවීම (Guided reading)</c:v>
                </c:pt>
                <c:pt idx="12">
                  <c:v>ස්වාධීන ඉගෙනුම් ක්රියාකාරකම් (Independent learning activities)</c:v>
                </c:pt>
              </c:strCache>
            </c:strRef>
          </c:cat>
          <c:val>
            <c:numRef>
              <c:f>Sheet1!$D$106:$D$118</c:f>
              <c:numCache>
                <c:formatCode>###0</c:formatCode>
                <c:ptCount val="13"/>
                <c:pt idx="0">
                  <c:v>79</c:v>
                </c:pt>
                <c:pt idx="1">
                  <c:v>117</c:v>
                </c:pt>
                <c:pt idx="2">
                  <c:v>43</c:v>
                </c:pt>
                <c:pt idx="3">
                  <c:v>108</c:v>
                </c:pt>
                <c:pt idx="4">
                  <c:v>11</c:v>
                </c:pt>
                <c:pt idx="5">
                  <c:v>98</c:v>
                </c:pt>
                <c:pt idx="6">
                  <c:v>120</c:v>
                </c:pt>
                <c:pt idx="7">
                  <c:v>11</c:v>
                </c:pt>
                <c:pt idx="8">
                  <c:v>103</c:v>
                </c:pt>
                <c:pt idx="9">
                  <c:v>116</c:v>
                </c:pt>
                <c:pt idx="10">
                  <c:v>62</c:v>
                </c:pt>
                <c:pt idx="11">
                  <c:v>39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6-474A-B29F-47DBF27D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48664"/>
        <c:axId val="575852984"/>
      </c:barChart>
      <c:catAx>
        <c:axId val="57584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2984"/>
        <c:crosses val="autoZero"/>
        <c:auto val="1"/>
        <c:lblAlgn val="ctr"/>
        <c:lblOffset val="100"/>
        <c:noMultiLvlLbl val="0"/>
      </c:catAx>
      <c:valAx>
        <c:axId val="5758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89-423A-92B6-13809553EC0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89-423A-92B6-13809553EC04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89-423A-92B6-13809553EC04}"/>
              </c:ext>
            </c:extLst>
          </c:dPt>
          <c:cat>
            <c:strRef>
              <c:f>Sheet1!$C$128:$C$139</c:f>
              <c:strCache>
                <c:ptCount val="12"/>
                <c:pt idx="0">
                  <c:v>න්යායාත්මක කරුණු වැඩි වශයෙන්</c:v>
                </c:pt>
                <c:pt idx="1">
                  <c:v>ප්රායෝගික කරුණු වැඩි වශයෙන්</c:v>
                </c:pt>
                <c:pt idx="2">
                  <c:v>න්යායාත්මක සහ ප්රායෝගික කරුණු සමබරව</c:v>
                </c:pt>
                <c:pt idx="3">
                  <c:v>විවේචනාත්මක චින්තනය වර්ධනයට ඉවහල් වන කරුණු</c:v>
                </c:pt>
                <c:pt idx="4">
                  <c:v>නිර්මාණශීලිත්වය වර්ධනයට ඇතුළත් කරුණු</c:v>
                </c:pt>
                <c:pt idx="5">
                  <c:v>සම්බන්ධයක් නොමැති විෂයන් අන්තර්ගතය</c:v>
                </c:pt>
                <c:pt idx="6">
                  <c:v>එක් මාතෘකාවක් තුළ අසීමිත උප මාතෘකා ප්රමාණයක් ඇත</c:v>
                </c:pt>
                <c:pt idx="7">
                  <c:v>ඇගයීම් ක්රම විනිවිදත්වයෙන් තොර වීම</c:v>
                </c:pt>
                <c:pt idx="8">
                  <c:v>නව තාක්ෂණය හා සම්බන්ධ මාතෘකා අන්තර්ගත වීම</c:v>
                </c:pt>
                <c:pt idx="9">
                  <c:v>විෂය මාතෘකා හා නිර්දේශිත කියවීම් ප්රමාණවත් නොවීම</c:v>
                </c:pt>
                <c:pt idx="10">
                  <c:v>උපාධියෙන් පසු වැඩ ලෝකය හා විෂය නිර්දේශය ගැලපීම</c:v>
                </c:pt>
                <c:pt idx="11">
                  <c:v>ජීවිතයට උකහා ගත හැකි මාතෘකා අන්තර්ගත වීම</c:v>
                </c:pt>
              </c:strCache>
            </c:strRef>
          </c:cat>
          <c:val>
            <c:numRef>
              <c:f>Sheet1!$D$128:$D$139</c:f>
              <c:numCache>
                <c:formatCode>###0</c:formatCode>
                <c:ptCount val="12"/>
                <c:pt idx="0">
                  <c:v>78</c:v>
                </c:pt>
                <c:pt idx="1">
                  <c:v>12</c:v>
                </c:pt>
                <c:pt idx="2">
                  <c:v>31</c:v>
                </c:pt>
                <c:pt idx="3">
                  <c:v>93</c:v>
                </c:pt>
                <c:pt idx="4">
                  <c:v>77</c:v>
                </c:pt>
                <c:pt idx="5">
                  <c:v>22</c:v>
                </c:pt>
                <c:pt idx="6">
                  <c:v>19</c:v>
                </c:pt>
                <c:pt idx="7">
                  <c:v>4</c:v>
                </c:pt>
                <c:pt idx="8">
                  <c:v>74</c:v>
                </c:pt>
                <c:pt idx="9">
                  <c:v>19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9-423A-92B6-13809553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37712"/>
        <c:axId val="567240232"/>
      </c:barChart>
      <c:catAx>
        <c:axId val="5672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0232"/>
        <c:crosses val="autoZero"/>
        <c:auto val="1"/>
        <c:lblAlgn val="ctr"/>
        <c:lblOffset val="100"/>
        <c:noMultiLvlLbl val="0"/>
      </c:catAx>
      <c:valAx>
        <c:axId val="5672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5-43FD-B0FD-85E0D44BA9F4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F5-43FD-B0FD-85E0D44BA9F4}"/>
              </c:ext>
            </c:extLst>
          </c:dPt>
          <c:cat>
            <c:strRef>
              <c:f>Sheet1!$C$149:$C$153</c:f>
              <c:strCache>
                <c:ptCount val="5"/>
                <c:pt idx="0">
                  <c:v>න්යායාත්මක කරුණු වැඩි වශයෙන් අඩංගු විය යුතුය.</c:v>
                </c:pt>
                <c:pt idx="1">
                  <c:v>ප්රායෝගික කරුණු වැඩි වශයෙන් අඩංගු විය යුතුය.</c:v>
                </c:pt>
                <c:pt idx="2">
                  <c:v>න්යායාත්මක සහ ප්රායෝගික කරුණු සමබරව අඩංගු විය යුතුය.</c:v>
                </c:pt>
                <c:pt idx="3">
                  <c:v>නව තාක්ෂණය හා සමගාමී විෂයන්</c:v>
                </c:pt>
                <c:pt idx="4">
                  <c:v>රැකියා වෙළදපොළ ඉලක්ක කර ගත් විෂයන්</c:v>
                </c:pt>
              </c:strCache>
            </c:strRef>
          </c:cat>
          <c:val>
            <c:numRef>
              <c:f>Sheet1!$D$149:$D$153</c:f>
              <c:numCache>
                <c:formatCode>###0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100</c:v>
                </c:pt>
                <c:pt idx="3">
                  <c:v>74</c:v>
                </c:pt>
                <c:pt idx="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5-43FD-B0FD-85E0D44B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1672"/>
        <c:axId val="567244912"/>
      </c:barChart>
      <c:catAx>
        <c:axId val="5672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4912"/>
        <c:crosses val="autoZero"/>
        <c:auto val="1"/>
        <c:lblAlgn val="ctr"/>
        <c:lblOffset val="100"/>
        <c:noMultiLvlLbl val="0"/>
      </c:catAx>
      <c:valAx>
        <c:axId val="5672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A-49EA-B9EF-8098709497A3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DA-49EA-B9EF-8098709497A3}"/>
              </c:ext>
            </c:extLst>
          </c:dPt>
          <c:cat>
            <c:strRef>
              <c:f>Sheet1!$C$169:$C$170</c:f>
              <c:strCache>
                <c:ptCount val="2"/>
                <c:pt idx="0">
                  <c:v>අනාරක්ෂිත බව</c:v>
                </c:pt>
                <c:pt idx="1">
                  <c:v>ප්රායෝගිකව යෙදීමේ අපහසුව</c:v>
                </c:pt>
              </c:strCache>
            </c:strRef>
          </c:cat>
          <c:val>
            <c:numRef>
              <c:f>Sheet1!$D$169:$D$170</c:f>
              <c:numCache>
                <c:formatCode>###0</c:formatCode>
                <c:ptCount val="2"/>
                <c:pt idx="0">
                  <c:v>19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9EA-B9EF-80987094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39872"/>
        <c:axId val="567241312"/>
      </c:barChart>
      <c:catAx>
        <c:axId val="5672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1312"/>
        <c:crosses val="autoZero"/>
        <c:auto val="1"/>
        <c:lblAlgn val="ctr"/>
        <c:lblOffset val="100"/>
        <c:noMultiLvlLbl val="0"/>
      </c:catAx>
      <c:valAx>
        <c:axId val="5672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45-4B2C-ABB5-D786D6CBFFB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45-4B2C-ABB5-D786D6CBFFB2}"/>
              </c:ext>
            </c:extLst>
          </c:dPt>
          <c:cat>
            <c:strRef>
              <c:f>Sheet1!$C$188:$C$194</c:f>
              <c:strCache>
                <c:ptCount val="7"/>
                <c:pt idx="0">
                  <c:v>ලබා දෙන පණිවිඩ නිසි පරිදි තේරුම් ගැනීමට</c:v>
                </c:pt>
                <c:pt idx="1">
                  <c:v>ස්වයං විනයක් ඇති කර ගැනීමට</c:v>
                </c:pt>
                <c:pt idx="2">
                  <c:v>අවබෝධයක් සහිතව පණිවිඩ කියවීමට</c:v>
                </c:pt>
                <c:pt idx="3">
                  <c:v>සත්ය පණිවිඩ තෝරාගැනීමට</c:v>
                </c:pt>
                <c:pt idx="4">
                  <c:v>මාධ්‍යයට පුද්ගලයන් මෙහෙයවීමට ඉඩ නොදීම සඳහා</c:v>
                </c:pt>
                <c:pt idx="5">
                  <c:v>මාධ්‍යයෙන් පෙන්වන මිත්‍යාව හඳුනාගැනීම සඳහා</c:v>
                </c:pt>
                <c:pt idx="6">
                  <c:v>වැඩිහිටියන්ට නොව විශේෂයෙන්ම දරුවන්ට මාධ්‍ය පිලිබද අධ්‍යාපනය ලබා දිය යුතු නිසා</c:v>
                </c:pt>
              </c:strCache>
            </c:strRef>
          </c:cat>
          <c:val>
            <c:numRef>
              <c:f>Sheet1!$D$188:$D$194</c:f>
              <c:numCache>
                <c:formatCode>###0</c:formatCode>
                <c:ptCount val="7"/>
                <c:pt idx="0">
                  <c:v>65</c:v>
                </c:pt>
                <c:pt idx="1">
                  <c:v>81</c:v>
                </c:pt>
                <c:pt idx="2">
                  <c:v>67</c:v>
                </c:pt>
                <c:pt idx="3">
                  <c:v>46</c:v>
                </c:pt>
                <c:pt idx="4">
                  <c:v>92</c:v>
                </c:pt>
                <c:pt idx="5">
                  <c:v>69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5-4B2C-ABB5-D786D6CB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5992"/>
        <c:axId val="567236992"/>
      </c:barChart>
      <c:catAx>
        <c:axId val="56724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6992"/>
        <c:crosses val="autoZero"/>
        <c:auto val="1"/>
        <c:lblAlgn val="ctr"/>
        <c:lblOffset val="100"/>
        <c:noMultiLvlLbl val="0"/>
      </c:catAx>
      <c:valAx>
        <c:axId val="5672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D-4938-9076-A6C90DFD28D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4D-4938-9076-A6C90DFD28D5}"/>
              </c:ext>
            </c:extLst>
          </c:dPt>
          <c:cat>
            <c:strRef>
              <c:f>Sheet1!$C$207:$C$210</c:f>
              <c:strCache>
                <c:ptCount val="4"/>
                <c:pt idx="0">
                  <c:v>පුද්ගලයන්ට මාධ්‍ය පිළිබඳව සාමාන්‍ය අවබෝධයක් හෝ ඇති නිසා</c:v>
                </c:pt>
                <c:pt idx="1">
                  <c:v>මාධ්‍යයෙන් ලබා දෙන පණිවිඩ වටහාගැනීමට සෑම විටම  අධ්‍යාපනයක් අවශ්‍ය නොවේ</c:v>
                </c:pt>
                <c:pt idx="2">
                  <c:v>තමන්ට කැමති ඕනෑම මාධ්‍යයක් පාවිච්චි කිරීමට පුද්ගලයන්ට හැකියාව ඇති නිසා</c:v>
                </c:pt>
                <c:pt idx="3">
                  <c:v>කුමන හෝ මාධ්‍යයක් පාවිච්චි කිරීමට පුද්ගලයන් දන්නා නිසා</c:v>
                </c:pt>
              </c:strCache>
            </c:strRef>
          </c:cat>
          <c:val>
            <c:numRef>
              <c:f>Sheet1!$D$207:$D$210</c:f>
              <c:numCache>
                <c:formatCode>###0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D-4938-9076-A6C90DFD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51752"/>
        <c:axId val="575230312"/>
      </c:barChart>
      <c:catAx>
        <c:axId val="56725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30312"/>
        <c:crosses val="autoZero"/>
        <c:auto val="1"/>
        <c:lblAlgn val="ctr"/>
        <c:lblOffset val="100"/>
        <c:noMultiLvlLbl val="0"/>
      </c:catAx>
      <c:valAx>
        <c:axId val="5752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40</xdr:row>
      <xdr:rowOff>0</xdr:rowOff>
    </xdr:from>
    <xdr:to>
      <xdr:col>18</xdr:col>
      <xdr:colOff>638175</xdr:colOff>
      <xdr:row>52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3663D-7776-7D75-32C6-15467A8C6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695325</xdr:colOff>
      <xdr:row>63</xdr:row>
      <xdr:rowOff>157162</xdr:rowOff>
    </xdr:from>
    <xdr:to>
      <xdr:col>18</xdr:col>
      <xdr:colOff>742950</xdr:colOff>
      <xdr:row>76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61916-1888-2F38-F063-55AD03F8A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876300</xdr:colOff>
      <xdr:row>82</xdr:row>
      <xdr:rowOff>233362</xdr:rowOff>
    </xdr:from>
    <xdr:to>
      <xdr:col>19</xdr:col>
      <xdr:colOff>19050</xdr:colOff>
      <xdr:row>94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88AF9-65F7-F4A2-C63F-71E4F5D76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103</xdr:row>
      <xdr:rowOff>166687</xdr:rowOff>
    </xdr:from>
    <xdr:to>
      <xdr:col>18</xdr:col>
      <xdr:colOff>400050</xdr:colOff>
      <xdr:row>116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EB0EB-0DED-090A-FCC9-29EB2E351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161925</xdr:colOff>
      <xdr:row>125</xdr:row>
      <xdr:rowOff>452437</xdr:rowOff>
    </xdr:from>
    <xdr:to>
      <xdr:col>19</xdr:col>
      <xdr:colOff>209550</xdr:colOff>
      <xdr:row>138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9B9A86-E8BF-6C84-3776-83108D93C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145</xdr:row>
      <xdr:rowOff>109537</xdr:rowOff>
    </xdr:from>
    <xdr:to>
      <xdr:col>18</xdr:col>
      <xdr:colOff>352425</xdr:colOff>
      <xdr:row>157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0FFF39-4AF7-0EAB-CF42-8632F0A1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200025</xdr:colOff>
      <xdr:row>166</xdr:row>
      <xdr:rowOff>233362</xdr:rowOff>
    </xdr:from>
    <xdr:to>
      <xdr:col>19</xdr:col>
      <xdr:colOff>247650</xdr:colOff>
      <xdr:row>177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3471D-AA16-931E-23F9-9162103F0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485775</xdr:colOff>
      <xdr:row>185</xdr:row>
      <xdr:rowOff>347662</xdr:rowOff>
    </xdr:from>
    <xdr:to>
      <xdr:col>18</xdr:col>
      <xdr:colOff>533400</xdr:colOff>
      <xdr:row>197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C46169-A7C0-DCCE-58EE-F0CFBDBE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781050</xdr:colOff>
      <xdr:row>202</xdr:row>
      <xdr:rowOff>119062</xdr:rowOff>
    </xdr:from>
    <xdr:to>
      <xdr:col>18</xdr:col>
      <xdr:colOff>828675</xdr:colOff>
      <xdr:row>214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50D21B-6D24-0DA0-277D-B0C8153B2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1"/>
  <sheetViews>
    <sheetView tabSelected="1" topLeftCell="A37" workbookViewId="0">
      <selection activeCell="L55" sqref="L55"/>
    </sheetView>
  </sheetViews>
  <sheetFormatPr defaultRowHeight="15" x14ac:dyDescent="0.25"/>
  <cols>
    <col min="2" max="2" width="21.140625" style="11" customWidth="1"/>
    <col min="3" max="3" width="22.7109375" customWidth="1"/>
    <col min="4" max="4" width="23" customWidth="1"/>
    <col min="5" max="36" width="13.5703125" customWidth="1"/>
  </cols>
  <sheetData>
    <row r="2" spans="2:2" x14ac:dyDescent="0.25">
      <c r="B2" s="12" t="s">
        <v>0</v>
      </c>
    </row>
    <row r="5" spans="2:2" x14ac:dyDescent="0.25">
      <c r="B5" s="12" t="s">
        <v>1</v>
      </c>
    </row>
    <row r="6" spans="2:2" x14ac:dyDescent="0.25">
      <c r="B6" s="12" t="s">
        <v>2</v>
      </c>
    </row>
    <row r="7" spans="2:2" x14ac:dyDescent="0.25">
      <c r="B7" s="12" t="s">
        <v>3</v>
      </c>
    </row>
    <row r="8" spans="2:2" x14ac:dyDescent="0.25">
      <c r="B8" s="12" t="s">
        <v>4</v>
      </c>
    </row>
    <row r="9" spans="2:2" x14ac:dyDescent="0.25">
      <c r="B9" s="12" t="s">
        <v>5</v>
      </c>
    </row>
    <row r="10" spans="2:2" x14ac:dyDescent="0.25">
      <c r="B10" s="12" t="s">
        <v>6</v>
      </c>
    </row>
    <row r="11" spans="2:2" x14ac:dyDescent="0.25">
      <c r="B11" s="12" t="s">
        <v>7</v>
      </c>
    </row>
    <row r="12" spans="2:2" x14ac:dyDescent="0.25">
      <c r="B12" s="12" t="s">
        <v>8</v>
      </c>
    </row>
    <row r="13" spans="2:2" x14ac:dyDescent="0.25">
      <c r="B13" s="12" t="s">
        <v>9</v>
      </c>
    </row>
    <row r="14" spans="2:2" x14ac:dyDescent="0.25">
      <c r="B14" s="12" t="s">
        <v>10</v>
      </c>
    </row>
    <row r="16" spans="2:2" x14ac:dyDescent="0.25">
      <c r="B16" s="12" t="s">
        <v>11</v>
      </c>
    </row>
    <row r="17" spans="2:2" x14ac:dyDescent="0.25">
      <c r="B17" s="12" t="s">
        <v>12</v>
      </c>
    </row>
    <row r="18" spans="2:2" x14ac:dyDescent="0.25">
      <c r="B18" s="12" t="s">
        <v>13</v>
      </c>
    </row>
    <row r="20" spans="2:2" x14ac:dyDescent="0.25">
      <c r="B20" s="12" t="s">
        <v>11</v>
      </c>
    </row>
    <row r="21" spans="2:2" x14ac:dyDescent="0.25">
      <c r="B21" s="12" t="s">
        <v>12</v>
      </c>
    </row>
    <row r="22" spans="2:2" x14ac:dyDescent="0.25">
      <c r="B22" s="12" t="s">
        <v>13</v>
      </c>
    </row>
    <row r="24" spans="2:2" x14ac:dyDescent="0.25">
      <c r="B24" s="12" t="s">
        <v>11</v>
      </c>
    </row>
    <row r="25" spans="2:2" x14ac:dyDescent="0.25">
      <c r="B25" s="12" t="s">
        <v>12</v>
      </c>
    </row>
    <row r="26" spans="2:2" x14ac:dyDescent="0.25">
      <c r="B26" s="12" t="s">
        <v>14</v>
      </c>
    </row>
    <row r="27" spans="2:2" x14ac:dyDescent="0.25">
      <c r="B27" s="12" t="s">
        <v>15</v>
      </c>
    </row>
    <row r="28" spans="2:2" x14ac:dyDescent="0.25">
      <c r="B28" s="12" t="s">
        <v>16</v>
      </c>
    </row>
    <row r="29" spans="2:2" x14ac:dyDescent="0.25">
      <c r="B29" s="12" t="s">
        <v>17</v>
      </c>
    </row>
    <row r="30" spans="2:2" x14ac:dyDescent="0.25">
      <c r="B30" s="12" t="s">
        <v>18</v>
      </c>
    </row>
    <row r="31" spans="2:2" x14ac:dyDescent="0.25">
      <c r="B31" s="12" t="s">
        <v>19</v>
      </c>
    </row>
    <row r="32" spans="2:2" x14ac:dyDescent="0.25">
      <c r="B32" s="12" t="s">
        <v>20</v>
      </c>
    </row>
    <row r="33" spans="2:13" x14ac:dyDescent="0.25">
      <c r="B33" s="12" t="s">
        <v>21</v>
      </c>
    </row>
    <row r="34" spans="2:13" x14ac:dyDescent="0.25">
      <c r="B34" s="12" t="s">
        <v>22</v>
      </c>
    </row>
    <row r="35" spans="2:13" x14ac:dyDescent="0.25">
      <c r="B35" s="12" t="s">
        <v>23</v>
      </c>
    </row>
    <row r="36" spans="2:13" x14ac:dyDescent="0.25">
      <c r="B36" s="12" t="s">
        <v>24</v>
      </c>
    </row>
    <row r="42" spans="2:13" ht="21" customHeight="1" x14ac:dyDescent="0.25">
      <c r="B42" s="33" t="s">
        <v>30</v>
      </c>
      <c r="C42" s="34"/>
      <c r="D42" s="34"/>
      <c r="E42" s="34"/>
      <c r="F42" s="34"/>
      <c r="G42" s="35"/>
    </row>
    <row r="43" spans="2:13" ht="29.1" customHeight="1" x14ac:dyDescent="0.25">
      <c r="B43" s="13"/>
      <c r="C43" s="10"/>
      <c r="D43" s="18" t="s">
        <v>26</v>
      </c>
      <c r="E43" s="19" t="s">
        <v>27</v>
      </c>
      <c r="F43" s="19" t="s">
        <v>28</v>
      </c>
      <c r="G43" s="20" t="s">
        <v>29</v>
      </c>
      <c r="I43" s="10"/>
      <c r="J43" s="18" t="s">
        <v>26</v>
      </c>
      <c r="K43" s="19" t="s">
        <v>27</v>
      </c>
      <c r="L43" s="19" t="s">
        <v>28</v>
      </c>
      <c r="M43" s="20" t="s">
        <v>29</v>
      </c>
    </row>
    <row r="44" spans="2:13" ht="17.100000000000001" customHeight="1" x14ac:dyDescent="0.25">
      <c r="B44" s="14"/>
      <c r="C44" t="s">
        <v>31</v>
      </c>
      <c r="D44" s="3">
        <v>61</v>
      </c>
      <c r="E44" s="41">
        <f>D44/100*100</f>
        <v>61</v>
      </c>
      <c r="F44" s="41">
        <f>E44</f>
        <v>61</v>
      </c>
      <c r="G44" s="5">
        <f>F44</f>
        <v>61</v>
      </c>
      <c r="I44" t="s">
        <v>31</v>
      </c>
      <c r="J44" s="3">
        <v>61</v>
      </c>
      <c r="K44" s="41">
        <f>J44/288*100</f>
        <v>21.180555555555554</v>
      </c>
      <c r="L44" s="41">
        <f>K44</f>
        <v>21.180555555555554</v>
      </c>
      <c r="M44" s="5">
        <f>L44</f>
        <v>21.180555555555554</v>
      </c>
    </row>
    <row r="45" spans="2:13" ht="17.100000000000001" customHeight="1" x14ac:dyDescent="0.25">
      <c r="B45" s="15"/>
      <c r="C45" t="s">
        <v>32</v>
      </c>
      <c r="D45" s="4">
        <v>110</v>
      </c>
      <c r="E45" s="29">
        <f t="shared" ref="E45:E49" si="0">D45/100*100</f>
        <v>110.00000000000001</v>
      </c>
      <c r="F45" s="29">
        <f>E45</f>
        <v>110.00000000000001</v>
      </c>
      <c r="G45" s="38">
        <f>F45+G44</f>
        <v>171</v>
      </c>
      <c r="I45" t="s">
        <v>32</v>
      </c>
      <c r="J45" s="4">
        <v>110</v>
      </c>
      <c r="K45" s="29">
        <f>J45/288*100</f>
        <v>38.194444444444443</v>
      </c>
      <c r="L45" s="29">
        <f>K45</f>
        <v>38.194444444444443</v>
      </c>
      <c r="M45" s="38">
        <f>L45+M44</f>
        <v>59.375</v>
      </c>
    </row>
    <row r="46" spans="2:13" ht="17.100000000000001" customHeight="1" x14ac:dyDescent="0.25">
      <c r="B46" s="16"/>
      <c r="C46" s="36" t="s">
        <v>33</v>
      </c>
      <c r="D46" s="4">
        <v>22</v>
      </c>
      <c r="E46" s="29">
        <f t="shared" si="0"/>
        <v>22</v>
      </c>
      <c r="F46" s="29">
        <f t="shared" ref="F46:F49" si="1">E46</f>
        <v>22</v>
      </c>
      <c r="G46" s="38">
        <f t="shared" ref="G46:G49" si="2">F46+G45</f>
        <v>193</v>
      </c>
      <c r="I46" s="36" t="s">
        <v>33</v>
      </c>
      <c r="J46" s="4">
        <v>22</v>
      </c>
      <c r="K46" s="29">
        <f t="shared" ref="K46:K49" si="3">J46/288*100</f>
        <v>7.6388888888888893</v>
      </c>
      <c r="L46" s="29">
        <f t="shared" ref="L46:L49" si="4">K46</f>
        <v>7.6388888888888893</v>
      </c>
      <c r="M46" s="38">
        <f t="shared" ref="M46:M49" si="5">L46+M45</f>
        <v>67.013888888888886</v>
      </c>
    </row>
    <row r="47" spans="2:13" x14ac:dyDescent="0.25">
      <c r="C47" t="s">
        <v>34</v>
      </c>
      <c r="D47" s="4">
        <v>8</v>
      </c>
      <c r="E47" s="29">
        <f t="shared" si="0"/>
        <v>8</v>
      </c>
      <c r="F47" s="29">
        <f t="shared" si="1"/>
        <v>8</v>
      </c>
      <c r="G47" s="38">
        <f t="shared" si="2"/>
        <v>201</v>
      </c>
      <c r="I47" t="s">
        <v>34</v>
      </c>
      <c r="J47" s="4">
        <v>8</v>
      </c>
      <c r="K47" s="29">
        <f t="shared" si="3"/>
        <v>2.7777777777777777</v>
      </c>
      <c r="L47" s="29">
        <f t="shared" si="4"/>
        <v>2.7777777777777777</v>
      </c>
      <c r="M47" s="38">
        <f t="shared" si="5"/>
        <v>69.791666666666657</v>
      </c>
    </row>
    <row r="48" spans="2:13" x14ac:dyDescent="0.25">
      <c r="C48" s="36" t="s">
        <v>35</v>
      </c>
      <c r="D48" s="4">
        <v>21</v>
      </c>
      <c r="E48" s="29">
        <f t="shared" si="0"/>
        <v>21</v>
      </c>
      <c r="F48" s="29">
        <f t="shared" si="1"/>
        <v>21</v>
      </c>
      <c r="G48" s="38">
        <f t="shared" si="2"/>
        <v>222</v>
      </c>
      <c r="I48" s="36" t="s">
        <v>35</v>
      </c>
      <c r="J48" s="4">
        <v>21</v>
      </c>
      <c r="K48" s="29">
        <f t="shared" si="3"/>
        <v>7.291666666666667</v>
      </c>
      <c r="L48" s="29">
        <f t="shared" si="4"/>
        <v>7.291666666666667</v>
      </c>
      <c r="M48" s="38">
        <f t="shared" si="5"/>
        <v>77.083333333333329</v>
      </c>
    </row>
    <row r="49" spans="2:13" x14ac:dyDescent="0.25">
      <c r="C49" t="s">
        <v>36</v>
      </c>
      <c r="D49" s="4">
        <v>66</v>
      </c>
      <c r="E49" s="29">
        <f t="shared" si="0"/>
        <v>66</v>
      </c>
      <c r="F49" s="29">
        <f t="shared" si="1"/>
        <v>66</v>
      </c>
      <c r="G49" s="38">
        <f t="shared" si="2"/>
        <v>288</v>
      </c>
      <c r="I49" t="s">
        <v>36</v>
      </c>
      <c r="J49" s="4">
        <v>66</v>
      </c>
      <c r="K49" s="29">
        <f t="shared" si="3"/>
        <v>22.916666666666664</v>
      </c>
      <c r="L49" s="29">
        <f t="shared" si="4"/>
        <v>22.916666666666664</v>
      </c>
      <c r="M49" s="38">
        <f t="shared" si="5"/>
        <v>100</v>
      </c>
    </row>
    <row r="50" spans="2:13" x14ac:dyDescent="0.25">
      <c r="C50" s="17" t="s">
        <v>25</v>
      </c>
      <c r="D50" s="7">
        <f>SUM(D44:D49)</f>
        <v>288</v>
      </c>
      <c r="E50" s="8">
        <f>SUM(E44:E49)</f>
        <v>288</v>
      </c>
      <c r="F50" s="8">
        <f>SUM(F44:F49)</f>
        <v>288</v>
      </c>
      <c r="G50" s="9"/>
      <c r="I50" s="17" t="s">
        <v>25</v>
      </c>
      <c r="J50" s="7">
        <f>SUM(J44:J49)</f>
        <v>288</v>
      </c>
      <c r="K50" s="8">
        <f>SUM(K44:K49)</f>
        <v>100</v>
      </c>
      <c r="L50" s="8">
        <f>SUM(L44:L49)</f>
        <v>100</v>
      </c>
      <c r="M50" s="9"/>
    </row>
    <row r="64" spans="2:13" ht="21" customHeight="1" x14ac:dyDescent="0.25">
      <c r="B64" s="33" t="s">
        <v>46</v>
      </c>
      <c r="C64" s="34"/>
      <c r="D64" s="34"/>
      <c r="E64" s="34"/>
      <c r="F64" s="34"/>
      <c r="G64" s="35"/>
    </row>
    <row r="65" spans="2:13" ht="29.1" customHeight="1" x14ac:dyDescent="0.25">
      <c r="B65" s="13"/>
      <c r="C65" s="10"/>
      <c r="D65" s="18" t="s">
        <v>26</v>
      </c>
      <c r="E65" s="19" t="s">
        <v>27</v>
      </c>
      <c r="F65" s="19" t="s">
        <v>28</v>
      </c>
      <c r="G65" s="20" t="s">
        <v>29</v>
      </c>
      <c r="I65" s="10"/>
      <c r="J65" s="18" t="s">
        <v>26</v>
      </c>
      <c r="K65" s="19" t="s">
        <v>27</v>
      </c>
      <c r="L65" s="19" t="s">
        <v>28</v>
      </c>
      <c r="M65" s="20" t="s">
        <v>29</v>
      </c>
    </row>
    <row r="66" spans="2:13" ht="17.100000000000001" customHeight="1" x14ac:dyDescent="0.25">
      <c r="B66" s="14"/>
      <c r="C66" s="36" t="s">
        <v>37</v>
      </c>
      <c r="D66" s="3">
        <v>54</v>
      </c>
      <c r="E66" s="41">
        <f>D66/100*100</f>
        <v>54</v>
      </c>
      <c r="F66" s="41">
        <f>E66</f>
        <v>54</v>
      </c>
      <c r="G66" s="5">
        <f>F66</f>
        <v>54</v>
      </c>
      <c r="I66" s="36" t="s">
        <v>37</v>
      </c>
      <c r="J66" s="3">
        <v>54</v>
      </c>
      <c r="K66" s="41">
        <f>J66/429*100</f>
        <v>12.587412587412588</v>
      </c>
      <c r="L66" s="41">
        <f>K66</f>
        <v>12.587412587412588</v>
      </c>
      <c r="M66" s="5">
        <f>L66</f>
        <v>12.587412587412588</v>
      </c>
    </row>
    <row r="67" spans="2:13" ht="17.100000000000001" customHeight="1" x14ac:dyDescent="0.25">
      <c r="B67" s="15"/>
      <c r="C67" s="36" t="s">
        <v>38</v>
      </c>
      <c r="D67" s="4">
        <v>94</v>
      </c>
      <c r="E67" s="29">
        <f t="shared" ref="E67:E74" si="6">D67/100*100</f>
        <v>94</v>
      </c>
      <c r="F67" s="29">
        <f>E67</f>
        <v>94</v>
      </c>
      <c r="G67" s="38">
        <f>F67+G66</f>
        <v>148</v>
      </c>
      <c r="I67" s="36" t="s">
        <v>38</v>
      </c>
      <c r="J67" s="4">
        <v>94</v>
      </c>
      <c r="K67" s="29">
        <f>J67/429*100</f>
        <v>21.911421911421911</v>
      </c>
      <c r="L67" s="29">
        <f>K67</f>
        <v>21.911421911421911</v>
      </c>
      <c r="M67" s="38">
        <f>L67+M66</f>
        <v>34.498834498834498</v>
      </c>
    </row>
    <row r="68" spans="2:13" ht="17.100000000000001" customHeight="1" x14ac:dyDescent="0.25">
      <c r="B68" s="16"/>
      <c r="C68" s="36" t="s">
        <v>39</v>
      </c>
      <c r="D68" s="4">
        <v>90</v>
      </c>
      <c r="E68" s="29">
        <f t="shared" si="6"/>
        <v>90</v>
      </c>
      <c r="F68" s="29">
        <f t="shared" ref="F68:F74" si="7">E68</f>
        <v>90</v>
      </c>
      <c r="G68" s="38">
        <f t="shared" ref="G68:G74" si="8">F68+G67</f>
        <v>238</v>
      </c>
      <c r="I68" s="36" t="s">
        <v>39</v>
      </c>
      <c r="J68" s="4">
        <v>90</v>
      </c>
      <c r="K68" s="29">
        <f t="shared" ref="K68:K74" si="9">J68/429*100</f>
        <v>20.97902097902098</v>
      </c>
      <c r="L68" s="29">
        <f t="shared" ref="L68:L74" si="10">K68</f>
        <v>20.97902097902098</v>
      </c>
      <c r="M68" s="38">
        <f t="shared" ref="M68:M74" si="11">L68+M67</f>
        <v>55.477855477855478</v>
      </c>
    </row>
    <row r="69" spans="2:13" x14ac:dyDescent="0.25">
      <c r="C69" s="36" t="s">
        <v>40</v>
      </c>
      <c r="D69" s="4">
        <v>48</v>
      </c>
      <c r="E69" s="29">
        <f t="shared" si="6"/>
        <v>48</v>
      </c>
      <c r="F69" s="29">
        <f t="shared" si="7"/>
        <v>48</v>
      </c>
      <c r="G69" s="38">
        <f t="shared" si="8"/>
        <v>286</v>
      </c>
      <c r="I69" s="36" t="s">
        <v>40</v>
      </c>
      <c r="J69" s="4">
        <v>48</v>
      </c>
      <c r="K69" s="29">
        <f t="shared" si="9"/>
        <v>11.188811188811188</v>
      </c>
      <c r="L69" s="29">
        <f t="shared" si="10"/>
        <v>11.188811188811188</v>
      </c>
      <c r="M69" s="38">
        <f t="shared" si="11"/>
        <v>66.666666666666671</v>
      </c>
    </row>
    <row r="70" spans="2:13" x14ac:dyDescent="0.25">
      <c r="C70" t="s">
        <v>41</v>
      </c>
      <c r="D70" s="4">
        <v>37</v>
      </c>
      <c r="E70" s="29">
        <f t="shared" si="6"/>
        <v>37</v>
      </c>
      <c r="F70" s="29">
        <f t="shared" si="7"/>
        <v>37</v>
      </c>
      <c r="G70" s="38">
        <f t="shared" si="8"/>
        <v>323</v>
      </c>
      <c r="I70" t="s">
        <v>41</v>
      </c>
      <c r="J70" s="4">
        <v>37</v>
      </c>
      <c r="K70" s="29">
        <f t="shared" si="9"/>
        <v>8.6247086247086244</v>
      </c>
      <c r="L70" s="29">
        <f t="shared" si="10"/>
        <v>8.6247086247086244</v>
      </c>
      <c r="M70" s="38">
        <f t="shared" si="11"/>
        <v>75.291375291375289</v>
      </c>
    </row>
    <row r="71" spans="2:13" x14ac:dyDescent="0.25">
      <c r="C71" s="36" t="s">
        <v>42</v>
      </c>
      <c r="D71" s="4">
        <v>42</v>
      </c>
      <c r="E71" s="29">
        <f t="shared" si="6"/>
        <v>42</v>
      </c>
      <c r="F71" s="29">
        <f t="shared" si="7"/>
        <v>42</v>
      </c>
      <c r="G71" s="38">
        <f t="shared" si="8"/>
        <v>365</v>
      </c>
      <c r="I71" s="36" t="s">
        <v>42</v>
      </c>
      <c r="J71" s="4">
        <v>42</v>
      </c>
      <c r="K71" s="29">
        <f t="shared" si="9"/>
        <v>9.79020979020979</v>
      </c>
      <c r="L71" s="29">
        <f t="shared" si="10"/>
        <v>9.79020979020979</v>
      </c>
      <c r="M71" s="38">
        <f t="shared" si="11"/>
        <v>85.081585081585075</v>
      </c>
    </row>
    <row r="72" spans="2:13" x14ac:dyDescent="0.25">
      <c r="C72" s="36" t="s">
        <v>43</v>
      </c>
      <c r="D72" s="4">
        <v>36</v>
      </c>
      <c r="E72" s="29">
        <f t="shared" si="6"/>
        <v>36</v>
      </c>
      <c r="F72" s="29">
        <f t="shared" si="7"/>
        <v>36</v>
      </c>
      <c r="G72" s="38">
        <f t="shared" si="8"/>
        <v>401</v>
      </c>
      <c r="I72" s="36" t="s">
        <v>43</v>
      </c>
      <c r="J72" s="4">
        <v>36</v>
      </c>
      <c r="K72" s="29">
        <f t="shared" si="9"/>
        <v>8.3916083916083917</v>
      </c>
      <c r="L72" s="29">
        <f t="shared" si="10"/>
        <v>8.3916083916083917</v>
      </c>
      <c r="M72" s="38">
        <f t="shared" si="11"/>
        <v>93.473193473193462</v>
      </c>
    </row>
    <row r="73" spans="2:13" x14ac:dyDescent="0.25">
      <c r="C73" t="s">
        <v>44</v>
      </c>
      <c r="D73" s="4">
        <v>25</v>
      </c>
      <c r="E73" s="29">
        <f t="shared" si="6"/>
        <v>25</v>
      </c>
      <c r="F73" s="29">
        <f t="shared" si="7"/>
        <v>25</v>
      </c>
      <c r="G73" s="38">
        <f t="shared" si="8"/>
        <v>426</v>
      </c>
      <c r="I73" t="s">
        <v>44</v>
      </c>
      <c r="J73" s="4">
        <v>25</v>
      </c>
      <c r="K73" s="29">
        <f t="shared" si="9"/>
        <v>5.8275058275058269</v>
      </c>
      <c r="L73" s="29">
        <f t="shared" si="10"/>
        <v>5.8275058275058269</v>
      </c>
      <c r="M73" s="38">
        <f t="shared" si="11"/>
        <v>99.300699300699293</v>
      </c>
    </row>
    <row r="74" spans="2:13" x14ac:dyDescent="0.25">
      <c r="C74" s="36" t="s">
        <v>45</v>
      </c>
      <c r="D74" s="4">
        <v>3</v>
      </c>
      <c r="E74" s="29">
        <f t="shared" si="6"/>
        <v>3</v>
      </c>
      <c r="F74" s="29">
        <f t="shared" si="7"/>
        <v>3</v>
      </c>
      <c r="G74" s="38">
        <f t="shared" si="8"/>
        <v>429</v>
      </c>
      <c r="I74" s="36" t="s">
        <v>45</v>
      </c>
      <c r="J74" s="4">
        <v>3</v>
      </c>
      <c r="K74" s="29">
        <f t="shared" si="9"/>
        <v>0.69930069930069927</v>
      </c>
      <c r="L74" s="29">
        <f t="shared" si="10"/>
        <v>0.69930069930069927</v>
      </c>
      <c r="M74" s="38">
        <f t="shared" si="11"/>
        <v>99.999999999999986</v>
      </c>
    </row>
    <row r="75" spans="2:13" x14ac:dyDescent="0.25">
      <c r="C75" s="17" t="s">
        <v>25</v>
      </c>
      <c r="D75" s="7">
        <f>SUM(D66:D74)</f>
        <v>429</v>
      </c>
      <c r="E75" s="8">
        <f>SUM(E66:E74)</f>
        <v>429</v>
      </c>
      <c r="F75" s="8">
        <f>SUM(F66:F74)</f>
        <v>429</v>
      </c>
      <c r="G75" s="9"/>
      <c r="I75" s="17" t="s">
        <v>25</v>
      </c>
      <c r="J75" s="7">
        <f>SUM(J66:J74)</f>
        <v>429</v>
      </c>
      <c r="K75" s="8">
        <f>SUM(K66:K74)</f>
        <v>99.999999999999986</v>
      </c>
      <c r="L75" s="8">
        <f>SUM(L66:L74)</f>
        <v>99.999999999999986</v>
      </c>
      <c r="M75" s="9"/>
    </row>
    <row r="83" spans="2:13" ht="36" customHeight="1" x14ac:dyDescent="0.25">
      <c r="B83" s="30" t="s">
        <v>47</v>
      </c>
      <c r="C83" s="31"/>
      <c r="D83" s="31"/>
      <c r="E83" s="31"/>
      <c r="F83" s="31"/>
      <c r="G83" s="32"/>
    </row>
    <row r="84" spans="2:13" ht="29.1" customHeight="1" x14ac:dyDescent="0.25">
      <c r="B84" s="13"/>
      <c r="C84" s="10"/>
      <c r="D84" s="18" t="s">
        <v>26</v>
      </c>
      <c r="E84" s="19" t="s">
        <v>27</v>
      </c>
      <c r="F84" s="19" t="s">
        <v>28</v>
      </c>
      <c r="G84" s="20" t="s">
        <v>29</v>
      </c>
      <c r="I84" s="10"/>
      <c r="J84" s="18" t="s">
        <v>26</v>
      </c>
      <c r="K84" s="19" t="s">
        <v>27</v>
      </c>
      <c r="L84" s="19" t="s">
        <v>28</v>
      </c>
      <c r="M84" s="20" t="s">
        <v>29</v>
      </c>
    </row>
    <row r="85" spans="2:13" ht="17.100000000000001" customHeight="1" x14ac:dyDescent="0.25">
      <c r="B85" s="14"/>
      <c r="C85" s="2" t="s">
        <v>48</v>
      </c>
      <c r="D85" s="3">
        <v>15</v>
      </c>
      <c r="E85" s="41">
        <f>D85/100*100</f>
        <v>15</v>
      </c>
      <c r="F85" s="41">
        <f>E85</f>
        <v>15</v>
      </c>
      <c r="G85" s="5">
        <f>F85</f>
        <v>15</v>
      </c>
      <c r="I85" s="2" t="s">
        <v>48</v>
      </c>
      <c r="J85" s="3">
        <v>15</v>
      </c>
      <c r="K85" s="41">
        <f>J85/111*100</f>
        <v>13.513513513513514</v>
      </c>
      <c r="L85" s="41">
        <f>K85</f>
        <v>13.513513513513514</v>
      </c>
      <c r="M85" s="5">
        <f>L85</f>
        <v>13.513513513513514</v>
      </c>
    </row>
    <row r="86" spans="2:13" ht="17.100000000000001" customHeight="1" x14ac:dyDescent="0.25">
      <c r="B86" s="15"/>
      <c r="C86" s="1" t="s">
        <v>49</v>
      </c>
      <c r="D86" s="4">
        <v>10</v>
      </c>
      <c r="E86" s="29">
        <f t="shared" ref="E86:E98" si="12">D86/100*100</f>
        <v>10</v>
      </c>
      <c r="F86" s="29">
        <f>E86</f>
        <v>10</v>
      </c>
      <c r="G86" s="38">
        <f>F86+G85</f>
        <v>25</v>
      </c>
      <c r="I86" s="1" t="s">
        <v>49</v>
      </c>
      <c r="J86" s="4">
        <v>10</v>
      </c>
      <c r="K86" s="29">
        <f>J86/111*100</f>
        <v>9.0090090090090094</v>
      </c>
      <c r="L86" s="29">
        <f>K86</f>
        <v>9.0090090090090094</v>
      </c>
      <c r="M86" s="38">
        <f>L86+M85</f>
        <v>22.522522522522522</v>
      </c>
    </row>
    <row r="87" spans="2:13" ht="17.100000000000001" customHeight="1" x14ac:dyDescent="0.25">
      <c r="B87" s="15"/>
      <c r="C87" s="1" t="s">
        <v>50</v>
      </c>
      <c r="D87" s="4">
        <v>2</v>
      </c>
      <c r="E87" s="29">
        <f t="shared" si="12"/>
        <v>2</v>
      </c>
      <c r="F87" s="29">
        <f t="shared" ref="F87:F98" si="13">E87</f>
        <v>2</v>
      </c>
      <c r="G87" s="38">
        <f t="shared" ref="G87:G98" si="14">F87+G86</f>
        <v>27</v>
      </c>
      <c r="I87" s="1" t="s">
        <v>50</v>
      </c>
      <c r="J87" s="4">
        <v>2</v>
      </c>
      <c r="K87" s="29">
        <f t="shared" ref="K87:K98" si="15">J87/111*100</f>
        <v>1.8018018018018018</v>
      </c>
      <c r="L87" s="29">
        <f t="shared" ref="L87:L98" si="16">K87</f>
        <v>1.8018018018018018</v>
      </c>
      <c r="M87" s="38">
        <f t="shared" ref="M87:M98" si="17">L87+M86</f>
        <v>24.324324324324323</v>
      </c>
    </row>
    <row r="88" spans="2:13" ht="17.100000000000001" customHeight="1" x14ac:dyDescent="0.25">
      <c r="B88" s="15"/>
      <c r="C88" s="1" t="s">
        <v>51</v>
      </c>
      <c r="D88" s="4">
        <v>5</v>
      </c>
      <c r="E88" s="29">
        <f t="shared" si="12"/>
        <v>5</v>
      </c>
      <c r="F88" s="29">
        <f t="shared" si="13"/>
        <v>5</v>
      </c>
      <c r="G88" s="38">
        <f t="shared" si="14"/>
        <v>32</v>
      </c>
      <c r="I88" s="1" t="s">
        <v>51</v>
      </c>
      <c r="J88" s="4">
        <v>5</v>
      </c>
      <c r="K88" s="29">
        <f t="shared" si="15"/>
        <v>4.5045045045045047</v>
      </c>
      <c r="L88" s="29">
        <f t="shared" si="16"/>
        <v>4.5045045045045047</v>
      </c>
      <c r="M88" s="38">
        <f t="shared" si="17"/>
        <v>28.828828828828826</v>
      </c>
    </row>
    <row r="89" spans="2:13" ht="17.100000000000001" customHeight="1" x14ac:dyDescent="0.25">
      <c r="B89" s="16"/>
      <c r="C89" s="17" t="s">
        <v>52</v>
      </c>
      <c r="D89" s="4">
        <v>12</v>
      </c>
      <c r="E89" s="29">
        <f t="shared" si="12"/>
        <v>12</v>
      </c>
      <c r="F89" s="29">
        <f t="shared" si="13"/>
        <v>12</v>
      </c>
      <c r="G89" s="38">
        <f t="shared" si="14"/>
        <v>44</v>
      </c>
      <c r="I89" s="17" t="s">
        <v>52</v>
      </c>
      <c r="J89" s="4">
        <v>12</v>
      </c>
      <c r="K89" s="29">
        <f t="shared" si="15"/>
        <v>10.810810810810811</v>
      </c>
      <c r="L89" s="29">
        <f t="shared" si="16"/>
        <v>10.810810810810811</v>
      </c>
      <c r="M89" s="38">
        <f t="shared" si="17"/>
        <v>39.63963963963964</v>
      </c>
    </row>
    <row r="90" spans="2:13" x14ac:dyDescent="0.25">
      <c r="C90" t="s">
        <v>53</v>
      </c>
      <c r="D90" s="4">
        <v>17</v>
      </c>
      <c r="E90" s="29">
        <f t="shared" si="12"/>
        <v>17</v>
      </c>
      <c r="F90" s="29">
        <f t="shared" si="13"/>
        <v>17</v>
      </c>
      <c r="G90" s="38">
        <f t="shared" si="14"/>
        <v>61</v>
      </c>
      <c r="I90" t="s">
        <v>53</v>
      </c>
      <c r="J90" s="4">
        <v>17</v>
      </c>
      <c r="K90" s="29">
        <f t="shared" si="15"/>
        <v>15.315315315315313</v>
      </c>
      <c r="L90" s="29">
        <f t="shared" si="16"/>
        <v>15.315315315315313</v>
      </c>
      <c r="M90" s="38">
        <f t="shared" si="17"/>
        <v>54.954954954954957</v>
      </c>
    </row>
    <row r="91" spans="2:13" x14ac:dyDescent="0.25">
      <c r="C91" t="s">
        <v>54</v>
      </c>
      <c r="D91" s="4">
        <v>7</v>
      </c>
      <c r="E91" s="29">
        <f t="shared" si="12"/>
        <v>7.0000000000000009</v>
      </c>
      <c r="F91" s="29">
        <f t="shared" si="13"/>
        <v>7.0000000000000009</v>
      </c>
      <c r="G91" s="38">
        <f t="shared" si="14"/>
        <v>68</v>
      </c>
      <c r="I91" t="s">
        <v>54</v>
      </c>
      <c r="J91" s="4">
        <v>7</v>
      </c>
      <c r="K91" s="29">
        <f t="shared" si="15"/>
        <v>6.3063063063063058</v>
      </c>
      <c r="L91" s="29">
        <f t="shared" si="16"/>
        <v>6.3063063063063058</v>
      </c>
      <c r="M91" s="38">
        <f t="shared" si="17"/>
        <v>61.261261261261261</v>
      </c>
    </row>
    <row r="92" spans="2:13" x14ac:dyDescent="0.25">
      <c r="C92" t="s">
        <v>55</v>
      </c>
      <c r="D92" s="4">
        <v>4</v>
      </c>
      <c r="E92" s="29">
        <f t="shared" si="12"/>
        <v>4</v>
      </c>
      <c r="F92" s="29">
        <f t="shared" si="13"/>
        <v>4</v>
      </c>
      <c r="G92" s="38">
        <f t="shared" si="14"/>
        <v>72</v>
      </c>
      <c r="I92" t="s">
        <v>55</v>
      </c>
      <c r="J92" s="4">
        <v>4</v>
      </c>
      <c r="K92" s="29">
        <f t="shared" si="15"/>
        <v>3.6036036036036037</v>
      </c>
      <c r="L92" s="29">
        <f t="shared" si="16"/>
        <v>3.6036036036036037</v>
      </c>
      <c r="M92" s="38">
        <f t="shared" si="17"/>
        <v>64.86486486486487</v>
      </c>
    </row>
    <row r="93" spans="2:13" x14ac:dyDescent="0.25">
      <c r="C93" t="s">
        <v>56</v>
      </c>
      <c r="D93" s="4">
        <v>11</v>
      </c>
      <c r="E93" s="29">
        <f t="shared" si="12"/>
        <v>11</v>
      </c>
      <c r="F93" s="29">
        <f t="shared" si="13"/>
        <v>11</v>
      </c>
      <c r="G93" s="38">
        <f t="shared" si="14"/>
        <v>83</v>
      </c>
      <c r="I93" t="s">
        <v>56</v>
      </c>
      <c r="J93" s="4">
        <v>11</v>
      </c>
      <c r="K93" s="29">
        <f t="shared" si="15"/>
        <v>9.9099099099099099</v>
      </c>
      <c r="L93" s="29">
        <f t="shared" si="16"/>
        <v>9.9099099099099099</v>
      </c>
      <c r="M93" s="38">
        <f t="shared" si="17"/>
        <v>74.774774774774784</v>
      </c>
    </row>
    <row r="94" spans="2:13" x14ac:dyDescent="0.25">
      <c r="C94" t="s">
        <v>57</v>
      </c>
      <c r="D94" s="4">
        <v>4</v>
      </c>
      <c r="E94" s="29">
        <f t="shared" si="12"/>
        <v>4</v>
      </c>
      <c r="F94" s="29">
        <f t="shared" si="13"/>
        <v>4</v>
      </c>
      <c r="G94" s="38">
        <f t="shared" si="14"/>
        <v>87</v>
      </c>
      <c r="I94" t="s">
        <v>57</v>
      </c>
      <c r="J94" s="4">
        <v>4</v>
      </c>
      <c r="K94" s="29">
        <f t="shared" si="15"/>
        <v>3.6036036036036037</v>
      </c>
      <c r="L94" s="29">
        <f t="shared" si="16"/>
        <v>3.6036036036036037</v>
      </c>
      <c r="M94" s="38">
        <f t="shared" si="17"/>
        <v>78.378378378378386</v>
      </c>
    </row>
    <row r="95" spans="2:13" x14ac:dyDescent="0.25">
      <c r="C95" t="s">
        <v>58</v>
      </c>
      <c r="D95" s="4">
        <v>6</v>
      </c>
      <c r="E95" s="29">
        <f t="shared" si="12"/>
        <v>6</v>
      </c>
      <c r="F95" s="29">
        <f t="shared" si="13"/>
        <v>6</v>
      </c>
      <c r="G95" s="38">
        <f t="shared" si="14"/>
        <v>93</v>
      </c>
      <c r="I95" t="s">
        <v>58</v>
      </c>
      <c r="J95" s="4">
        <v>6</v>
      </c>
      <c r="K95" s="29">
        <f t="shared" si="15"/>
        <v>5.4054054054054053</v>
      </c>
      <c r="L95" s="29">
        <f t="shared" si="16"/>
        <v>5.4054054054054053</v>
      </c>
      <c r="M95" s="38">
        <f t="shared" si="17"/>
        <v>83.78378378378379</v>
      </c>
    </row>
    <row r="96" spans="2:13" x14ac:dyDescent="0.25">
      <c r="C96" t="s">
        <v>59</v>
      </c>
      <c r="D96" s="4">
        <v>7</v>
      </c>
      <c r="E96" s="29">
        <f t="shared" si="12"/>
        <v>7.0000000000000009</v>
      </c>
      <c r="F96" s="29">
        <f t="shared" si="13"/>
        <v>7.0000000000000009</v>
      </c>
      <c r="G96" s="38">
        <f t="shared" si="14"/>
        <v>100</v>
      </c>
      <c r="I96" t="s">
        <v>59</v>
      </c>
      <c r="J96" s="4">
        <v>7</v>
      </c>
      <c r="K96" s="29">
        <f t="shared" si="15"/>
        <v>6.3063063063063058</v>
      </c>
      <c r="L96" s="29">
        <f t="shared" si="16"/>
        <v>6.3063063063063058</v>
      </c>
      <c r="M96" s="38">
        <f t="shared" si="17"/>
        <v>90.090090090090101</v>
      </c>
    </row>
    <row r="97" spans="2:13" x14ac:dyDescent="0.25">
      <c r="C97" t="s">
        <v>60</v>
      </c>
      <c r="D97" s="4">
        <v>7</v>
      </c>
      <c r="E97" s="29">
        <f t="shared" si="12"/>
        <v>7.0000000000000009</v>
      </c>
      <c r="F97" s="29">
        <f t="shared" si="13"/>
        <v>7.0000000000000009</v>
      </c>
      <c r="G97" s="38">
        <f t="shared" si="14"/>
        <v>107</v>
      </c>
      <c r="I97" t="s">
        <v>60</v>
      </c>
      <c r="J97" s="4">
        <v>7</v>
      </c>
      <c r="K97" s="29">
        <f t="shared" si="15"/>
        <v>6.3063063063063058</v>
      </c>
      <c r="L97" s="29">
        <f t="shared" si="16"/>
        <v>6.3063063063063058</v>
      </c>
      <c r="M97" s="38">
        <f t="shared" si="17"/>
        <v>96.396396396396412</v>
      </c>
    </row>
    <row r="98" spans="2:13" x14ac:dyDescent="0.25">
      <c r="C98" t="s">
        <v>45</v>
      </c>
      <c r="D98" s="4">
        <v>4</v>
      </c>
      <c r="E98" s="29">
        <f t="shared" si="12"/>
        <v>4</v>
      </c>
      <c r="F98" s="29">
        <f t="shared" si="13"/>
        <v>4</v>
      </c>
      <c r="G98" s="38">
        <f t="shared" si="14"/>
        <v>111</v>
      </c>
      <c r="I98" t="s">
        <v>45</v>
      </c>
      <c r="J98" s="4">
        <v>4</v>
      </c>
      <c r="K98" s="29">
        <f t="shared" si="15"/>
        <v>3.6036036036036037</v>
      </c>
      <c r="L98" s="29">
        <f t="shared" si="16"/>
        <v>3.6036036036036037</v>
      </c>
      <c r="M98" s="38">
        <f t="shared" si="17"/>
        <v>100.00000000000001</v>
      </c>
    </row>
    <row r="99" spans="2:13" x14ac:dyDescent="0.25">
      <c r="C99" s="17" t="s">
        <v>25</v>
      </c>
      <c r="D99" s="7">
        <f>SUM(D85:D98)</f>
        <v>111</v>
      </c>
      <c r="E99" s="8">
        <f>SUM(E85:E98)</f>
        <v>111</v>
      </c>
      <c r="F99" s="8">
        <f>SUM(F85:F98)</f>
        <v>111</v>
      </c>
      <c r="G99" s="9"/>
      <c r="I99" s="17" t="s">
        <v>25</v>
      </c>
      <c r="J99" s="7">
        <f>SUM(J85:J98)</f>
        <v>111</v>
      </c>
      <c r="K99" s="8">
        <f>SUM(K85:K98)</f>
        <v>100.00000000000001</v>
      </c>
      <c r="L99" s="8">
        <f>SUM(L85:L98)</f>
        <v>100.00000000000001</v>
      </c>
      <c r="M99" s="9"/>
    </row>
    <row r="104" spans="2:13" ht="36" customHeight="1" x14ac:dyDescent="0.25">
      <c r="B104" s="30" t="s">
        <v>61</v>
      </c>
      <c r="C104" s="31"/>
      <c r="D104" s="31"/>
      <c r="E104" s="31"/>
      <c r="F104" s="31"/>
      <c r="G104" s="32"/>
    </row>
    <row r="105" spans="2:13" ht="29.1" customHeight="1" x14ac:dyDescent="0.25">
      <c r="B105" s="13"/>
      <c r="C105" s="24"/>
      <c r="D105" s="25" t="s">
        <v>26</v>
      </c>
      <c r="E105" s="26" t="s">
        <v>27</v>
      </c>
      <c r="F105" s="26" t="s">
        <v>28</v>
      </c>
      <c r="G105" s="27" t="s">
        <v>29</v>
      </c>
      <c r="I105" s="24"/>
      <c r="J105" s="25" t="s">
        <v>26</v>
      </c>
      <c r="K105" s="26" t="s">
        <v>27</v>
      </c>
      <c r="L105" s="26" t="s">
        <v>28</v>
      </c>
      <c r="M105" s="27" t="s">
        <v>29</v>
      </c>
    </row>
    <row r="106" spans="2:13" ht="17.25" customHeight="1" x14ac:dyDescent="0.25">
      <c r="B106" s="13"/>
      <c r="C106" t="s">
        <v>62</v>
      </c>
      <c r="D106" s="22">
        <v>79</v>
      </c>
      <c r="E106" s="41">
        <f>D106/100*100</f>
        <v>79</v>
      </c>
      <c r="F106" s="41">
        <f>E106</f>
        <v>79</v>
      </c>
      <c r="G106" s="5">
        <f>F106</f>
        <v>79</v>
      </c>
      <c r="I106" t="s">
        <v>62</v>
      </c>
      <c r="J106" s="22">
        <v>79</v>
      </c>
      <c r="K106" s="41">
        <f>J106/929*100</f>
        <v>8.5037674919268031</v>
      </c>
      <c r="L106" s="41">
        <f>K106</f>
        <v>8.5037674919268031</v>
      </c>
      <c r="M106" s="5">
        <f>L106</f>
        <v>8.5037674919268031</v>
      </c>
    </row>
    <row r="107" spans="2:13" ht="17.100000000000001" customHeight="1" x14ac:dyDescent="0.25">
      <c r="B107" s="14"/>
      <c r="C107" s="21" t="s">
        <v>63</v>
      </c>
      <c r="D107" s="22">
        <v>117</v>
      </c>
      <c r="E107" s="29">
        <f t="shared" ref="E107:E118" si="18">D107/100*100</f>
        <v>117</v>
      </c>
      <c r="F107" s="29">
        <f>E107</f>
        <v>117</v>
      </c>
      <c r="G107" s="38">
        <f>F107+G106</f>
        <v>196</v>
      </c>
      <c r="I107" s="21" t="s">
        <v>63</v>
      </c>
      <c r="J107" s="22">
        <v>117</v>
      </c>
      <c r="K107" s="29">
        <f>J107/929*100</f>
        <v>12.594187298170075</v>
      </c>
      <c r="L107" s="29">
        <f>K107</f>
        <v>12.594187298170075</v>
      </c>
      <c r="M107" s="38">
        <f>L107+M106</f>
        <v>21.097954790096878</v>
      </c>
    </row>
    <row r="108" spans="2:13" ht="17.100000000000001" customHeight="1" x14ac:dyDescent="0.25">
      <c r="B108" s="15"/>
      <c r="C108" s="1" t="s">
        <v>64</v>
      </c>
      <c r="D108" s="4">
        <v>43</v>
      </c>
      <c r="E108" s="29">
        <f t="shared" si="18"/>
        <v>43</v>
      </c>
      <c r="F108" s="29">
        <f t="shared" ref="F108:F118" si="19">E108</f>
        <v>43</v>
      </c>
      <c r="G108" s="38">
        <f t="shared" ref="G108:G118" si="20">F108+G107</f>
        <v>239</v>
      </c>
      <c r="I108" s="1" t="s">
        <v>64</v>
      </c>
      <c r="J108" s="4">
        <v>43</v>
      </c>
      <c r="K108" s="29">
        <f t="shared" ref="K108:K118" si="21">J108/929*100</f>
        <v>4.6286329386437028</v>
      </c>
      <c r="L108" s="29">
        <f t="shared" ref="L108:L118" si="22">K108</f>
        <v>4.6286329386437028</v>
      </c>
      <c r="M108" s="38">
        <f t="shared" ref="M108:M118" si="23">L108+M107</f>
        <v>25.726587728740583</v>
      </c>
    </row>
    <row r="109" spans="2:13" ht="17.100000000000001" customHeight="1" x14ac:dyDescent="0.25">
      <c r="B109" s="15"/>
      <c r="C109" s="1" t="s">
        <v>65</v>
      </c>
      <c r="D109" s="4">
        <v>108</v>
      </c>
      <c r="E109" s="29">
        <f t="shared" si="18"/>
        <v>108</v>
      </c>
      <c r="F109" s="29">
        <f t="shared" si="19"/>
        <v>108</v>
      </c>
      <c r="G109" s="38">
        <f t="shared" si="20"/>
        <v>347</v>
      </c>
      <c r="I109" s="1" t="s">
        <v>65</v>
      </c>
      <c r="J109" s="4">
        <v>108</v>
      </c>
      <c r="K109" s="29">
        <f t="shared" si="21"/>
        <v>11.625403659849299</v>
      </c>
      <c r="L109" s="29">
        <f t="shared" si="22"/>
        <v>11.625403659849299</v>
      </c>
      <c r="M109" s="38">
        <f t="shared" si="23"/>
        <v>37.35199138858988</v>
      </c>
    </row>
    <row r="110" spans="2:13" ht="17.100000000000001" customHeight="1" x14ac:dyDescent="0.25">
      <c r="B110" s="15"/>
      <c r="C110" s="1" t="s">
        <v>66</v>
      </c>
      <c r="D110" s="4">
        <v>11</v>
      </c>
      <c r="E110" s="29">
        <f t="shared" si="18"/>
        <v>11</v>
      </c>
      <c r="F110" s="29">
        <f t="shared" si="19"/>
        <v>11</v>
      </c>
      <c r="G110" s="38">
        <f t="shared" si="20"/>
        <v>358</v>
      </c>
      <c r="I110" s="1" t="s">
        <v>66</v>
      </c>
      <c r="J110" s="4">
        <v>11</v>
      </c>
      <c r="K110" s="29">
        <f t="shared" si="21"/>
        <v>1.1840688912809472</v>
      </c>
      <c r="L110" s="29">
        <f t="shared" si="22"/>
        <v>1.1840688912809472</v>
      </c>
      <c r="M110" s="38">
        <f t="shared" si="23"/>
        <v>38.536060279870824</v>
      </c>
    </row>
    <row r="111" spans="2:13" ht="17.100000000000001" customHeight="1" x14ac:dyDescent="0.25">
      <c r="B111" s="16"/>
      <c r="C111" s="47" t="s">
        <v>67</v>
      </c>
      <c r="D111" s="48">
        <v>98</v>
      </c>
      <c r="E111" s="29">
        <f t="shared" si="18"/>
        <v>98</v>
      </c>
      <c r="F111" s="29">
        <f t="shared" si="19"/>
        <v>98</v>
      </c>
      <c r="G111" s="38">
        <f t="shared" si="20"/>
        <v>456</v>
      </c>
      <c r="I111" s="47" t="s">
        <v>67</v>
      </c>
      <c r="J111" s="48">
        <v>98</v>
      </c>
      <c r="K111" s="29">
        <f t="shared" si="21"/>
        <v>10.548977395048439</v>
      </c>
      <c r="L111" s="29">
        <f t="shared" si="22"/>
        <v>10.548977395048439</v>
      </c>
      <c r="M111" s="38">
        <f t="shared" si="23"/>
        <v>49.085037674919263</v>
      </c>
    </row>
    <row r="112" spans="2:13" x14ac:dyDescent="0.25">
      <c r="C112" s="11" t="s">
        <v>68</v>
      </c>
      <c r="D112" s="49">
        <v>120</v>
      </c>
      <c r="E112" s="29">
        <f t="shared" si="18"/>
        <v>120</v>
      </c>
      <c r="F112" s="29">
        <f t="shared" si="19"/>
        <v>120</v>
      </c>
      <c r="G112" s="38">
        <f t="shared" si="20"/>
        <v>576</v>
      </c>
      <c r="I112" s="11" t="s">
        <v>68</v>
      </c>
      <c r="J112" s="49">
        <v>120</v>
      </c>
      <c r="K112" s="29">
        <f t="shared" si="21"/>
        <v>12.917115177610333</v>
      </c>
      <c r="L112" s="29">
        <f t="shared" si="22"/>
        <v>12.917115177610333</v>
      </c>
      <c r="M112" s="38">
        <f t="shared" si="23"/>
        <v>62.002152852529598</v>
      </c>
    </row>
    <row r="113" spans="2:13" x14ac:dyDescent="0.25">
      <c r="C113" t="s">
        <v>69</v>
      </c>
      <c r="D113" s="37">
        <v>11</v>
      </c>
      <c r="E113" s="29">
        <f t="shared" si="18"/>
        <v>11</v>
      </c>
      <c r="F113" s="29">
        <f t="shared" si="19"/>
        <v>11</v>
      </c>
      <c r="G113" s="38">
        <f t="shared" si="20"/>
        <v>587</v>
      </c>
      <c r="I113" t="s">
        <v>69</v>
      </c>
      <c r="J113" s="37">
        <v>11</v>
      </c>
      <c r="K113" s="29">
        <f t="shared" si="21"/>
        <v>1.1840688912809472</v>
      </c>
      <c r="L113" s="29">
        <f t="shared" si="22"/>
        <v>1.1840688912809472</v>
      </c>
      <c r="M113" s="38">
        <f t="shared" si="23"/>
        <v>63.186221743810542</v>
      </c>
    </row>
    <row r="114" spans="2:13" x14ac:dyDescent="0.25">
      <c r="C114" t="s">
        <v>70</v>
      </c>
      <c r="D114" s="37">
        <v>103</v>
      </c>
      <c r="E114" s="29">
        <f t="shared" si="18"/>
        <v>103</v>
      </c>
      <c r="F114" s="29">
        <f t="shared" si="19"/>
        <v>103</v>
      </c>
      <c r="G114" s="38">
        <f t="shared" si="20"/>
        <v>690</v>
      </c>
      <c r="I114" t="s">
        <v>70</v>
      </c>
      <c r="J114" s="37">
        <v>103</v>
      </c>
      <c r="K114" s="29">
        <f t="shared" si="21"/>
        <v>11.08719052744887</v>
      </c>
      <c r="L114" s="29">
        <f t="shared" si="22"/>
        <v>11.08719052744887</v>
      </c>
      <c r="M114" s="38">
        <f t="shared" si="23"/>
        <v>74.273412271259417</v>
      </c>
    </row>
    <row r="115" spans="2:13" x14ac:dyDescent="0.25">
      <c r="C115" t="s">
        <v>71</v>
      </c>
      <c r="D115" s="37">
        <v>116</v>
      </c>
      <c r="E115" s="29">
        <f t="shared" si="18"/>
        <v>115.99999999999999</v>
      </c>
      <c r="F115" s="29">
        <f t="shared" si="19"/>
        <v>115.99999999999999</v>
      </c>
      <c r="G115" s="38">
        <f t="shared" si="20"/>
        <v>806</v>
      </c>
      <c r="I115" t="s">
        <v>71</v>
      </c>
      <c r="J115" s="37">
        <v>116</v>
      </c>
      <c r="K115" s="29">
        <f t="shared" si="21"/>
        <v>12.486544671689989</v>
      </c>
      <c r="L115" s="29">
        <f t="shared" si="22"/>
        <v>12.486544671689989</v>
      </c>
      <c r="M115" s="38">
        <f t="shared" si="23"/>
        <v>86.759956942949401</v>
      </c>
    </row>
    <row r="116" spans="2:13" x14ac:dyDescent="0.25">
      <c r="C116" t="s">
        <v>72</v>
      </c>
      <c r="D116" s="37">
        <v>62</v>
      </c>
      <c r="E116" s="29">
        <f t="shared" si="18"/>
        <v>62</v>
      </c>
      <c r="F116" s="29">
        <f t="shared" si="19"/>
        <v>62</v>
      </c>
      <c r="G116" s="38">
        <f t="shared" si="20"/>
        <v>868</v>
      </c>
      <c r="I116" t="s">
        <v>72</v>
      </c>
      <c r="J116" s="37">
        <v>62</v>
      </c>
      <c r="K116" s="29">
        <f t="shared" si="21"/>
        <v>6.6738428417653388</v>
      </c>
      <c r="L116" s="29">
        <f t="shared" si="22"/>
        <v>6.6738428417653388</v>
      </c>
      <c r="M116" s="38">
        <f t="shared" si="23"/>
        <v>93.433799784714736</v>
      </c>
    </row>
    <row r="117" spans="2:13" x14ac:dyDescent="0.25">
      <c r="C117" t="s">
        <v>73</v>
      </c>
      <c r="D117" s="37">
        <v>39</v>
      </c>
      <c r="E117" s="29">
        <f t="shared" si="18"/>
        <v>39</v>
      </c>
      <c r="F117" s="29">
        <f t="shared" si="19"/>
        <v>39</v>
      </c>
      <c r="G117" s="38">
        <f t="shared" si="20"/>
        <v>907</v>
      </c>
      <c r="I117" t="s">
        <v>73</v>
      </c>
      <c r="J117" s="37">
        <v>39</v>
      </c>
      <c r="K117" s="29">
        <f t="shared" si="21"/>
        <v>4.1980624327233578</v>
      </c>
      <c r="L117" s="29">
        <f t="shared" si="22"/>
        <v>4.1980624327233578</v>
      </c>
      <c r="M117" s="38">
        <f t="shared" si="23"/>
        <v>97.631862217438098</v>
      </c>
    </row>
    <row r="118" spans="2:13" x14ac:dyDescent="0.25">
      <c r="C118" t="s">
        <v>74</v>
      </c>
      <c r="D118" s="37">
        <v>22</v>
      </c>
      <c r="E118" s="29">
        <f t="shared" si="18"/>
        <v>22</v>
      </c>
      <c r="F118" s="29">
        <f t="shared" si="19"/>
        <v>22</v>
      </c>
      <c r="G118" s="38">
        <f t="shared" si="20"/>
        <v>929</v>
      </c>
      <c r="I118" t="s">
        <v>74</v>
      </c>
      <c r="J118" s="37">
        <v>22</v>
      </c>
      <c r="K118" s="29">
        <f t="shared" si="21"/>
        <v>2.3681377825618943</v>
      </c>
      <c r="L118" s="29">
        <f t="shared" si="22"/>
        <v>2.3681377825618943</v>
      </c>
      <c r="M118" s="38">
        <f t="shared" si="23"/>
        <v>99.999999999999986</v>
      </c>
    </row>
    <row r="119" spans="2:13" x14ac:dyDescent="0.25">
      <c r="C119" s="17" t="s">
        <v>25</v>
      </c>
      <c r="D119" s="7">
        <f>SUM(D106:D118)</f>
        <v>929</v>
      </c>
      <c r="E119" s="8">
        <f>SUM(E106:E118)</f>
        <v>929</v>
      </c>
      <c r="F119" s="8">
        <f>SUM(F106:F118)</f>
        <v>929</v>
      </c>
      <c r="G119" s="9"/>
      <c r="I119" s="17" t="s">
        <v>25</v>
      </c>
      <c r="J119" s="7">
        <f>SUM(J106:J118)</f>
        <v>929</v>
      </c>
      <c r="K119" s="8">
        <f>SUM(K106:K118)</f>
        <v>99.999999999999986</v>
      </c>
      <c r="L119" s="8">
        <f>SUM(L106:L118)</f>
        <v>99.999999999999986</v>
      </c>
      <c r="M119" s="9"/>
    </row>
    <row r="126" spans="2:13" ht="36" customHeight="1" x14ac:dyDescent="0.25">
      <c r="B126" s="30" t="s">
        <v>75</v>
      </c>
      <c r="C126" s="31"/>
      <c r="D126" s="31"/>
      <c r="E126" s="31"/>
      <c r="F126" s="31"/>
      <c r="G126" s="32"/>
    </row>
    <row r="127" spans="2:13" ht="29.1" customHeight="1" x14ac:dyDescent="0.25">
      <c r="B127" s="13"/>
      <c r="C127" s="10"/>
      <c r="D127" s="18" t="s">
        <v>26</v>
      </c>
      <c r="E127" s="19" t="s">
        <v>27</v>
      </c>
      <c r="F127" s="19" t="s">
        <v>28</v>
      </c>
      <c r="G127" s="20" t="s">
        <v>29</v>
      </c>
      <c r="I127" s="10"/>
      <c r="J127" s="18" t="s">
        <v>26</v>
      </c>
      <c r="K127" s="19" t="s">
        <v>27</v>
      </c>
      <c r="L127" s="19" t="s">
        <v>28</v>
      </c>
      <c r="M127" s="20" t="s">
        <v>29</v>
      </c>
    </row>
    <row r="128" spans="2:13" ht="17.100000000000001" customHeight="1" x14ac:dyDescent="0.25">
      <c r="B128" s="14"/>
      <c r="C128" s="2" t="s">
        <v>76</v>
      </c>
      <c r="D128" s="3">
        <v>78</v>
      </c>
      <c r="E128" s="41">
        <f>D128/100*100</f>
        <v>78</v>
      </c>
      <c r="F128" s="41">
        <f>E128</f>
        <v>78</v>
      </c>
      <c r="G128" s="5">
        <f>F128</f>
        <v>78</v>
      </c>
      <c r="I128" s="2" t="s">
        <v>76</v>
      </c>
      <c r="J128" s="3">
        <v>78</v>
      </c>
      <c r="K128" s="41">
        <f>J128/463*100</f>
        <v>16.846652267818573</v>
      </c>
      <c r="L128" s="41">
        <f>K128</f>
        <v>16.846652267818573</v>
      </c>
      <c r="M128" s="5">
        <f>L128</f>
        <v>16.846652267818573</v>
      </c>
    </row>
    <row r="129" spans="2:13" ht="17.100000000000001" customHeight="1" x14ac:dyDescent="0.25">
      <c r="B129" s="15"/>
      <c r="C129" s="1" t="s">
        <v>77</v>
      </c>
      <c r="D129" s="4">
        <v>12</v>
      </c>
      <c r="E129" s="29">
        <f t="shared" ref="E129:E139" si="24">D129/100*100</f>
        <v>12</v>
      </c>
      <c r="F129" s="29">
        <f>E129</f>
        <v>12</v>
      </c>
      <c r="G129" s="38">
        <f>F129+G128</f>
        <v>90</v>
      </c>
      <c r="I129" s="1" t="s">
        <v>77</v>
      </c>
      <c r="J129" s="4">
        <v>12</v>
      </c>
      <c r="K129" s="29">
        <f>J129/463*100</f>
        <v>2.5917926565874732</v>
      </c>
      <c r="L129" s="29">
        <f>K129</f>
        <v>2.5917926565874732</v>
      </c>
      <c r="M129" s="38">
        <f>L129+M128</f>
        <v>19.438444924406046</v>
      </c>
    </row>
    <row r="130" spans="2:13" ht="17.100000000000001" customHeight="1" x14ac:dyDescent="0.25">
      <c r="B130" s="15"/>
      <c r="C130" s="1" t="s">
        <v>78</v>
      </c>
      <c r="D130" s="4">
        <v>31</v>
      </c>
      <c r="E130" s="29">
        <f t="shared" si="24"/>
        <v>31</v>
      </c>
      <c r="F130" s="29">
        <f t="shared" ref="F130:F139" si="25">E130</f>
        <v>31</v>
      </c>
      <c r="G130" s="38">
        <f t="shared" ref="G130:G132" si="26">F130+G129</f>
        <v>121</v>
      </c>
      <c r="I130" s="1" t="s">
        <v>78</v>
      </c>
      <c r="J130" s="4">
        <v>31</v>
      </c>
      <c r="K130" s="29">
        <f t="shared" ref="K130:K139" si="27">J130/463*100</f>
        <v>6.6954643628509727</v>
      </c>
      <c r="L130" s="29">
        <f t="shared" ref="L130:L139" si="28">K130</f>
        <v>6.6954643628509727</v>
      </c>
      <c r="M130" s="38">
        <f t="shared" ref="M130:M139" si="29">L130+M129</f>
        <v>26.133909287257019</v>
      </c>
    </row>
    <row r="131" spans="2:13" ht="17.100000000000001" customHeight="1" x14ac:dyDescent="0.25">
      <c r="B131" s="15"/>
      <c r="C131" s="52" t="s">
        <v>79</v>
      </c>
      <c r="D131" s="53">
        <v>93</v>
      </c>
      <c r="E131" s="29">
        <f t="shared" si="24"/>
        <v>93</v>
      </c>
      <c r="F131" s="29">
        <f t="shared" si="25"/>
        <v>93</v>
      </c>
      <c r="G131" s="38">
        <f t="shared" si="26"/>
        <v>214</v>
      </c>
      <c r="I131" s="52" t="s">
        <v>79</v>
      </c>
      <c r="J131" s="53">
        <v>93</v>
      </c>
      <c r="K131" s="29">
        <f t="shared" si="27"/>
        <v>20.086393088552914</v>
      </c>
      <c r="L131" s="29">
        <f t="shared" si="28"/>
        <v>20.086393088552914</v>
      </c>
      <c r="M131" s="38">
        <f t="shared" si="29"/>
        <v>46.220302375809936</v>
      </c>
    </row>
    <row r="132" spans="2:13" ht="17.100000000000001" customHeight="1" x14ac:dyDescent="0.25">
      <c r="B132" s="16"/>
      <c r="C132" s="44" t="s">
        <v>80</v>
      </c>
      <c r="D132" s="43">
        <v>77</v>
      </c>
      <c r="E132" s="29">
        <f t="shared" si="24"/>
        <v>77</v>
      </c>
      <c r="F132" s="29">
        <f t="shared" si="25"/>
        <v>77</v>
      </c>
      <c r="G132" s="38">
        <f t="shared" si="26"/>
        <v>291</v>
      </c>
      <c r="I132" s="44" t="s">
        <v>80</v>
      </c>
      <c r="J132" s="43">
        <v>77</v>
      </c>
      <c r="K132" s="29">
        <f t="shared" si="27"/>
        <v>16.630669546436287</v>
      </c>
      <c r="L132" s="29">
        <f t="shared" si="28"/>
        <v>16.630669546436287</v>
      </c>
      <c r="M132" s="38">
        <f t="shared" si="29"/>
        <v>62.850971922246224</v>
      </c>
    </row>
    <row r="133" spans="2:13" x14ac:dyDescent="0.25">
      <c r="C133" s="11" t="s">
        <v>81</v>
      </c>
      <c r="D133" s="45">
        <v>22</v>
      </c>
      <c r="E133" s="29">
        <f t="shared" si="24"/>
        <v>22</v>
      </c>
      <c r="F133" s="29">
        <f t="shared" si="25"/>
        <v>22</v>
      </c>
      <c r="G133" s="38">
        <f t="shared" ref="G133:G139" si="30">F133+G132</f>
        <v>313</v>
      </c>
      <c r="I133" s="11" t="s">
        <v>81</v>
      </c>
      <c r="J133" s="45">
        <v>22</v>
      </c>
      <c r="K133" s="29">
        <f t="shared" si="27"/>
        <v>4.7516198704103676</v>
      </c>
      <c r="L133" s="29">
        <f t="shared" si="28"/>
        <v>4.7516198704103676</v>
      </c>
      <c r="M133" s="38">
        <f t="shared" si="29"/>
        <v>67.602591792656597</v>
      </c>
    </row>
    <row r="134" spans="2:13" x14ac:dyDescent="0.25">
      <c r="C134" s="11" t="s">
        <v>82</v>
      </c>
      <c r="D134" s="49">
        <v>19</v>
      </c>
      <c r="E134" s="29">
        <f t="shared" si="24"/>
        <v>19</v>
      </c>
      <c r="F134" s="29">
        <f t="shared" si="25"/>
        <v>19</v>
      </c>
      <c r="G134" s="38">
        <f t="shared" si="30"/>
        <v>332</v>
      </c>
      <c r="I134" s="11" t="s">
        <v>82</v>
      </c>
      <c r="J134" s="49">
        <v>19</v>
      </c>
      <c r="K134" s="29">
        <f t="shared" si="27"/>
        <v>4.1036717062634986</v>
      </c>
      <c r="L134" s="29">
        <f t="shared" si="28"/>
        <v>4.1036717062634986</v>
      </c>
      <c r="M134" s="38">
        <f t="shared" si="29"/>
        <v>71.706263498920094</v>
      </c>
    </row>
    <row r="135" spans="2:13" x14ac:dyDescent="0.25">
      <c r="C135" s="11" t="s">
        <v>83</v>
      </c>
      <c r="D135" s="49">
        <v>4</v>
      </c>
      <c r="E135" s="29">
        <f t="shared" si="24"/>
        <v>4</v>
      </c>
      <c r="F135" s="29">
        <f t="shared" si="25"/>
        <v>4</v>
      </c>
      <c r="G135" s="38">
        <f t="shared" si="30"/>
        <v>336</v>
      </c>
      <c r="I135" s="11" t="s">
        <v>83</v>
      </c>
      <c r="J135" s="49">
        <v>4</v>
      </c>
      <c r="K135" s="29">
        <f t="shared" si="27"/>
        <v>0.86393088552915775</v>
      </c>
      <c r="L135" s="29">
        <f t="shared" si="28"/>
        <v>0.86393088552915775</v>
      </c>
      <c r="M135" s="38">
        <f t="shared" si="29"/>
        <v>72.570194384449252</v>
      </c>
    </row>
    <row r="136" spans="2:13" x14ac:dyDescent="0.25">
      <c r="C136" t="s">
        <v>84</v>
      </c>
      <c r="D136" s="37">
        <v>74</v>
      </c>
      <c r="E136" s="29">
        <f t="shared" si="24"/>
        <v>74</v>
      </c>
      <c r="F136" s="29">
        <f t="shared" si="25"/>
        <v>74</v>
      </c>
      <c r="G136" s="38">
        <f t="shared" si="30"/>
        <v>410</v>
      </c>
      <c r="I136" t="s">
        <v>84</v>
      </c>
      <c r="J136" s="37">
        <v>74</v>
      </c>
      <c r="K136" s="29">
        <f t="shared" si="27"/>
        <v>15.982721382289416</v>
      </c>
      <c r="L136" s="29">
        <f t="shared" si="28"/>
        <v>15.982721382289416</v>
      </c>
      <c r="M136" s="38">
        <f t="shared" si="29"/>
        <v>88.552915766738664</v>
      </c>
    </row>
    <row r="137" spans="2:13" x14ac:dyDescent="0.25">
      <c r="C137" t="s">
        <v>85</v>
      </c>
      <c r="D137" s="37">
        <v>19</v>
      </c>
      <c r="E137" s="29">
        <f t="shared" si="24"/>
        <v>19</v>
      </c>
      <c r="F137" s="29">
        <f t="shared" si="25"/>
        <v>19</v>
      </c>
      <c r="G137" s="38">
        <f t="shared" si="30"/>
        <v>429</v>
      </c>
      <c r="I137" t="s">
        <v>85</v>
      </c>
      <c r="J137" s="37">
        <v>19</v>
      </c>
      <c r="K137" s="29">
        <f t="shared" si="27"/>
        <v>4.1036717062634986</v>
      </c>
      <c r="L137" s="29">
        <f t="shared" si="28"/>
        <v>4.1036717062634986</v>
      </c>
      <c r="M137" s="38">
        <f t="shared" si="29"/>
        <v>92.656587473002162</v>
      </c>
    </row>
    <row r="138" spans="2:13" x14ac:dyDescent="0.25">
      <c r="C138" t="s">
        <v>86</v>
      </c>
      <c r="D138" s="37">
        <v>16</v>
      </c>
      <c r="E138" s="29">
        <f t="shared" si="24"/>
        <v>16</v>
      </c>
      <c r="F138" s="29">
        <f t="shared" si="25"/>
        <v>16</v>
      </c>
      <c r="G138" s="38">
        <f t="shared" si="30"/>
        <v>445</v>
      </c>
      <c r="I138" t="s">
        <v>86</v>
      </c>
      <c r="J138" s="37">
        <v>16</v>
      </c>
      <c r="K138" s="29">
        <f t="shared" si="27"/>
        <v>3.455723542116631</v>
      </c>
      <c r="L138" s="29">
        <f t="shared" si="28"/>
        <v>3.455723542116631</v>
      </c>
      <c r="M138" s="38">
        <f t="shared" si="29"/>
        <v>96.112311015118792</v>
      </c>
    </row>
    <row r="139" spans="2:13" x14ac:dyDescent="0.25">
      <c r="C139" t="s">
        <v>87</v>
      </c>
      <c r="D139" s="37">
        <v>18</v>
      </c>
      <c r="E139" s="29">
        <f t="shared" si="24"/>
        <v>18</v>
      </c>
      <c r="F139" s="29">
        <f t="shared" si="25"/>
        <v>18</v>
      </c>
      <c r="G139" s="38">
        <f t="shared" si="30"/>
        <v>463</v>
      </c>
      <c r="I139" t="s">
        <v>87</v>
      </c>
      <c r="J139" s="37">
        <v>18</v>
      </c>
      <c r="K139" s="29">
        <f t="shared" si="27"/>
        <v>3.8876889848812093</v>
      </c>
      <c r="L139" s="29">
        <f t="shared" si="28"/>
        <v>3.8876889848812093</v>
      </c>
      <c r="M139" s="38">
        <f t="shared" si="29"/>
        <v>100</v>
      </c>
    </row>
    <row r="140" spans="2:13" x14ac:dyDescent="0.25">
      <c r="C140" s="17" t="s">
        <v>25</v>
      </c>
      <c r="D140" s="7">
        <f>SUM(D128:D139)</f>
        <v>463</v>
      </c>
      <c r="E140" s="8">
        <f>SUM(E128:E139)</f>
        <v>463</v>
      </c>
      <c r="F140" s="8">
        <f>SUM(F128:F139)</f>
        <v>463</v>
      </c>
      <c r="G140" s="9"/>
      <c r="I140" s="17" t="s">
        <v>25</v>
      </c>
      <c r="J140" s="7">
        <v>150</v>
      </c>
      <c r="K140" s="8">
        <f>SUM(K128:K139)</f>
        <v>100</v>
      </c>
      <c r="L140" s="8">
        <f>SUM(L128:L139)</f>
        <v>100</v>
      </c>
      <c r="M140" s="9"/>
    </row>
    <row r="147" spans="2:13" ht="36" customHeight="1" x14ac:dyDescent="0.25">
      <c r="B147" s="30" t="s">
        <v>88</v>
      </c>
      <c r="C147" s="31"/>
      <c r="D147" s="31"/>
      <c r="E147" s="31"/>
      <c r="F147" s="31"/>
      <c r="G147" s="32"/>
    </row>
    <row r="148" spans="2:13" ht="29.1" customHeight="1" x14ac:dyDescent="0.25">
      <c r="B148" s="13"/>
      <c r="C148" s="10"/>
      <c r="D148" s="18" t="s">
        <v>26</v>
      </c>
      <c r="E148" s="19" t="s">
        <v>27</v>
      </c>
      <c r="F148" s="19" t="s">
        <v>28</v>
      </c>
      <c r="G148" s="20" t="s">
        <v>29</v>
      </c>
      <c r="I148" s="10"/>
      <c r="J148" s="18" t="s">
        <v>26</v>
      </c>
      <c r="K148" s="19" t="s">
        <v>27</v>
      </c>
      <c r="L148" s="19" t="s">
        <v>28</v>
      </c>
      <c r="M148" s="20" t="s">
        <v>29</v>
      </c>
    </row>
    <row r="149" spans="2:13" ht="17.100000000000001" customHeight="1" x14ac:dyDescent="0.25">
      <c r="B149" s="14"/>
      <c r="C149" s="2" t="s">
        <v>89</v>
      </c>
      <c r="D149" s="3">
        <v>7</v>
      </c>
      <c r="E149" s="41">
        <f>D149/100*100</f>
        <v>7.0000000000000009</v>
      </c>
      <c r="F149" s="41">
        <f>E149</f>
        <v>7.0000000000000009</v>
      </c>
      <c r="G149" s="5">
        <f>F149</f>
        <v>7.0000000000000009</v>
      </c>
      <c r="I149" s="2" t="s">
        <v>89</v>
      </c>
      <c r="J149" s="3">
        <v>7</v>
      </c>
      <c r="K149" s="41">
        <f>J149/348*100</f>
        <v>2.0114942528735633</v>
      </c>
      <c r="L149" s="41">
        <f>K149</f>
        <v>2.0114942528735633</v>
      </c>
      <c r="M149" s="5">
        <f>L149</f>
        <v>2.0114942528735633</v>
      </c>
    </row>
    <row r="150" spans="2:13" ht="17.100000000000001" customHeight="1" x14ac:dyDescent="0.25">
      <c r="B150" s="15"/>
      <c r="C150" s="1" t="s">
        <v>90</v>
      </c>
      <c r="D150" s="4">
        <v>38</v>
      </c>
      <c r="E150" s="29">
        <f t="shared" ref="E150:E153" si="31">D150/100*100</f>
        <v>38</v>
      </c>
      <c r="F150" s="29">
        <f>E150</f>
        <v>38</v>
      </c>
      <c r="G150" s="38">
        <f>F150+G149</f>
        <v>45</v>
      </c>
      <c r="I150" s="1" t="s">
        <v>90</v>
      </c>
      <c r="J150" s="4">
        <v>38</v>
      </c>
      <c r="K150" s="29">
        <f>J150/348*100</f>
        <v>10.919540229885058</v>
      </c>
      <c r="L150" s="29">
        <f>K150</f>
        <v>10.919540229885058</v>
      </c>
      <c r="M150" s="38">
        <f>L150+M149</f>
        <v>12.931034482758621</v>
      </c>
    </row>
    <row r="151" spans="2:13" ht="17.100000000000001" customHeight="1" x14ac:dyDescent="0.25">
      <c r="B151" s="15"/>
      <c r="C151" s="1" t="s">
        <v>91</v>
      </c>
      <c r="D151" s="4">
        <v>100</v>
      </c>
      <c r="E151" s="29">
        <f t="shared" si="31"/>
        <v>100</v>
      </c>
      <c r="F151" s="29">
        <f t="shared" ref="F151:F153" si="32">E151</f>
        <v>100</v>
      </c>
      <c r="G151" s="38">
        <f t="shared" ref="G151" si="33">F151+G150</f>
        <v>145</v>
      </c>
      <c r="I151" s="1" t="s">
        <v>91</v>
      </c>
      <c r="J151" s="4">
        <v>100</v>
      </c>
      <c r="K151" s="29">
        <f t="shared" ref="K151:K153" si="34">J151/348*100</f>
        <v>28.735632183908045</v>
      </c>
      <c r="L151" s="29">
        <f t="shared" ref="L151:L153" si="35">K151</f>
        <v>28.735632183908045</v>
      </c>
      <c r="M151" s="38">
        <f t="shared" ref="M151:M153" si="36">L151+M150</f>
        <v>41.666666666666664</v>
      </c>
    </row>
    <row r="152" spans="2:13" ht="17.100000000000001" customHeight="1" x14ac:dyDescent="0.25">
      <c r="B152" s="16"/>
      <c r="C152" s="47" t="s">
        <v>92</v>
      </c>
      <c r="D152" s="48">
        <v>74</v>
      </c>
      <c r="E152" s="29">
        <f t="shared" si="31"/>
        <v>74</v>
      </c>
      <c r="F152" s="29">
        <f t="shared" si="32"/>
        <v>74</v>
      </c>
      <c r="G152" s="38">
        <f t="shared" ref="G152" si="37">F152+G151</f>
        <v>219</v>
      </c>
      <c r="I152" s="47" t="s">
        <v>92</v>
      </c>
      <c r="J152" s="48">
        <v>74</v>
      </c>
      <c r="K152" s="29">
        <f t="shared" si="34"/>
        <v>21.264367816091951</v>
      </c>
      <c r="L152" s="29">
        <f t="shared" si="35"/>
        <v>21.264367816091951</v>
      </c>
      <c r="M152" s="38">
        <f t="shared" si="36"/>
        <v>62.931034482758619</v>
      </c>
    </row>
    <row r="153" spans="2:13" x14ac:dyDescent="0.25">
      <c r="C153" s="11" t="s">
        <v>93</v>
      </c>
      <c r="D153" s="49">
        <v>129</v>
      </c>
      <c r="E153" s="29">
        <f t="shared" si="31"/>
        <v>129</v>
      </c>
      <c r="F153" s="29">
        <f t="shared" si="32"/>
        <v>129</v>
      </c>
      <c r="G153" s="38">
        <f t="shared" ref="G153" si="38">F153+G152</f>
        <v>348</v>
      </c>
      <c r="I153" s="11" t="s">
        <v>93</v>
      </c>
      <c r="J153" s="49">
        <v>129</v>
      </c>
      <c r="K153" s="29">
        <f t="shared" si="34"/>
        <v>37.068965517241381</v>
      </c>
      <c r="L153" s="29">
        <f t="shared" si="35"/>
        <v>37.068965517241381</v>
      </c>
      <c r="M153" s="38">
        <f t="shared" si="36"/>
        <v>100</v>
      </c>
    </row>
    <row r="154" spans="2:13" x14ac:dyDescent="0.25">
      <c r="C154" s="50" t="s">
        <v>25</v>
      </c>
      <c r="D154" s="51">
        <f>SUM(D149:D153)</f>
        <v>348</v>
      </c>
      <c r="E154" s="8">
        <f>SUM(E149:E153)</f>
        <v>348</v>
      </c>
      <c r="F154" s="8">
        <f>SUM(F149:F153)</f>
        <v>348</v>
      </c>
      <c r="G154" s="9"/>
      <c r="I154" s="50" t="s">
        <v>25</v>
      </c>
      <c r="J154" s="51">
        <f>SUM(J149:J153)</f>
        <v>348</v>
      </c>
      <c r="K154" s="8">
        <f>SUM(K149:K153)</f>
        <v>100</v>
      </c>
      <c r="L154" s="8">
        <f>SUM(L149:L153)</f>
        <v>100</v>
      </c>
      <c r="M154" s="9"/>
    </row>
    <row r="167" spans="2:13" ht="54.95" customHeight="1" x14ac:dyDescent="0.25">
      <c r="B167" s="30" t="s">
        <v>94</v>
      </c>
      <c r="C167" s="31"/>
      <c r="D167" s="31"/>
      <c r="E167" s="31"/>
      <c r="F167" s="31"/>
      <c r="G167" s="32"/>
    </row>
    <row r="168" spans="2:13" ht="29.1" customHeight="1" x14ac:dyDescent="0.25">
      <c r="B168" s="13"/>
      <c r="C168" s="10"/>
      <c r="D168" s="18" t="s">
        <v>26</v>
      </c>
      <c r="E168" s="19" t="s">
        <v>27</v>
      </c>
      <c r="F168" s="19" t="s">
        <v>28</v>
      </c>
      <c r="G168" s="20" t="s">
        <v>29</v>
      </c>
      <c r="I168" s="10"/>
      <c r="J168" s="18" t="s">
        <v>26</v>
      </c>
      <c r="K168" s="19" t="s">
        <v>27</v>
      </c>
      <c r="L168" s="19" t="s">
        <v>28</v>
      </c>
      <c r="M168" s="20" t="s">
        <v>29</v>
      </c>
    </row>
    <row r="169" spans="2:13" ht="17.100000000000001" customHeight="1" x14ac:dyDescent="0.25">
      <c r="B169" s="14"/>
      <c r="C169" s="2" t="s">
        <v>95</v>
      </c>
      <c r="D169" s="3">
        <v>19</v>
      </c>
      <c r="E169" s="41">
        <f>D169/100*100</f>
        <v>19</v>
      </c>
      <c r="F169" s="41">
        <f>E169</f>
        <v>19</v>
      </c>
      <c r="G169" s="5">
        <f>F169</f>
        <v>19</v>
      </c>
      <c r="I169" s="2" t="s">
        <v>95</v>
      </c>
      <c r="J169" s="3">
        <v>19</v>
      </c>
      <c r="K169" s="41">
        <f>J169/119*100</f>
        <v>15.966386554621847</v>
      </c>
      <c r="L169" s="41">
        <f>K169</f>
        <v>15.966386554621847</v>
      </c>
      <c r="M169" s="5">
        <f>L169</f>
        <v>15.966386554621847</v>
      </c>
    </row>
    <row r="170" spans="2:13" ht="17.100000000000001" customHeight="1" x14ac:dyDescent="0.25">
      <c r="B170" s="15"/>
      <c r="C170" s="1" t="s">
        <v>96</v>
      </c>
      <c r="D170" s="4">
        <v>26</v>
      </c>
      <c r="E170" s="29">
        <f t="shared" ref="E170:E176" si="39">D170/100*100</f>
        <v>26</v>
      </c>
      <c r="F170" s="29">
        <f>E170</f>
        <v>26</v>
      </c>
      <c r="G170" s="38">
        <f>F170+G169</f>
        <v>45</v>
      </c>
      <c r="I170" s="1" t="s">
        <v>96</v>
      </c>
      <c r="J170" s="4">
        <v>26</v>
      </c>
      <c r="K170" s="29">
        <f>J170/119*100</f>
        <v>21.84873949579832</v>
      </c>
      <c r="L170" s="29">
        <f>K170</f>
        <v>21.84873949579832</v>
      </c>
      <c r="M170" s="38">
        <f>L170+M169</f>
        <v>37.815126050420169</v>
      </c>
    </row>
    <row r="171" spans="2:13" ht="17.100000000000001" customHeight="1" x14ac:dyDescent="0.25">
      <c r="B171" s="16"/>
      <c r="C171" s="17" t="s">
        <v>97</v>
      </c>
      <c r="D171" s="7">
        <v>3</v>
      </c>
      <c r="E171" s="29">
        <f t="shared" si="39"/>
        <v>3</v>
      </c>
      <c r="F171" s="29">
        <f t="shared" ref="F171:F176" si="40">E171</f>
        <v>3</v>
      </c>
      <c r="G171" s="38">
        <f t="shared" ref="G171:G176" si="41">F171+G170</f>
        <v>48</v>
      </c>
      <c r="I171" s="47" t="s">
        <v>97</v>
      </c>
      <c r="J171" s="48">
        <v>3</v>
      </c>
      <c r="K171" s="29">
        <f t="shared" ref="K171:K176" si="42">J171/119*100</f>
        <v>2.5210084033613445</v>
      </c>
      <c r="L171" s="29">
        <f t="shared" ref="L171:L176" si="43">K171</f>
        <v>2.5210084033613445</v>
      </c>
      <c r="M171" s="38">
        <f t="shared" ref="M171:M176" si="44">L171+M170</f>
        <v>40.336134453781511</v>
      </c>
    </row>
    <row r="172" spans="2:13" x14ac:dyDescent="0.25">
      <c r="C172" t="s">
        <v>98</v>
      </c>
      <c r="D172" s="37">
        <v>11</v>
      </c>
      <c r="E172" s="29">
        <f t="shared" si="39"/>
        <v>11</v>
      </c>
      <c r="F172" s="29">
        <f t="shared" si="40"/>
        <v>11</v>
      </c>
      <c r="G172" s="38">
        <f t="shared" si="41"/>
        <v>59</v>
      </c>
      <c r="I172" s="11" t="s">
        <v>98</v>
      </c>
      <c r="J172" s="49">
        <v>11</v>
      </c>
      <c r="K172" s="29">
        <f t="shared" si="42"/>
        <v>9.2436974789915975</v>
      </c>
      <c r="L172" s="29">
        <f t="shared" si="43"/>
        <v>9.2436974789915975</v>
      </c>
      <c r="M172" s="38">
        <f t="shared" si="44"/>
        <v>49.579831932773111</v>
      </c>
    </row>
    <row r="173" spans="2:13" x14ac:dyDescent="0.25">
      <c r="C173" t="s">
        <v>99</v>
      </c>
      <c r="D173" s="37">
        <v>11</v>
      </c>
      <c r="E173" s="29">
        <f t="shared" si="39"/>
        <v>11</v>
      </c>
      <c r="F173" s="29">
        <f t="shared" si="40"/>
        <v>11</v>
      </c>
      <c r="G173" s="38">
        <f t="shared" si="41"/>
        <v>70</v>
      </c>
      <c r="I173" t="s">
        <v>99</v>
      </c>
      <c r="J173" s="37">
        <v>11</v>
      </c>
      <c r="K173" s="29">
        <f t="shared" si="42"/>
        <v>9.2436974789915975</v>
      </c>
      <c r="L173" s="29">
        <f t="shared" si="43"/>
        <v>9.2436974789915975</v>
      </c>
      <c r="M173" s="38">
        <f t="shared" si="44"/>
        <v>58.82352941176471</v>
      </c>
    </row>
    <row r="174" spans="2:13" x14ac:dyDescent="0.25">
      <c r="C174" t="s">
        <v>100</v>
      </c>
      <c r="D174" s="37">
        <v>7</v>
      </c>
      <c r="E174" s="29">
        <f t="shared" si="39"/>
        <v>7.0000000000000009</v>
      </c>
      <c r="F174" s="29">
        <f t="shared" si="40"/>
        <v>7.0000000000000009</v>
      </c>
      <c r="G174" s="38">
        <f t="shared" si="41"/>
        <v>77</v>
      </c>
      <c r="I174" t="s">
        <v>100</v>
      </c>
      <c r="J174" s="37">
        <v>7</v>
      </c>
      <c r="K174" s="29">
        <f t="shared" si="42"/>
        <v>5.8823529411764701</v>
      </c>
      <c r="L174" s="29">
        <f t="shared" si="43"/>
        <v>5.8823529411764701</v>
      </c>
      <c r="M174" s="38">
        <f t="shared" si="44"/>
        <v>64.705882352941174</v>
      </c>
    </row>
    <row r="175" spans="2:13" x14ac:dyDescent="0.25">
      <c r="C175" t="s">
        <v>101</v>
      </c>
      <c r="D175" s="37">
        <v>18</v>
      </c>
      <c r="E175" s="29">
        <f t="shared" si="39"/>
        <v>18</v>
      </c>
      <c r="F175" s="29">
        <f t="shared" si="40"/>
        <v>18</v>
      </c>
      <c r="G175" s="38">
        <f t="shared" si="41"/>
        <v>95</v>
      </c>
      <c r="I175" t="s">
        <v>101</v>
      </c>
      <c r="J175" s="37">
        <v>18</v>
      </c>
      <c r="K175" s="29">
        <f t="shared" si="42"/>
        <v>15.126050420168067</v>
      </c>
      <c r="L175" s="29">
        <f t="shared" si="43"/>
        <v>15.126050420168067</v>
      </c>
      <c r="M175" s="38">
        <f t="shared" si="44"/>
        <v>79.831932773109244</v>
      </c>
    </row>
    <row r="176" spans="2:13" x14ac:dyDescent="0.25">
      <c r="C176" t="s">
        <v>102</v>
      </c>
      <c r="D176" s="37">
        <v>24</v>
      </c>
      <c r="E176" s="29">
        <f t="shared" si="39"/>
        <v>24</v>
      </c>
      <c r="F176" s="29">
        <f t="shared" si="40"/>
        <v>24</v>
      </c>
      <c r="G176" s="38">
        <f t="shared" si="41"/>
        <v>119</v>
      </c>
      <c r="I176" t="s">
        <v>102</v>
      </c>
      <c r="J176" s="37">
        <v>24</v>
      </c>
      <c r="K176" s="29">
        <f t="shared" si="42"/>
        <v>20.168067226890756</v>
      </c>
      <c r="L176" s="29">
        <f t="shared" si="43"/>
        <v>20.168067226890756</v>
      </c>
      <c r="M176" s="38">
        <f t="shared" si="44"/>
        <v>100</v>
      </c>
    </row>
    <row r="177" spans="2:13" x14ac:dyDescent="0.25">
      <c r="C177" s="17" t="s">
        <v>25</v>
      </c>
      <c r="D177" s="7">
        <f>SUM(D169:D176)</f>
        <v>119</v>
      </c>
      <c r="E177" s="8">
        <f>SUM(E169:E176)</f>
        <v>119</v>
      </c>
      <c r="F177" s="8">
        <f>SUM(F169:F176)</f>
        <v>119</v>
      </c>
      <c r="G177" s="9"/>
      <c r="I177" s="17" t="s">
        <v>25</v>
      </c>
      <c r="J177" s="7">
        <f>SUM(J169:J176)</f>
        <v>119</v>
      </c>
      <c r="K177" s="8">
        <f>SUM(K169:K176)</f>
        <v>100</v>
      </c>
      <c r="L177" s="8">
        <f>SUM(L169:L176)</f>
        <v>100</v>
      </c>
      <c r="M177" s="9"/>
    </row>
    <row r="186" spans="2:13" ht="54.95" customHeight="1" x14ac:dyDescent="0.25">
      <c r="B186" s="30" t="s">
        <v>103</v>
      </c>
      <c r="C186" s="31"/>
      <c r="D186" s="31"/>
      <c r="E186" s="31"/>
      <c r="F186" s="31"/>
      <c r="G186" s="32"/>
    </row>
    <row r="187" spans="2:13" ht="29.1" customHeight="1" x14ac:dyDescent="0.25">
      <c r="B187" s="13"/>
      <c r="C187" s="10"/>
      <c r="D187" s="18" t="s">
        <v>26</v>
      </c>
      <c r="E187" s="19" t="s">
        <v>27</v>
      </c>
      <c r="F187" s="19" t="s">
        <v>28</v>
      </c>
      <c r="G187" s="20" t="s">
        <v>29</v>
      </c>
      <c r="I187" s="10"/>
      <c r="J187" s="18" t="s">
        <v>26</v>
      </c>
      <c r="K187" s="19" t="s">
        <v>27</v>
      </c>
      <c r="L187" s="19" t="s">
        <v>28</v>
      </c>
      <c r="M187" s="20" t="s">
        <v>29</v>
      </c>
    </row>
    <row r="188" spans="2:13" ht="17.100000000000001" customHeight="1" x14ac:dyDescent="0.25">
      <c r="B188" s="14"/>
      <c r="C188" s="2" t="s">
        <v>104</v>
      </c>
      <c r="D188" s="3">
        <v>65</v>
      </c>
      <c r="E188" s="41">
        <f>D188/100*100</f>
        <v>65</v>
      </c>
      <c r="F188" s="41">
        <f>E188</f>
        <v>65</v>
      </c>
      <c r="G188" s="5">
        <f>F188</f>
        <v>65</v>
      </c>
      <c r="I188" s="2" t="s">
        <v>104</v>
      </c>
      <c r="J188" s="3">
        <v>65</v>
      </c>
      <c r="K188" s="41">
        <f>J188/451*100</f>
        <v>14.412416851441243</v>
      </c>
      <c r="L188" s="41">
        <f>K188</f>
        <v>14.412416851441243</v>
      </c>
      <c r="M188" s="5">
        <f>L188</f>
        <v>14.412416851441243</v>
      </c>
    </row>
    <row r="189" spans="2:13" ht="17.100000000000001" customHeight="1" x14ac:dyDescent="0.25">
      <c r="B189" s="15"/>
      <c r="C189" s="1" t="s">
        <v>105</v>
      </c>
      <c r="D189" s="4">
        <v>81</v>
      </c>
      <c r="E189" s="29">
        <f t="shared" ref="E189:E194" si="45">D189/100*100</f>
        <v>81</v>
      </c>
      <c r="F189" s="29">
        <f>E189</f>
        <v>81</v>
      </c>
      <c r="G189" s="38">
        <f>F189+G188</f>
        <v>146</v>
      </c>
      <c r="I189" s="1" t="s">
        <v>105</v>
      </c>
      <c r="J189" s="4">
        <v>81</v>
      </c>
      <c r="K189" s="29">
        <f>J189/451*100</f>
        <v>17.96008869179601</v>
      </c>
      <c r="L189" s="29">
        <f>K189</f>
        <v>17.96008869179601</v>
      </c>
      <c r="M189" s="38">
        <f>L189+M188</f>
        <v>32.372505543237253</v>
      </c>
    </row>
    <row r="190" spans="2:13" ht="17.100000000000001" customHeight="1" x14ac:dyDescent="0.25">
      <c r="B190" s="16"/>
      <c r="C190" s="47" t="s">
        <v>106</v>
      </c>
      <c r="D190" s="48">
        <v>67</v>
      </c>
      <c r="E190" s="29">
        <f t="shared" si="45"/>
        <v>67</v>
      </c>
      <c r="F190" s="29">
        <f t="shared" ref="F190:F194" si="46">E190</f>
        <v>67</v>
      </c>
      <c r="G190" s="38">
        <f t="shared" ref="G190:G194" si="47">F190+G189</f>
        <v>213</v>
      </c>
      <c r="I190" s="47" t="s">
        <v>106</v>
      </c>
      <c r="J190" s="48">
        <v>67</v>
      </c>
      <c r="K190" s="29">
        <f t="shared" ref="K190:K194" si="48">J190/451*100</f>
        <v>14.855875831485587</v>
      </c>
      <c r="L190" s="29">
        <f t="shared" ref="L190:L194" si="49">K190</f>
        <v>14.855875831485587</v>
      </c>
      <c r="M190" s="38">
        <f t="shared" ref="M190:M194" si="50">L190+M189</f>
        <v>47.228381374722844</v>
      </c>
    </row>
    <row r="191" spans="2:13" x14ac:dyDescent="0.25">
      <c r="C191" s="11" t="s">
        <v>107</v>
      </c>
      <c r="D191" s="49">
        <v>46</v>
      </c>
      <c r="E191" s="29">
        <f t="shared" si="45"/>
        <v>46</v>
      </c>
      <c r="F191" s="29">
        <f t="shared" si="46"/>
        <v>46</v>
      </c>
      <c r="G191" s="38">
        <f t="shared" si="47"/>
        <v>259</v>
      </c>
      <c r="I191" s="11" t="s">
        <v>107</v>
      </c>
      <c r="J191" s="49">
        <v>46</v>
      </c>
      <c r="K191" s="29">
        <f t="shared" si="48"/>
        <v>10.199556541019955</v>
      </c>
      <c r="L191" s="29">
        <f t="shared" si="49"/>
        <v>10.199556541019955</v>
      </c>
      <c r="M191" s="38">
        <f t="shared" si="50"/>
        <v>57.427937915742802</v>
      </c>
    </row>
    <row r="192" spans="2:13" x14ac:dyDescent="0.25">
      <c r="C192" t="s">
        <v>108</v>
      </c>
      <c r="D192" s="37">
        <v>92</v>
      </c>
      <c r="E192" s="29">
        <f t="shared" si="45"/>
        <v>92</v>
      </c>
      <c r="F192" s="29">
        <f t="shared" si="46"/>
        <v>92</v>
      </c>
      <c r="G192" s="38">
        <f t="shared" si="47"/>
        <v>351</v>
      </c>
      <c r="I192" t="s">
        <v>108</v>
      </c>
      <c r="J192" s="37">
        <v>92</v>
      </c>
      <c r="K192" s="29">
        <f t="shared" si="48"/>
        <v>20.399113082039911</v>
      </c>
      <c r="L192" s="29">
        <f t="shared" si="49"/>
        <v>20.399113082039911</v>
      </c>
      <c r="M192" s="38">
        <f t="shared" si="50"/>
        <v>77.82705099778272</v>
      </c>
    </row>
    <row r="193" spans="2:13" x14ac:dyDescent="0.25">
      <c r="C193" t="s">
        <v>109</v>
      </c>
      <c r="D193" s="37">
        <v>69</v>
      </c>
      <c r="E193" s="29">
        <f t="shared" si="45"/>
        <v>69</v>
      </c>
      <c r="F193" s="29">
        <f t="shared" si="46"/>
        <v>69</v>
      </c>
      <c r="G193" s="38">
        <f t="shared" si="47"/>
        <v>420</v>
      </c>
      <c r="I193" t="s">
        <v>109</v>
      </c>
      <c r="J193" s="37">
        <v>69</v>
      </c>
      <c r="K193" s="29">
        <f t="shared" si="48"/>
        <v>15.299334811529933</v>
      </c>
      <c r="L193" s="29">
        <f t="shared" si="49"/>
        <v>15.299334811529933</v>
      </c>
      <c r="M193" s="38">
        <f t="shared" si="50"/>
        <v>93.126385809312652</v>
      </c>
    </row>
    <row r="194" spans="2:13" x14ac:dyDescent="0.25">
      <c r="C194" t="s">
        <v>110</v>
      </c>
      <c r="D194" s="37">
        <v>31</v>
      </c>
      <c r="E194" s="29">
        <f t="shared" si="45"/>
        <v>31</v>
      </c>
      <c r="F194" s="29">
        <f t="shared" si="46"/>
        <v>31</v>
      </c>
      <c r="G194" s="38">
        <f t="shared" si="47"/>
        <v>451</v>
      </c>
      <c r="I194" t="s">
        <v>110</v>
      </c>
      <c r="J194" s="37">
        <v>31</v>
      </c>
      <c r="K194" s="29">
        <f t="shared" si="48"/>
        <v>6.8736141906873618</v>
      </c>
      <c r="L194" s="29">
        <f t="shared" si="49"/>
        <v>6.8736141906873618</v>
      </c>
      <c r="M194" s="38">
        <f t="shared" si="50"/>
        <v>100.00000000000001</v>
      </c>
    </row>
    <row r="195" spans="2:13" x14ac:dyDescent="0.25">
      <c r="C195" s="17" t="s">
        <v>25</v>
      </c>
      <c r="D195" s="7">
        <f>SUM(D188:D194)</f>
        <v>451</v>
      </c>
      <c r="E195" s="8">
        <f>SUM(E188:E194)</f>
        <v>451</v>
      </c>
      <c r="F195" s="8">
        <f>SUM(F188:F194)</f>
        <v>451</v>
      </c>
      <c r="G195" s="9"/>
      <c r="I195" s="17" t="s">
        <v>25</v>
      </c>
      <c r="J195" s="7">
        <f>SUM(J188:J194)</f>
        <v>451</v>
      </c>
      <c r="K195" s="8">
        <f>SUM(K188:K194)</f>
        <v>100.00000000000001</v>
      </c>
      <c r="L195" s="8">
        <f>SUM(L188:L194)</f>
        <v>100.00000000000001</v>
      </c>
      <c r="M195" s="9"/>
    </row>
    <row r="205" spans="2:13" ht="36" customHeight="1" x14ac:dyDescent="0.25">
      <c r="B205" s="30" t="s">
        <v>111</v>
      </c>
      <c r="C205" s="31"/>
      <c r="D205" s="31"/>
      <c r="E205" s="31"/>
      <c r="F205" s="31"/>
      <c r="G205" s="32"/>
    </row>
    <row r="206" spans="2:13" ht="29.1" customHeight="1" x14ac:dyDescent="0.25">
      <c r="B206" s="13"/>
      <c r="C206" s="10"/>
      <c r="D206" s="18" t="s">
        <v>26</v>
      </c>
      <c r="E206" s="19" t="s">
        <v>27</v>
      </c>
      <c r="F206" s="19" t="s">
        <v>28</v>
      </c>
      <c r="G206" s="20" t="s">
        <v>29</v>
      </c>
      <c r="I206" s="10"/>
      <c r="J206" s="18" t="s">
        <v>26</v>
      </c>
      <c r="K206" s="19" t="s">
        <v>27</v>
      </c>
      <c r="L206" s="19" t="s">
        <v>28</v>
      </c>
      <c r="M206" s="20" t="s">
        <v>29</v>
      </c>
    </row>
    <row r="207" spans="2:13" ht="17.100000000000001" customHeight="1" x14ac:dyDescent="0.25">
      <c r="B207" s="14"/>
      <c r="C207" s="39" t="s">
        <v>112</v>
      </c>
      <c r="D207" s="40">
        <v>12</v>
      </c>
      <c r="E207" s="41">
        <f>D207/54*100</f>
        <v>22.222222222222221</v>
      </c>
      <c r="F207" s="41">
        <f>E207</f>
        <v>22.222222222222221</v>
      </c>
      <c r="G207" s="5">
        <f>F207</f>
        <v>22.222222222222221</v>
      </c>
      <c r="I207" s="39" t="s">
        <v>112</v>
      </c>
      <c r="J207" s="40">
        <v>12</v>
      </c>
      <c r="K207" s="41">
        <f>J207/100*100</f>
        <v>12</v>
      </c>
      <c r="L207" s="41">
        <f>K207</f>
        <v>12</v>
      </c>
      <c r="M207" s="5">
        <f>L207</f>
        <v>12</v>
      </c>
    </row>
    <row r="208" spans="2:13" ht="17.100000000000001" customHeight="1" x14ac:dyDescent="0.25">
      <c r="B208" s="15"/>
      <c r="C208" s="42" t="s">
        <v>113</v>
      </c>
      <c r="D208" s="43">
        <v>13</v>
      </c>
      <c r="E208" s="29">
        <f>D208/54*100</f>
        <v>24.074074074074073</v>
      </c>
      <c r="F208" s="29">
        <f>E208</f>
        <v>24.074074074074073</v>
      </c>
      <c r="G208" s="38">
        <f>F208+G207</f>
        <v>46.296296296296291</v>
      </c>
      <c r="I208" s="42" t="s">
        <v>113</v>
      </c>
      <c r="J208" s="43">
        <v>13</v>
      </c>
      <c r="K208" s="29">
        <f t="shared" ref="K208:K210" si="51">J208/100*100</f>
        <v>13</v>
      </c>
      <c r="L208" s="29">
        <f>K208</f>
        <v>13</v>
      </c>
      <c r="M208" s="38">
        <f>L208+M207</f>
        <v>25</v>
      </c>
    </row>
    <row r="209" spans="2:13" ht="17.100000000000001" customHeight="1" x14ac:dyDescent="0.25">
      <c r="B209" s="16"/>
      <c r="C209" s="44" t="s">
        <v>114</v>
      </c>
      <c r="D209" s="45">
        <v>16</v>
      </c>
      <c r="E209" s="29">
        <f t="shared" ref="E209:E210" si="52">D209/54*100</f>
        <v>29.629629629629626</v>
      </c>
      <c r="F209" s="29">
        <f t="shared" ref="F209:F210" si="53">E209</f>
        <v>29.629629629629626</v>
      </c>
      <c r="G209" s="38">
        <f t="shared" ref="G209:G210" si="54">F209+G208</f>
        <v>75.925925925925924</v>
      </c>
      <c r="I209" s="44" t="s">
        <v>114</v>
      </c>
      <c r="J209" s="45">
        <v>16</v>
      </c>
      <c r="K209" s="29">
        <f t="shared" si="51"/>
        <v>16</v>
      </c>
      <c r="L209" s="29">
        <f t="shared" ref="L209:L210" si="55">K209</f>
        <v>16</v>
      </c>
      <c r="M209" s="38">
        <f t="shared" ref="M209:M210" si="56">L209+M208</f>
        <v>41</v>
      </c>
    </row>
    <row r="210" spans="2:13" x14ac:dyDescent="0.25">
      <c r="C210" s="11" t="s">
        <v>115</v>
      </c>
      <c r="D210" s="37">
        <v>13</v>
      </c>
      <c r="E210" s="23">
        <f t="shared" si="52"/>
        <v>24.074074074074073</v>
      </c>
      <c r="F210" s="23">
        <f t="shared" si="53"/>
        <v>24.074074074074073</v>
      </c>
      <c r="G210" s="6">
        <f t="shared" si="54"/>
        <v>100</v>
      </c>
      <c r="I210" s="11" t="s">
        <v>115</v>
      </c>
      <c r="J210" s="37">
        <v>13</v>
      </c>
      <c r="K210" s="28">
        <f t="shared" si="51"/>
        <v>13</v>
      </c>
      <c r="L210" s="23">
        <f t="shared" si="55"/>
        <v>13</v>
      </c>
      <c r="M210" s="6">
        <f t="shared" si="56"/>
        <v>54</v>
      </c>
    </row>
    <row r="211" spans="2:13" x14ac:dyDescent="0.25">
      <c r="C211" s="17" t="s">
        <v>25</v>
      </c>
      <c r="D211" s="7">
        <f>SUM(D207:D210)</f>
        <v>54</v>
      </c>
      <c r="E211" s="8">
        <f>SUM(E207:E210)</f>
        <v>100</v>
      </c>
      <c r="F211" s="8">
        <f>SUM(F207:F210)</f>
        <v>100</v>
      </c>
      <c r="G211" s="46"/>
      <c r="I211" s="17" t="s">
        <v>25</v>
      </c>
      <c r="J211" s="7">
        <f>SUM(J207:J210)</f>
        <v>54</v>
      </c>
      <c r="K211" s="8">
        <f>SUM(K207:K210)</f>
        <v>54</v>
      </c>
      <c r="L211" s="8">
        <f>SUM(L207:L210)</f>
        <v>54</v>
      </c>
      <c r="M211" s="46"/>
    </row>
  </sheetData>
  <mergeCells count="9">
    <mergeCell ref="B64:G64"/>
    <mergeCell ref="B42:G42"/>
    <mergeCell ref="B167:G167"/>
    <mergeCell ref="B126:G126"/>
    <mergeCell ref="B147:G147"/>
    <mergeCell ref="B83:G83"/>
    <mergeCell ref="B104:G104"/>
    <mergeCell ref="B186:G186"/>
    <mergeCell ref="B205:G20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2023-07-11T03:24:48Z</dcterms:modified>
</cp:coreProperties>
</file>