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PSS\2023\Madhu😊Shani 762701664\"/>
    </mc:Choice>
  </mc:AlternateContent>
  <xr:revisionPtr revIDLastSave="0" documentId="13_ncr:1_{73A147DB-EC11-456A-A462-23D9402D0CC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E454" i="1" l="1"/>
  <c r="E455" i="1"/>
  <c r="E456" i="1"/>
  <c r="E457" i="1"/>
  <c r="F457" i="1" s="1"/>
  <c r="E458" i="1"/>
  <c r="E459" i="1"/>
  <c r="E460" i="1"/>
  <c r="F455" i="1"/>
  <c r="F456" i="1"/>
  <c r="F458" i="1"/>
  <c r="F459" i="1"/>
  <c r="F460" i="1"/>
  <c r="E453" i="1"/>
  <c r="D461" i="1"/>
  <c r="F454" i="1"/>
  <c r="F453" i="1"/>
  <c r="G453" i="1" s="1"/>
  <c r="K466" i="1"/>
  <c r="K471" i="1" s="1"/>
  <c r="L471" i="1" s="1"/>
  <c r="J471" i="1"/>
  <c r="K470" i="1"/>
  <c r="L470" i="1" s="1"/>
  <c r="K469" i="1"/>
  <c r="L469" i="1" s="1"/>
  <c r="K468" i="1"/>
  <c r="L468" i="1" s="1"/>
  <c r="L467" i="1"/>
  <c r="K467" i="1"/>
  <c r="L466" i="1"/>
  <c r="M466" i="1" s="1"/>
  <c r="K418" i="1"/>
  <c r="L418" i="1"/>
  <c r="M418" i="1"/>
  <c r="K419" i="1"/>
  <c r="L419" i="1" s="1"/>
  <c r="M419" i="1" s="1"/>
  <c r="K420" i="1"/>
  <c r="L420" i="1"/>
  <c r="K421" i="1"/>
  <c r="L421" i="1"/>
  <c r="K422" i="1"/>
  <c r="L422" i="1"/>
  <c r="K423" i="1"/>
  <c r="L423" i="1" s="1"/>
  <c r="K424" i="1"/>
  <c r="L424" i="1"/>
  <c r="J425" i="1"/>
  <c r="G142" i="1"/>
  <c r="G143" i="1" s="1"/>
  <c r="G144" i="1" s="1"/>
  <c r="G145" i="1" s="1"/>
  <c r="G162" i="1"/>
  <c r="G163" i="1" s="1"/>
  <c r="G164" i="1" s="1"/>
  <c r="G165" i="1" s="1"/>
  <c r="G225" i="1"/>
  <c r="G226" i="1" s="1"/>
  <c r="G227" i="1" s="1"/>
  <c r="G228" i="1" s="1"/>
  <c r="E247" i="1"/>
  <c r="F247" i="1" s="1"/>
  <c r="E248" i="1"/>
  <c r="F248" i="1" s="1"/>
  <c r="G248" i="1" s="1"/>
  <c r="G249" i="1" s="1"/>
  <c r="E246" i="1"/>
  <c r="F246" i="1" s="1"/>
  <c r="G246" i="1" s="1"/>
  <c r="G247" i="1" s="1"/>
  <c r="G185" i="1"/>
  <c r="G186" i="1" s="1"/>
  <c r="G187" i="1" s="1"/>
  <c r="E88" i="1"/>
  <c r="F88" i="1" s="1"/>
  <c r="G88" i="1" s="1"/>
  <c r="L295" i="1"/>
  <c r="M295" i="1" s="1"/>
  <c r="L296" i="1"/>
  <c r="M296" i="1" s="1"/>
  <c r="L297" i="1"/>
  <c r="M297" i="1" s="1"/>
  <c r="N297" i="1" s="1"/>
  <c r="L298" i="1"/>
  <c r="M298" i="1" s="1"/>
  <c r="L299" i="1"/>
  <c r="M299" i="1" s="1"/>
  <c r="L300" i="1"/>
  <c r="L301" i="1"/>
  <c r="M301" i="1" s="1"/>
  <c r="L294" i="1"/>
  <c r="K302" i="1"/>
  <c r="M300" i="1"/>
  <c r="N300" i="1" s="1"/>
  <c r="O289" i="1"/>
  <c r="O288" i="1"/>
  <c r="O287" i="1"/>
  <c r="N290" i="1"/>
  <c r="P289" i="1"/>
  <c r="P288" i="1"/>
  <c r="P287" i="1"/>
  <c r="Q287" i="1" s="1"/>
  <c r="K267" i="1"/>
  <c r="L267" i="1" s="1"/>
  <c r="K268" i="1"/>
  <c r="L268" i="1" s="1"/>
  <c r="K269" i="1"/>
  <c r="L269" i="1" s="1"/>
  <c r="K266" i="1"/>
  <c r="J270" i="1"/>
  <c r="K394" i="1"/>
  <c r="L394" i="1" s="1"/>
  <c r="K395" i="1"/>
  <c r="L395" i="1" s="1"/>
  <c r="K396" i="1"/>
  <c r="K397" i="1"/>
  <c r="L397" i="1" s="1"/>
  <c r="K398" i="1"/>
  <c r="L398" i="1" s="1"/>
  <c r="K399" i="1"/>
  <c r="L399" i="1" s="1"/>
  <c r="K400" i="1"/>
  <c r="L400" i="1" s="1"/>
  <c r="K393" i="1"/>
  <c r="J401" i="1"/>
  <c r="L396" i="1"/>
  <c r="K370" i="1"/>
  <c r="L370" i="1" s="1"/>
  <c r="K371" i="1"/>
  <c r="L371" i="1" s="1"/>
  <c r="K372" i="1"/>
  <c r="L372" i="1" s="1"/>
  <c r="K373" i="1"/>
  <c r="L373" i="1" s="1"/>
  <c r="K374" i="1"/>
  <c r="L374" i="1" s="1"/>
  <c r="K375" i="1"/>
  <c r="L375" i="1" s="1"/>
  <c r="K369" i="1"/>
  <c r="L369" i="1" s="1"/>
  <c r="M369" i="1" s="1"/>
  <c r="J376" i="1"/>
  <c r="L344" i="1"/>
  <c r="M344" i="1" s="1"/>
  <c r="L345" i="1"/>
  <c r="M345" i="1" s="1"/>
  <c r="L346" i="1"/>
  <c r="M346" i="1" s="1"/>
  <c r="L347" i="1"/>
  <c r="M347" i="1" s="1"/>
  <c r="L348" i="1"/>
  <c r="M348" i="1" s="1"/>
  <c r="L349" i="1"/>
  <c r="M349" i="1" s="1"/>
  <c r="L350" i="1"/>
  <c r="M350" i="1" s="1"/>
  <c r="L343" i="1"/>
  <c r="K351" i="1"/>
  <c r="M343" i="1"/>
  <c r="N343" i="1" s="1"/>
  <c r="K319" i="1"/>
  <c r="K321" i="1"/>
  <c r="L321" i="1" s="1"/>
  <c r="K322" i="1"/>
  <c r="L322" i="1" s="1"/>
  <c r="K323" i="1"/>
  <c r="L323" i="1" s="1"/>
  <c r="K324" i="1"/>
  <c r="L324" i="1" s="1"/>
  <c r="K325" i="1"/>
  <c r="L325" i="1" s="1"/>
  <c r="J326" i="1"/>
  <c r="K320" i="1"/>
  <c r="L320" i="1" s="1"/>
  <c r="L319" i="1"/>
  <c r="M319" i="1" s="1"/>
  <c r="D326" i="1"/>
  <c r="D166" i="1"/>
  <c r="E469" i="1"/>
  <c r="F469" i="1" s="1"/>
  <c r="E470" i="1"/>
  <c r="F470" i="1" s="1"/>
  <c r="E471" i="1"/>
  <c r="F471" i="1" s="1"/>
  <c r="E468" i="1"/>
  <c r="F468" i="1" s="1"/>
  <c r="E467" i="1"/>
  <c r="F467" i="1" s="1"/>
  <c r="G467" i="1" s="1"/>
  <c r="E444" i="1"/>
  <c r="F444" i="1" s="1"/>
  <c r="E445" i="1"/>
  <c r="F445" i="1" s="1"/>
  <c r="E446" i="1"/>
  <c r="F446" i="1" s="1"/>
  <c r="E447" i="1"/>
  <c r="F447" i="1" s="1"/>
  <c r="E448" i="1"/>
  <c r="F448" i="1" s="1"/>
  <c r="E449" i="1"/>
  <c r="F449" i="1" s="1"/>
  <c r="E443" i="1"/>
  <c r="F443" i="1" s="1"/>
  <c r="E442" i="1"/>
  <c r="F442" i="1" s="1"/>
  <c r="G442" i="1" s="1"/>
  <c r="E424" i="1"/>
  <c r="F424" i="1" s="1"/>
  <c r="E420" i="1"/>
  <c r="F420" i="1" s="1"/>
  <c r="E421" i="1"/>
  <c r="F421" i="1" s="1"/>
  <c r="E422" i="1"/>
  <c r="F422" i="1" s="1"/>
  <c r="E423" i="1"/>
  <c r="F423" i="1" s="1"/>
  <c r="E419" i="1"/>
  <c r="F419" i="1" s="1"/>
  <c r="E418" i="1"/>
  <c r="F418" i="1" s="1"/>
  <c r="G418" i="1" s="1"/>
  <c r="E395" i="1"/>
  <c r="F395" i="1" s="1"/>
  <c r="E396" i="1"/>
  <c r="F396" i="1" s="1"/>
  <c r="E397" i="1"/>
  <c r="F397" i="1" s="1"/>
  <c r="E398" i="1"/>
  <c r="F398" i="1" s="1"/>
  <c r="E399" i="1"/>
  <c r="F399" i="1" s="1"/>
  <c r="E400" i="1"/>
  <c r="F400" i="1" s="1"/>
  <c r="E394" i="1"/>
  <c r="F394" i="1" s="1"/>
  <c r="E393" i="1"/>
  <c r="F393" i="1" s="1"/>
  <c r="G393" i="1" s="1"/>
  <c r="E372" i="1"/>
  <c r="F372" i="1" s="1"/>
  <c r="E373" i="1"/>
  <c r="F373" i="1" s="1"/>
  <c r="E374" i="1"/>
  <c r="F374" i="1" s="1"/>
  <c r="E375" i="1"/>
  <c r="F375" i="1" s="1"/>
  <c r="E371" i="1"/>
  <c r="F371" i="1" s="1"/>
  <c r="E370" i="1"/>
  <c r="F370" i="1" s="1"/>
  <c r="E369" i="1"/>
  <c r="F369" i="1" s="1"/>
  <c r="G369" i="1" s="1"/>
  <c r="D351" i="1"/>
  <c r="E346" i="1"/>
  <c r="F346" i="1" s="1"/>
  <c r="E347" i="1"/>
  <c r="F347" i="1" s="1"/>
  <c r="E348" i="1"/>
  <c r="F348" i="1" s="1"/>
  <c r="E349" i="1"/>
  <c r="F349" i="1" s="1"/>
  <c r="E350" i="1"/>
  <c r="F350" i="1" s="1"/>
  <c r="E345" i="1"/>
  <c r="F345" i="1" s="1"/>
  <c r="E344" i="1"/>
  <c r="F344" i="1" s="1"/>
  <c r="E343" i="1"/>
  <c r="F343" i="1" s="1"/>
  <c r="G343" i="1" s="1"/>
  <c r="E322" i="1"/>
  <c r="F322" i="1" s="1"/>
  <c r="E323" i="1"/>
  <c r="F323" i="1" s="1"/>
  <c r="E324" i="1"/>
  <c r="F324" i="1" s="1"/>
  <c r="E325" i="1"/>
  <c r="F325" i="1" s="1"/>
  <c r="E321" i="1"/>
  <c r="F321" i="1" s="1"/>
  <c r="E320" i="1"/>
  <c r="F320" i="1" s="1"/>
  <c r="E319" i="1"/>
  <c r="F319" i="1" s="1"/>
  <c r="G319" i="1" s="1"/>
  <c r="D302" i="1"/>
  <c r="E297" i="1"/>
  <c r="F297" i="1" s="1"/>
  <c r="G297" i="1" s="1"/>
  <c r="E298" i="1"/>
  <c r="F298" i="1" s="1"/>
  <c r="E299" i="1"/>
  <c r="F299" i="1" s="1"/>
  <c r="E300" i="1"/>
  <c r="F300" i="1" s="1"/>
  <c r="G300" i="1" s="1"/>
  <c r="E301" i="1"/>
  <c r="F301" i="1" s="1"/>
  <c r="E296" i="1"/>
  <c r="F296" i="1" s="1"/>
  <c r="E295" i="1"/>
  <c r="F295" i="1" s="1"/>
  <c r="E294" i="1"/>
  <c r="F294" i="1" s="1"/>
  <c r="G294" i="1" s="1"/>
  <c r="D290" i="1"/>
  <c r="E289" i="1"/>
  <c r="F289" i="1" s="1"/>
  <c r="E288" i="1"/>
  <c r="F288" i="1" s="1"/>
  <c r="E287" i="1"/>
  <c r="F287" i="1" s="1"/>
  <c r="G287" i="1" s="1"/>
  <c r="E267" i="1"/>
  <c r="F267" i="1" s="1"/>
  <c r="E268" i="1"/>
  <c r="F268" i="1" s="1"/>
  <c r="E269" i="1"/>
  <c r="F269" i="1" s="1"/>
  <c r="E266" i="1"/>
  <c r="F266" i="1" s="1"/>
  <c r="G266" i="1" s="1"/>
  <c r="D270" i="1"/>
  <c r="E121" i="1"/>
  <c r="F121" i="1" s="1"/>
  <c r="E122" i="1"/>
  <c r="F122" i="1" s="1"/>
  <c r="E123" i="1"/>
  <c r="F123" i="1" s="1"/>
  <c r="E124" i="1"/>
  <c r="F124" i="1" s="1"/>
  <c r="E125" i="1"/>
  <c r="F125" i="1" s="1"/>
  <c r="E126" i="1"/>
  <c r="F126" i="1" s="1"/>
  <c r="E120" i="1"/>
  <c r="F120" i="1" s="1"/>
  <c r="G120" i="1" s="1"/>
  <c r="D127" i="1"/>
  <c r="D103" i="1"/>
  <c r="E85" i="1"/>
  <c r="F85" i="1" s="1"/>
  <c r="E86" i="1"/>
  <c r="F86" i="1" s="1"/>
  <c r="E87" i="1"/>
  <c r="F87" i="1" s="1"/>
  <c r="G87" i="1" s="1"/>
  <c r="E84" i="1"/>
  <c r="F84" i="1" s="1"/>
  <c r="G84" i="1" s="1"/>
  <c r="G49" i="1"/>
  <c r="G50" i="1" s="1"/>
  <c r="G51" i="1" s="1"/>
  <c r="D472" i="1"/>
  <c r="D450" i="1"/>
  <c r="D425" i="1"/>
  <c r="D401" i="1"/>
  <c r="D376" i="1"/>
  <c r="E206" i="1"/>
  <c r="F206" i="1" s="1"/>
  <c r="E207" i="1"/>
  <c r="F207" i="1" s="1"/>
  <c r="E208" i="1"/>
  <c r="F208" i="1" s="1"/>
  <c r="E209" i="1"/>
  <c r="F209" i="1" s="1"/>
  <c r="E205" i="1"/>
  <c r="D210" i="1"/>
  <c r="E98" i="1"/>
  <c r="F98" i="1" s="1"/>
  <c r="E99" i="1"/>
  <c r="F99" i="1" s="1"/>
  <c r="E100" i="1"/>
  <c r="F100" i="1" s="1"/>
  <c r="E101" i="1"/>
  <c r="F101" i="1" s="1"/>
  <c r="E102" i="1"/>
  <c r="F102" i="1" s="1"/>
  <c r="E97" i="1"/>
  <c r="F97" i="1" s="1"/>
  <c r="G97" i="1" s="1"/>
  <c r="E461" i="1" l="1"/>
  <c r="F461" i="1" s="1"/>
  <c r="G454" i="1"/>
  <c r="G455" i="1" s="1"/>
  <c r="G456" i="1" s="1"/>
  <c r="G457" i="1" s="1"/>
  <c r="G458" i="1" s="1"/>
  <c r="G459" i="1" s="1"/>
  <c r="G460" i="1" s="1"/>
  <c r="M467" i="1"/>
  <c r="M468" i="1" s="1"/>
  <c r="M469" i="1" s="1"/>
  <c r="M470" i="1" s="1"/>
  <c r="M420" i="1"/>
  <c r="M421" i="1" s="1"/>
  <c r="M422" i="1" s="1"/>
  <c r="M423" i="1" s="1"/>
  <c r="M424" i="1" s="1"/>
  <c r="K425" i="1"/>
  <c r="L425" i="1" s="1"/>
  <c r="G298" i="1"/>
  <c r="G299" i="1" s="1"/>
  <c r="K270" i="1"/>
  <c r="L270" i="1" s="1"/>
  <c r="O290" i="1"/>
  <c r="G394" i="1"/>
  <c r="E210" i="1"/>
  <c r="L302" i="1"/>
  <c r="M302" i="1" s="1"/>
  <c r="K376" i="1"/>
  <c r="L376" i="1" s="1"/>
  <c r="G288" i="1"/>
  <c r="L351" i="1"/>
  <c r="M351" i="1" s="1"/>
  <c r="M294" i="1"/>
  <c r="N294" i="1" s="1"/>
  <c r="N295" i="1" s="1"/>
  <c r="N296" i="1" s="1"/>
  <c r="G121" i="1"/>
  <c r="G122" i="1" s="1"/>
  <c r="G123" i="1" s="1"/>
  <c r="G124" i="1" s="1"/>
  <c r="G125" i="1" s="1"/>
  <c r="G126" i="1" s="1"/>
  <c r="G267" i="1"/>
  <c r="G268" i="1" s="1"/>
  <c r="G269" i="1" s="1"/>
  <c r="P290" i="1"/>
  <c r="G419" i="1"/>
  <c r="G420" i="1" s="1"/>
  <c r="G421" i="1" s="1"/>
  <c r="G422" i="1" s="1"/>
  <c r="G423" i="1" s="1"/>
  <c r="G424" i="1" s="1"/>
  <c r="E326" i="1"/>
  <c r="F326" i="1" s="1"/>
  <c r="K401" i="1"/>
  <c r="L401" i="1" s="1"/>
  <c r="G295" i="1"/>
  <c r="G296" i="1" s="1"/>
  <c r="G85" i="1"/>
  <c r="G86" i="1" s="1"/>
  <c r="G301" i="1"/>
  <c r="G395" i="1"/>
  <c r="G396" i="1" s="1"/>
  <c r="G397" i="1" s="1"/>
  <c r="G398" i="1" s="1"/>
  <c r="G399" i="1" s="1"/>
  <c r="G400" i="1" s="1"/>
  <c r="N298" i="1"/>
  <c r="N299" i="1" s="1"/>
  <c r="N301" i="1"/>
  <c r="Q288" i="1"/>
  <c r="Q289" i="1" s="1"/>
  <c r="L266" i="1"/>
  <c r="M266" i="1" s="1"/>
  <c r="M267" i="1" s="1"/>
  <c r="M268" i="1" s="1"/>
  <c r="M269" i="1" s="1"/>
  <c r="L393" i="1"/>
  <c r="M393" i="1" s="1"/>
  <c r="M394" i="1"/>
  <c r="M395" i="1" s="1"/>
  <c r="M396" i="1" s="1"/>
  <c r="M397" i="1" s="1"/>
  <c r="M398" i="1" s="1"/>
  <c r="M399" i="1" s="1"/>
  <c r="M400" i="1" s="1"/>
  <c r="M370" i="1"/>
  <c r="M371" i="1" s="1"/>
  <c r="M372" i="1" s="1"/>
  <c r="M373" i="1" s="1"/>
  <c r="M374" i="1" s="1"/>
  <c r="M375" i="1" s="1"/>
  <c r="N344" i="1"/>
  <c r="N345" i="1" s="1"/>
  <c r="N346" i="1" s="1"/>
  <c r="N347" i="1" s="1"/>
  <c r="N348" i="1" s="1"/>
  <c r="N349" i="1" s="1"/>
  <c r="N350" i="1" s="1"/>
  <c r="M320" i="1"/>
  <c r="M321" i="1" s="1"/>
  <c r="M322" i="1" s="1"/>
  <c r="M323" i="1" s="1"/>
  <c r="M324" i="1" s="1"/>
  <c r="M325" i="1" s="1"/>
  <c r="K326" i="1"/>
  <c r="L326" i="1" s="1"/>
  <c r="G468" i="1"/>
  <c r="G469" i="1" s="1"/>
  <c r="G470" i="1" s="1"/>
  <c r="G471" i="1" s="1"/>
  <c r="G443" i="1"/>
  <c r="G444" i="1" s="1"/>
  <c r="G445" i="1" s="1"/>
  <c r="G446" i="1" s="1"/>
  <c r="G447" i="1" s="1"/>
  <c r="G448" i="1" s="1"/>
  <c r="G449" i="1" s="1"/>
  <c r="G370" i="1"/>
  <c r="G371" i="1" s="1"/>
  <c r="G372" i="1" s="1"/>
  <c r="G373" i="1" s="1"/>
  <c r="G374" i="1" s="1"/>
  <c r="G375" i="1" s="1"/>
  <c r="G344" i="1"/>
  <c r="G345" i="1" s="1"/>
  <c r="G346" i="1" s="1"/>
  <c r="G347" i="1" s="1"/>
  <c r="G348" i="1" s="1"/>
  <c r="G349" i="1" s="1"/>
  <c r="G350" i="1" s="1"/>
  <c r="G320" i="1"/>
  <c r="G321" i="1" s="1"/>
  <c r="G322" i="1" s="1"/>
  <c r="G323" i="1" s="1"/>
  <c r="G324" i="1" s="1"/>
  <c r="G325" i="1" s="1"/>
  <c r="G289" i="1"/>
  <c r="F205" i="1"/>
  <c r="G205" i="1" s="1"/>
  <c r="G206" i="1" s="1"/>
  <c r="G207" i="1" s="1"/>
  <c r="G208" i="1" s="1"/>
  <c r="G209" i="1" s="1"/>
  <c r="E103" i="1"/>
</calcChain>
</file>

<file path=xl/sharedStrings.xml><?xml version="1.0" encoding="utf-8"?>
<sst xmlns="http://schemas.openxmlformats.org/spreadsheetml/2006/main" count="358" uniqueCount="112">
  <si>
    <t>Statistics</t>
  </si>
  <si>
    <t>Frequency Table</t>
  </si>
  <si>
    <t>tl;=j</t>
  </si>
  <si>
    <t>ixLHd;h</t>
  </si>
  <si>
    <t>m%;sY;h</t>
  </si>
  <si>
    <t>j,x.= m%;sY;h</t>
  </si>
  <si>
    <t>iuqÉÑ; m%;sY;h</t>
  </si>
  <si>
    <t>niakdysr m&lt;d;</t>
  </si>
  <si>
    <t>w¾O kd.ßl</t>
  </si>
  <si>
    <t>.%dóh</t>
  </si>
  <si>
    <t>kd.ßl</t>
  </si>
  <si>
    <t>mqreI</t>
  </si>
  <si>
    <t>ia;%S</t>
  </si>
  <si>
    <t>wjqreÿ 18 - 25 w;r</t>
  </si>
  <si>
    <t>w'fmd'i Wiia fm&lt; iu;a</t>
  </si>
  <si>
    <t>w'fmd'i idudkH fm&lt; iu;a</t>
  </si>
  <si>
    <t>Wmdê wfmalaIl</t>
  </si>
  <si>
    <t>WmdêOdÍ</t>
  </si>
  <si>
    <t>ämaf,daudOdÍ</t>
  </si>
  <si>
    <t>fjk;a</t>
  </si>
  <si>
    <t>/lshd úrys;</t>
  </si>
  <si>
    <t>YsIH</t>
  </si>
  <si>
    <t>iajhx /lshd</t>
  </si>
  <si>
    <t>Tõ</t>
  </si>
  <si>
    <t>ke;</t>
  </si>
  <si>
    <t>03. ඔබ පදිංචි ප්‍රදේශයේ ස්වභාවය</t>
  </si>
  <si>
    <t>02. ඔබ පදිංචි දිස්ත්‍රික්කය</t>
  </si>
  <si>
    <t>01. ඔබ පදිංචි පළාත</t>
  </si>
  <si>
    <t>04. ස්ත්‍රී/ පුරුෂ භාවය</t>
  </si>
  <si>
    <t>05. ඔබගේ වයස් සීමාව</t>
  </si>
  <si>
    <t>06. ඔබගේ අධ්‍යාපන මට්ටම</t>
  </si>
  <si>
    <t>07. ඔබගේ රැකියාවේ ස්වභාවය</t>
  </si>
  <si>
    <t>08. ඔබ පුවත්පත් පරිශීලනය කරනවාද?</t>
  </si>
  <si>
    <t>ඔව්</t>
  </si>
  <si>
    <t>තරමක් දුරට</t>
  </si>
  <si>
    <t>නැත</t>
  </si>
  <si>
    <t>12. ඔබ පෙර දිනමිණ අතිරේකයක් ලෙස පළ වූ මාංචු පුවත්පත වර්තමානයේ වෙනම සතිඅන්ත පුවත්පතක් ලෙස පළවන බවට දැනුවත්ද?</t>
  </si>
  <si>
    <t>17. සමකාලීන පුවත්පත් වල අන්තර්ගත සංකේතාත්මක තොරතුරු පරිශීලනයෙන් ඔබගේ මනසට යම් කිසි බලපෑමක් එල්ල වන්නේ යැයි ඔබ සිතන්නේද?</t>
  </si>
  <si>
    <t>18. එලෙස බලපෑමක් එල්ල වෙයි නම් එය කිනම් ආකාරයේ බලපෑමක් යැයි ඔබ විශ්වාස කරන්නේද?</t>
  </si>
  <si>
    <t>19. ඔබ පුවත්පත් පඨිතයක් (සංදේශයක්) අවසානය තෙක් කියවනවාද?</t>
  </si>
  <si>
    <t>22. සමකාලීන පුවත්පත් තුළ භාවිත සංකේත සහ අන්තර්ගතය වෙනස් විය යුතු යැයි ඔබ සිතන්නේද?</t>
  </si>
  <si>
    <t>inr.uqj m&lt;d;</t>
  </si>
  <si>
    <t>l¿;r</t>
  </si>
  <si>
    <t>r;akmqr</t>
  </si>
  <si>
    <t>wjqreÿ 26 - 35 w;r</t>
  </si>
  <si>
    <t>wjqreÿ 36 - 45 w;r</t>
  </si>
  <si>
    <t>wjqreÿ 46 - 55 w;r</t>
  </si>
  <si>
    <t>rdcH fiajl</t>
  </si>
  <si>
    <t>fm!oa.,sl wxYfha fiajl</t>
  </si>
  <si>
    <t>jHdmdßl</t>
  </si>
  <si>
    <t>lsisfia;au ke;</t>
  </si>
  <si>
    <t>;rula ÿrg</t>
  </si>
  <si>
    <t>by; ish,a,</t>
  </si>
  <si>
    <t>ldhsl n,mEula</t>
  </si>
  <si>
    <t>udkisl n,mEula</t>
  </si>
  <si>
    <t>iudchSh n,mEula</t>
  </si>
  <si>
    <t>wjqreÿ 55g jeä</t>
  </si>
  <si>
    <t>i;swka; mqj;am;a</t>
  </si>
  <si>
    <t>Èkm;d mqj;am;a</t>
  </si>
  <si>
    <t>,xld§m</t>
  </si>
  <si>
    <t>ÈkñK</t>
  </si>
  <si>
    <t>udxpq</t>
  </si>
  <si>
    <t>§¾&gt; f;dr;=re$ iúia;rd;aul úYd, f;dr;=re m%udKhla wka;¾.;h</t>
  </si>
  <si>
    <t>Ndú; lr ;sfnk ixfla; uÕska ukig úYd, n,mEula t,a, lrhs</t>
  </si>
  <si>
    <t>jHx.d¾: bÈßm;a lsÍu wvqh</t>
  </si>
  <si>
    <t>w¾O myiqfjka f;areï .; yels h</t>
  </si>
  <si>
    <t>nyq, ixfla; Ndú;h ksid lshùfï reÑh we;s lrhs</t>
  </si>
  <si>
    <t>wjYH fukau wkjYH f;dr;=re o wka;¾.; lrhs</t>
  </si>
  <si>
    <t>jeä ld,hla mÀ;h lshùug jehfjhs</t>
  </si>
  <si>
    <t>wmrdO$ ¥IK wd§ wdÈ iuld,Sk isoaê uq,a lrf.k f;dr;=re bÈßm;a lrhs</t>
  </si>
  <si>
    <t>m%pKav;ajh iy ,sx.sl;ajh biau;= jk f,i ixfla; Ndú; lrhs</t>
  </si>
  <si>
    <t>Ndú; NdIdj iy ixfla; lshùfï reÑh we;s lrhs</t>
  </si>
  <si>
    <t>mÀ; lshùfï§ ukig n,mEï t,a, lrhs</t>
  </si>
  <si>
    <t>fuu mÀ; u.ska iudÔh .eg¨‍ u;= lsÍfï wjodkula ks¾udKh lrhs</t>
  </si>
  <si>
    <t>udOH wdpdrO¾u j,g n,mEï t,a, lrhs</t>
  </si>
  <si>
    <t>f;dr;=re ,nd .ekSu i|yd</t>
  </si>
  <si>
    <t>úfkdaodiajdohla ,nd .ekSu i|yd</t>
  </si>
  <si>
    <t>úfkdaodxYhla f,i ld,h .; lsÍug</t>
  </si>
  <si>
    <t>wOHdmkh ,nd .ekSug</t>
  </si>
  <si>
    <t>kj oekqu ,nd .ekSu i|yd</t>
  </si>
  <si>
    <t>iuld,Sk f;dr;=re ms&lt;sn| hdj;ald,Sk ùug</t>
  </si>
  <si>
    <t>mqj;am;a lshùug reÑhla olajk ksid</t>
  </si>
  <si>
    <t>msx;+r</t>
  </si>
  <si>
    <t>Ndú; lrkq ,nk wl=re iy Ndú; NdIdj</t>
  </si>
  <si>
    <t>Ndú; lr ;sfnk j¾K</t>
  </si>
  <si>
    <t>isria;,h</t>
  </si>
  <si>
    <t>Ndú; lr ;sfnk yev;, iy úfYaI lreKq Wmqgd oelaùï</t>
  </si>
  <si>
    <t>i|yka lrk ,o §¾&gt;$ iúia;rd;aul f;dr;=re</t>
  </si>
  <si>
    <t>taldldÍ fjhs</t>
  </si>
  <si>
    <t>mßYS,lhd wêl ixfla; Ndú;h ;=&lt; mSvkhg ,la lrhs</t>
  </si>
  <si>
    <t>iudc .eg¨‍ u;= lsÍug fya;= fjhs ^iDcqj fyda jl%dldrj&amp;</t>
  </si>
  <si>
    <t>iúia;rd;aul f;dr;=re ,nd.; yelsh</t>
  </si>
  <si>
    <t>wjYH f;dr;=re fukau wkjYH f;dr;=re o tla lr ;sfí</t>
  </si>
  <si>
    <t>mqoa., u;jdo" is;=ï me;=ï" woyia j,g n,mEï lrñka ukig n,mEï lrhs</t>
  </si>
  <si>
    <t>lshùfï§ wd;;shg m;a fjhs</t>
  </si>
  <si>
    <t>wkjYH f;dr;=re we;=,;a lsÍu</t>
  </si>
  <si>
    <t>§¾&gt; f;dr;=re lshùug ue,sùu</t>
  </si>
  <si>
    <t>Ndú; lr ;sfnk mska;+r" isria;,h" úfYaI lreKq Wmqgd oelaùï u.ska mÀ;fha wka;¾.;h f;areï .; yels ùu</t>
  </si>
  <si>
    <t>nyq,j fhdodf.k ;sfnk ixfla; ukig mSvdldÍ ùu</t>
  </si>
  <si>
    <t>lshùu i|yd jeä ld,hla jehùu</t>
  </si>
  <si>
    <t>wod, mÀ;fha iïnkaO flá f;dr;=re úoHq;a udOH iy iudc udOH u.ska myiqfjka ,ndf.k oekqj;a úh yels ùu</t>
  </si>
  <si>
    <t>mska;+r Ndú;h ;=&lt;ie,ls,su;a ùu</t>
  </si>
  <si>
    <t>wêl f;dr;=re iSud lr w;HjYHu f;dr;=re muKla wka;¾.; lsÍu</t>
  </si>
  <si>
    <t>ir, NdIdjla fukau .e,fmk NdId rgdjla Ndú; h</t>
  </si>
  <si>
    <t>udOH wdpdrO¾u u; msysgdmÀ; ks¾udKh lsÍu</t>
  </si>
  <si>
    <t>w;S; u;l wdj¾ckh fõ</t>
  </si>
  <si>
    <t>m%pKavldÍ is;sú,s my&lt; fjhs</t>
  </si>
  <si>
    <t>wñysß iy.; yeÕSï biau;= fjhs</t>
  </si>
  <si>
    <t>we;eï úfgl ,sx.sl;ajh iïnkaO yeÕSï we;sfõ</t>
  </si>
  <si>
    <t>ffjrh" ;ryj we;s fjhs</t>
  </si>
  <si>
    <t>Tn ork woyia" u; fjkia fjhs</t>
  </si>
  <si>
    <t>iudc iïnkaO;d ÿria fjhs fyda j¾Okh fjhs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</si>
</sst>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0"/>
    <numFmt numFmtId="165" formatCode="###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Arial Bold"/>
      <family val="2"/>
    </font>
    <font>
      <sz val="9"/>
      <color theme="1"/>
      <name val="Arial"/>
      <family val="2"/>
    </font>
    <font>
      <b/>
      <sz val="14"/>
      <color theme="1"/>
      <name val="Arial Bold"/>
      <family val="2"/>
    </font>
    <font>
      <sz val="12"/>
      <color theme="1"/>
      <name val="FMAbhaya"/>
    </font>
    <font>
      <sz val="12"/>
      <name val="FMAbhaya"/>
    </font>
    <font>
      <sz val="12"/>
      <color rgb="FF000000"/>
      <name val="FMAbhaya"/>
    </font>
    <font>
      <sz val="9"/>
      <name val="Arial"/>
      <family val="2"/>
    </font>
    <font>
      <b/>
      <sz val="11"/>
      <name val="Arial Bold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/>
      <top style="thin">
        <color rgb="FFAEAEAE"/>
      </top>
      <bottom style="thin">
        <color rgb="FF152935"/>
      </bottom>
      <diagonal/>
    </border>
    <border>
      <left/>
      <right/>
      <top/>
      <bottom style="thin">
        <color rgb="FFAEAEAE"/>
      </bottom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/>
      <top/>
      <bottom style="thin">
        <color rgb="FF152935"/>
      </bottom>
      <diagonal/>
    </border>
    <border>
      <left/>
      <right style="thin">
        <color rgb="FFE0E0E0"/>
      </right>
      <top/>
      <bottom style="thin">
        <color rgb="FF152935"/>
      </bottom>
      <diagonal/>
    </border>
    <border>
      <left style="thin">
        <color rgb="FFE0E0E0"/>
      </left>
      <right style="thin">
        <color rgb="FFE0E0E0"/>
      </right>
      <top/>
      <bottom style="thin">
        <color rgb="FF152935"/>
      </bottom>
      <diagonal/>
    </border>
    <border>
      <left style="thin">
        <color rgb="FFE0E0E0"/>
      </left>
      <right/>
      <top/>
      <bottom style="thin">
        <color rgb="FF152935"/>
      </bottom>
      <diagonal/>
    </border>
    <border>
      <left/>
      <right/>
      <top style="thin">
        <color rgb="FF152935"/>
      </top>
      <bottom style="thin">
        <color rgb="FFAEAEAE"/>
      </bottom>
      <diagonal/>
    </border>
    <border>
      <left/>
      <right style="thin">
        <color rgb="FFE0E0E0"/>
      </right>
      <top style="thin">
        <color rgb="FF152935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152935"/>
      </top>
      <bottom style="thin">
        <color rgb="FFAEAEAE"/>
      </bottom>
      <diagonal/>
    </border>
    <border>
      <left style="thin">
        <color rgb="FFE0E0E0"/>
      </left>
      <right/>
      <top style="thin">
        <color rgb="FF152935"/>
      </top>
      <bottom style="thin">
        <color rgb="FFAEAEAE"/>
      </bottom>
      <diagonal/>
    </border>
    <border>
      <left/>
      <right style="thin">
        <color rgb="FFE0E0E0"/>
      </right>
      <top style="thin">
        <color rgb="FFAEAEAE"/>
      </top>
      <bottom style="thin">
        <color rgb="FF152935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152935"/>
      </bottom>
      <diagonal/>
    </border>
    <border>
      <left style="thin">
        <color rgb="FFE0E0E0"/>
      </left>
      <right/>
      <top style="thin">
        <color rgb="FFAEAEAE"/>
      </top>
      <bottom style="thin">
        <color rgb="FF152935"/>
      </bottom>
      <diagonal/>
    </border>
    <border>
      <left/>
      <right style="thin">
        <color rgb="FFE0E0E0"/>
      </right>
      <top style="thin">
        <color rgb="FFAEAEAE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AEAEAE"/>
      </bottom>
      <diagonal/>
    </border>
    <border>
      <left style="thin">
        <color rgb="FFE0E0E0"/>
      </left>
      <right/>
      <top style="thin">
        <color rgb="FFAEAEAE"/>
      </top>
      <bottom style="thin">
        <color rgb="FFAEAEAE"/>
      </bottom>
      <diagonal/>
    </border>
    <border>
      <left/>
      <right style="thin">
        <color rgb="FFE0E0E0"/>
      </right>
      <top style="thin">
        <color auto="1"/>
      </top>
      <bottom style="thin">
        <color rgb="FF152935"/>
      </bottom>
      <diagonal/>
    </border>
    <border>
      <left style="thin">
        <color rgb="FFE0E0E0"/>
      </left>
      <right style="thin">
        <color rgb="FFE0E0E0"/>
      </right>
      <top style="thin">
        <color auto="1"/>
      </top>
      <bottom style="thin">
        <color rgb="FF152935"/>
      </bottom>
      <diagonal/>
    </border>
    <border>
      <left style="thin">
        <color rgb="FFE0E0E0"/>
      </left>
      <right/>
      <top style="thin">
        <color auto="1"/>
      </top>
      <bottom style="thin">
        <color rgb="FF152935"/>
      </bottom>
      <diagonal/>
    </border>
    <border>
      <left/>
      <right/>
      <top style="thin">
        <color rgb="FFAEAEAE"/>
      </top>
      <bottom/>
      <diagonal/>
    </border>
    <border>
      <left/>
      <right style="thin">
        <color rgb="FFE0E0E0"/>
      </right>
      <top style="thin">
        <color rgb="FFAEAEAE"/>
      </top>
      <bottom/>
      <diagonal/>
    </border>
    <border>
      <left style="thin">
        <color rgb="FFE0E0E0"/>
      </left>
      <right style="thin">
        <color rgb="FFE0E0E0"/>
      </right>
      <top style="thin">
        <color rgb="FFAEAEAE"/>
      </top>
      <bottom/>
      <diagonal/>
    </border>
    <border>
      <left style="thin">
        <color rgb="FFE0E0E0"/>
      </left>
      <right/>
      <top style="thin">
        <color rgb="FFAEAEAE"/>
      </top>
      <bottom/>
      <diagonal/>
    </border>
    <border>
      <left/>
      <right style="thin">
        <color rgb="FFE0E0E0"/>
      </right>
      <top/>
      <bottom style="thin">
        <color rgb="FFAEAEAE"/>
      </bottom>
      <diagonal/>
    </border>
    <border>
      <left style="thin">
        <color rgb="FFE0E0E0"/>
      </left>
      <right style="thin">
        <color rgb="FFE0E0E0"/>
      </right>
      <top/>
      <bottom style="thin">
        <color rgb="FFAEAEAE"/>
      </bottom>
      <diagonal/>
    </border>
    <border>
      <left/>
      <right style="thin">
        <color rgb="FFE0E0E0"/>
      </right>
      <top/>
      <bottom/>
      <diagonal/>
    </border>
    <border>
      <left style="thin">
        <color rgb="FFE0E0E0"/>
      </left>
      <right style="thin">
        <color rgb="FFE0E0E0"/>
      </right>
      <top style="thin">
        <color rgb="FF152935"/>
      </top>
      <bottom/>
      <diagonal/>
    </border>
    <border>
      <left/>
      <right style="thin">
        <color rgb="FFE0E0E0"/>
      </right>
      <top style="thin">
        <color indexed="64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indexed="64"/>
      </top>
      <bottom/>
      <diagonal/>
    </border>
    <border>
      <left style="thin">
        <color rgb="FFE0E0E0"/>
      </left>
      <right/>
      <top style="thin">
        <color indexed="64"/>
      </top>
      <bottom/>
      <diagonal/>
    </border>
  </borders>
  <cellStyleXfs count="54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</cellStyleXfs>
  <cellXfs count="76">
    <xf numFmtId="0" fontId="0" fillId="0" borderId="0" xfId="0"/>
    <xf numFmtId="164" fontId="3" fillId="0" borderId="13" xfId="26" applyNumberFormat="1" applyFont="1" applyBorder="1" applyAlignment="1">
      <alignment horizontal="right" vertical="top"/>
    </xf>
    <xf numFmtId="164" fontId="3" fillId="0" borderId="16" xfId="29" applyNumberFormat="1" applyFont="1" applyBorder="1" applyAlignment="1">
      <alignment horizontal="right" vertical="top"/>
    </xf>
    <xf numFmtId="164" fontId="3" fillId="0" borderId="19" xfId="34" applyNumberFormat="1" applyFont="1" applyBorder="1" applyAlignment="1">
      <alignment horizontal="right" vertical="top"/>
    </xf>
    <xf numFmtId="165" fontId="3" fillId="0" borderId="20" xfId="35" applyNumberFormat="1" applyFont="1" applyBorder="1" applyAlignment="1">
      <alignment horizontal="right" vertical="top"/>
    </xf>
    <xf numFmtId="165" fontId="3" fillId="0" borderId="21" xfId="36" applyNumberFormat="1" applyFont="1" applyBorder="1" applyAlignment="1">
      <alignment horizontal="right" vertical="top"/>
    </xf>
    <xf numFmtId="165" fontId="3" fillId="0" borderId="17" xfId="37" applyNumberFormat="1" applyFont="1" applyBorder="1" applyAlignment="1">
      <alignment horizontal="right" vertical="top"/>
    </xf>
    <xf numFmtId="0" fontId="3" fillId="0" borderId="18" xfId="38" applyFont="1" applyBorder="1" applyAlignment="1">
      <alignment horizontal="left" vertical="top" wrapText="1"/>
    </xf>
    <xf numFmtId="0" fontId="0" fillId="0" borderId="3" xfId="0" applyBorder="1"/>
    <xf numFmtId="0" fontId="4" fillId="0" borderId="3" xfId="2" applyFont="1" applyBorder="1"/>
    <xf numFmtId="0" fontId="3" fillId="0" borderId="3" xfId="19" applyFont="1" applyBorder="1" applyAlignment="1">
      <alignment wrapText="1"/>
    </xf>
    <xf numFmtId="0" fontId="3" fillId="0" borderId="3" xfId="24" applyFont="1" applyBorder="1" applyAlignment="1">
      <alignment vertical="top" wrapText="1"/>
    </xf>
    <xf numFmtId="0" fontId="3" fillId="0" borderId="3" xfId="9" applyFont="1" applyBorder="1" applyAlignment="1">
      <alignment vertical="top" wrapText="1"/>
    </xf>
    <xf numFmtId="0" fontId="3" fillId="0" borderId="3" xfId="11" applyFont="1" applyBorder="1" applyAlignment="1">
      <alignment vertical="top" wrapText="1"/>
    </xf>
    <xf numFmtId="0" fontId="5" fillId="0" borderId="5" xfId="12" applyFont="1" applyBorder="1" applyAlignment="1">
      <alignment horizontal="left" vertical="top" wrapText="1"/>
    </xf>
    <xf numFmtId="0" fontId="6" fillId="0" borderId="22" xfId="0" applyFont="1" applyBorder="1" applyAlignment="1">
      <alignment horizontal="center" wrapText="1"/>
    </xf>
    <xf numFmtId="0" fontId="6" fillId="0" borderId="23" xfId="0" applyFont="1" applyBorder="1" applyAlignment="1">
      <alignment horizontal="center" wrapText="1"/>
    </xf>
    <xf numFmtId="0" fontId="6" fillId="0" borderId="24" xfId="0" applyFont="1" applyBorder="1" applyAlignment="1">
      <alignment horizontal="center" wrapText="1"/>
    </xf>
    <xf numFmtId="0" fontId="5" fillId="0" borderId="12" xfId="25" applyFont="1" applyBorder="1" applyAlignment="1">
      <alignment horizontal="left" vertical="top" wrapText="1"/>
    </xf>
    <xf numFmtId="0" fontId="5" fillId="0" borderId="0" xfId="0" applyFont="1"/>
    <xf numFmtId="0" fontId="5" fillId="0" borderId="8" xfId="20" applyFont="1" applyBorder="1" applyAlignment="1">
      <alignment wrapText="1"/>
    </xf>
    <xf numFmtId="0" fontId="5" fillId="0" borderId="4" xfId="10" applyFont="1" applyBorder="1" applyAlignment="1">
      <alignment horizontal="left" vertical="top" wrapText="1"/>
    </xf>
    <xf numFmtId="0" fontId="5" fillId="0" borderId="25" xfId="10" applyFont="1" applyBorder="1" applyAlignment="1">
      <alignment horizontal="left" vertical="top" wrapText="1"/>
    </xf>
    <xf numFmtId="164" fontId="3" fillId="0" borderId="26" xfId="34" applyNumberFormat="1" applyFont="1" applyBorder="1" applyAlignment="1">
      <alignment horizontal="right" vertical="top"/>
    </xf>
    <xf numFmtId="165" fontId="3" fillId="0" borderId="27" xfId="35" applyNumberFormat="1" applyFont="1" applyBorder="1" applyAlignment="1">
      <alignment horizontal="right" vertical="top"/>
    </xf>
    <xf numFmtId="165" fontId="3" fillId="0" borderId="28" xfId="36" applyNumberFormat="1" applyFont="1" applyBorder="1" applyAlignment="1">
      <alignment horizontal="right" vertical="top"/>
    </xf>
    <xf numFmtId="0" fontId="5" fillId="0" borderId="6" xfId="10" applyFont="1" applyBorder="1" applyAlignment="1">
      <alignment horizontal="left" vertical="top" wrapText="1"/>
    </xf>
    <xf numFmtId="164" fontId="3" fillId="0" borderId="29" xfId="34" applyNumberFormat="1" applyFont="1" applyBorder="1" applyAlignment="1">
      <alignment horizontal="right" vertical="top"/>
    </xf>
    <xf numFmtId="0" fontId="5" fillId="0" borderId="3" xfId="25" applyFont="1" applyBorder="1" applyAlignment="1">
      <alignment horizontal="left" vertical="top" wrapText="1"/>
    </xf>
    <xf numFmtId="164" fontId="3" fillId="0" borderId="3" xfId="26" applyNumberFormat="1" applyFont="1" applyBorder="1" applyAlignment="1">
      <alignment horizontal="right" vertical="top"/>
    </xf>
    <xf numFmtId="165" fontId="3" fillId="0" borderId="3" xfId="36" applyNumberFormat="1" applyFont="1" applyBorder="1" applyAlignment="1">
      <alignment horizontal="right" vertical="top"/>
    </xf>
    <xf numFmtId="0" fontId="5" fillId="0" borderId="8" xfId="12" applyFont="1" applyBorder="1" applyAlignment="1">
      <alignment horizontal="left" vertical="top" wrapText="1"/>
    </xf>
    <xf numFmtId="164" fontId="3" fillId="0" borderId="9" xfId="29" applyNumberFormat="1" applyFont="1" applyBorder="1" applyAlignment="1">
      <alignment horizontal="right" vertical="top"/>
    </xf>
    <xf numFmtId="165" fontId="3" fillId="0" borderId="10" xfId="37" applyNumberFormat="1" applyFont="1" applyBorder="1" applyAlignment="1">
      <alignment horizontal="right" vertical="top"/>
    </xf>
    <xf numFmtId="0" fontId="3" fillId="0" borderId="11" xfId="38" applyFont="1" applyBorder="1" applyAlignment="1">
      <alignment horizontal="left" vertical="top" wrapText="1"/>
    </xf>
    <xf numFmtId="0" fontId="5" fillId="0" borderId="3" xfId="12" applyFont="1" applyBorder="1" applyAlignment="1">
      <alignment horizontal="left" vertical="top" wrapText="1"/>
    </xf>
    <xf numFmtId="164" fontId="3" fillId="0" borderId="3" xfId="29" applyNumberFormat="1" applyFont="1" applyBorder="1" applyAlignment="1">
      <alignment horizontal="right" vertical="top"/>
    </xf>
    <xf numFmtId="165" fontId="3" fillId="0" borderId="3" xfId="37" applyNumberFormat="1" applyFont="1" applyBorder="1" applyAlignment="1">
      <alignment horizontal="right" vertical="top"/>
    </xf>
    <xf numFmtId="0" fontId="3" fillId="0" borderId="3" xfId="38" applyFont="1" applyBorder="1" applyAlignment="1">
      <alignment horizontal="left" vertical="top" wrapText="1"/>
    </xf>
    <xf numFmtId="0" fontId="7" fillId="0" borderId="0" xfId="0" applyFont="1"/>
    <xf numFmtId="164" fontId="8" fillId="0" borderId="13" xfId="40" applyNumberFormat="1" applyFont="1" applyBorder="1" applyAlignment="1">
      <alignment horizontal="right" vertical="top"/>
    </xf>
    <xf numFmtId="165" fontId="8" fillId="0" borderId="14" xfId="41" applyNumberFormat="1" applyFont="1" applyBorder="1" applyAlignment="1">
      <alignment horizontal="right" vertical="top"/>
    </xf>
    <xf numFmtId="165" fontId="8" fillId="0" borderId="15" xfId="42" applyNumberFormat="1" applyFont="1" applyBorder="1" applyAlignment="1">
      <alignment horizontal="right" vertical="top"/>
    </xf>
    <xf numFmtId="164" fontId="8" fillId="0" borderId="19" xfId="44" applyNumberFormat="1" applyFont="1" applyBorder="1" applyAlignment="1">
      <alignment horizontal="right" vertical="top"/>
    </xf>
    <xf numFmtId="165" fontId="8" fillId="0" borderId="20" xfId="45" applyNumberFormat="1" applyFont="1" applyBorder="1" applyAlignment="1">
      <alignment horizontal="right" vertical="top"/>
    </xf>
    <xf numFmtId="165" fontId="8" fillId="0" borderId="21" xfId="46" applyNumberFormat="1" applyFont="1" applyBorder="1" applyAlignment="1">
      <alignment horizontal="right" vertical="top"/>
    </xf>
    <xf numFmtId="0" fontId="6" fillId="0" borderId="5" xfId="47" applyFont="1" applyBorder="1" applyAlignment="1">
      <alignment horizontal="left" vertical="top" wrapText="1"/>
    </xf>
    <xf numFmtId="164" fontId="8" fillId="0" borderId="16" xfId="48" applyNumberFormat="1" applyFont="1" applyBorder="1" applyAlignment="1">
      <alignment horizontal="right" vertical="top"/>
    </xf>
    <xf numFmtId="165" fontId="8" fillId="0" borderId="17" xfId="49" applyNumberFormat="1" applyFont="1" applyBorder="1" applyAlignment="1">
      <alignment horizontal="right" vertical="top"/>
    </xf>
    <xf numFmtId="0" fontId="8" fillId="0" borderId="18" xfId="50" applyFont="1" applyBorder="1" applyAlignment="1">
      <alignment horizontal="left" vertical="top" wrapText="1"/>
    </xf>
    <xf numFmtId="165" fontId="3" fillId="0" borderId="26" xfId="35" applyNumberFormat="1" applyFont="1" applyBorder="1" applyAlignment="1">
      <alignment horizontal="right" vertical="top"/>
    </xf>
    <xf numFmtId="164" fontId="8" fillId="0" borderId="29" xfId="44" applyNumberFormat="1" applyFont="1" applyBorder="1" applyAlignment="1">
      <alignment horizontal="right" vertical="top"/>
    </xf>
    <xf numFmtId="164" fontId="8" fillId="0" borderId="3" xfId="40" applyNumberFormat="1" applyFont="1" applyAlignment="1">
      <alignment horizontal="right" vertical="top"/>
    </xf>
    <xf numFmtId="164" fontId="3" fillId="0" borderId="31" xfId="34" applyNumberFormat="1" applyFont="1" applyBorder="1" applyAlignment="1">
      <alignment horizontal="right" vertical="top"/>
    </xf>
    <xf numFmtId="0" fontId="6" fillId="0" borderId="12" xfId="39" applyFont="1" applyBorder="1" applyAlignment="1">
      <alignment horizontal="left" vertical="top" wrapText="1"/>
    </xf>
    <xf numFmtId="0" fontId="6" fillId="0" borderId="7" xfId="43" applyFont="1" applyBorder="1" applyAlignment="1">
      <alignment horizontal="left" vertical="top" wrapText="1"/>
    </xf>
    <xf numFmtId="165" fontId="8" fillId="0" borderId="7" xfId="46" applyNumberFormat="1" applyFont="1" applyBorder="1" applyAlignment="1">
      <alignment horizontal="right" vertical="top"/>
    </xf>
    <xf numFmtId="165" fontId="8" fillId="0" borderId="32" xfId="41" applyNumberFormat="1" applyFont="1" applyBorder="1" applyAlignment="1">
      <alignment horizontal="right" vertical="top"/>
    </xf>
    <xf numFmtId="165" fontId="8" fillId="0" borderId="30" xfId="41" applyNumberFormat="1" applyFont="1" applyBorder="1" applyAlignment="1">
      <alignment horizontal="right" vertical="top"/>
    </xf>
    <xf numFmtId="165" fontId="8" fillId="0" borderId="3" xfId="41" applyNumberFormat="1" applyFont="1" applyAlignment="1">
      <alignment horizontal="right" vertical="top"/>
    </xf>
    <xf numFmtId="0" fontId="6" fillId="0" borderId="25" xfId="43" applyFont="1" applyBorder="1" applyAlignment="1">
      <alignment horizontal="left" vertical="top" wrapText="1"/>
    </xf>
    <xf numFmtId="164" fontId="8" fillId="0" borderId="25" xfId="44" applyNumberFormat="1" applyFont="1" applyBorder="1" applyAlignment="1">
      <alignment horizontal="right" vertical="top"/>
    </xf>
    <xf numFmtId="0" fontId="6" fillId="0" borderId="3" xfId="47" applyFont="1" applyAlignment="1">
      <alignment horizontal="left" vertical="top" wrapText="1"/>
    </xf>
    <xf numFmtId="164" fontId="8" fillId="0" borderId="3" xfId="48" applyNumberFormat="1" applyFont="1" applyAlignment="1">
      <alignment horizontal="right" vertical="top"/>
    </xf>
    <xf numFmtId="0" fontId="5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0" fontId="2" fillId="0" borderId="1" xfId="6" applyFont="1" applyBorder="1" applyAlignment="1">
      <alignment horizontal="center" vertical="center" wrapText="1"/>
    </xf>
    <xf numFmtId="0" fontId="2" fillId="0" borderId="2" xfId="4" applyFont="1" applyBorder="1" applyAlignment="1">
      <alignment horizontal="center" vertical="center" wrapText="1"/>
    </xf>
    <xf numFmtId="0" fontId="2" fillId="0" borderId="3" xfId="5" applyFont="1" applyBorder="1" applyAlignment="1">
      <alignment horizontal="center" vertical="center" wrapText="1"/>
    </xf>
    <xf numFmtId="0" fontId="9" fillId="0" borderId="3" xfId="51" applyFont="1" applyAlignment="1">
      <alignment horizontal="center" vertical="center" wrapText="1"/>
    </xf>
    <xf numFmtId="0" fontId="9" fillId="0" borderId="3" xfId="52" applyFont="1" applyAlignment="1">
      <alignment horizontal="center" vertical="center" wrapText="1"/>
    </xf>
    <xf numFmtId="0" fontId="9" fillId="0" borderId="3" xfId="53" applyFont="1" applyAlignment="1">
      <alignment horizontal="center" vertical="center" wrapText="1"/>
    </xf>
    <xf numFmtId="164" fontId="3" fillId="0" borderId="33" xfId="34" applyNumberFormat="1" applyFont="1" applyBorder="1" applyAlignment="1">
      <alignment horizontal="right" vertical="top"/>
    </xf>
    <xf numFmtId="165" fontId="3" fillId="0" borderId="34" xfId="35" applyNumberFormat="1" applyFont="1" applyBorder="1" applyAlignment="1">
      <alignment horizontal="right" vertical="top"/>
    </xf>
    <xf numFmtId="165" fontId="3" fillId="0" borderId="35" xfId="36" applyNumberFormat="1" applyFont="1" applyBorder="1" applyAlignment="1">
      <alignment horizontal="right" vertical="top"/>
    </xf>
  </cellXfs>
  <cellStyles count="54">
    <cellStyle name="Normal" xfId="0" builtinId="0"/>
    <cellStyle name="style1686757290306" xfId="1" xr:uid="{00000000-0005-0000-0000-000001000000}"/>
    <cellStyle name="style1686757290432" xfId="2" xr:uid="{00000000-0005-0000-0000-000002000000}"/>
    <cellStyle name="style1686757290514" xfId="3" xr:uid="{00000000-0005-0000-0000-000003000000}"/>
    <cellStyle name="style1686757290614" xfId="4" xr:uid="{00000000-0005-0000-0000-000004000000}"/>
    <cellStyle name="style1686757290712" xfId="5" xr:uid="{00000000-0005-0000-0000-000005000000}"/>
    <cellStyle name="style1686757290816" xfId="6" xr:uid="{00000000-0005-0000-0000-000006000000}"/>
    <cellStyle name="style1686757290892" xfId="7" xr:uid="{00000000-0005-0000-0000-000007000000}"/>
    <cellStyle name="style1686757291007" xfId="8" xr:uid="{00000000-0005-0000-0000-000008000000}"/>
    <cellStyle name="style1686757291101" xfId="9" xr:uid="{00000000-0005-0000-0000-000009000000}"/>
    <cellStyle name="style1686757291194" xfId="10" xr:uid="{00000000-0005-0000-0000-00000A000000}"/>
    <cellStyle name="style1686757291292" xfId="11" xr:uid="{00000000-0005-0000-0000-00000B000000}"/>
    <cellStyle name="style1686757291404" xfId="12" xr:uid="{00000000-0005-0000-0000-00000C000000}"/>
    <cellStyle name="style1686757291495" xfId="13" xr:uid="{00000000-0005-0000-0000-00000D000000}"/>
    <cellStyle name="style1686757291588" xfId="14" xr:uid="{00000000-0005-0000-0000-00000E000000}"/>
    <cellStyle name="style1686757291685" xfId="15" xr:uid="{00000000-0005-0000-0000-00000F000000}"/>
    <cellStyle name="style1686757291756" xfId="16" xr:uid="{00000000-0005-0000-0000-000010000000}"/>
    <cellStyle name="style1686757291819" xfId="17" xr:uid="{00000000-0005-0000-0000-000011000000}"/>
    <cellStyle name="style1686757291905" xfId="18" xr:uid="{00000000-0005-0000-0000-000012000000}"/>
    <cellStyle name="style1686757291980" xfId="19" xr:uid="{00000000-0005-0000-0000-000013000000}"/>
    <cellStyle name="style1686757292070" xfId="20" xr:uid="{00000000-0005-0000-0000-000014000000}"/>
    <cellStyle name="style1686757292162" xfId="21" xr:uid="{00000000-0005-0000-0000-000015000000}"/>
    <cellStyle name="style1686757292245" xfId="22" xr:uid="{00000000-0005-0000-0000-000016000000}"/>
    <cellStyle name="style1686757292330" xfId="23" xr:uid="{00000000-0005-0000-0000-000017000000}"/>
    <cellStyle name="style1686757292427" xfId="24" xr:uid="{00000000-0005-0000-0000-000018000000}"/>
    <cellStyle name="style1686757292506" xfId="25" xr:uid="{00000000-0005-0000-0000-000019000000}"/>
    <cellStyle name="style1686757292587" xfId="26" xr:uid="{00000000-0005-0000-0000-00001A000000}"/>
    <cellStyle name="style1686757292678" xfId="27" xr:uid="{00000000-0005-0000-0000-00001B000000}"/>
    <cellStyle name="style1686757292771" xfId="28" xr:uid="{00000000-0005-0000-0000-00001C000000}"/>
    <cellStyle name="style1686757292856" xfId="29" xr:uid="{00000000-0005-0000-0000-00001D000000}"/>
    <cellStyle name="style1686757292935" xfId="30" xr:uid="{00000000-0005-0000-0000-00001E000000}"/>
    <cellStyle name="style1686757293023" xfId="31" xr:uid="{00000000-0005-0000-0000-00001F000000}"/>
    <cellStyle name="style1686757293112" xfId="32" xr:uid="{00000000-0005-0000-0000-000020000000}"/>
    <cellStyle name="style1686757293175" xfId="33" xr:uid="{00000000-0005-0000-0000-000021000000}"/>
    <cellStyle name="style1686757293237" xfId="34" xr:uid="{00000000-0005-0000-0000-000022000000}"/>
    <cellStyle name="style1686757293318" xfId="35" xr:uid="{00000000-0005-0000-0000-000023000000}"/>
    <cellStyle name="style1686757293399" xfId="36" xr:uid="{00000000-0005-0000-0000-000024000000}"/>
    <cellStyle name="style1686757293482" xfId="37" xr:uid="{00000000-0005-0000-0000-000025000000}"/>
    <cellStyle name="style1686757293546" xfId="38" xr:uid="{00000000-0005-0000-0000-000026000000}"/>
    <cellStyle name="style1686846951791" xfId="52" xr:uid="{996453E5-E02F-4825-A908-CCDCDFC2F64E}"/>
    <cellStyle name="style1686846951883" xfId="53" xr:uid="{35B44489-F39A-4926-A617-479772A00BAA}"/>
    <cellStyle name="style1686846951975" xfId="51" xr:uid="{D8E86B29-4D3E-4C2E-AE76-C24D807F71E6}"/>
    <cellStyle name="style1686846952334" xfId="43" xr:uid="{1962BD6C-F95C-4402-9711-CD8B01130838}"/>
    <cellStyle name="style1686846952521" xfId="47" xr:uid="{8419A5BF-882C-4907-8748-B1A3CDC2DFB5}"/>
    <cellStyle name="style1686846953573" xfId="39" xr:uid="{A6F2C686-DC7C-4201-B7B3-42E7AED705AD}"/>
    <cellStyle name="style1686846953652" xfId="40" xr:uid="{1EDB28D7-37AB-412C-A5A6-5C24F891E349}"/>
    <cellStyle name="style1686846953912" xfId="48" xr:uid="{AE35E62B-83A1-40A8-BAF2-DF86F83A7415}"/>
    <cellStyle name="style1686846954182" xfId="41" xr:uid="{1FABD88F-DD96-45B5-B394-6B91C7126122}"/>
    <cellStyle name="style1686846954246" xfId="42" xr:uid="{036A7A2A-07DC-47D5-B579-B934A308BB6D}"/>
    <cellStyle name="style1686846954311" xfId="44" xr:uid="{D0EF1EFB-5D6C-41D5-81C2-57A7DE4DB7A4}"/>
    <cellStyle name="style1686846954397" xfId="45" xr:uid="{ED68DEBA-5445-4E0F-B36C-194523D583B3}"/>
    <cellStyle name="style1686846954481" xfId="46" xr:uid="{13A5040A-27A2-4E85-AC36-E0FC0BA38333}"/>
    <cellStyle name="style1686846954565" xfId="49" xr:uid="{BA426C37-5B74-408E-A342-4CFC4741F28A}"/>
    <cellStyle name="style1686846954626" xfId="50" xr:uid="{A222F280-6E32-4F0D-9F09-8A27BCCFE95E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DD8-4216-BDA5-83154561B680}"/>
              </c:ext>
            </c:extLst>
          </c:dPt>
          <c:dPt>
            <c:idx val="1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7DD8-4216-BDA5-83154561B680}"/>
              </c:ext>
            </c:extLst>
          </c:dPt>
          <c:cat>
            <c:strRef>
              <c:f>Sheet1!$C$10:$C$11</c:f>
              <c:strCache>
                <c:ptCount val="2"/>
                <c:pt idx="0">
                  <c:v>niakdysr m&lt;d;</c:v>
                </c:pt>
                <c:pt idx="1">
                  <c:v>inr.uqj m&lt;d;</c:v>
                </c:pt>
              </c:strCache>
            </c:strRef>
          </c:cat>
          <c:val>
            <c:numRef>
              <c:f>Sheet1!$D$10:$D$11</c:f>
              <c:numCache>
                <c:formatCode>###0</c:formatCode>
                <c:ptCount val="2"/>
                <c:pt idx="0">
                  <c:v>100</c:v>
                </c:pt>
                <c:pt idx="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D8-4216-BDA5-83154561B6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4849256"/>
        <c:axId val="514850336"/>
      </c:barChart>
      <c:catAx>
        <c:axId val="514849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14850336"/>
        <c:crosses val="autoZero"/>
        <c:auto val="1"/>
        <c:lblAlgn val="ctr"/>
        <c:lblOffset val="100"/>
        <c:noMultiLvlLbl val="0"/>
      </c:catAx>
      <c:valAx>
        <c:axId val="51485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849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F43-4A6E-9FD8-FF08455B5B58}"/>
              </c:ext>
            </c:extLst>
          </c:dPt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5F43-4A6E-9FD8-FF08455B5B58}"/>
              </c:ext>
            </c:extLst>
          </c:dPt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F43-4A6E-9FD8-FF08455B5B58}"/>
              </c:ext>
            </c:extLst>
          </c:dPt>
          <c:dPt>
            <c:idx val="3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5F43-4A6E-9FD8-FF08455B5B58}"/>
              </c:ext>
            </c:extLst>
          </c:dPt>
          <c:dPt>
            <c:idx val="4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F43-4A6E-9FD8-FF08455B5B58}"/>
              </c:ext>
            </c:extLst>
          </c:dPt>
          <c:cat>
            <c:strRef>
              <c:f>Sheet1!$C$97:$C$102</c:f>
              <c:strCache>
                <c:ptCount val="6"/>
                <c:pt idx="0">
                  <c:v>w'fmd'i idudkH fm&lt; iu;a</c:v>
                </c:pt>
                <c:pt idx="1">
                  <c:v>w'fmd'i Wiia fm&lt; iu;a</c:v>
                </c:pt>
                <c:pt idx="2">
                  <c:v>ämaf,daudOdÍ</c:v>
                </c:pt>
                <c:pt idx="3">
                  <c:v>Wmdê wfmalaIl</c:v>
                </c:pt>
                <c:pt idx="4">
                  <c:v>WmdêOdÍ</c:v>
                </c:pt>
                <c:pt idx="5">
                  <c:v>fjk;a</c:v>
                </c:pt>
              </c:strCache>
            </c:strRef>
          </c:cat>
          <c:val>
            <c:numRef>
              <c:f>Sheet1!$D$97:$D$102</c:f>
              <c:numCache>
                <c:formatCode>###0</c:formatCode>
                <c:ptCount val="6"/>
                <c:pt idx="0">
                  <c:v>0</c:v>
                </c:pt>
                <c:pt idx="1">
                  <c:v>52</c:v>
                </c:pt>
                <c:pt idx="2">
                  <c:v>28</c:v>
                </c:pt>
                <c:pt idx="3">
                  <c:v>108</c:v>
                </c:pt>
                <c:pt idx="4">
                  <c:v>8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43-4A6E-9FD8-FF08455B5B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1960472"/>
        <c:axId val="581957232"/>
      </c:barChart>
      <c:catAx>
        <c:axId val="581960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81957232"/>
        <c:crosses val="autoZero"/>
        <c:auto val="1"/>
        <c:lblAlgn val="ctr"/>
        <c:lblOffset val="100"/>
        <c:noMultiLvlLbl val="0"/>
      </c:catAx>
      <c:valAx>
        <c:axId val="58195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960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708-476D-9035-F6CAB59E00E2}"/>
              </c:ext>
            </c:extLst>
          </c:dPt>
          <c:dPt>
            <c:idx val="1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A708-476D-9035-F6CAB59E00E2}"/>
              </c:ext>
            </c:extLst>
          </c:dPt>
          <c:dPt>
            <c:idx val="2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708-476D-9035-F6CAB59E00E2}"/>
              </c:ext>
            </c:extLst>
          </c:dPt>
          <c:dPt>
            <c:idx val="4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A708-476D-9035-F6CAB59E00E2}"/>
              </c:ext>
            </c:extLst>
          </c:dPt>
          <c:cat>
            <c:strRef>
              <c:f>Sheet1!$C$120:$C$126</c:f>
              <c:strCache>
                <c:ptCount val="7"/>
                <c:pt idx="0">
                  <c:v>YsIH</c:v>
                </c:pt>
                <c:pt idx="1">
                  <c:v>rdcH fiajl</c:v>
                </c:pt>
                <c:pt idx="2">
                  <c:v>fm!oa.,sl wxYfha fiajl</c:v>
                </c:pt>
                <c:pt idx="3">
                  <c:v>jHdmdßl</c:v>
                </c:pt>
                <c:pt idx="4">
                  <c:v>iajhx /lshd</c:v>
                </c:pt>
                <c:pt idx="5">
                  <c:v>/lshd úrys;</c:v>
                </c:pt>
                <c:pt idx="6">
                  <c:v>fjk;a</c:v>
                </c:pt>
              </c:strCache>
            </c:strRef>
          </c:cat>
          <c:val>
            <c:numRef>
              <c:f>Sheet1!$D$120:$D$126</c:f>
              <c:numCache>
                <c:formatCode>###0</c:formatCode>
                <c:ptCount val="7"/>
                <c:pt idx="0">
                  <c:v>100</c:v>
                </c:pt>
                <c:pt idx="1">
                  <c:v>16</c:v>
                </c:pt>
                <c:pt idx="2">
                  <c:v>60</c:v>
                </c:pt>
                <c:pt idx="3">
                  <c:v>0</c:v>
                </c:pt>
                <c:pt idx="4">
                  <c:v>0</c:v>
                </c:pt>
                <c:pt idx="5">
                  <c:v>20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08-476D-9035-F6CAB59E0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1968032"/>
        <c:axId val="581966592"/>
      </c:barChart>
      <c:catAx>
        <c:axId val="581968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81966592"/>
        <c:crosses val="autoZero"/>
        <c:auto val="1"/>
        <c:lblAlgn val="ctr"/>
        <c:lblOffset val="100"/>
        <c:noMultiLvlLbl val="0"/>
      </c:catAx>
      <c:valAx>
        <c:axId val="58196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968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946-4327-8431-6673469EF11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946-4327-8431-6673469EF11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946-4327-8431-6673469EF11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946-4327-8431-6673469EF11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946-4327-8431-6673469EF11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4946-4327-8431-6673469EF11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4E70-4E31-B303-2C0278CBE168}"/>
              </c:ext>
            </c:extLst>
          </c:dPt>
          <c:cat>
            <c:strRef>
              <c:f>Sheet1!$C$120:$C$126</c:f>
              <c:strCache>
                <c:ptCount val="7"/>
                <c:pt idx="0">
                  <c:v>YsIH</c:v>
                </c:pt>
                <c:pt idx="1">
                  <c:v>rdcH fiajl</c:v>
                </c:pt>
                <c:pt idx="2">
                  <c:v>fm!oa.,sl wxYfha fiajl</c:v>
                </c:pt>
                <c:pt idx="3">
                  <c:v>jHdmdßl</c:v>
                </c:pt>
                <c:pt idx="4">
                  <c:v>iajhx /lshd</c:v>
                </c:pt>
                <c:pt idx="5">
                  <c:v>/lshd úrys;</c:v>
                </c:pt>
                <c:pt idx="6">
                  <c:v>fjk;a</c:v>
                </c:pt>
              </c:strCache>
            </c:strRef>
          </c:cat>
          <c:val>
            <c:numRef>
              <c:f>Sheet1!$D$120:$D$126</c:f>
              <c:numCache>
                <c:formatCode>###0</c:formatCode>
                <c:ptCount val="7"/>
                <c:pt idx="0">
                  <c:v>100</c:v>
                </c:pt>
                <c:pt idx="1">
                  <c:v>16</c:v>
                </c:pt>
                <c:pt idx="2">
                  <c:v>60</c:v>
                </c:pt>
                <c:pt idx="3">
                  <c:v>0</c:v>
                </c:pt>
                <c:pt idx="4">
                  <c:v>0</c:v>
                </c:pt>
                <c:pt idx="5">
                  <c:v>20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46-4E36-9C74-E21916CB7A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482-4AF7-818B-3FE38576855D}"/>
              </c:ext>
            </c:extLst>
          </c:dPt>
          <c:cat>
            <c:strRef>
              <c:f>Sheet1!$C$142:$C$145</c:f>
              <c:strCache>
                <c:ptCount val="4"/>
                <c:pt idx="0">
                  <c:v>ඔව්</c:v>
                </c:pt>
                <c:pt idx="1">
                  <c:v>නැත</c:v>
                </c:pt>
                <c:pt idx="2">
                  <c:v>තරමක් දුරට</c:v>
                </c:pt>
                <c:pt idx="3">
                  <c:v>lsisfia;au ke;</c:v>
                </c:pt>
              </c:strCache>
            </c:strRef>
          </c:cat>
          <c:val>
            <c:numRef>
              <c:f>Sheet1!$D$142:$D$145</c:f>
              <c:numCache>
                <c:formatCode>###0</c:formatCode>
                <c:ptCount val="4"/>
                <c:pt idx="0">
                  <c:v>84</c:v>
                </c:pt>
                <c:pt idx="1">
                  <c:v>16</c:v>
                </c:pt>
                <c:pt idx="2">
                  <c:v>100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82-4AF7-818B-3FE3857685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5120112"/>
        <c:axId val="645120832"/>
      </c:barChart>
      <c:catAx>
        <c:axId val="645120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45120832"/>
        <c:crosses val="autoZero"/>
        <c:auto val="1"/>
        <c:lblAlgn val="ctr"/>
        <c:lblOffset val="100"/>
        <c:noMultiLvlLbl val="0"/>
      </c:catAx>
      <c:valAx>
        <c:axId val="64512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120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600-418B-8F87-26149B7C418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600-418B-8F87-26149B7C418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62D-4D66-A070-75FF41AADD1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62D-4D66-A070-75FF41AADD1A}"/>
              </c:ext>
            </c:extLst>
          </c:dPt>
          <c:cat>
            <c:strRef>
              <c:f>Sheet1!$C$142:$C$145</c:f>
              <c:strCache>
                <c:ptCount val="4"/>
                <c:pt idx="0">
                  <c:v>ඔව්</c:v>
                </c:pt>
                <c:pt idx="1">
                  <c:v>නැත</c:v>
                </c:pt>
                <c:pt idx="2">
                  <c:v>තරමක් දුරට</c:v>
                </c:pt>
                <c:pt idx="3">
                  <c:v>lsisfia;au ke;</c:v>
                </c:pt>
              </c:strCache>
            </c:strRef>
          </c:cat>
          <c:val>
            <c:numRef>
              <c:f>Sheet1!$D$142:$D$145</c:f>
              <c:numCache>
                <c:formatCode>###0</c:formatCode>
                <c:ptCount val="4"/>
                <c:pt idx="0">
                  <c:v>84</c:v>
                </c:pt>
                <c:pt idx="1">
                  <c:v>16</c:v>
                </c:pt>
                <c:pt idx="2">
                  <c:v>100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62-48BE-B213-C7F2A67209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17B5-43CC-9C36-9EDC6CFD9F3D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7B5-43CC-9C36-9EDC6CFD9F3D}"/>
              </c:ext>
            </c:extLst>
          </c:dPt>
          <c:dPt>
            <c:idx val="2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7B5-43CC-9C36-9EDC6CFD9F3D}"/>
              </c:ext>
            </c:extLst>
          </c:dPt>
          <c:cat>
            <c:strRef>
              <c:f>Sheet1!$C$162:$C$165</c:f>
              <c:strCache>
                <c:ptCount val="4"/>
                <c:pt idx="0">
                  <c:v>Tõ</c:v>
                </c:pt>
                <c:pt idx="1">
                  <c:v>ke;</c:v>
                </c:pt>
                <c:pt idx="2">
                  <c:v>;rula ÿrg</c:v>
                </c:pt>
                <c:pt idx="3">
                  <c:v>lsisfia;au ke;</c:v>
                </c:pt>
              </c:strCache>
            </c:strRef>
          </c:cat>
          <c:val>
            <c:numRef>
              <c:f>Sheet1!$D$162:$D$165</c:f>
              <c:numCache>
                <c:formatCode>###0</c:formatCode>
                <c:ptCount val="4"/>
                <c:pt idx="0">
                  <c:v>76</c:v>
                </c:pt>
                <c:pt idx="1">
                  <c:v>92</c:v>
                </c:pt>
                <c:pt idx="2">
                  <c:v>28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B5-43CC-9C36-9EDC6CFD9F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3403128"/>
        <c:axId val="593406368"/>
      </c:barChart>
      <c:catAx>
        <c:axId val="593403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93406368"/>
        <c:crosses val="autoZero"/>
        <c:auto val="1"/>
        <c:lblAlgn val="ctr"/>
        <c:lblOffset val="100"/>
        <c:noMultiLvlLbl val="0"/>
      </c:catAx>
      <c:valAx>
        <c:axId val="59340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403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E89-4846-A90A-9DE8EB81FB8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E89-4846-A90A-9DE8EB81FB8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E89-4846-A90A-9DE8EB81FB8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F19-46E7-8AD6-DA553992717D}"/>
              </c:ext>
            </c:extLst>
          </c:dPt>
          <c:cat>
            <c:strRef>
              <c:f>Sheet1!$C$162:$C$165</c:f>
              <c:strCache>
                <c:ptCount val="4"/>
                <c:pt idx="0">
                  <c:v>Tõ</c:v>
                </c:pt>
                <c:pt idx="1">
                  <c:v>ke;</c:v>
                </c:pt>
                <c:pt idx="2">
                  <c:v>;rula ÿrg</c:v>
                </c:pt>
                <c:pt idx="3">
                  <c:v>lsisfia;au ke;</c:v>
                </c:pt>
              </c:strCache>
            </c:strRef>
          </c:cat>
          <c:val>
            <c:numRef>
              <c:f>Sheet1!$D$162:$D$165</c:f>
              <c:numCache>
                <c:formatCode>###0</c:formatCode>
                <c:ptCount val="4"/>
                <c:pt idx="0">
                  <c:v>76</c:v>
                </c:pt>
                <c:pt idx="1">
                  <c:v>92</c:v>
                </c:pt>
                <c:pt idx="2">
                  <c:v>28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89-4210-9A03-5BC86B9233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AAC1-452F-9BDC-49D209C2F21C}"/>
              </c:ext>
            </c:extLst>
          </c:dPt>
          <c:dPt>
            <c:idx val="1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AC1-452F-9BDC-49D209C2F21C}"/>
              </c:ext>
            </c:extLst>
          </c:dPt>
          <c:dPt>
            <c:idx val="2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AC1-452F-9BDC-49D209C2F21C}"/>
              </c:ext>
            </c:extLst>
          </c:dPt>
          <c:cat>
            <c:strRef>
              <c:f>Sheet1!$C$184:$C$187</c:f>
              <c:strCache>
                <c:ptCount val="4"/>
                <c:pt idx="0">
                  <c:v>Tõ</c:v>
                </c:pt>
                <c:pt idx="1">
                  <c:v>ke;</c:v>
                </c:pt>
                <c:pt idx="2">
                  <c:v>;rula ÿrg</c:v>
                </c:pt>
                <c:pt idx="3">
                  <c:v>lsisfia;au ke;</c:v>
                </c:pt>
              </c:strCache>
            </c:strRef>
          </c:cat>
          <c:val>
            <c:numRef>
              <c:f>Sheet1!$D$184:$D$187</c:f>
              <c:numCache>
                <c:formatCode>###0</c:formatCode>
                <c:ptCount val="4"/>
                <c:pt idx="0">
                  <c:v>84</c:v>
                </c:pt>
                <c:pt idx="1">
                  <c:v>24</c:v>
                </c:pt>
                <c:pt idx="2">
                  <c:v>92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C1-452F-9BDC-49D209C2F2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978024"/>
        <c:axId val="432965696"/>
      </c:barChart>
      <c:catAx>
        <c:axId val="122978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432965696"/>
        <c:crosses val="autoZero"/>
        <c:auto val="1"/>
        <c:lblAlgn val="ctr"/>
        <c:lblOffset val="100"/>
        <c:noMultiLvlLbl val="0"/>
      </c:catAx>
      <c:valAx>
        <c:axId val="43296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78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628-43AD-B102-25C9F3D21F5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628-43AD-B102-25C9F3D21F5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628-43AD-B102-25C9F3D21F5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DBA-492F-A548-DC05F9A1050E}"/>
              </c:ext>
            </c:extLst>
          </c:dPt>
          <c:cat>
            <c:strRef>
              <c:f>Sheet1!$C$184:$C$187</c:f>
              <c:strCache>
                <c:ptCount val="4"/>
                <c:pt idx="0">
                  <c:v>Tõ</c:v>
                </c:pt>
                <c:pt idx="1">
                  <c:v>ke;</c:v>
                </c:pt>
                <c:pt idx="2">
                  <c:v>;rula ÿrg</c:v>
                </c:pt>
                <c:pt idx="3">
                  <c:v>lsisfia;au ke;</c:v>
                </c:pt>
              </c:strCache>
            </c:strRef>
          </c:cat>
          <c:val>
            <c:numRef>
              <c:f>Sheet1!$D$184:$D$187</c:f>
              <c:numCache>
                <c:formatCode>###0</c:formatCode>
                <c:ptCount val="4"/>
                <c:pt idx="0">
                  <c:v>84</c:v>
                </c:pt>
                <c:pt idx="1">
                  <c:v>24</c:v>
                </c:pt>
                <c:pt idx="2">
                  <c:v>92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4E-4C52-9F68-D7B8259AFA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DCBD-40EA-AFD7-AE8B7B06975F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CBD-40EA-AFD7-AE8B7B06975F}"/>
              </c:ext>
            </c:extLst>
          </c:dPt>
          <c:dPt>
            <c:idx val="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CBD-40EA-AFD7-AE8B7B06975F}"/>
              </c:ext>
            </c:extLst>
          </c:dPt>
          <c:cat>
            <c:strRef>
              <c:f>Sheet1!$C$205:$C$209</c:f>
              <c:strCache>
                <c:ptCount val="5"/>
                <c:pt idx="0">
                  <c:v>by; ish,a,</c:v>
                </c:pt>
                <c:pt idx="1">
                  <c:v>ldhsl n,mEula</c:v>
                </c:pt>
                <c:pt idx="2">
                  <c:v>udkisl n,mEula</c:v>
                </c:pt>
                <c:pt idx="3">
                  <c:v>fjk;a</c:v>
                </c:pt>
                <c:pt idx="4">
                  <c:v>iudchSh n,mEula</c:v>
                </c:pt>
              </c:strCache>
            </c:strRef>
          </c:cat>
          <c:val>
            <c:numRef>
              <c:f>Sheet1!$D$205:$D$209</c:f>
              <c:numCache>
                <c:formatCode>###0</c:formatCode>
                <c:ptCount val="5"/>
                <c:pt idx="0">
                  <c:v>50</c:v>
                </c:pt>
                <c:pt idx="1">
                  <c:v>12</c:v>
                </c:pt>
                <c:pt idx="2">
                  <c:v>64</c:v>
                </c:pt>
                <c:pt idx="3">
                  <c:v>16</c:v>
                </c:pt>
                <c:pt idx="4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BD-40EA-AFD7-AE8B7B0697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4237184"/>
        <c:axId val="644238624"/>
      </c:barChart>
      <c:catAx>
        <c:axId val="644237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44238624"/>
        <c:crosses val="autoZero"/>
        <c:auto val="1"/>
        <c:lblAlgn val="ctr"/>
        <c:lblOffset val="100"/>
        <c:noMultiLvlLbl val="0"/>
      </c:catAx>
      <c:valAx>
        <c:axId val="64423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237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A65-4CDB-8FC0-F97B97EBB19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A65-4CDB-8FC0-F97B97EBB194}"/>
              </c:ext>
            </c:extLst>
          </c:dPt>
          <c:cat>
            <c:strRef>
              <c:f>Sheet1!$C$10:$C$11</c:f>
              <c:strCache>
                <c:ptCount val="2"/>
                <c:pt idx="0">
                  <c:v>niakdysr m&lt;d;</c:v>
                </c:pt>
                <c:pt idx="1">
                  <c:v>inr.uqj m&lt;d;</c:v>
                </c:pt>
              </c:strCache>
            </c:strRef>
          </c:cat>
          <c:val>
            <c:numRef>
              <c:f>Sheet1!$D$10:$D$11</c:f>
              <c:numCache>
                <c:formatCode>###0</c:formatCode>
                <c:ptCount val="2"/>
                <c:pt idx="0">
                  <c:v>100</c:v>
                </c:pt>
                <c:pt idx="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AC-4ADE-8A41-A5917A3222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10B-42F0-B47E-49F405D1D96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10B-42F0-B47E-49F405D1D96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10B-42F0-B47E-49F405D1D96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7F4-4004-ACD4-1829D26D1F0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7F4-4004-ACD4-1829D26D1F06}"/>
              </c:ext>
            </c:extLst>
          </c:dPt>
          <c:cat>
            <c:strRef>
              <c:f>Sheet1!$C$205:$C$209</c:f>
              <c:strCache>
                <c:ptCount val="5"/>
                <c:pt idx="0">
                  <c:v>by; ish,a,</c:v>
                </c:pt>
                <c:pt idx="1">
                  <c:v>ldhsl n,mEula</c:v>
                </c:pt>
                <c:pt idx="2">
                  <c:v>udkisl n,mEula</c:v>
                </c:pt>
                <c:pt idx="3">
                  <c:v>fjk;a</c:v>
                </c:pt>
                <c:pt idx="4">
                  <c:v>iudchSh n,mEula</c:v>
                </c:pt>
              </c:strCache>
            </c:strRef>
          </c:cat>
          <c:val>
            <c:numRef>
              <c:f>Sheet1!$D$205:$D$209</c:f>
              <c:numCache>
                <c:formatCode>###0</c:formatCode>
                <c:ptCount val="5"/>
                <c:pt idx="0">
                  <c:v>50</c:v>
                </c:pt>
                <c:pt idx="1">
                  <c:v>12</c:v>
                </c:pt>
                <c:pt idx="2">
                  <c:v>64</c:v>
                </c:pt>
                <c:pt idx="3">
                  <c:v>16</c:v>
                </c:pt>
                <c:pt idx="4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F3-4181-BDA3-A3680FB7A4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2C3C-4B96-B3F9-33D9B4ADF975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C3C-4B96-B3F9-33D9B4ADF975}"/>
              </c:ext>
            </c:extLst>
          </c:dPt>
          <c:dPt>
            <c:idx val="2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C3C-4B96-B3F9-33D9B4ADF975}"/>
              </c:ext>
            </c:extLst>
          </c:dPt>
          <c:cat>
            <c:strRef>
              <c:f>Sheet1!$C$225:$C$228</c:f>
              <c:strCache>
                <c:ptCount val="4"/>
                <c:pt idx="0">
                  <c:v>Tõ</c:v>
                </c:pt>
                <c:pt idx="1">
                  <c:v>ke;</c:v>
                </c:pt>
                <c:pt idx="2">
                  <c:v>;rula ÿrg</c:v>
                </c:pt>
                <c:pt idx="3">
                  <c:v>lsisfia;au ke;</c:v>
                </c:pt>
              </c:strCache>
            </c:strRef>
          </c:cat>
          <c:val>
            <c:numRef>
              <c:f>Sheet1!$D$225:$D$228</c:f>
              <c:numCache>
                <c:formatCode>###0</c:formatCode>
                <c:ptCount val="4"/>
                <c:pt idx="0">
                  <c:v>56</c:v>
                </c:pt>
                <c:pt idx="1">
                  <c:v>44</c:v>
                </c:pt>
                <c:pt idx="2">
                  <c:v>100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3C-4B96-B3F9-33D9B4ADF9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4215224"/>
        <c:axId val="644218104"/>
      </c:barChart>
      <c:catAx>
        <c:axId val="644215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44218104"/>
        <c:crosses val="autoZero"/>
        <c:auto val="1"/>
        <c:lblAlgn val="ctr"/>
        <c:lblOffset val="100"/>
        <c:noMultiLvlLbl val="0"/>
      </c:catAx>
      <c:valAx>
        <c:axId val="644218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215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B56-40C1-84F9-E78229402D6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B56-40C1-84F9-E78229402D6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B56-40C1-84F9-E78229402D6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7DC-490C-9C4D-0428BE64E55C}"/>
              </c:ext>
            </c:extLst>
          </c:dPt>
          <c:cat>
            <c:strRef>
              <c:f>Sheet1!$C$225:$C$228</c:f>
              <c:strCache>
                <c:ptCount val="4"/>
                <c:pt idx="0">
                  <c:v>Tõ</c:v>
                </c:pt>
                <c:pt idx="1">
                  <c:v>ke;</c:v>
                </c:pt>
                <c:pt idx="2">
                  <c:v>;rula ÿrg</c:v>
                </c:pt>
                <c:pt idx="3">
                  <c:v>lsisfia;au ke;</c:v>
                </c:pt>
              </c:strCache>
            </c:strRef>
          </c:cat>
          <c:val>
            <c:numRef>
              <c:f>Sheet1!$D$225:$D$228</c:f>
              <c:numCache>
                <c:formatCode>###0</c:formatCode>
                <c:ptCount val="4"/>
                <c:pt idx="0">
                  <c:v>56</c:v>
                </c:pt>
                <c:pt idx="1">
                  <c:v>44</c:v>
                </c:pt>
                <c:pt idx="2">
                  <c:v>100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0F-4DC6-9DC6-7BAE70DAD3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0557-4152-99FF-71A586C5D77D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557-4152-99FF-71A586C5D77D}"/>
              </c:ext>
            </c:extLst>
          </c:dPt>
          <c:dPt>
            <c:idx val="2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557-4152-99FF-71A586C5D77D}"/>
              </c:ext>
            </c:extLst>
          </c:dPt>
          <c:cat>
            <c:strRef>
              <c:f>Sheet1!$C$246:$C$249</c:f>
              <c:strCache>
                <c:ptCount val="4"/>
                <c:pt idx="0">
                  <c:v>Tõ</c:v>
                </c:pt>
                <c:pt idx="1">
                  <c:v>ke;</c:v>
                </c:pt>
                <c:pt idx="2">
                  <c:v>;rula ÿrg</c:v>
                </c:pt>
                <c:pt idx="3">
                  <c:v>lsisfia;au ke;</c:v>
                </c:pt>
              </c:strCache>
            </c:strRef>
          </c:cat>
          <c:val>
            <c:numRef>
              <c:f>Sheet1!$D$246:$D$249</c:f>
              <c:numCache>
                <c:formatCode>###0</c:formatCode>
                <c:ptCount val="4"/>
                <c:pt idx="0">
                  <c:v>100</c:v>
                </c:pt>
                <c:pt idx="1">
                  <c:v>4</c:v>
                </c:pt>
                <c:pt idx="2">
                  <c:v>96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57-4152-99FF-71A586C5D7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4239344"/>
        <c:axId val="644241144"/>
      </c:barChart>
      <c:catAx>
        <c:axId val="644239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44241144"/>
        <c:crosses val="autoZero"/>
        <c:auto val="1"/>
        <c:lblAlgn val="ctr"/>
        <c:lblOffset val="100"/>
        <c:noMultiLvlLbl val="0"/>
      </c:catAx>
      <c:valAx>
        <c:axId val="644241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239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DED-4F9C-A35E-F435269B2B5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DED-4F9C-A35E-F435269B2B5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DED-4F9C-A35E-F435269B2B5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EF1-4DC1-923D-37DA907405A9}"/>
              </c:ext>
            </c:extLst>
          </c:dPt>
          <c:cat>
            <c:strRef>
              <c:f>Sheet1!$C$246:$C$249</c:f>
              <c:strCache>
                <c:ptCount val="4"/>
                <c:pt idx="0">
                  <c:v>Tõ</c:v>
                </c:pt>
                <c:pt idx="1">
                  <c:v>ke;</c:v>
                </c:pt>
                <c:pt idx="2">
                  <c:v>;rula ÿrg</c:v>
                </c:pt>
                <c:pt idx="3">
                  <c:v>lsisfia;au ke;</c:v>
                </c:pt>
              </c:strCache>
            </c:strRef>
          </c:cat>
          <c:val>
            <c:numRef>
              <c:f>Sheet1!$D$246:$D$249</c:f>
              <c:numCache>
                <c:formatCode>###0</c:formatCode>
                <c:ptCount val="4"/>
                <c:pt idx="0">
                  <c:v>100</c:v>
                </c:pt>
                <c:pt idx="1">
                  <c:v>4</c:v>
                </c:pt>
                <c:pt idx="2">
                  <c:v>96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C9-4FC1-9E64-C3C98C4107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1BC-4FF5-B657-44538863F611}"/>
              </c:ext>
            </c:extLst>
          </c:dPt>
          <c:dPt>
            <c:idx val="1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D1BC-4FF5-B657-44538863F611}"/>
              </c:ext>
            </c:extLst>
          </c:dPt>
          <c:cat>
            <c:strRef>
              <c:f>Sheet1!$C$266:$C$269</c:f>
              <c:strCache>
                <c:ptCount val="4"/>
                <c:pt idx="0">
                  <c:v>i;swka; mqj;am;a</c:v>
                </c:pt>
                <c:pt idx="1">
                  <c:v>Èkm;d mqj;am;a</c:v>
                </c:pt>
                <c:pt idx="2">
                  <c:v>by; ish,a,</c:v>
                </c:pt>
                <c:pt idx="3">
                  <c:v>fjk;a</c:v>
                </c:pt>
              </c:strCache>
            </c:strRef>
          </c:cat>
          <c:val>
            <c:numRef>
              <c:f>Sheet1!$D$266:$D$269</c:f>
              <c:numCache>
                <c:formatCode>###0</c:formatCode>
                <c:ptCount val="4"/>
                <c:pt idx="0">
                  <c:v>108</c:v>
                </c:pt>
                <c:pt idx="1">
                  <c:v>21</c:v>
                </c:pt>
                <c:pt idx="2">
                  <c:v>21</c:v>
                </c:pt>
                <c:pt idx="3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BC-4FF5-B657-44538863F6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4228184"/>
        <c:axId val="644232864"/>
      </c:barChart>
      <c:catAx>
        <c:axId val="644228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44232864"/>
        <c:crosses val="autoZero"/>
        <c:auto val="1"/>
        <c:lblAlgn val="ctr"/>
        <c:lblOffset val="100"/>
        <c:noMultiLvlLbl val="0"/>
      </c:catAx>
      <c:valAx>
        <c:axId val="64423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228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FF1-4E6E-A604-6A48811A359D}"/>
              </c:ext>
            </c:extLst>
          </c:dPt>
          <c:cat>
            <c:strRef>
              <c:f>Sheet1!$C$287:$C$289</c:f>
              <c:strCache>
                <c:ptCount val="3"/>
                <c:pt idx="0">
                  <c:v>,xld§m</c:v>
                </c:pt>
                <c:pt idx="1">
                  <c:v>ÈkñK</c:v>
                </c:pt>
                <c:pt idx="2">
                  <c:v>udxpq</c:v>
                </c:pt>
              </c:strCache>
            </c:strRef>
          </c:cat>
          <c:val>
            <c:numRef>
              <c:f>Sheet1!$D$287:$D$289</c:f>
              <c:numCache>
                <c:formatCode>###0</c:formatCode>
                <c:ptCount val="3"/>
                <c:pt idx="0">
                  <c:v>141</c:v>
                </c:pt>
                <c:pt idx="1">
                  <c:v>18</c:v>
                </c:pt>
                <c:pt idx="2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F1-4E6E-A604-6A48811A35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4226384"/>
        <c:axId val="644231424"/>
      </c:barChart>
      <c:catAx>
        <c:axId val="644226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44231424"/>
        <c:crosses val="autoZero"/>
        <c:auto val="1"/>
        <c:lblAlgn val="ctr"/>
        <c:lblOffset val="100"/>
        <c:noMultiLvlLbl val="0"/>
      </c:catAx>
      <c:valAx>
        <c:axId val="64423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226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E56-41A5-B0C1-68DCB36E7E9A}"/>
              </c:ext>
            </c:extLst>
          </c:dPt>
          <c:dPt>
            <c:idx val="1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0E56-41A5-B0C1-68DCB36E7E9A}"/>
              </c:ext>
            </c:extLst>
          </c:dPt>
          <c:dPt>
            <c:idx val="2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E56-41A5-B0C1-68DCB36E7E9A}"/>
              </c:ext>
            </c:extLst>
          </c:dPt>
          <c:dPt>
            <c:idx val="3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0E56-41A5-B0C1-68DCB36E7E9A}"/>
              </c:ext>
            </c:extLst>
          </c:dPt>
          <c:dPt>
            <c:idx val="4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0E56-41A5-B0C1-68DCB36E7E9A}"/>
              </c:ext>
            </c:extLst>
          </c:dPt>
          <c:cat>
            <c:strRef>
              <c:f>Sheet1!$C$294:$C$301</c:f>
              <c:strCache>
                <c:ptCount val="8"/>
                <c:pt idx="0">
                  <c:v>§¾&gt; f;dr;=re$ iúia;rd;aul úYd, f;dr;=re m%udKhla wka;¾.;h</c:v>
                </c:pt>
                <c:pt idx="1">
                  <c:v>Ndú; lr ;sfnk ixfla; uÕska ukig úYd, n,mEula t,a, lrhs</c:v>
                </c:pt>
                <c:pt idx="2">
                  <c:v>jHx.d¾: bÈßm;a lsÍu wvqh</c:v>
                </c:pt>
                <c:pt idx="3">
                  <c:v>w¾O myiqfjka f;areï .; yels h</c:v>
                </c:pt>
                <c:pt idx="4">
                  <c:v>nyq, ixfla; Ndú;h ksid lshùfï reÑh we;s lrhs</c:v>
                </c:pt>
                <c:pt idx="5">
                  <c:v>wjYH fukau wkjYH f;dr;=re o wka;¾.; lrhs</c:v>
                </c:pt>
                <c:pt idx="6">
                  <c:v>jeä ld,hla mÀ;h lshùug jehfjhs</c:v>
                </c:pt>
                <c:pt idx="7">
                  <c:v>fjk;a</c:v>
                </c:pt>
              </c:strCache>
            </c:strRef>
          </c:cat>
          <c:val>
            <c:numRef>
              <c:f>Sheet1!$D$294:$D$301</c:f>
              <c:numCache>
                <c:formatCode>###0</c:formatCode>
                <c:ptCount val="8"/>
                <c:pt idx="0">
                  <c:v>78</c:v>
                </c:pt>
                <c:pt idx="1">
                  <c:v>21</c:v>
                </c:pt>
                <c:pt idx="2">
                  <c:v>12</c:v>
                </c:pt>
                <c:pt idx="3">
                  <c:v>39</c:v>
                </c:pt>
                <c:pt idx="4">
                  <c:v>33</c:v>
                </c:pt>
                <c:pt idx="5">
                  <c:v>42</c:v>
                </c:pt>
                <c:pt idx="6">
                  <c:v>21</c:v>
                </c:pt>
                <c:pt idx="7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56-41A5-B0C1-68DCB36E7E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7419792"/>
        <c:axId val="677416912"/>
      </c:barChart>
      <c:catAx>
        <c:axId val="677419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77416912"/>
        <c:crosses val="autoZero"/>
        <c:auto val="1"/>
        <c:lblAlgn val="ctr"/>
        <c:lblOffset val="100"/>
        <c:noMultiLvlLbl val="0"/>
      </c:catAx>
      <c:valAx>
        <c:axId val="67741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419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106-4207-99DE-44F746623801}"/>
              </c:ext>
            </c:extLst>
          </c:dPt>
          <c:dPt>
            <c:idx val="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9106-4207-99DE-44F746623801}"/>
              </c:ext>
            </c:extLst>
          </c:dPt>
          <c:dPt>
            <c:idx val="2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106-4207-99DE-44F746623801}"/>
              </c:ext>
            </c:extLst>
          </c:dPt>
          <c:cat>
            <c:strRef>
              <c:f>Sheet1!$C$319:$C$325</c:f>
              <c:strCache>
                <c:ptCount val="7"/>
                <c:pt idx="0">
                  <c:v>wmrdO$ ¥IK wd§ wdÈ iuld,Sk isoaê uq,a lrf.k f;dr;=re bÈßm;a lrhs</c:v>
                </c:pt>
                <c:pt idx="1">
                  <c:v>m%pKav;ajh iy ,sx.sl;ajh biau;= jk f,i ixfla; Ndú; lrhs</c:v>
                </c:pt>
                <c:pt idx="2">
                  <c:v>Ndú; NdIdj iy ixfla; lshùfï reÑh we;s lrhs</c:v>
                </c:pt>
                <c:pt idx="3">
                  <c:v>mÀ; lshùfï§ ukig n,mEï t,a, lrhs</c:v>
                </c:pt>
                <c:pt idx="4">
                  <c:v>fuu mÀ; u.ska iudÔh .eg¨‍ u;= lsÍfï wjodkula ks¾udKh lrhs</c:v>
                </c:pt>
                <c:pt idx="5">
                  <c:v>udOH wdpdrO¾u j,g n,mEï t,a, lrhs</c:v>
                </c:pt>
                <c:pt idx="6">
                  <c:v>fjk;a</c:v>
                </c:pt>
              </c:strCache>
            </c:strRef>
          </c:cat>
          <c:val>
            <c:numRef>
              <c:f>Sheet1!$D$319:$D$325</c:f>
              <c:numCache>
                <c:formatCode>###0</c:formatCode>
                <c:ptCount val="7"/>
                <c:pt idx="0">
                  <c:v>72</c:v>
                </c:pt>
                <c:pt idx="1">
                  <c:v>39</c:v>
                </c:pt>
                <c:pt idx="2">
                  <c:v>45</c:v>
                </c:pt>
                <c:pt idx="3">
                  <c:v>36</c:v>
                </c:pt>
                <c:pt idx="4">
                  <c:v>36</c:v>
                </c:pt>
                <c:pt idx="5">
                  <c:v>42</c:v>
                </c:pt>
                <c:pt idx="6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06-4207-99DE-44F7466238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7414032"/>
        <c:axId val="677419432"/>
      </c:barChart>
      <c:catAx>
        <c:axId val="677414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77419432"/>
        <c:crosses val="autoZero"/>
        <c:auto val="1"/>
        <c:lblAlgn val="ctr"/>
        <c:lblOffset val="100"/>
        <c:noMultiLvlLbl val="0"/>
      </c:catAx>
      <c:valAx>
        <c:axId val="677419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414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34-498E-9938-A9893DB9B2D4}"/>
              </c:ext>
            </c:extLst>
          </c:dPt>
          <c:dPt>
            <c:idx val="1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D234-498E-9938-A9893DB9B2D4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34-498E-9938-A9893DB9B2D4}"/>
              </c:ext>
            </c:extLst>
          </c:dPt>
          <c:dPt>
            <c:idx val="3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D234-498E-9938-A9893DB9B2D4}"/>
              </c:ext>
            </c:extLst>
          </c:dPt>
          <c:cat>
            <c:strRef>
              <c:f>Sheet1!$C$343:$C$350</c:f>
              <c:strCache>
                <c:ptCount val="8"/>
                <c:pt idx="0">
                  <c:v>f;dr;=re ,nd .ekSu i|yd</c:v>
                </c:pt>
                <c:pt idx="1">
                  <c:v>úfkdaodiajdohla ,nd .ekSu i|yd</c:v>
                </c:pt>
                <c:pt idx="2">
                  <c:v>úfkdaodxYhla f,i ld,h .; lsÍug</c:v>
                </c:pt>
                <c:pt idx="3">
                  <c:v>wOHdmkh ,nd .ekSug</c:v>
                </c:pt>
                <c:pt idx="4">
                  <c:v>kj oekqu ,nd .ekSu i|yd</c:v>
                </c:pt>
                <c:pt idx="5">
                  <c:v>iuld,Sk f;dr;=re ms&lt;sn| hdj;ald,Sk ùug</c:v>
                </c:pt>
                <c:pt idx="6">
                  <c:v>mqj;am;a lshùug reÑhla olajk ksid</c:v>
                </c:pt>
                <c:pt idx="7">
                  <c:v>fjk;a</c:v>
                </c:pt>
              </c:strCache>
            </c:strRef>
          </c:cat>
          <c:val>
            <c:numRef>
              <c:f>Sheet1!$D$343:$D$350</c:f>
              <c:numCache>
                <c:formatCode>###0</c:formatCode>
                <c:ptCount val="8"/>
                <c:pt idx="0">
                  <c:v>84</c:v>
                </c:pt>
                <c:pt idx="1">
                  <c:v>24</c:v>
                </c:pt>
                <c:pt idx="2">
                  <c:v>24</c:v>
                </c:pt>
                <c:pt idx="3">
                  <c:v>30</c:v>
                </c:pt>
                <c:pt idx="4">
                  <c:v>45</c:v>
                </c:pt>
                <c:pt idx="5">
                  <c:v>78</c:v>
                </c:pt>
                <c:pt idx="6">
                  <c:v>34</c:v>
                </c:pt>
                <c:pt idx="7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34-498E-9938-A9893DB9B2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7415832"/>
        <c:axId val="677426992"/>
      </c:barChart>
      <c:catAx>
        <c:axId val="677415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77426992"/>
        <c:crosses val="autoZero"/>
        <c:auto val="1"/>
        <c:lblAlgn val="ctr"/>
        <c:lblOffset val="100"/>
        <c:noMultiLvlLbl val="0"/>
      </c:catAx>
      <c:valAx>
        <c:axId val="67742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415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451-473E-BE68-F8FBFF36DA5D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D451-473E-BE68-F8FBFF36DA5D}"/>
              </c:ext>
            </c:extLst>
          </c:dPt>
          <c:cat>
            <c:strRef>
              <c:f>Sheet1!$C$30:$C$32</c:f>
              <c:strCache>
                <c:ptCount val="3"/>
                <c:pt idx="0">
                  <c:v>l¿;r</c:v>
                </c:pt>
                <c:pt idx="1">
                  <c:v>r;akmqr</c:v>
                </c:pt>
                <c:pt idx="2">
                  <c:v>tl;=j</c:v>
                </c:pt>
              </c:strCache>
            </c:strRef>
          </c:cat>
          <c:val>
            <c:numRef>
              <c:f>Sheet1!$D$30:$D$32</c:f>
              <c:numCache>
                <c:formatCode>###0</c:formatCode>
                <c:ptCount val="3"/>
                <c:pt idx="0">
                  <c:v>64</c:v>
                </c:pt>
                <c:pt idx="1">
                  <c:v>136</c:v>
                </c:pt>
                <c:pt idx="2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51-473E-BE68-F8FBFF36DA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969384"/>
        <c:axId val="122971904"/>
      </c:barChart>
      <c:catAx>
        <c:axId val="122969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122971904"/>
        <c:crosses val="autoZero"/>
        <c:auto val="1"/>
        <c:lblAlgn val="ctr"/>
        <c:lblOffset val="100"/>
        <c:noMultiLvlLbl val="0"/>
      </c:catAx>
      <c:valAx>
        <c:axId val="12297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69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AA8-4FA0-852B-1C9491257AC8}"/>
              </c:ext>
            </c:extLst>
          </c:dPt>
          <c:dPt>
            <c:idx val="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2AA8-4FA0-852B-1C9491257AC8}"/>
              </c:ext>
            </c:extLst>
          </c:dPt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AA8-4FA0-852B-1C9491257AC8}"/>
              </c:ext>
            </c:extLst>
          </c:dPt>
          <c:dPt>
            <c:idx val="3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2AA8-4FA0-852B-1C9491257AC8}"/>
              </c:ext>
            </c:extLst>
          </c:dPt>
          <c:cat>
            <c:strRef>
              <c:f>Sheet1!$C$369:$C$375</c:f>
              <c:strCache>
                <c:ptCount val="7"/>
                <c:pt idx="0">
                  <c:v>msx;+r</c:v>
                </c:pt>
                <c:pt idx="1">
                  <c:v>Ndú; lrkq ,nk wl=re iy Ndú; NdIdj</c:v>
                </c:pt>
                <c:pt idx="2">
                  <c:v>Ndú; lr ;sfnk j¾K</c:v>
                </c:pt>
                <c:pt idx="3">
                  <c:v>isria;,h</c:v>
                </c:pt>
                <c:pt idx="4">
                  <c:v>Ndú; lr ;sfnk yev;, iy úfYaI lreKq Wmqgd oelaùï</c:v>
                </c:pt>
                <c:pt idx="5">
                  <c:v>i|yka lrk ,o §¾&gt;$ iúia;rd;aul f;dr;=re</c:v>
                </c:pt>
                <c:pt idx="6">
                  <c:v>fjk;a</c:v>
                </c:pt>
              </c:strCache>
            </c:strRef>
          </c:cat>
          <c:val>
            <c:numRef>
              <c:f>Sheet1!$D$369:$D$375</c:f>
              <c:numCache>
                <c:formatCode>###0</c:formatCode>
                <c:ptCount val="7"/>
                <c:pt idx="0">
                  <c:v>87</c:v>
                </c:pt>
                <c:pt idx="1">
                  <c:v>36</c:v>
                </c:pt>
                <c:pt idx="2">
                  <c:v>39</c:v>
                </c:pt>
                <c:pt idx="3">
                  <c:v>93</c:v>
                </c:pt>
                <c:pt idx="4">
                  <c:v>45</c:v>
                </c:pt>
                <c:pt idx="5">
                  <c:v>24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A8-4FA0-852B-1C9491257A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7418352"/>
        <c:axId val="657798400"/>
      </c:barChart>
      <c:catAx>
        <c:axId val="677418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57798400"/>
        <c:crosses val="autoZero"/>
        <c:auto val="1"/>
        <c:lblAlgn val="ctr"/>
        <c:lblOffset val="100"/>
        <c:noMultiLvlLbl val="0"/>
      </c:catAx>
      <c:valAx>
        <c:axId val="65779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418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197-4788-B8CC-7FC2D8CA845B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8197-4788-B8CC-7FC2D8CA845B}"/>
              </c:ext>
            </c:extLst>
          </c:dPt>
          <c:dPt>
            <c:idx val="3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197-4788-B8CC-7FC2D8CA845B}"/>
              </c:ext>
            </c:extLst>
          </c:dPt>
          <c:cat>
            <c:strRef>
              <c:f>Sheet1!$C$393:$C$400</c:f>
              <c:strCache>
                <c:ptCount val="8"/>
                <c:pt idx="0">
                  <c:v>taldldÍ fjhs</c:v>
                </c:pt>
                <c:pt idx="1">
                  <c:v>mßYS,lhd wêl ixfla; Ndú;h ;=&lt; mSvkhg ,la lrhs</c:v>
                </c:pt>
                <c:pt idx="2">
                  <c:v>iudc .eg¨‍ u;= lsÍug fya;= fjhs ^iDcqj fyda jl%dldrj&amp;</c:v>
                </c:pt>
                <c:pt idx="3">
                  <c:v>iúia;rd;aul f;dr;=re ,nd.; yelsh</c:v>
                </c:pt>
                <c:pt idx="4">
                  <c:v>wjYH f;dr;=re fukau wkjYH f;dr;=re o tla lr ;sfí</c:v>
                </c:pt>
                <c:pt idx="5">
                  <c:v>mqoa., u;jdo" is;=ï me;=ï" woyia j,g n,mEï lrñka ukig n,mEï lrhs</c:v>
                </c:pt>
                <c:pt idx="6">
                  <c:v>lshùfï§ wd;;shg m;a fjhs</c:v>
                </c:pt>
                <c:pt idx="7">
                  <c:v>fjk;a</c:v>
                </c:pt>
              </c:strCache>
            </c:strRef>
          </c:cat>
          <c:val>
            <c:numRef>
              <c:f>Sheet1!$D$393:$D$400</c:f>
              <c:numCache>
                <c:formatCode>###0</c:formatCode>
                <c:ptCount val="8"/>
                <c:pt idx="0">
                  <c:v>57</c:v>
                </c:pt>
                <c:pt idx="1">
                  <c:v>33</c:v>
                </c:pt>
                <c:pt idx="2">
                  <c:v>48</c:v>
                </c:pt>
                <c:pt idx="3">
                  <c:v>27</c:v>
                </c:pt>
                <c:pt idx="4">
                  <c:v>66</c:v>
                </c:pt>
                <c:pt idx="5">
                  <c:v>51</c:v>
                </c:pt>
                <c:pt idx="6">
                  <c:v>15</c:v>
                </c:pt>
                <c:pt idx="7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97-4788-B8CC-7FC2D8CA8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7796600"/>
        <c:axId val="657798040"/>
      </c:barChart>
      <c:catAx>
        <c:axId val="657796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57798040"/>
        <c:crosses val="autoZero"/>
        <c:auto val="1"/>
        <c:lblAlgn val="ctr"/>
        <c:lblOffset val="100"/>
        <c:noMultiLvlLbl val="0"/>
      </c:catAx>
      <c:valAx>
        <c:axId val="657798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796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EB5-4248-9300-47AB8ED9ACF5}"/>
              </c:ext>
            </c:extLst>
          </c:dPt>
          <c:dPt>
            <c:idx val="1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4EB5-4248-9300-47AB8ED9ACF5}"/>
              </c:ext>
            </c:extLst>
          </c:dPt>
          <c:dPt>
            <c:idx val="2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EB5-4248-9300-47AB8ED9ACF5}"/>
              </c:ext>
            </c:extLst>
          </c:dPt>
          <c:cat>
            <c:strRef>
              <c:f>Sheet1!$C$418:$C$424</c:f>
              <c:strCache>
                <c:ptCount val="7"/>
                <c:pt idx="0">
                  <c:v>wkjYH f;dr;=re we;=,;a lsÍu</c:v>
                </c:pt>
                <c:pt idx="1">
                  <c:v>§¾&gt; f;dr;=re lshùug ue,sùu</c:v>
                </c:pt>
                <c:pt idx="2">
                  <c:v>Ndú; lr ;sfnk mska;+r" isria;,h" úfYaI lreKq Wmqgd oelaùï u.ska mÀ;fha wka;¾.;h f;areï .; yels ùu</c:v>
                </c:pt>
                <c:pt idx="3">
                  <c:v>nyq,j fhdodf.k ;sfnk ixfla; ukig mSvdldÍ ùu</c:v>
                </c:pt>
                <c:pt idx="4">
                  <c:v>lshùu i|yd jeä ld,hla jehùu</c:v>
                </c:pt>
                <c:pt idx="5">
                  <c:v>wod, mÀ;fha iïnkaO flá f;dr;=re úoHq;a udOH iy iudc udOH u.ska myiqfjka ,ndf.k oekqj;a úh yels ùu</c:v>
                </c:pt>
                <c:pt idx="6">
                  <c:v>fjk;a</c:v>
                </c:pt>
              </c:strCache>
            </c:strRef>
          </c:cat>
          <c:val>
            <c:numRef>
              <c:f>Sheet1!$D$418:$D$424</c:f>
              <c:numCache>
                <c:formatCode>###0</c:formatCode>
                <c:ptCount val="7"/>
                <c:pt idx="0">
                  <c:v>48</c:v>
                </c:pt>
                <c:pt idx="1">
                  <c:v>66</c:v>
                </c:pt>
                <c:pt idx="2">
                  <c:v>36</c:v>
                </c:pt>
                <c:pt idx="3">
                  <c:v>21</c:v>
                </c:pt>
                <c:pt idx="4">
                  <c:v>33</c:v>
                </c:pt>
                <c:pt idx="5">
                  <c:v>27</c:v>
                </c:pt>
                <c:pt idx="6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B5-4248-9300-47AB8ED9AC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7793000"/>
        <c:axId val="657793360"/>
      </c:barChart>
      <c:catAx>
        <c:axId val="657793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57793360"/>
        <c:crosses val="autoZero"/>
        <c:auto val="1"/>
        <c:lblAlgn val="ctr"/>
        <c:lblOffset val="100"/>
        <c:noMultiLvlLbl val="0"/>
      </c:catAx>
      <c:valAx>
        <c:axId val="65779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793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25F-4F4D-B460-0A594E722584}"/>
              </c:ext>
            </c:extLst>
          </c:dPt>
          <c:dPt>
            <c:idx val="2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225F-4F4D-B460-0A594E722584}"/>
              </c:ext>
            </c:extLst>
          </c:dPt>
          <c:cat>
            <c:strRef>
              <c:f>Sheet1!$C$442:$C$449</c:f>
              <c:strCache>
                <c:ptCount val="8"/>
                <c:pt idx="0">
                  <c:v>w;S; u;l wdj¾ckh fõ</c:v>
                </c:pt>
                <c:pt idx="1">
                  <c:v>m%pKavldÍ is;sú,s my&lt; fjhs</c:v>
                </c:pt>
                <c:pt idx="2">
                  <c:v>wñysß iy.; yeÕSï biau;= fjhs</c:v>
                </c:pt>
                <c:pt idx="3">
                  <c:v>we;eï úfgl ,sx.sl;ajh iïnkaO yeÕSï we;sfõ</c:v>
                </c:pt>
                <c:pt idx="4">
                  <c:v>ffjrh" ;ryj we;s fjhs</c:v>
                </c:pt>
                <c:pt idx="5">
                  <c:v>Tn ork woyia" u; fjkia fjhs</c:v>
                </c:pt>
                <c:pt idx="6">
                  <c:v>iudc iïnkaO;d ÿria fjhs fyda j¾Okh fjhs</c:v>
                </c:pt>
                <c:pt idx="7">
                  <c:v>fjk;a</c:v>
                </c:pt>
              </c:strCache>
            </c:strRef>
          </c:cat>
          <c:val>
            <c:numRef>
              <c:f>Sheet1!$D$442:$D$449</c:f>
              <c:numCache>
                <c:formatCode>###0</c:formatCode>
                <c:ptCount val="8"/>
                <c:pt idx="0" formatCode="General">
                  <c:v>51</c:v>
                </c:pt>
                <c:pt idx="1">
                  <c:v>36</c:v>
                </c:pt>
                <c:pt idx="2">
                  <c:v>51</c:v>
                </c:pt>
                <c:pt idx="3">
                  <c:v>12</c:v>
                </c:pt>
                <c:pt idx="4">
                  <c:v>27</c:v>
                </c:pt>
                <c:pt idx="5">
                  <c:v>69</c:v>
                </c:pt>
                <c:pt idx="6">
                  <c:v>15</c:v>
                </c:pt>
                <c:pt idx="7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5F-4F4D-B460-0A594E7225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7420872"/>
        <c:axId val="683046360"/>
      </c:barChart>
      <c:catAx>
        <c:axId val="677420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83046360"/>
        <c:crosses val="autoZero"/>
        <c:auto val="1"/>
        <c:lblAlgn val="ctr"/>
        <c:lblOffset val="100"/>
        <c:noMultiLvlLbl val="0"/>
      </c:catAx>
      <c:valAx>
        <c:axId val="683046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420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FC6-4BA3-89C2-D9F8E0903071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EFC6-4BA3-89C2-D9F8E0903071}"/>
              </c:ext>
            </c:extLst>
          </c:dPt>
          <c:dPt>
            <c:idx val="2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FC6-4BA3-89C2-D9F8E0903071}"/>
              </c:ext>
            </c:extLst>
          </c:dPt>
          <c:cat>
            <c:strRef>
              <c:f>Sheet1!$C$467:$C$471</c:f>
              <c:strCache>
                <c:ptCount val="5"/>
                <c:pt idx="0">
                  <c:v>mska;+r Ndú;h ;=&lt;ie,ls,su;a ùu</c:v>
                </c:pt>
                <c:pt idx="1">
                  <c:v>wêl f;dr;=re iSud lr w;HjYHu f;dr;=re muKla wka;¾.; lsÍu</c:v>
                </c:pt>
                <c:pt idx="2">
                  <c:v>ir, NdIdjla fukau .e,fmk NdId rgdjla Ndú; h</c:v>
                </c:pt>
                <c:pt idx="3">
                  <c:v>udOH wdpdrO¾u u; msysgdmÀ; ks¾udKh lsÍu</c:v>
                </c:pt>
                <c:pt idx="4">
                  <c:v>fjk;a</c:v>
                </c:pt>
              </c:strCache>
            </c:strRef>
          </c:cat>
          <c:val>
            <c:numRef>
              <c:f>Sheet1!$D$467:$D$471</c:f>
              <c:numCache>
                <c:formatCode>###0</c:formatCode>
                <c:ptCount val="5"/>
                <c:pt idx="0">
                  <c:v>51</c:v>
                </c:pt>
                <c:pt idx="1">
                  <c:v>84</c:v>
                </c:pt>
                <c:pt idx="2">
                  <c:v>57</c:v>
                </c:pt>
                <c:pt idx="3">
                  <c:v>78</c:v>
                </c:pt>
                <c:pt idx="4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C6-4BA3-89C2-D9F8E09030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3022600"/>
        <c:axId val="683028000"/>
      </c:barChart>
      <c:catAx>
        <c:axId val="683022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83028000"/>
        <c:crosses val="autoZero"/>
        <c:auto val="1"/>
        <c:lblAlgn val="ctr"/>
        <c:lblOffset val="100"/>
        <c:noMultiLvlLbl val="0"/>
      </c:catAx>
      <c:valAx>
        <c:axId val="68302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022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5A9-4BE6-9E97-CB913ECCCD23}"/>
              </c:ext>
            </c:extLst>
          </c:dPt>
          <c:dPt>
            <c:idx val="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25A9-4BE6-9E97-CB913ECCCD23}"/>
              </c:ext>
            </c:extLst>
          </c:dPt>
          <c:cat>
            <c:strRef>
              <c:f>Sheet1!$C$84:$C$88</c:f>
              <c:strCache>
                <c:ptCount val="5"/>
                <c:pt idx="0">
                  <c:v>wjqreÿ 18 - 25 w;r</c:v>
                </c:pt>
                <c:pt idx="1">
                  <c:v>wjqreÿ 26 - 35 w;r</c:v>
                </c:pt>
                <c:pt idx="2">
                  <c:v>wjqreÿ 36 - 45 w;r</c:v>
                </c:pt>
                <c:pt idx="3">
                  <c:v>wjqreÿ 46 - 55 w;r</c:v>
                </c:pt>
                <c:pt idx="4">
                  <c:v>wjqreÿ 55g jeä</c:v>
                </c:pt>
              </c:strCache>
            </c:strRef>
          </c:cat>
          <c:val>
            <c:numRef>
              <c:f>Sheet1!$D$84:$D$88</c:f>
              <c:numCache>
                <c:formatCode>###0</c:formatCode>
                <c:ptCount val="5"/>
                <c:pt idx="0">
                  <c:v>144</c:v>
                </c:pt>
                <c:pt idx="1">
                  <c:v>56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A9-4BE6-9E97-CB913ECCCD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3146808"/>
        <c:axId val="543137808"/>
      </c:barChart>
      <c:catAx>
        <c:axId val="543146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43137808"/>
        <c:crosses val="autoZero"/>
        <c:auto val="1"/>
        <c:lblAlgn val="ctr"/>
        <c:lblOffset val="100"/>
        <c:noMultiLvlLbl val="0"/>
      </c:catAx>
      <c:valAx>
        <c:axId val="54313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146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671-4D5E-AFDB-8DD16808EAE9}"/>
              </c:ext>
            </c:extLst>
          </c:dPt>
          <c:dPt>
            <c:idx val="1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7671-4D5E-AFDB-8DD16808EAE9}"/>
              </c:ext>
            </c:extLst>
          </c:dPt>
          <c:dPt>
            <c:idx val="2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671-4D5E-AFDB-8DD16808EAE9}"/>
              </c:ext>
            </c:extLst>
          </c:dPt>
          <c:dPt>
            <c:idx val="4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7671-4D5E-AFDB-8DD16808EAE9}"/>
              </c:ext>
            </c:extLst>
          </c:dPt>
          <c:dPt>
            <c:idx val="5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671-4D5E-AFDB-8DD16808EAE9}"/>
              </c:ext>
            </c:extLst>
          </c:dPt>
          <c:cat>
            <c:strRef>
              <c:f>Sheet1!$I$319:$I$325</c:f>
              <c:strCache>
                <c:ptCount val="7"/>
                <c:pt idx="0">
                  <c:v>wmrdO$ ¥IK wd§ wdÈ iuld,Sk isoaê uq,a lrf.k f;dr;=re bÈßm;a lrhs</c:v>
                </c:pt>
                <c:pt idx="1">
                  <c:v>m%pKav;ajh iy ,sx.sl;ajh biau;= jk f,i ixfla; Ndú; lrhs</c:v>
                </c:pt>
                <c:pt idx="2">
                  <c:v>Ndú; NdIdj iy ixfla; lshùfï reÑh we;s lrhs</c:v>
                </c:pt>
                <c:pt idx="3">
                  <c:v>mÀ; lshùfï§ ukig n,mEï t,a, lrhs</c:v>
                </c:pt>
                <c:pt idx="4">
                  <c:v>fuu mÀ; u.ska iudÔh .eg¨‍ u;= lsÍfï wjodkula ks¾udKh lrhs</c:v>
                </c:pt>
                <c:pt idx="5">
                  <c:v>udOH wdpdrO¾u j,g n,mEï t,a, lrhs</c:v>
                </c:pt>
                <c:pt idx="6">
                  <c:v>fjk;a</c:v>
                </c:pt>
              </c:strCache>
            </c:strRef>
          </c:cat>
          <c:val>
            <c:numRef>
              <c:f>Sheet1!$J$319:$J$325</c:f>
              <c:numCache>
                <c:formatCode>###0</c:formatCode>
                <c:ptCount val="7"/>
                <c:pt idx="0">
                  <c:v>72</c:v>
                </c:pt>
                <c:pt idx="1">
                  <c:v>39</c:v>
                </c:pt>
                <c:pt idx="2">
                  <c:v>45</c:v>
                </c:pt>
                <c:pt idx="3">
                  <c:v>36</c:v>
                </c:pt>
                <c:pt idx="4">
                  <c:v>36</c:v>
                </c:pt>
                <c:pt idx="5">
                  <c:v>42</c:v>
                </c:pt>
                <c:pt idx="6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71-4D5E-AFDB-8DD16808EA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5233296"/>
        <c:axId val="455234016"/>
      </c:barChart>
      <c:catAx>
        <c:axId val="455233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455234016"/>
        <c:crosses val="autoZero"/>
        <c:auto val="1"/>
        <c:lblAlgn val="ctr"/>
        <c:lblOffset val="100"/>
        <c:noMultiLvlLbl val="0"/>
      </c:catAx>
      <c:valAx>
        <c:axId val="45523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233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Sheet1!$J$343:$J$350</c:f>
              <c:strCache>
                <c:ptCount val="8"/>
                <c:pt idx="0">
                  <c:v>f;dr;=re ,nd .ekSu i|yd</c:v>
                </c:pt>
                <c:pt idx="1">
                  <c:v>úfkdaodiajdohla ,nd .ekSu i|yd</c:v>
                </c:pt>
                <c:pt idx="2">
                  <c:v>úfkdaodxYhla f,i ld,h .; lsÍug</c:v>
                </c:pt>
                <c:pt idx="3">
                  <c:v>wOHdmkh ,nd .ekSug</c:v>
                </c:pt>
                <c:pt idx="4">
                  <c:v>kj oekqu ,nd .ekSu i|yd</c:v>
                </c:pt>
                <c:pt idx="5">
                  <c:v>iuld,Sk f;dr;=re ms&lt;sn| hdj;ald,Sk ùug</c:v>
                </c:pt>
                <c:pt idx="6">
                  <c:v>mqj;am;a lshùug reÑhla olajk ksid</c:v>
                </c:pt>
                <c:pt idx="7">
                  <c:v>fjk;a</c:v>
                </c:pt>
              </c:strCache>
            </c:strRef>
          </c:cat>
          <c:val>
            <c:numRef>
              <c:f>Sheet1!$K$343:$K$350</c:f>
              <c:numCache>
                <c:formatCode>###0</c:formatCode>
                <c:ptCount val="8"/>
                <c:pt idx="0">
                  <c:v>84</c:v>
                </c:pt>
                <c:pt idx="1">
                  <c:v>24</c:v>
                </c:pt>
                <c:pt idx="2">
                  <c:v>24</c:v>
                </c:pt>
                <c:pt idx="3">
                  <c:v>30</c:v>
                </c:pt>
                <c:pt idx="4">
                  <c:v>45</c:v>
                </c:pt>
                <c:pt idx="5">
                  <c:v>78</c:v>
                </c:pt>
                <c:pt idx="6">
                  <c:v>34</c:v>
                </c:pt>
                <c:pt idx="7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96-4C69-8A81-3D3256AF59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5239776"/>
        <c:axId val="455240496"/>
      </c:barChart>
      <c:catAx>
        <c:axId val="455239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455240496"/>
        <c:crosses val="autoZero"/>
        <c:auto val="1"/>
        <c:lblAlgn val="ctr"/>
        <c:lblOffset val="100"/>
        <c:noMultiLvlLbl val="0"/>
      </c:catAx>
      <c:valAx>
        <c:axId val="45524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239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Sheet1!$I$369:$I$375</c:f>
              <c:strCache>
                <c:ptCount val="7"/>
                <c:pt idx="0">
                  <c:v>msx;+r</c:v>
                </c:pt>
                <c:pt idx="1">
                  <c:v>Ndú; lrkq ,nk wl=re iy Ndú; NdIdj</c:v>
                </c:pt>
                <c:pt idx="2">
                  <c:v>Ndú; lr ;sfnk j¾K</c:v>
                </c:pt>
                <c:pt idx="3">
                  <c:v>isria;,h</c:v>
                </c:pt>
                <c:pt idx="4">
                  <c:v>Ndú; lr ;sfnk yev;, iy úfYaI lreKq Wmqgd oelaùï</c:v>
                </c:pt>
                <c:pt idx="5">
                  <c:v>i|yka lrk ,o §¾&gt;$ iúia;rd;aul f;dr;=re</c:v>
                </c:pt>
                <c:pt idx="6">
                  <c:v>fjk;a</c:v>
                </c:pt>
              </c:strCache>
            </c:strRef>
          </c:cat>
          <c:val>
            <c:numRef>
              <c:f>Sheet1!$J$369:$J$375</c:f>
              <c:numCache>
                <c:formatCode>###0</c:formatCode>
                <c:ptCount val="7"/>
                <c:pt idx="0">
                  <c:v>87</c:v>
                </c:pt>
                <c:pt idx="1">
                  <c:v>36</c:v>
                </c:pt>
                <c:pt idx="2">
                  <c:v>39</c:v>
                </c:pt>
                <c:pt idx="3">
                  <c:v>93</c:v>
                </c:pt>
                <c:pt idx="4">
                  <c:v>45</c:v>
                </c:pt>
                <c:pt idx="5">
                  <c:v>24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A9-43EA-9B52-58EAEB9883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5230416"/>
        <c:axId val="455236176"/>
      </c:barChart>
      <c:catAx>
        <c:axId val="455230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455236176"/>
        <c:crosses val="autoZero"/>
        <c:auto val="1"/>
        <c:lblAlgn val="ctr"/>
        <c:lblOffset val="100"/>
        <c:noMultiLvlLbl val="0"/>
      </c:catAx>
      <c:valAx>
        <c:axId val="45523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230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Sheet1!$I$393:$I$400</c:f>
              <c:strCache>
                <c:ptCount val="8"/>
                <c:pt idx="0">
                  <c:v>taldldÍ fjhs</c:v>
                </c:pt>
                <c:pt idx="1">
                  <c:v>mßYS,lhd wêl ixfla; Ndú;h ;=&lt; mSvkhg ,la lrhs</c:v>
                </c:pt>
                <c:pt idx="2">
                  <c:v>iudc .eg¨‍ u;= lsÍug fya;= fjhs ^iDcqj fyda jl%dldrj&amp;</c:v>
                </c:pt>
                <c:pt idx="3">
                  <c:v>iúia;rd;aul f;dr;=re ,nd.; yelsh</c:v>
                </c:pt>
                <c:pt idx="4">
                  <c:v>wjYH f;dr;=re fukau wkjYH f;dr;=re o tla lr ;sfí</c:v>
                </c:pt>
                <c:pt idx="5">
                  <c:v>mqoa., u;jdo" is;=ï me;=ï" woyia j,g n,mEï lrñka ukig n,mEï lrhs</c:v>
                </c:pt>
                <c:pt idx="6">
                  <c:v>lshùfï§ wd;;shg m;a fjhs</c:v>
                </c:pt>
                <c:pt idx="7">
                  <c:v>fjk;a</c:v>
                </c:pt>
              </c:strCache>
            </c:strRef>
          </c:cat>
          <c:val>
            <c:numRef>
              <c:f>Sheet1!$J$393:$J$400</c:f>
              <c:numCache>
                <c:formatCode>###0</c:formatCode>
                <c:ptCount val="8"/>
                <c:pt idx="0">
                  <c:v>57</c:v>
                </c:pt>
                <c:pt idx="1">
                  <c:v>33</c:v>
                </c:pt>
                <c:pt idx="2">
                  <c:v>48</c:v>
                </c:pt>
                <c:pt idx="3">
                  <c:v>27</c:v>
                </c:pt>
                <c:pt idx="4">
                  <c:v>66</c:v>
                </c:pt>
                <c:pt idx="5">
                  <c:v>51</c:v>
                </c:pt>
                <c:pt idx="6">
                  <c:v>15</c:v>
                </c:pt>
                <c:pt idx="7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7E-47AD-9476-522E019AED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4689232"/>
        <c:axId val="454686712"/>
      </c:barChart>
      <c:catAx>
        <c:axId val="454689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454686712"/>
        <c:crosses val="autoZero"/>
        <c:auto val="1"/>
        <c:lblAlgn val="ctr"/>
        <c:lblOffset val="100"/>
        <c:noMultiLvlLbl val="0"/>
      </c:catAx>
      <c:valAx>
        <c:axId val="454686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689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315-4CD8-B85E-BC5CE02F1F6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315-4CD8-B85E-BC5CE02F1F6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315-4CD8-B85E-BC5CE02F1F60}"/>
              </c:ext>
            </c:extLst>
          </c:dPt>
          <c:cat>
            <c:strRef>
              <c:f>Sheet1!$C$30:$C$32</c:f>
              <c:strCache>
                <c:ptCount val="3"/>
                <c:pt idx="0">
                  <c:v>l¿;r</c:v>
                </c:pt>
                <c:pt idx="1">
                  <c:v>r;akmqr</c:v>
                </c:pt>
                <c:pt idx="2">
                  <c:v>tl;=j</c:v>
                </c:pt>
              </c:strCache>
            </c:strRef>
          </c:cat>
          <c:val>
            <c:numRef>
              <c:f>Sheet1!$D$30:$D$32</c:f>
              <c:numCache>
                <c:formatCode>###0</c:formatCode>
                <c:ptCount val="3"/>
                <c:pt idx="0">
                  <c:v>64</c:v>
                </c:pt>
                <c:pt idx="1">
                  <c:v>136</c:v>
                </c:pt>
                <c:pt idx="2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8C-40A7-B4E2-B785B32AA8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Sheet1!$I$266:$I$269</c:f>
              <c:strCache>
                <c:ptCount val="4"/>
                <c:pt idx="0">
                  <c:v>i;swka; mqj;am;a</c:v>
                </c:pt>
                <c:pt idx="1">
                  <c:v>Èkm;d mqj;am;a</c:v>
                </c:pt>
                <c:pt idx="2">
                  <c:v>by; ish,a,</c:v>
                </c:pt>
                <c:pt idx="3">
                  <c:v>fjk;a</c:v>
                </c:pt>
              </c:strCache>
            </c:strRef>
          </c:cat>
          <c:val>
            <c:numRef>
              <c:f>Sheet1!$J$266:$J$269</c:f>
              <c:numCache>
                <c:formatCode>###0</c:formatCode>
                <c:ptCount val="4"/>
                <c:pt idx="0">
                  <c:v>108</c:v>
                </c:pt>
                <c:pt idx="1">
                  <c:v>21</c:v>
                </c:pt>
                <c:pt idx="2">
                  <c:v>21</c:v>
                </c:pt>
                <c:pt idx="3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4D-4349-9BB3-77F07E24F0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5229336"/>
        <c:axId val="455236536"/>
      </c:barChart>
      <c:catAx>
        <c:axId val="455229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455236536"/>
        <c:crosses val="autoZero"/>
        <c:auto val="1"/>
        <c:lblAlgn val="ctr"/>
        <c:lblOffset val="100"/>
        <c:noMultiLvlLbl val="0"/>
      </c:catAx>
      <c:valAx>
        <c:axId val="455236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229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Sheet1!$M$287:$M$289</c:f>
              <c:strCache>
                <c:ptCount val="3"/>
                <c:pt idx="0">
                  <c:v>,xld§m</c:v>
                </c:pt>
                <c:pt idx="1">
                  <c:v>ÈkñK</c:v>
                </c:pt>
                <c:pt idx="2">
                  <c:v>udxpq</c:v>
                </c:pt>
              </c:strCache>
            </c:strRef>
          </c:cat>
          <c:val>
            <c:numRef>
              <c:f>Sheet1!$N$287:$N$289</c:f>
              <c:numCache>
                <c:formatCode>###0</c:formatCode>
                <c:ptCount val="3"/>
                <c:pt idx="0">
                  <c:v>141</c:v>
                </c:pt>
                <c:pt idx="1">
                  <c:v>18</c:v>
                </c:pt>
                <c:pt idx="2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E1-48C2-9880-9BF88EF97E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4685992"/>
        <c:axId val="454688512"/>
      </c:barChart>
      <c:catAx>
        <c:axId val="454685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454688512"/>
        <c:crosses val="autoZero"/>
        <c:auto val="1"/>
        <c:lblAlgn val="ctr"/>
        <c:lblOffset val="100"/>
        <c:noMultiLvlLbl val="0"/>
      </c:catAx>
      <c:valAx>
        <c:axId val="45468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685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Sheet1!$J$294:$J$301</c:f>
              <c:strCache>
                <c:ptCount val="8"/>
                <c:pt idx="0">
                  <c:v>§¾&gt; f;dr;=re$ iúia;rd;aul úYd, f;dr;=re m%udKhla wka;¾.;h</c:v>
                </c:pt>
                <c:pt idx="1">
                  <c:v>Ndú; lr ;sfnk ixfla; uÕska ukig úYd, n,mEula t,a, lrhs</c:v>
                </c:pt>
                <c:pt idx="2">
                  <c:v>jHx.d¾: bÈßm;a lsÍu wvqh</c:v>
                </c:pt>
                <c:pt idx="3">
                  <c:v>w¾O myiqfjka f;areï .; yels h</c:v>
                </c:pt>
                <c:pt idx="4">
                  <c:v>nyq, ixfla; Ndú;h ksid lshùfï reÑh we;s lrhs</c:v>
                </c:pt>
                <c:pt idx="5">
                  <c:v>wjYH fukau wkjYH f;dr;=re o wka;¾.; lrhs</c:v>
                </c:pt>
                <c:pt idx="6">
                  <c:v>jeä ld,hla mÀ;h lshùug jehfjhs</c:v>
                </c:pt>
                <c:pt idx="7">
                  <c:v>fjk;a</c:v>
                </c:pt>
              </c:strCache>
            </c:strRef>
          </c:cat>
          <c:val>
            <c:numRef>
              <c:f>Sheet1!$K$294:$K$301</c:f>
              <c:numCache>
                <c:formatCode>###0</c:formatCode>
                <c:ptCount val="8"/>
                <c:pt idx="0">
                  <c:v>78</c:v>
                </c:pt>
                <c:pt idx="1">
                  <c:v>21</c:v>
                </c:pt>
                <c:pt idx="2">
                  <c:v>12</c:v>
                </c:pt>
                <c:pt idx="3">
                  <c:v>39</c:v>
                </c:pt>
                <c:pt idx="4">
                  <c:v>33</c:v>
                </c:pt>
                <c:pt idx="5">
                  <c:v>42</c:v>
                </c:pt>
                <c:pt idx="6">
                  <c:v>21</c:v>
                </c:pt>
                <c:pt idx="7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67-4B0C-8B0A-AD483BC736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7178872"/>
        <c:axId val="457173112"/>
      </c:barChart>
      <c:catAx>
        <c:axId val="457178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457173112"/>
        <c:crosses val="autoZero"/>
        <c:auto val="1"/>
        <c:lblAlgn val="ctr"/>
        <c:lblOffset val="100"/>
        <c:noMultiLvlLbl val="0"/>
      </c:catAx>
      <c:valAx>
        <c:axId val="457173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178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Sheet1!$I$418:$I$424</c:f>
              <c:strCache>
                <c:ptCount val="7"/>
                <c:pt idx="0">
                  <c:v>wkjYH f;dr;=re we;=,;a lsÍu</c:v>
                </c:pt>
                <c:pt idx="1">
                  <c:v>§¾&gt; f;dr;=re lshùug ue,sùu</c:v>
                </c:pt>
                <c:pt idx="2">
                  <c:v>Ndú; lr ;sfnk mska;+r" isria;,h" úfYaI lreKq Wmqgd oelaùï u.ska mÀ;fha wka;¾.;h f;areï .; yels ùu</c:v>
                </c:pt>
                <c:pt idx="3">
                  <c:v>nyq,j fhdodf.k ;sfnk ixfla; ukig mSvdldÍ ùu</c:v>
                </c:pt>
                <c:pt idx="4">
                  <c:v>lshùu i|yd jeä ld,hla jehùu</c:v>
                </c:pt>
                <c:pt idx="5">
                  <c:v>wod, mÀ;fha iïnkaO flá f;dr;=re úoHq;a udOH iy iudc udOH u.ska myiqfjka ,ndf.k oekqj;a úh yels ùu</c:v>
                </c:pt>
                <c:pt idx="6">
                  <c:v>fjk;a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4A9-40B9-B4CA-EE2813FEEE29}"/>
              </c:ext>
            </c:extLst>
          </c:dPt>
          <c:dPt>
            <c:idx val="1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4A9-40B9-B4CA-EE2813FEEE29}"/>
              </c:ext>
            </c:extLst>
          </c:dPt>
          <c:dPt>
            <c:idx val="2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4A9-40B9-B4CA-EE2813FEEE29}"/>
              </c:ext>
            </c:extLst>
          </c:dPt>
          <c:cat>
            <c:strRef>
              <c:f>Sheet1!$C$418:$C$424</c:f>
              <c:strCache>
                <c:ptCount val="7"/>
                <c:pt idx="0">
                  <c:v>wkjYH f;dr;=re we;=,;a lsÍu</c:v>
                </c:pt>
                <c:pt idx="1">
                  <c:v>§¾&gt; f;dr;=re lshùug ue,sùu</c:v>
                </c:pt>
                <c:pt idx="2">
                  <c:v>Ndú; lr ;sfnk mska;+r" isria;,h" úfYaI lreKq Wmqgd oelaùï u.ska mÀ;fha wka;¾.;h f;areï .; yels ùu</c:v>
                </c:pt>
                <c:pt idx="3">
                  <c:v>nyq,j fhdodf.k ;sfnk ixfla; ukig mSvdldÍ ùu</c:v>
                </c:pt>
                <c:pt idx="4">
                  <c:v>lshùu i|yd jeä ld,hla jehùu</c:v>
                </c:pt>
                <c:pt idx="5">
                  <c:v>wod, mÀ;fha iïnkaO flá f;dr;=re úoHq;a udOH iy iudc udOH u.ska myiqfjka ,ndf.k oekqj;a úh yels ùu</c:v>
                </c:pt>
                <c:pt idx="6">
                  <c:v>fjk;a</c:v>
                </c:pt>
              </c:strCache>
            </c:strRef>
          </c:cat>
          <c:val>
            <c:numRef>
              <c:f>Sheet1!$J$418:$J$424</c:f>
              <c:numCache>
                <c:formatCode>###0</c:formatCode>
                <c:ptCount val="7"/>
                <c:pt idx="0">
                  <c:v>48</c:v>
                </c:pt>
                <c:pt idx="1">
                  <c:v>66</c:v>
                </c:pt>
                <c:pt idx="2">
                  <c:v>36</c:v>
                </c:pt>
                <c:pt idx="3">
                  <c:v>21</c:v>
                </c:pt>
                <c:pt idx="4">
                  <c:v>33</c:v>
                </c:pt>
                <c:pt idx="5">
                  <c:v>27</c:v>
                </c:pt>
                <c:pt idx="6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4A9-40B9-B4CA-EE2813FEEE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7793000"/>
        <c:axId val="657793360"/>
      </c:barChart>
      <c:catAx>
        <c:axId val="657793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57793360"/>
        <c:crosses val="autoZero"/>
        <c:auto val="1"/>
        <c:lblAlgn val="ctr"/>
        <c:lblOffset val="100"/>
        <c:noMultiLvlLbl val="0"/>
      </c:catAx>
      <c:valAx>
        <c:axId val="65779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793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CFB-4D0D-BC83-00DECC75B2EE}"/>
              </c:ext>
            </c:extLst>
          </c:dPt>
          <c:dPt>
            <c:idx val="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8CFB-4D0D-BC83-00DECC75B2EE}"/>
              </c:ext>
            </c:extLst>
          </c:dPt>
          <c:cat>
            <c:strRef>
              <c:f>Sheet1!$C$49:$C$51</c:f>
              <c:strCache>
                <c:ptCount val="3"/>
                <c:pt idx="0">
                  <c:v>.%dóh</c:v>
                </c:pt>
                <c:pt idx="1">
                  <c:v>kd.ßl</c:v>
                </c:pt>
                <c:pt idx="2">
                  <c:v>w¾O kd.ßl</c:v>
                </c:pt>
              </c:strCache>
            </c:strRef>
          </c:cat>
          <c:val>
            <c:numRef>
              <c:f>Sheet1!$D$49:$D$51</c:f>
              <c:numCache>
                <c:formatCode>###0</c:formatCode>
                <c:ptCount val="3"/>
                <c:pt idx="0">
                  <c:v>96</c:v>
                </c:pt>
                <c:pt idx="1">
                  <c:v>40</c:v>
                </c:pt>
                <c:pt idx="2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FB-4D0D-BC83-00DECC75B2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963264"/>
        <c:axId val="122963624"/>
      </c:barChart>
      <c:catAx>
        <c:axId val="122963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122963624"/>
        <c:crosses val="autoZero"/>
        <c:auto val="1"/>
        <c:lblAlgn val="ctr"/>
        <c:lblOffset val="100"/>
        <c:noMultiLvlLbl val="0"/>
      </c:catAx>
      <c:valAx>
        <c:axId val="122963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63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06E-4A3D-A26B-7AB72A33E58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06E-4A3D-A26B-7AB72A33E58F}"/>
              </c:ext>
            </c:extLst>
          </c:dPt>
          <c:cat>
            <c:strRef>
              <c:f>Sheet1!$C$49:$C$50</c:f>
              <c:strCache>
                <c:ptCount val="2"/>
                <c:pt idx="0">
                  <c:v>.%dóh</c:v>
                </c:pt>
                <c:pt idx="1">
                  <c:v>kd.ßl</c:v>
                </c:pt>
              </c:strCache>
            </c:strRef>
          </c:cat>
          <c:val>
            <c:numRef>
              <c:f>Sheet1!$D$49:$D$50</c:f>
              <c:numCache>
                <c:formatCode>###0</c:formatCode>
                <c:ptCount val="2"/>
                <c:pt idx="0">
                  <c:v>96</c:v>
                </c:pt>
                <c:pt idx="1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A0-4E45-8850-B1C715DD3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6567-49E6-9C72-BF6436A7732E}"/>
              </c:ext>
            </c:extLst>
          </c:dPt>
          <c:dPt>
            <c:idx val="1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567-49E6-9C72-BF6436A7732E}"/>
              </c:ext>
            </c:extLst>
          </c:dPt>
          <c:dPt>
            <c:idx val="2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6567-49E6-9C72-BF6436A7732E}"/>
              </c:ext>
            </c:extLst>
          </c:dPt>
          <c:dPt>
            <c:idx val="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567-49E6-9C72-BF6436A7732E}"/>
              </c:ext>
            </c:extLst>
          </c:dPt>
          <c:cat>
            <c:strRef>
              <c:f>Sheet1!$C$69:$C$70</c:f>
              <c:strCache>
                <c:ptCount val="2"/>
                <c:pt idx="0">
                  <c:v>mqreI</c:v>
                </c:pt>
                <c:pt idx="1">
                  <c:v>ia;%S</c:v>
                </c:pt>
              </c:strCache>
            </c:strRef>
          </c:cat>
          <c:val>
            <c:numRef>
              <c:f>Sheet1!$D$69:$D$70</c:f>
              <c:numCache>
                <c:formatCode>###0</c:formatCode>
                <c:ptCount val="2"/>
                <c:pt idx="0">
                  <c:v>40</c:v>
                </c:pt>
                <c:pt idx="1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67-49E6-9C72-BF6436A773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975144"/>
        <c:axId val="645117592"/>
      </c:barChart>
      <c:catAx>
        <c:axId val="122975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45117592"/>
        <c:crosses val="autoZero"/>
        <c:auto val="1"/>
        <c:lblAlgn val="ctr"/>
        <c:lblOffset val="100"/>
        <c:noMultiLvlLbl val="0"/>
      </c:catAx>
      <c:valAx>
        <c:axId val="645117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75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6F0-404F-8B47-8E1AE8C6783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6F0-404F-8B47-8E1AE8C6783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6F0-404F-8B47-8E1AE8C6783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6F0-404F-8B47-8E1AE8C67834}"/>
              </c:ext>
            </c:extLst>
          </c:dPt>
          <c:cat>
            <c:strRef>
              <c:f>Sheet1!$C$69:$C$71</c:f>
              <c:strCache>
                <c:ptCount val="3"/>
                <c:pt idx="0">
                  <c:v>mqreI</c:v>
                </c:pt>
                <c:pt idx="1">
                  <c:v>ia;%S</c:v>
                </c:pt>
                <c:pt idx="2">
                  <c:v>tl;=j</c:v>
                </c:pt>
              </c:strCache>
            </c:strRef>
          </c:cat>
          <c:val>
            <c:numRef>
              <c:f>Sheet1!$D$69:$D$71</c:f>
              <c:numCache>
                <c:formatCode>###0</c:formatCode>
                <c:ptCount val="3"/>
                <c:pt idx="0">
                  <c:v>40</c:v>
                </c:pt>
                <c:pt idx="1">
                  <c:v>160</c:v>
                </c:pt>
                <c:pt idx="2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78-40AE-AE4F-733000DB17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962-4C25-B836-FAD3003CAFF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962-4C25-B836-FAD3003CAFF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962-4C25-B836-FAD3003CAFF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962-4C25-B836-FAD3003CAFF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962-4C25-B836-FAD3003CAFF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1962-4C25-B836-FAD3003CAFF4}"/>
              </c:ext>
            </c:extLst>
          </c:dPt>
          <c:cat>
            <c:strRef>
              <c:f>Sheet1!$C$97:$C$102</c:f>
              <c:strCache>
                <c:ptCount val="6"/>
                <c:pt idx="0">
                  <c:v>w'fmd'i idudkH fm&lt; iu;a</c:v>
                </c:pt>
                <c:pt idx="1">
                  <c:v>w'fmd'i Wiia fm&lt; iu;a</c:v>
                </c:pt>
                <c:pt idx="2">
                  <c:v>ämaf,daudOdÍ</c:v>
                </c:pt>
                <c:pt idx="3">
                  <c:v>Wmdê wfmalaIl</c:v>
                </c:pt>
                <c:pt idx="4">
                  <c:v>WmdêOdÍ</c:v>
                </c:pt>
                <c:pt idx="5">
                  <c:v>fjk;a</c:v>
                </c:pt>
              </c:strCache>
            </c:strRef>
          </c:cat>
          <c:val>
            <c:numRef>
              <c:f>Sheet1!$D$97:$D$102</c:f>
              <c:numCache>
                <c:formatCode>###0</c:formatCode>
                <c:ptCount val="6"/>
                <c:pt idx="0">
                  <c:v>0</c:v>
                </c:pt>
                <c:pt idx="1">
                  <c:v>52</c:v>
                </c:pt>
                <c:pt idx="2">
                  <c:v>28</c:v>
                </c:pt>
                <c:pt idx="3">
                  <c:v>108</c:v>
                </c:pt>
                <c:pt idx="4">
                  <c:v>8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61-4169-A781-9BD2059848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41" Type="http://schemas.openxmlformats.org/officeDocument/2006/relationships/chart" Target="../charts/chart41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619125</xdr:colOff>
      <xdr:row>12</xdr:row>
      <xdr:rowOff>123825</xdr:rowOff>
    </xdr:from>
    <xdr:to>
      <xdr:col>6</xdr:col>
      <xdr:colOff>333375</xdr:colOff>
      <xdr:row>25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94904C-E244-A903-614A-AB68BC5805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600075</xdr:colOff>
      <xdr:row>12</xdr:row>
      <xdr:rowOff>104775</xdr:rowOff>
    </xdr:from>
    <xdr:to>
      <xdr:col>11</xdr:col>
      <xdr:colOff>647700</xdr:colOff>
      <xdr:row>25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9E41DC0-2902-99D2-8678-25B23BEB5E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200025</xdr:colOff>
      <xdr:row>29</xdr:row>
      <xdr:rowOff>9525</xdr:rowOff>
    </xdr:from>
    <xdr:to>
      <xdr:col>12</xdr:col>
      <xdr:colOff>247650</xdr:colOff>
      <xdr:row>41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2FC3C29-BF58-E463-9478-65C9055A02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514350</xdr:colOff>
      <xdr:row>28</xdr:row>
      <xdr:rowOff>342900</xdr:rowOff>
    </xdr:from>
    <xdr:to>
      <xdr:col>17</xdr:col>
      <xdr:colOff>561975</xdr:colOff>
      <xdr:row>41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E3F5BBD-2868-1D84-F7B8-37DB02BDD7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304800</xdr:colOff>
      <xdr:row>52</xdr:row>
      <xdr:rowOff>152400</xdr:rowOff>
    </xdr:from>
    <xdr:to>
      <xdr:col>9</xdr:col>
      <xdr:colOff>352425</xdr:colOff>
      <xdr:row>65</xdr:row>
      <xdr:rowOff>171450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A397BB8-803E-A29E-228A-A31771ED2B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161925</xdr:colOff>
      <xdr:row>52</xdr:row>
      <xdr:rowOff>133350</xdr:rowOff>
    </xdr:from>
    <xdr:to>
      <xdr:col>15</xdr:col>
      <xdr:colOff>209550</xdr:colOff>
      <xdr:row>65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3D020EF-3166-80B6-85DD-D454DE275E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609600</xdr:colOff>
      <xdr:row>67</xdr:row>
      <xdr:rowOff>66675</xdr:rowOff>
    </xdr:from>
    <xdr:to>
      <xdr:col>12</xdr:col>
      <xdr:colOff>657225</xdr:colOff>
      <xdr:row>77</xdr:row>
      <xdr:rowOff>142875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1689D6A-24B5-4EFE-8CB2-BE2DFAB86E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152400</xdr:colOff>
      <xdr:row>67</xdr:row>
      <xdr:rowOff>66675</xdr:rowOff>
    </xdr:from>
    <xdr:to>
      <xdr:col>18</xdr:col>
      <xdr:colOff>200025</xdr:colOff>
      <xdr:row>77</xdr:row>
      <xdr:rowOff>142875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E3D44F7-3570-9837-7EE1-46B44D8DEE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95250</xdr:colOff>
      <xdr:row>95</xdr:row>
      <xdr:rowOff>171450</xdr:rowOff>
    </xdr:from>
    <xdr:to>
      <xdr:col>17</xdr:col>
      <xdr:colOff>142875</xdr:colOff>
      <xdr:row>107</xdr:row>
      <xdr:rowOff>76200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FA4B954-E01A-425E-D0FA-68100A645D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28575</xdr:colOff>
      <xdr:row>95</xdr:row>
      <xdr:rowOff>180975</xdr:rowOff>
    </xdr:from>
    <xdr:to>
      <xdr:col>12</xdr:col>
      <xdr:colOff>76200</xdr:colOff>
      <xdr:row>107</xdr:row>
      <xdr:rowOff>85725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13C748F-F878-39C8-D407-C339F954EA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171450</xdr:colOff>
      <xdr:row>117</xdr:row>
      <xdr:rowOff>247650</xdr:rowOff>
    </xdr:from>
    <xdr:to>
      <xdr:col>12</xdr:col>
      <xdr:colOff>219075</xdr:colOff>
      <xdr:row>129</xdr:row>
      <xdr:rowOff>57150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BD4F323-3D12-5C48-DC34-D1FAD416ED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523875</xdr:colOff>
      <xdr:row>118</xdr:row>
      <xdr:rowOff>19050</xdr:rowOff>
    </xdr:from>
    <xdr:to>
      <xdr:col>17</xdr:col>
      <xdr:colOff>571500</xdr:colOff>
      <xdr:row>129</xdr:row>
      <xdr:rowOff>95250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87B19D92-8547-3A2E-F81D-7C25DE4E50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552450</xdr:colOff>
      <xdr:row>140</xdr:row>
      <xdr:rowOff>314325</xdr:rowOff>
    </xdr:from>
    <xdr:to>
      <xdr:col>12</xdr:col>
      <xdr:colOff>600075</xdr:colOff>
      <xdr:row>154</xdr:row>
      <xdr:rowOff>180975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27F1DF3C-8F4D-2246-2377-3CCE4E8AE4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12</xdr:col>
      <xdr:colOff>771525</xdr:colOff>
      <xdr:row>140</xdr:row>
      <xdr:rowOff>257175</xdr:rowOff>
    </xdr:from>
    <xdr:to>
      <xdr:col>17</xdr:col>
      <xdr:colOff>819150</xdr:colOff>
      <xdr:row>154</xdr:row>
      <xdr:rowOff>123825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36F0F531-D9E6-2448-1C9D-027321B197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238125</xdr:colOff>
      <xdr:row>159</xdr:row>
      <xdr:rowOff>390525</xdr:rowOff>
    </xdr:from>
    <xdr:to>
      <xdr:col>12</xdr:col>
      <xdr:colOff>285750</xdr:colOff>
      <xdr:row>171</xdr:row>
      <xdr:rowOff>47625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E4FB7D62-40F2-E729-87D3-F4A2C3F949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12</xdr:col>
      <xdr:colOff>676275</xdr:colOff>
      <xdr:row>159</xdr:row>
      <xdr:rowOff>400050</xdr:rowOff>
    </xdr:from>
    <xdr:to>
      <xdr:col>17</xdr:col>
      <xdr:colOff>723900</xdr:colOff>
      <xdr:row>171</xdr:row>
      <xdr:rowOff>57150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2D170699-23FA-7209-E0BF-57CC31712E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476250</xdr:colOff>
      <xdr:row>181</xdr:row>
      <xdr:rowOff>409575</xdr:rowOff>
    </xdr:from>
    <xdr:to>
      <xdr:col>12</xdr:col>
      <xdr:colOff>523875</xdr:colOff>
      <xdr:row>194</xdr:row>
      <xdr:rowOff>66675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3854CEAF-52F9-CEF6-148D-5B4D295254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12</xdr:col>
      <xdr:colOff>762000</xdr:colOff>
      <xdr:row>181</xdr:row>
      <xdr:rowOff>419100</xdr:rowOff>
    </xdr:from>
    <xdr:to>
      <xdr:col>17</xdr:col>
      <xdr:colOff>809625</xdr:colOff>
      <xdr:row>194</xdr:row>
      <xdr:rowOff>76200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264E42EB-5A84-2B1C-15F1-FAB2844838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</xdr:col>
      <xdr:colOff>285750</xdr:colOff>
      <xdr:row>202</xdr:row>
      <xdr:rowOff>381000</xdr:rowOff>
    </xdr:from>
    <xdr:to>
      <xdr:col>12</xdr:col>
      <xdr:colOff>333375</xdr:colOff>
      <xdr:row>215</xdr:row>
      <xdr:rowOff>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AFABE042-4B84-2F0F-E1E9-BBC88CA287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12</xdr:col>
      <xdr:colOff>752475</xdr:colOff>
      <xdr:row>202</xdr:row>
      <xdr:rowOff>400050</xdr:rowOff>
    </xdr:from>
    <xdr:to>
      <xdr:col>17</xdr:col>
      <xdr:colOff>800100</xdr:colOff>
      <xdr:row>215</xdr:row>
      <xdr:rowOff>19050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B7AE5B84-47D0-8A68-1583-B749E44049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7</xdr:col>
      <xdr:colOff>657225</xdr:colOff>
      <xdr:row>223</xdr:row>
      <xdr:rowOff>76200</xdr:rowOff>
    </xdr:from>
    <xdr:to>
      <xdr:col>12</xdr:col>
      <xdr:colOff>704850</xdr:colOff>
      <xdr:row>235</xdr:row>
      <xdr:rowOff>190500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CA256A68-6573-ADBF-AA87-80AA5A0D6C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13</xdr:col>
      <xdr:colOff>9525</xdr:colOff>
      <xdr:row>223</xdr:row>
      <xdr:rowOff>19050</xdr:rowOff>
    </xdr:from>
    <xdr:to>
      <xdr:col>18</xdr:col>
      <xdr:colOff>57150</xdr:colOff>
      <xdr:row>235</xdr:row>
      <xdr:rowOff>133350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B3BB5E31-71F4-3E08-30A4-F44ACD8938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7</xdr:col>
      <xdr:colOff>276225</xdr:colOff>
      <xdr:row>244</xdr:row>
      <xdr:rowOff>19050</xdr:rowOff>
    </xdr:from>
    <xdr:to>
      <xdr:col>12</xdr:col>
      <xdr:colOff>323850</xdr:colOff>
      <xdr:row>256</xdr:row>
      <xdr:rowOff>95250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6D3C2548-F285-9957-C849-58A50D1A6F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12</xdr:col>
      <xdr:colOff>676275</xdr:colOff>
      <xdr:row>244</xdr:row>
      <xdr:rowOff>9525</xdr:rowOff>
    </xdr:from>
    <xdr:to>
      <xdr:col>17</xdr:col>
      <xdr:colOff>723900</xdr:colOff>
      <xdr:row>256</xdr:row>
      <xdr:rowOff>85725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5E735EC3-AF80-BF56-4590-3A72C466AD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</xdr:col>
      <xdr:colOff>0</xdr:colOff>
      <xdr:row>270</xdr:row>
      <xdr:rowOff>171450</xdr:rowOff>
    </xdr:from>
    <xdr:to>
      <xdr:col>5</xdr:col>
      <xdr:colOff>619125</xdr:colOff>
      <xdr:row>282</xdr:row>
      <xdr:rowOff>85725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644120B3-2081-61E7-73A1-F950F2B816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7</xdr:col>
      <xdr:colOff>209550</xdr:colOff>
      <xdr:row>284</xdr:row>
      <xdr:rowOff>38100</xdr:rowOff>
    </xdr:from>
    <xdr:to>
      <xdr:col>11</xdr:col>
      <xdr:colOff>85725</xdr:colOff>
      <xdr:row>291</xdr:row>
      <xdr:rowOff>38100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FD0C8F02-DEC0-E1FC-8C2F-D56FA0DA83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3</xdr:col>
      <xdr:colOff>1057274</xdr:colOff>
      <xdr:row>302</xdr:row>
      <xdr:rowOff>57151</xdr:rowOff>
    </xdr:from>
    <xdr:to>
      <xdr:col>8</xdr:col>
      <xdr:colOff>666750</xdr:colOff>
      <xdr:row>314</xdr:row>
      <xdr:rowOff>180975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E42F73AB-A64F-FC65-5DCF-0D208636A4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</xdr:col>
      <xdr:colOff>1381125</xdr:colOff>
      <xdr:row>326</xdr:row>
      <xdr:rowOff>190500</xdr:rowOff>
    </xdr:from>
    <xdr:to>
      <xdr:col>5</xdr:col>
      <xdr:colOff>866776</xdr:colOff>
      <xdr:row>339</xdr:row>
      <xdr:rowOff>104775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64AD0437-2DD7-8831-CC23-2C6F939B07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2</xdr:col>
      <xdr:colOff>180975</xdr:colOff>
      <xdr:row>351</xdr:row>
      <xdr:rowOff>161925</xdr:rowOff>
    </xdr:from>
    <xdr:to>
      <xdr:col>5</xdr:col>
      <xdr:colOff>714375</xdr:colOff>
      <xdr:row>365</xdr:row>
      <xdr:rowOff>133350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E340BC49-C39F-6BA6-9238-9C857F69B8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2</xdr:col>
      <xdr:colOff>247650</xdr:colOff>
      <xdr:row>376</xdr:row>
      <xdr:rowOff>47625</xdr:rowOff>
    </xdr:from>
    <xdr:to>
      <xdr:col>5</xdr:col>
      <xdr:colOff>866775</xdr:colOff>
      <xdr:row>389</xdr:row>
      <xdr:rowOff>104775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A0958202-76D8-14CC-8F56-3403C292DF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2</xdr:col>
      <xdr:colOff>47624</xdr:colOff>
      <xdr:row>402</xdr:row>
      <xdr:rowOff>38101</xdr:rowOff>
    </xdr:from>
    <xdr:to>
      <xdr:col>5</xdr:col>
      <xdr:colOff>733424</xdr:colOff>
      <xdr:row>414</xdr:row>
      <xdr:rowOff>95251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5791058A-24B6-DE88-5DC0-B06A63C945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</xdr:col>
      <xdr:colOff>1400175</xdr:colOff>
      <xdr:row>425</xdr:row>
      <xdr:rowOff>76199</xdr:rowOff>
    </xdr:from>
    <xdr:to>
      <xdr:col>6</xdr:col>
      <xdr:colOff>142875</xdr:colOff>
      <xdr:row>437</xdr:row>
      <xdr:rowOff>57150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4F4B435C-82A9-8E5B-F8A5-3466A0FD21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7</xdr:col>
      <xdr:colOff>581025</xdr:colOff>
      <xdr:row>439</xdr:row>
      <xdr:rowOff>409575</xdr:rowOff>
    </xdr:from>
    <xdr:to>
      <xdr:col>12</xdr:col>
      <xdr:colOff>628650</xdr:colOff>
      <xdr:row>455</xdr:row>
      <xdr:rowOff>9525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9E8F5709-744E-0600-76AD-CB6534BCA4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</xdr:col>
      <xdr:colOff>1409699</xdr:colOff>
      <xdr:row>472</xdr:row>
      <xdr:rowOff>190500</xdr:rowOff>
    </xdr:from>
    <xdr:to>
      <xdr:col>5</xdr:col>
      <xdr:colOff>809625</xdr:colOff>
      <xdr:row>487</xdr:row>
      <xdr:rowOff>0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B6BB47EA-FF97-C0DE-F87A-447A847D4C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7</xdr:col>
      <xdr:colOff>523875</xdr:colOff>
      <xdr:row>79</xdr:row>
      <xdr:rowOff>200025</xdr:rowOff>
    </xdr:from>
    <xdr:to>
      <xdr:col>12</xdr:col>
      <xdr:colOff>571500</xdr:colOff>
      <xdr:row>94</xdr:row>
      <xdr:rowOff>19050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81738D5-20D1-BD15-3582-1434D67CCD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8</xdr:col>
      <xdr:colOff>200024</xdr:colOff>
      <xdr:row>327</xdr:row>
      <xdr:rowOff>76200</xdr:rowOff>
    </xdr:from>
    <xdr:to>
      <xdr:col>13</xdr:col>
      <xdr:colOff>619124</xdr:colOff>
      <xdr:row>339</xdr:row>
      <xdr:rowOff>171450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8C797BF3-49E4-A84A-4008-F62FB0066D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8</xdr:col>
      <xdr:colOff>604837</xdr:colOff>
      <xdr:row>351</xdr:row>
      <xdr:rowOff>133350</xdr:rowOff>
    </xdr:from>
    <xdr:to>
      <xdr:col>13</xdr:col>
      <xdr:colOff>652462</xdr:colOff>
      <xdr:row>364</xdr:row>
      <xdr:rowOff>152400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AC37F356-9729-9DF0-F425-2A9A1100E0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8</xdr:col>
      <xdr:colOff>90487</xdr:colOff>
      <xdr:row>376</xdr:row>
      <xdr:rowOff>66675</xdr:rowOff>
    </xdr:from>
    <xdr:to>
      <xdr:col>13</xdr:col>
      <xdr:colOff>138112</xdr:colOff>
      <xdr:row>389</xdr:row>
      <xdr:rowOff>85725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E0A5A5B5-F718-0ECF-9C5C-3BC72AA5A7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8</xdr:col>
      <xdr:colOff>61912</xdr:colOff>
      <xdr:row>402</xdr:row>
      <xdr:rowOff>190500</xdr:rowOff>
    </xdr:from>
    <xdr:to>
      <xdr:col>13</xdr:col>
      <xdr:colOff>109537</xdr:colOff>
      <xdr:row>415</xdr:row>
      <xdr:rowOff>219075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039D8B25-6690-5D94-ECB6-990B06BC08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8</xdr:col>
      <xdr:colOff>23812</xdr:colOff>
      <xdr:row>271</xdr:row>
      <xdr:rowOff>38100</xdr:rowOff>
    </xdr:from>
    <xdr:to>
      <xdr:col>12</xdr:col>
      <xdr:colOff>466725</xdr:colOff>
      <xdr:row>281</xdr:row>
      <xdr:rowOff>85725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FEC5FAEE-9B4F-248C-5FD2-04D09C9C03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17</xdr:col>
      <xdr:colOff>509587</xdr:colOff>
      <xdr:row>283</xdr:row>
      <xdr:rowOff>57150</xdr:rowOff>
    </xdr:from>
    <xdr:to>
      <xdr:col>22</xdr:col>
      <xdr:colOff>557212</xdr:colOff>
      <xdr:row>293</xdr:row>
      <xdr:rowOff>133350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17BD561D-8652-7026-9D8B-52E2ECF731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9</xdr:col>
      <xdr:colOff>642937</xdr:colOff>
      <xdr:row>302</xdr:row>
      <xdr:rowOff>123825</xdr:rowOff>
    </xdr:from>
    <xdr:to>
      <xdr:col>14</xdr:col>
      <xdr:colOff>690562</xdr:colOff>
      <xdr:row>315</xdr:row>
      <xdr:rowOff>142875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570D99A1-6E6C-AFA1-A76D-650704BEC4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8</xdr:col>
      <xdr:colOff>0</xdr:colOff>
      <xdr:row>427</xdr:row>
      <xdr:rowOff>0</xdr:rowOff>
    </xdr:from>
    <xdr:to>
      <xdr:col>13</xdr:col>
      <xdr:colOff>542925</xdr:colOff>
      <xdr:row>439</xdr:row>
      <xdr:rowOff>295276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5227AB4B-6DAB-4D8E-84CA-892336B0B9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Y472"/>
  <sheetViews>
    <sheetView tabSelected="1" topLeftCell="A440" workbookViewId="0">
      <selection activeCell="E453" sqref="E453:E460"/>
    </sheetView>
  </sheetViews>
  <sheetFormatPr defaultRowHeight="15.75" x14ac:dyDescent="0.25"/>
  <cols>
    <col min="2" max="2" width="21.140625" style="8" customWidth="1"/>
    <col min="3" max="3" width="22.7109375" style="19" customWidth="1"/>
    <col min="4" max="4" width="23" customWidth="1"/>
    <col min="5" max="25" width="13.5703125" customWidth="1"/>
  </cols>
  <sheetData>
    <row r="3" spans="2:25" ht="21" customHeight="1" x14ac:dyDescent="0.25">
      <c r="B3" s="67" t="s">
        <v>0</v>
      </c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9"/>
    </row>
    <row r="6" spans="2:25" ht="18" x14ac:dyDescent="0.25">
      <c r="B6" s="9" t="s">
        <v>1</v>
      </c>
    </row>
    <row r="8" spans="2:25" ht="21" customHeight="1" x14ac:dyDescent="0.25">
      <c r="B8" s="70" t="s">
        <v>27</v>
      </c>
      <c r="C8" s="71"/>
      <c r="D8" s="71"/>
      <c r="E8" s="71"/>
      <c r="F8" s="71"/>
      <c r="G8" s="72"/>
    </row>
    <row r="9" spans="2:25" ht="29.1" customHeight="1" x14ac:dyDescent="0.25">
      <c r="B9" s="10"/>
      <c r="C9" s="20"/>
      <c r="D9" s="15" t="s">
        <v>3</v>
      </c>
      <c r="E9" s="16" t="s">
        <v>4</v>
      </c>
      <c r="F9" s="16" t="s">
        <v>5</v>
      </c>
      <c r="G9" s="17" t="s">
        <v>6</v>
      </c>
    </row>
    <row r="10" spans="2:25" ht="17.100000000000001" customHeight="1" x14ac:dyDescent="0.25">
      <c r="B10" s="11"/>
      <c r="C10" s="54" t="s">
        <v>7</v>
      </c>
      <c r="D10" s="40">
        <v>100</v>
      </c>
      <c r="E10" s="41">
        <v>30</v>
      </c>
      <c r="F10" s="41">
        <v>30</v>
      </c>
      <c r="G10" s="42">
        <v>30</v>
      </c>
    </row>
    <row r="11" spans="2:25" ht="17.100000000000001" customHeight="1" x14ac:dyDescent="0.25">
      <c r="B11" s="12"/>
      <c r="C11" s="55" t="s">
        <v>41</v>
      </c>
      <c r="D11" s="43">
        <v>100</v>
      </c>
      <c r="E11" s="44">
        <v>70</v>
      </c>
      <c r="F11" s="44">
        <v>70</v>
      </c>
      <c r="G11" s="45">
        <v>100</v>
      </c>
    </row>
    <row r="12" spans="2:25" ht="17.100000000000001" customHeight="1" x14ac:dyDescent="0.25">
      <c r="B12" s="13"/>
      <c r="C12" s="46" t="s">
        <v>2</v>
      </c>
      <c r="D12" s="47">
        <v>200</v>
      </c>
      <c r="E12" s="48">
        <v>100</v>
      </c>
      <c r="F12" s="48">
        <v>100</v>
      </c>
      <c r="G12" s="49"/>
    </row>
    <row r="13" spans="2:25" ht="17.100000000000001" customHeight="1" x14ac:dyDescent="0.25">
      <c r="B13" s="13"/>
      <c r="C13" s="35"/>
      <c r="D13" s="36"/>
      <c r="E13" s="37"/>
      <c r="F13" s="37"/>
      <c r="G13" s="38"/>
      <c r="O13" s="54"/>
      <c r="P13" s="40"/>
      <c r="Q13" s="41"/>
      <c r="R13" s="41"/>
      <c r="S13" s="45"/>
    </row>
    <row r="14" spans="2:25" ht="17.100000000000001" customHeight="1" x14ac:dyDescent="0.25">
      <c r="B14" s="13"/>
      <c r="C14" s="35"/>
      <c r="D14" s="36"/>
      <c r="E14" s="37"/>
      <c r="F14" s="37"/>
      <c r="G14" s="38"/>
      <c r="O14" s="55"/>
      <c r="P14" s="43"/>
      <c r="Q14" s="44"/>
      <c r="R14" s="44"/>
      <c r="S14" s="45"/>
    </row>
    <row r="15" spans="2:25" ht="17.100000000000001" customHeight="1" x14ac:dyDescent="0.25">
      <c r="B15" s="13"/>
      <c r="C15" s="35"/>
      <c r="D15" s="36"/>
      <c r="E15" s="37"/>
      <c r="F15" s="37"/>
      <c r="G15" s="38"/>
      <c r="O15" s="55"/>
      <c r="P15" s="43"/>
      <c r="Q15" s="44"/>
      <c r="R15" s="44"/>
      <c r="S15" s="45"/>
    </row>
    <row r="16" spans="2:25" ht="17.100000000000001" customHeight="1" x14ac:dyDescent="0.25">
      <c r="B16" s="13"/>
      <c r="C16" s="35"/>
      <c r="D16" s="36"/>
      <c r="E16" s="37"/>
      <c r="F16" s="37"/>
      <c r="G16" s="38"/>
      <c r="O16" s="60"/>
      <c r="P16" s="43"/>
      <c r="Q16" s="44"/>
      <c r="R16" s="44"/>
      <c r="S16" s="45"/>
    </row>
    <row r="17" spans="2:7" ht="17.100000000000001" customHeight="1" x14ac:dyDescent="0.25">
      <c r="B17" s="13"/>
      <c r="C17" s="35"/>
      <c r="D17" s="36"/>
      <c r="E17" s="37"/>
      <c r="F17" s="37"/>
      <c r="G17" s="38"/>
    </row>
    <row r="18" spans="2:7" ht="17.100000000000001" customHeight="1" x14ac:dyDescent="0.25">
      <c r="B18" s="13"/>
      <c r="C18" s="35"/>
      <c r="D18" s="36"/>
      <c r="E18" s="37"/>
      <c r="F18" s="37"/>
      <c r="G18" s="38"/>
    </row>
    <row r="19" spans="2:7" ht="17.100000000000001" customHeight="1" x14ac:dyDescent="0.25">
      <c r="B19" s="13"/>
      <c r="C19" s="35"/>
      <c r="D19" s="36"/>
      <c r="E19" s="37"/>
      <c r="F19" s="37"/>
      <c r="G19" s="38"/>
    </row>
    <row r="20" spans="2:7" ht="17.100000000000001" customHeight="1" x14ac:dyDescent="0.25">
      <c r="B20" s="13"/>
      <c r="C20" s="35"/>
      <c r="D20" s="36"/>
      <c r="E20" s="37"/>
      <c r="F20" s="37"/>
      <c r="G20" s="38"/>
    </row>
    <row r="21" spans="2:7" ht="17.100000000000001" customHeight="1" x14ac:dyDescent="0.25">
      <c r="B21" s="13"/>
      <c r="C21" s="35"/>
      <c r="D21" s="36"/>
      <c r="E21" s="37"/>
      <c r="F21" s="37"/>
      <c r="G21" s="38"/>
    </row>
    <row r="22" spans="2:7" ht="17.100000000000001" customHeight="1" x14ac:dyDescent="0.25">
      <c r="B22" s="13"/>
      <c r="C22" s="35"/>
      <c r="D22" s="36"/>
      <c r="E22" s="37"/>
      <c r="F22" s="37"/>
      <c r="G22" s="38"/>
    </row>
    <row r="23" spans="2:7" ht="17.100000000000001" customHeight="1" x14ac:dyDescent="0.25">
      <c r="B23" s="13"/>
      <c r="C23" s="35"/>
      <c r="D23" s="36"/>
      <c r="E23" s="37"/>
      <c r="F23" s="37"/>
      <c r="G23" s="38"/>
    </row>
    <row r="24" spans="2:7" ht="17.100000000000001" customHeight="1" x14ac:dyDescent="0.25">
      <c r="B24" s="13"/>
      <c r="C24" s="35"/>
      <c r="D24" s="36"/>
      <c r="E24" s="37"/>
      <c r="F24" s="37"/>
      <c r="G24" s="38"/>
    </row>
    <row r="25" spans="2:7" ht="17.100000000000001" customHeight="1" x14ac:dyDescent="0.25">
      <c r="B25" s="13"/>
      <c r="C25" s="35"/>
      <c r="D25" s="36"/>
      <c r="E25" s="37"/>
      <c r="F25" s="37"/>
      <c r="G25" s="38"/>
    </row>
    <row r="26" spans="2:7" ht="17.100000000000001" customHeight="1" x14ac:dyDescent="0.25">
      <c r="B26" s="13"/>
      <c r="C26" s="35"/>
      <c r="D26" s="36"/>
      <c r="E26" s="37"/>
      <c r="F26" s="37"/>
      <c r="G26" s="38"/>
    </row>
    <row r="28" spans="2:7" ht="21" customHeight="1" x14ac:dyDescent="0.25">
      <c r="B28" s="70" t="s">
        <v>26</v>
      </c>
      <c r="C28" s="71"/>
      <c r="D28" s="71"/>
      <c r="E28" s="71"/>
      <c r="F28" s="71"/>
      <c r="G28" s="72"/>
    </row>
    <row r="29" spans="2:7" ht="29.1" customHeight="1" x14ac:dyDescent="0.25">
      <c r="B29" s="10"/>
      <c r="C29" s="20"/>
      <c r="D29" s="15" t="s">
        <v>3</v>
      </c>
      <c r="E29" s="16" t="s">
        <v>4</v>
      </c>
      <c r="F29" s="16" t="s">
        <v>5</v>
      </c>
      <c r="G29" s="17" t="s">
        <v>6</v>
      </c>
    </row>
    <row r="30" spans="2:7" ht="17.100000000000001" customHeight="1" x14ac:dyDescent="0.25">
      <c r="B30" s="11"/>
      <c r="C30" s="54" t="s">
        <v>42</v>
      </c>
      <c r="D30" s="40">
        <v>64</v>
      </c>
      <c r="E30" s="41">
        <v>32</v>
      </c>
      <c r="F30" s="41">
        <v>32</v>
      </c>
      <c r="G30" s="42">
        <v>32</v>
      </c>
    </row>
    <row r="31" spans="2:7" ht="17.100000000000001" customHeight="1" x14ac:dyDescent="0.25">
      <c r="B31" s="12"/>
      <c r="C31" s="55" t="s">
        <v>43</v>
      </c>
      <c r="D31" s="43">
        <v>136</v>
      </c>
      <c r="E31" s="44">
        <v>68</v>
      </c>
      <c r="F31" s="44">
        <v>68</v>
      </c>
      <c r="G31" s="45">
        <v>100</v>
      </c>
    </row>
    <row r="32" spans="2:7" ht="17.100000000000001" customHeight="1" x14ac:dyDescent="0.25">
      <c r="B32" s="12"/>
      <c r="C32" s="46" t="s">
        <v>2</v>
      </c>
      <c r="D32" s="47">
        <v>200</v>
      </c>
      <c r="E32" s="48">
        <v>100</v>
      </c>
      <c r="F32" s="48">
        <v>100</v>
      </c>
      <c r="G32" s="49"/>
    </row>
    <row r="33" spans="2:7" ht="17.100000000000001" customHeight="1" x14ac:dyDescent="0.25">
      <c r="B33" s="13"/>
      <c r="C33" s="35"/>
      <c r="D33" s="36"/>
      <c r="E33" s="37"/>
      <c r="F33" s="37"/>
      <c r="G33" s="38"/>
    </row>
    <row r="34" spans="2:7" ht="17.100000000000001" customHeight="1" x14ac:dyDescent="0.25">
      <c r="B34" s="13"/>
      <c r="C34" s="35"/>
      <c r="D34" s="36"/>
      <c r="E34" s="37"/>
      <c r="F34" s="37"/>
      <c r="G34" s="38"/>
    </row>
    <row r="35" spans="2:7" ht="17.100000000000001" customHeight="1" x14ac:dyDescent="0.25">
      <c r="B35" s="13"/>
      <c r="C35" s="35"/>
      <c r="D35" s="36"/>
      <c r="E35" s="37"/>
      <c r="F35" s="37"/>
      <c r="G35" s="38"/>
    </row>
    <row r="36" spans="2:7" ht="17.100000000000001" customHeight="1" x14ac:dyDescent="0.25">
      <c r="B36" s="13"/>
      <c r="C36" s="35"/>
      <c r="D36" s="36"/>
      <c r="E36" s="37"/>
      <c r="F36" s="37"/>
      <c r="G36" s="38"/>
    </row>
    <row r="37" spans="2:7" ht="17.100000000000001" customHeight="1" x14ac:dyDescent="0.25">
      <c r="B37" s="13"/>
      <c r="C37" s="35"/>
      <c r="D37" s="36"/>
      <c r="E37" s="37"/>
      <c r="F37" s="37"/>
      <c r="G37" s="38"/>
    </row>
    <row r="38" spans="2:7" ht="17.100000000000001" customHeight="1" x14ac:dyDescent="0.25">
      <c r="B38" s="13"/>
      <c r="C38" s="35"/>
      <c r="D38" s="36"/>
      <c r="E38" s="37"/>
      <c r="F38" s="37"/>
      <c r="G38" s="38"/>
    </row>
    <row r="39" spans="2:7" ht="17.100000000000001" customHeight="1" x14ac:dyDescent="0.25">
      <c r="B39" s="13"/>
      <c r="C39" s="35"/>
      <c r="D39" s="36"/>
      <c r="E39" s="37"/>
      <c r="F39" s="37"/>
      <c r="G39" s="38"/>
    </row>
    <row r="40" spans="2:7" ht="17.100000000000001" customHeight="1" x14ac:dyDescent="0.25">
      <c r="B40" s="13"/>
      <c r="C40" s="35"/>
      <c r="D40" s="36"/>
      <c r="E40" s="37"/>
      <c r="F40" s="37"/>
      <c r="G40" s="38"/>
    </row>
    <row r="41" spans="2:7" ht="17.100000000000001" customHeight="1" x14ac:dyDescent="0.25">
      <c r="B41" s="13"/>
      <c r="C41" s="35"/>
      <c r="D41" s="36"/>
      <c r="E41" s="37"/>
      <c r="F41" s="37"/>
      <c r="G41" s="38"/>
    </row>
    <row r="42" spans="2:7" ht="17.100000000000001" customHeight="1" x14ac:dyDescent="0.25">
      <c r="B42" s="13"/>
      <c r="C42" s="35"/>
      <c r="D42" s="36"/>
      <c r="E42" s="37"/>
      <c r="F42" s="37"/>
      <c r="G42" s="38"/>
    </row>
    <row r="43" spans="2:7" ht="17.100000000000001" customHeight="1" x14ac:dyDescent="0.25">
      <c r="B43" s="13"/>
      <c r="C43" s="35"/>
      <c r="D43" s="36"/>
      <c r="E43" s="37"/>
      <c r="F43" s="37"/>
      <c r="G43" s="38"/>
    </row>
    <row r="44" spans="2:7" ht="17.100000000000001" customHeight="1" x14ac:dyDescent="0.25">
      <c r="B44" s="13"/>
      <c r="C44" s="35"/>
      <c r="D44" s="36"/>
      <c r="E44" s="37"/>
      <c r="F44" s="37"/>
      <c r="G44" s="38"/>
    </row>
    <row r="45" spans="2:7" ht="17.100000000000001" customHeight="1" x14ac:dyDescent="0.25">
      <c r="B45" s="13"/>
      <c r="C45" s="35"/>
      <c r="D45" s="36"/>
      <c r="E45" s="37"/>
      <c r="F45" s="37"/>
      <c r="G45" s="38"/>
    </row>
    <row r="47" spans="2:7" ht="21" customHeight="1" x14ac:dyDescent="0.25">
      <c r="B47" s="70" t="s">
        <v>25</v>
      </c>
      <c r="C47" s="71"/>
      <c r="D47" s="71"/>
      <c r="E47" s="71"/>
      <c r="F47" s="71"/>
      <c r="G47" s="72"/>
    </row>
    <row r="48" spans="2:7" ht="29.1" customHeight="1" x14ac:dyDescent="0.25">
      <c r="B48" s="10"/>
      <c r="C48" s="20"/>
      <c r="D48" s="15" t="s">
        <v>3</v>
      </c>
      <c r="E48" s="16" t="s">
        <v>4</v>
      </c>
      <c r="F48" s="16" t="s">
        <v>5</v>
      </c>
      <c r="G48" s="17" t="s">
        <v>6</v>
      </c>
    </row>
    <row r="49" spans="2:7" ht="17.100000000000001" customHeight="1" x14ac:dyDescent="0.25">
      <c r="B49" s="11"/>
      <c r="C49" s="55" t="s">
        <v>9</v>
      </c>
      <c r="D49" s="43">
        <v>96</v>
      </c>
      <c r="E49" s="44">
        <v>48</v>
      </c>
      <c r="F49" s="44">
        <v>48</v>
      </c>
      <c r="G49" s="45">
        <f>F49</f>
        <v>48</v>
      </c>
    </row>
    <row r="50" spans="2:7" ht="17.100000000000001" customHeight="1" x14ac:dyDescent="0.25">
      <c r="B50" s="12"/>
      <c r="C50" s="55" t="s">
        <v>10</v>
      </c>
      <c r="D50" s="43">
        <v>40</v>
      </c>
      <c r="E50" s="44">
        <v>20</v>
      </c>
      <c r="F50" s="44">
        <v>20</v>
      </c>
      <c r="G50" s="45">
        <f>F50+G49</f>
        <v>68</v>
      </c>
    </row>
    <row r="51" spans="2:7" ht="17.100000000000001" customHeight="1" x14ac:dyDescent="0.25">
      <c r="B51" s="12"/>
      <c r="C51" s="54" t="s">
        <v>8</v>
      </c>
      <c r="D51" s="40">
        <v>64</v>
      </c>
      <c r="E51" s="41">
        <v>32</v>
      </c>
      <c r="F51" s="41">
        <v>32</v>
      </c>
      <c r="G51" s="45">
        <f>F51+G50</f>
        <v>100</v>
      </c>
    </row>
    <row r="52" spans="2:7" ht="17.100000000000001" customHeight="1" x14ac:dyDescent="0.25">
      <c r="B52" s="13"/>
      <c r="C52" s="46" t="s">
        <v>2</v>
      </c>
      <c r="D52" s="47">
        <v>200</v>
      </c>
      <c r="E52" s="48">
        <v>100</v>
      </c>
      <c r="F52" s="48">
        <v>100</v>
      </c>
      <c r="G52" s="49"/>
    </row>
    <row r="53" spans="2:7" ht="17.100000000000001" customHeight="1" x14ac:dyDescent="0.25">
      <c r="B53" s="13"/>
      <c r="C53" s="35"/>
      <c r="D53" s="36"/>
      <c r="E53" s="37"/>
      <c r="F53" s="37"/>
      <c r="G53" s="38"/>
    </row>
    <row r="54" spans="2:7" ht="17.100000000000001" customHeight="1" x14ac:dyDescent="0.25">
      <c r="B54" s="13"/>
      <c r="C54" s="35"/>
      <c r="D54" s="36"/>
      <c r="E54" s="37"/>
      <c r="F54" s="37"/>
      <c r="G54" s="38"/>
    </row>
    <row r="55" spans="2:7" ht="17.100000000000001" customHeight="1" x14ac:dyDescent="0.25">
      <c r="B55" s="13"/>
      <c r="C55" s="35"/>
      <c r="D55" s="36"/>
      <c r="E55" s="37"/>
      <c r="F55" s="37"/>
      <c r="G55" s="38"/>
    </row>
    <row r="56" spans="2:7" ht="17.100000000000001" customHeight="1" x14ac:dyDescent="0.25">
      <c r="B56" s="13"/>
      <c r="C56" s="35"/>
      <c r="D56" s="36"/>
      <c r="E56" s="37"/>
      <c r="F56" s="37"/>
      <c r="G56" s="38"/>
    </row>
    <row r="57" spans="2:7" ht="17.100000000000001" customHeight="1" x14ac:dyDescent="0.25">
      <c r="B57" s="13"/>
      <c r="C57" s="35"/>
      <c r="D57" s="36"/>
      <c r="E57" s="37"/>
      <c r="F57" s="37"/>
      <c r="G57" s="38"/>
    </row>
    <row r="58" spans="2:7" ht="17.100000000000001" customHeight="1" x14ac:dyDescent="0.25">
      <c r="B58" s="13"/>
      <c r="C58" s="35"/>
      <c r="D58" s="36"/>
      <c r="E58" s="37"/>
      <c r="F58" s="37"/>
      <c r="G58" s="38"/>
    </row>
    <row r="59" spans="2:7" ht="17.100000000000001" customHeight="1" x14ac:dyDescent="0.25">
      <c r="B59" s="13"/>
      <c r="C59" s="35"/>
      <c r="D59" s="36"/>
      <c r="E59" s="37"/>
      <c r="F59" s="37"/>
      <c r="G59" s="38"/>
    </row>
    <row r="60" spans="2:7" ht="17.100000000000001" customHeight="1" x14ac:dyDescent="0.25">
      <c r="B60" s="13"/>
      <c r="C60" s="35"/>
      <c r="D60" s="36"/>
      <c r="E60" s="37"/>
      <c r="F60" s="37"/>
      <c r="G60" s="38"/>
    </row>
    <row r="61" spans="2:7" ht="17.100000000000001" customHeight="1" x14ac:dyDescent="0.25">
      <c r="B61" s="13"/>
      <c r="C61" s="35"/>
      <c r="D61" s="36"/>
      <c r="E61" s="37"/>
      <c r="F61" s="37"/>
      <c r="G61" s="38"/>
    </row>
    <row r="62" spans="2:7" ht="17.100000000000001" customHeight="1" x14ac:dyDescent="0.25">
      <c r="B62" s="13"/>
      <c r="C62" s="35"/>
      <c r="D62" s="36"/>
      <c r="E62" s="37"/>
      <c r="F62" s="37"/>
      <c r="G62" s="38"/>
    </row>
    <row r="63" spans="2:7" ht="17.100000000000001" customHeight="1" x14ac:dyDescent="0.25">
      <c r="B63" s="13"/>
      <c r="C63" s="35"/>
      <c r="D63" s="36"/>
      <c r="E63" s="37"/>
      <c r="F63" s="37"/>
      <c r="G63" s="38"/>
    </row>
    <row r="64" spans="2:7" ht="17.100000000000001" customHeight="1" x14ac:dyDescent="0.25">
      <c r="B64" s="13"/>
      <c r="C64" s="35"/>
      <c r="D64" s="36"/>
      <c r="E64" s="37"/>
      <c r="F64" s="37"/>
      <c r="G64" s="38"/>
    </row>
    <row r="65" spans="2:7" ht="17.100000000000001" customHeight="1" x14ac:dyDescent="0.25">
      <c r="B65" s="13"/>
      <c r="C65" s="35"/>
      <c r="D65" s="36"/>
      <c r="E65" s="37"/>
      <c r="F65" s="37"/>
      <c r="G65" s="38"/>
    </row>
    <row r="67" spans="2:7" ht="21" customHeight="1" x14ac:dyDescent="0.25">
      <c r="B67" s="70" t="s">
        <v>28</v>
      </c>
      <c r="C67" s="71"/>
      <c r="D67" s="71"/>
      <c r="E67" s="71"/>
      <c r="F67" s="71"/>
      <c r="G67" s="72"/>
    </row>
    <row r="68" spans="2:7" ht="29.1" customHeight="1" x14ac:dyDescent="0.25">
      <c r="B68" s="10"/>
      <c r="C68" s="20"/>
      <c r="D68" s="15" t="s">
        <v>3</v>
      </c>
      <c r="E68" s="16" t="s">
        <v>4</v>
      </c>
      <c r="F68" s="16" t="s">
        <v>5</v>
      </c>
      <c r="G68" s="17" t="s">
        <v>6</v>
      </c>
    </row>
    <row r="69" spans="2:7" ht="17.100000000000001" customHeight="1" x14ac:dyDescent="0.25">
      <c r="B69" s="11"/>
      <c r="C69" s="54" t="s">
        <v>11</v>
      </c>
      <c r="D69" s="40">
        <v>40</v>
      </c>
      <c r="E69" s="41">
        <v>20</v>
      </c>
      <c r="F69" s="41">
        <v>20</v>
      </c>
      <c r="G69" s="42">
        <v>20</v>
      </c>
    </row>
    <row r="70" spans="2:7" ht="17.100000000000001" customHeight="1" x14ac:dyDescent="0.25">
      <c r="B70" s="12"/>
      <c r="C70" s="55" t="s">
        <v>12</v>
      </c>
      <c r="D70" s="43">
        <v>160</v>
      </c>
      <c r="E70" s="44">
        <v>80</v>
      </c>
      <c r="F70" s="44">
        <v>80</v>
      </c>
      <c r="G70" s="45">
        <v>100</v>
      </c>
    </row>
    <row r="71" spans="2:7" ht="17.100000000000001" customHeight="1" x14ac:dyDescent="0.25">
      <c r="B71" s="12"/>
      <c r="C71" s="46" t="s">
        <v>2</v>
      </c>
      <c r="D71" s="47">
        <v>200</v>
      </c>
      <c r="E71" s="48">
        <v>100</v>
      </c>
      <c r="F71" s="48">
        <v>100</v>
      </c>
      <c r="G71" s="49"/>
    </row>
    <row r="72" spans="2:7" ht="17.100000000000001" customHeight="1" x14ac:dyDescent="0.25">
      <c r="B72" s="13"/>
      <c r="C72" s="35"/>
      <c r="D72" s="36"/>
      <c r="E72" s="37"/>
      <c r="F72" s="37"/>
      <c r="G72" s="38"/>
    </row>
    <row r="73" spans="2:7" ht="17.100000000000001" customHeight="1" x14ac:dyDescent="0.25">
      <c r="B73" s="13"/>
      <c r="C73" s="35"/>
      <c r="D73" s="36"/>
      <c r="E73" s="37"/>
      <c r="F73" s="37"/>
      <c r="G73" s="38"/>
    </row>
    <row r="74" spans="2:7" ht="17.100000000000001" customHeight="1" x14ac:dyDescent="0.25">
      <c r="B74" s="13"/>
      <c r="C74" s="35"/>
      <c r="D74" s="36"/>
      <c r="E74" s="37"/>
      <c r="F74" s="37"/>
      <c r="G74" s="38"/>
    </row>
    <row r="75" spans="2:7" ht="17.100000000000001" customHeight="1" x14ac:dyDescent="0.25">
      <c r="B75" s="13"/>
      <c r="C75" s="35"/>
      <c r="D75" s="36"/>
      <c r="E75" s="37"/>
      <c r="F75" s="37"/>
      <c r="G75" s="38"/>
    </row>
    <row r="76" spans="2:7" ht="17.100000000000001" customHeight="1" x14ac:dyDescent="0.25">
      <c r="B76" s="13"/>
      <c r="C76" s="35"/>
      <c r="D76" s="36"/>
      <c r="E76" s="37"/>
      <c r="F76" s="37"/>
      <c r="G76" s="38"/>
    </row>
    <row r="77" spans="2:7" ht="17.100000000000001" customHeight="1" x14ac:dyDescent="0.25">
      <c r="B77" s="13"/>
      <c r="C77" s="35"/>
      <c r="D77" s="36"/>
      <c r="E77" s="37"/>
      <c r="F77" s="37"/>
      <c r="G77" s="38"/>
    </row>
    <row r="78" spans="2:7" ht="17.100000000000001" customHeight="1" x14ac:dyDescent="0.25">
      <c r="B78" s="13"/>
      <c r="C78" s="35"/>
      <c r="D78" s="36"/>
      <c r="E78" s="37"/>
      <c r="F78" s="37"/>
      <c r="G78" s="38"/>
    </row>
    <row r="79" spans="2:7" ht="17.100000000000001" customHeight="1" x14ac:dyDescent="0.25">
      <c r="B79" s="13"/>
      <c r="C79" s="35"/>
      <c r="D79" s="36"/>
      <c r="E79" s="37"/>
      <c r="F79" s="37"/>
      <c r="G79" s="38"/>
    </row>
    <row r="80" spans="2:7" ht="17.100000000000001" customHeight="1" x14ac:dyDescent="0.25">
      <c r="B80" s="13"/>
      <c r="C80" s="35"/>
      <c r="D80" s="36"/>
      <c r="E80" s="37"/>
      <c r="F80" s="37"/>
      <c r="G80" s="38"/>
    </row>
    <row r="81" spans="2:7" ht="17.100000000000001" customHeight="1" x14ac:dyDescent="0.25">
      <c r="B81" s="13"/>
      <c r="C81" s="35"/>
      <c r="D81" s="36"/>
      <c r="E81" s="37"/>
      <c r="F81" s="37"/>
      <c r="G81" s="38"/>
    </row>
    <row r="82" spans="2:7" ht="17.100000000000001" customHeight="1" x14ac:dyDescent="0.25">
      <c r="B82" s="70" t="s">
        <v>29</v>
      </c>
      <c r="C82" s="71"/>
      <c r="D82" s="71"/>
      <c r="E82" s="71"/>
      <c r="F82" s="71"/>
      <c r="G82" s="72"/>
    </row>
    <row r="83" spans="2:7" ht="17.100000000000001" customHeight="1" x14ac:dyDescent="0.25">
      <c r="B83" s="10"/>
      <c r="C83" s="20"/>
      <c r="D83" s="15" t="s">
        <v>3</v>
      </c>
      <c r="E83" s="16" t="s">
        <v>4</v>
      </c>
      <c r="F83" s="16" t="s">
        <v>5</v>
      </c>
      <c r="G83" s="17" t="s">
        <v>6</v>
      </c>
    </row>
    <row r="84" spans="2:7" ht="17.100000000000001" customHeight="1" x14ac:dyDescent="0.25">
      <c r="B84" s="11"/>
      <c r="C84" s="54" t="s">
        <v>13</v>
      </c>
      <c r="D84" s="40">
        <v>144</v>
      </c>
      <c r="E84" s="57">
        <f>D5:D84/200*100</f>
        <v>72</v>
      </c>
      <c r="F84" s="57">
        <f>E84</f>
        <v>72</v>
      </c>
      <c r="G84" s="45">
        <f>F84</f>
        <v>72</v>
      </c>
    </row>
    <row r="85" spans="2:7" ht="17.100000000000001" customHeight="1" x14ac:dyDescent="0.25">
      <c r="B85" s="12"/>
      <c r="C85" s="60" t="s">
        <v>44</v>
      </c>
      <c r="D85" s="61">
        <v>56</v>
      </c>
      <c r="E85" s="59">
        <f t="shared" ref="E85:E87" si="0">D6:D85/200*100</f>
        <v>28.000000000000004</v>
      </c>
      <c r="F85" s="59">
        <f t="shared" ref="F85:F87" si="1">E85</f>
        <v>28.000000000000004</v>
      </c>
      <c r="G85" s="56">
        <f>F85+G84</f>
        <v>100</v>
      </c>
    </row>
    <row r="86" spans="2:7" ht="17.100000000000001" customHeight="1" x14ac:dyDescent="0.25">
      <c r="B86" s="12"/>
      <c r="C86" s="62" t="s">
        <v>45</v>
      </c>
      <c r="D86" s="63">
        <v>0</v>
      </c>
      <c r="E86" s="59">
        <f t="shared" si="0"/>
        <v>0</v>
      </c>
      <c r="F86" s="59">
        <f t="shared" si="1"/>
        <v>0</v>
      </c>
      <c r="G86" s="56">
        <f>F86+G85</f>
        <v>100</v>
      </c>
    </row>
    <row r="87" spans="2:7" ht="17.100000000000001" customHeight="1" x14ac:dyDescent="0.25">
      <c r="B87" s="13"/>
      <c r="C87" s="35" t="s">
        <v>46</v>
      </c>
      <c r="D87" s="36">
        <v>0</v>
      </c>
      <c r="E87" s="58">
        <f t="shared" si="0"/>
        <v>0</v>
      </c>
      <c r="F87" s="58">
        <f t="shared" si="1"/>
        <v>0</v>
      </c>
      <c r="G87" s="45">
        <f>F87</f>
        <v>0</v>
      </c>
    </row>
    <row r="88" spans="2:7" ht="17.100000000000001" customHeight="1" x14ac:dyDescent="0.25">
      <c r="B88" s="13"/>
      <c r="C88" s="35" t="s">
        <v>56</v>
      </c>
      <c r="D88" s="36">
        <v>0</v>
      </c>
      <c r="E88" s="58">
        <f t="shared" ref="E88" si="2">D9:D88/200*100</f>
        <v>0</v>
      </c>
      <c r="F88" s="58">
        <f t="shared" ref="F88" si="3">E88</f>
        <v>0</v>
      </c>
      <c r="G88" s="45">
        <f>F88</f>
        <v>0</v>
      </c>
    </row>
    <row r="89" spans="2:7" ht="17.100000000000001" customHeight="1" x14ac:dyDescent="0.25">
      <c r="B89" s="13"/>
      <c r="C89" s="46" t="s">
        <v>2</v>
      </c>
      <c r="D89" s="47">
        <v>200</v>
      </c>
      <c r="E89" s="48">
        <v>100</v>
      </c>
      <c r="F89" s="48">
        <v>100</v>
      </c>
      <c r="G89" s="49"/>
    </row>
    <row r="90" spans="2:7" ht="17.100000000000001" customHeight="1" x14ac:dyDescent="0.25">
      <c r="B90" s="13"/>
      <c r="C90" s="35"/>
      <c r="D90" s="36"/>
      <c r="E90" s="37"/>
      <c r="F90" s="37"/>
      <c r="G90" s="38"/>
    </row>
    <row r="91" spans="2:7" ht="17.100000000000001" customHeight="1" x14ac:dyDescent="0.25">
      <c r="B91" s="13"/>
      <c r="C91" s="35"/>
      <c r="D91" s="36"/>
      <c r="E91" s="37"/>
      <c r="F91" s="37"/>
      <c r="G91" s="38"/>
    </row>
    <row r="92" spans="2:7" ht="17.100000000000001" customHeight="1" x14ac:dyDescent="0.25">
      <c r="B92" s="13"/>
      <c r="C92" s="35"/>
      <c r="D92" s="36"/>
      <c r="E92" s="37"/>
      <c r="F92" s="37"/>
      <c r="G92" s="38"/>
    </row>
    <row r="93" spans="2:7" ht="17.100000000000001" customHeight="1" x14ac:dyDescent="0.25">
      <c r="B93" s="13"/>
      <c r="C93" s="35"/>
      <c r="D93" s="36"/>
      <c r="E93" s="37"/>
      <c r="F93" s="37"/>
      <c r="G93" s="38"/>
    </row>
    <row r="95" spans="2:7" ht="21" customHeight="1" x14ac:dyDescent="0.25">
      <c r="B95" s="70" t="s">
        <v>30</v>
      </c>
      <c r="C95" s="71"/>
      <c r="D95" s="71"/>
      <c r="E95" s="71"/>
      <c r="F95" s="71"/>
      <c r="G95" s="72"/>
    </row>
    <row r="96" spans="2:7" ht="29.1" customHeight="1" x14ac:dyDescent="0.25">
      <c r="B96" s="10"/>
      <c r="C96" s="20"/>
      <c r="D96" s="15" t="s">
        <v>3</v>
      </c>
      <c r="E96" s="16" t="s">
        <v>4</v>
      </c>
      <c r="F96" s="16" t="s">
        <v>5</v>
      </c>
      <c r="G96" s="17" t="s">
        <v>6</v>
      </c>
    </row>
    <row r="97" spans="2:13" ht="17.100000000000001" customHeight="1" x14ac:dyDescent="0.25">
      <c r="B97" s="11"/>
      <c r="C97" s="22" t="s">
        <v>15</v>
      </c>
      <c r="D97" s="23">
        <v>0</v>
      </c>
      <c r="E97" s="24">
        <f>D97/200*100</f>
        <v>0</v>
      </c>
      <c r="F97" s="24">
        <f>E97</f>
        <v>0</v>
      </c>
      <c r="G97" s="25">
        <f>F97</f>
        <v>0</v>
      </c>
    </row>
    <row r="98" spans="2:13" ht="30" customHeight="1" x14ac:dyDescent="0.25">
      <c r="B98" s="12"/>
      <c r="C98" s="28" t="s">
        <v>14</v>
      </c>
      <c r="D98" s="52">
        <v>52</v>
      </c>
      <c r="E98" s="50">
        <f t="shared" ref="E98:E102" si="4">D98/200*100</f>
        <v>26</v>
      </c>
      <c r="F98" s="24">
        <f t="shared" ref="F98:F102" si="5">E98</f>
        <v>26</v>
      </c>
      <c r="G98" s="42">
        <v>26</v>
      </c>
    </row>
    <row r="99" spans="2:13" ht="17.100000000000001" customHeight="1" x14ac:dyDescent="0.25">
      <c r="B99" s="12"/>
      <c r="C99" s="26" t="s">
        <v>18</v>
      </c>
      <c r="D99" s="51">
        <v>28</v>
      </c>
      <c r="E99" s="24">
        <f t="shared" si="4"/>
        <v>14.000000000000002</v>
      </c>
      <c r="F99" s="24">
        <f t="shared" si="5"/>
        <v>14.000000000000002</v>
      </c>
      <c r="G99" s="45">
        <v>98</v>
      </c>
    </row>
    <row r="100" spans="2:13" ht="17.100000000000001" customHeight="1" x14ac:dyDescent="0.25">
      <c r="B100" s="12"/>
      <c r="C100" s="21" t="s">
        <v>16</v>
      </c>
      <c r="D100" s="43">
        <v>108</v>
      </c>
      <c r="E100" s="24">
        <f t="shared" si="4"/>
        <v>54</v>
      </c>
      <c r="F100" s="24">
        <f t="shared" si="5"/>
        <v>54</v>
      </c>
      <c r="G100" s="45">
        <v>80</v>
      </c>
    </row>
    <row r="101" spans="2:13" ht="17.100000000000001" customHeight="1" x14ac:dyDescent="0.25">
      <c r="B101" s="12"/>
      <c r="C101" s="21" t="s">
        <v>17</v>
      </c>
      <c r="D101" s="43">
        <v>8</v>
      </c>
      <c r="E101" s="24">
        <f t="shared" si="4"/>
        <v>4</v>
      </c>
      <c r="F101" s="24">
        <f t="shared" si="5"/>
        <v>4</v>
      </c>
      <c r="G101" s="45">
        <v>84</v>
      </c>
    </row>
    <row r="102" spans="2:13" ht="17.100000000000001" customHeight="1" x14ac:dyDescent="0.25">
      <c r="B102" s="12"/>
      <c r="C102" s="21" t="s">
        <v>19</v>
      </c>
      <c r="D102" s="43">
        <v>4</v>
      </c>
      <c r="E102" s="24">
        <f t="shared" si="4"/>
        <v>2</v>
      </c>
      <c r="F102" s="24">
        <f t="shared" si="5"/>
        <v>2</v>
      </c>
      <c r="G102" s="45">
        <v>100</v>
      </c>
      <c r="I102" s="21"/>
      <c r="J102" s="3"/>
      <c r="K102" s="4"/>
      <c r="L102" s="4"/>
      <c r="M102" s="5"/>
    </row>
    <row r="103" spans="2:13" ht="17.100000000000001" customHeight="1" x14ac:dyDescent="0.25">
      <c r="B103" s="13"/>
      <c r="C103" s="14" t="s">
        <v>2</v>
      </c>
      <c r="D103" s="2">
        <f>SUM(D97:D102)</f>
        <v>200</v>
      </c>
      <c r="E103" s="6">
        <f>SUM(E97:E102)</f>
        <v>100</v>
      </c>
      <c r="F103" s="6">
        <v>100</v>
      </c>
      <c r="G103" s="7"/>
    </row>
    <row r="104" spans="2:13" ht="17.100000000000001" customHeight="1" x14ac:dyDescent="0.25">
      <c r="B104" s="13"/>
      <c r="C104" s="35"/>
      <c r="D104" s="36"/>
      <c r="E104" s="37"/>
      <c r="F104" s="37"/>
      <c r="G104" s="38"/>
    </row>
    <row r="105" spans="2:13" ht="17.100000000000001" customHeight="1" x14ac:dyDescent="0.25">
      <c r="B105" s="13"/>
      <c r="C105" s="35"/>
      <c r="D105" s="36"/>
      <c r="E105" s="37"/>
      <c r="F105" s="37"/>
      <c r="G105" s="38"/>
    </row>
    <row r="106" spans="2:13" ht="17.100000000000001" customHeight="1" x14ac:dyDescent="0.25">
      <c r="B106" s="13"/>
      <c r="C106" s="35"/>
      <c r="D106" s="36"/>
      <c r="E106" s="37"/>
      <c r="F106" s="37"/>
      <c r="G106" s="38"/>
    </row>
    <row r="107" spans="2:13" ht="17.100000000000001" customHeight="1" x14ac:dyDescent="0.25">
      <c r="B107" s="13"/>
      <c r="C107" s="35"/>
      <c r="D107" s="36"/>
      <c r="E107" s="37"/>
      <c r="F107" s="37"/>
      <c r="G107" s="38"/>
    </row>
    <row r="108" spans="2:13" ht="17.100000000000001" customHeight="1" x14ac:dyDescent="0.25">
      <c r="B108" s="13"/>
      <c r="C108" s="35"/>
      <c r="D108" s="36"/>
      <c r="E108" s="37"/>
      <c r="F108" s="37"/>
      <c r="G108" s="38"/>
    </row>
    <row r="109" spans="2:13" ht="17.100000000000001" customHeight="1" x14ac:dyDescent="0.25">
      <c r="B109" s="13"/>
      <c r="C109" s="35"/>
      <c r="D109" s="36"/>
      <c r="E109" s="37"/>
      <c r="F109" s="37"/>
      <c r="G109" s="38"/>
    </row>
    <row r="110" spans="2:13" ht="17.100000000000001" customHeight="1" x14ac:dyDescent="0.25">
      <c r="B110" s="13"/>
      <c r="C110" s="35"/>
      <c r="D110" s="36"/>
      <c r="E110" s="37"/>
      <c r="F110" s="37"/>
      <c r="G110" s="38"/>
    </row>
    <row r="111" spans="2:13" ht="17.100000000000001" customHeight="1" x14ac:dyDescent="0.25">
      <c r="B111" s="13"/>
      <c r="C111" s="35"/>
      <c r="D111" s="36"/>
      <c r="E111" s="37"/>
      <c r="F111" s="37"/>
      <c r="G111" s="38"/>
    </row>
    <row r="112" spans="2:13" ht="17.100000000000001" customHeight="1" x14ac:dyDescent="0.25">
      <c r="B112" s="13"/>
      <c r="C112" s="35"/>
      <c r="D112" s="36"/>
      <c r="E112" s="37"/>
      <c r="F112" s="37"/>
      <c r="G112" s="38"/>
    </row>
    <row r="113" spans="2:7" ht="17.100000000000001" customHeight="1" x14ac:dyDescent="0.25">
      <c r="B113" s="13"/>
      <c r="C113" s="35"/>
      <c r="D113" s="36"/>
      <c r="E113" s="37"/>
      <c r="F113" s="37"/>
      <c r="G113" s="38"/>
    </row>
    <row r="114" spans="2:7" ht="17.100000000000001" customHeight="1" x14ac:dyDescent="0.25">
      <c r="B114" s="13"/>
      <c r="C114" s="35"/>
      <c r="D114" s="36"/>
      <c r="E114" s="37"/>
      <c r="F114" s="37"/>
      <c r="G114" s="38"/>
    </row>
    <row r="115" spans="2:7" ht="17.100000000000001" customHeight="1" x14ac:dyDescent="0.25">
      <c r="B115" s="13"/>
      <c r="C115" s="35"/>
      <c r="D115" s="36"/>
      <c r="E115" s="37"/>
      <c r="F115" s="37"/>
      <c r="G115" s="38"/>
    </row>
    <row r="116" spans="2:7" ht="17.100000000000001" customHeight="1" x14ac:dyDescent="0.25">
      <c r="B116" s="13"/>
      <c r="C116" s="35"/>
      <c r="D116" s="36"/>
      <c r="E116" s="37"/>
      <c r="F116" s="37"/>
      <c r="G116" s="38"/>
    </row>
    <row r="118" spans="2:7" ht="21" customHeight="1" x14ac:dyDescent="0.25">
      <c r="B118" s="70" t="s">
        <v>31</v>
      </c>
      <c r="C118" s="71"/>
      <c r="D118" s="71"/>
      <c r="E118" s="71"/>
      <c r="F118" s="71"/>
      <c r="G118" s="72"/>
    </row>
    <row r="119" spans="2:7" ht="29.1" customHeight="1" x14ac:dyDescent="0.25">
      <c r="B119" s="10"/>
      <c r="C119" s="20"/>
      <c r="D119" s="15" t="s">
        <v>3</v>
      </c>
      <c r="E119" s="16" t="s">
        <v>4</v>
      </c>
      <c r="F119" s="16" t="s">
        <v>5</v>
      </c>
      <c r="G119" s="17" t="s">
        <v>6</v>
      </c>
    </row>
    <row r="120" spans="2:7" ht="17.100000000000001" customHeight="1" x14ac:dyDescent="0.25">
      <c r="B120" s="11"/>
      <c r="C120" s="55" t="s">
        <v>21</v>
      </c>
      <c r="D120" s="43">
        <v>100</v>
      </c>
      <c r="E120" s="44">
        <f>D120/200*100</f>
        <v>50</v>
      </c>
      <c r="F120" s="44">
        <f>E120</f>
        <v>50</v>
      </c>
      <c r="G120" s="45">
        <f>F120</f>
        <v>50</v>
      </c>
    </row>
    <row r="121" spans="2:7" ht="17.100000000000001" customHeight="1" x14ac:dyDescent="0.25">
      <c r="B121" s="12"/>
      <c r="C121" s="55" t="s">
        <v>47</v>
      </c>
      <c r="D121" s="43">
        <v>16</v>
      </c>
      <c r="E121" s="44">
        <f t="shared" ref="E121:E126" si="6">D121/200*100</f>
        <v>8</v>
      </c>
      <c r="F121" s="44">
        <f t="shared" ref="F121:F126" si="7">E121</f>
        <v>8</v>
      </c>
      <c r="G121" s="45">
        <f>F121+G120</f>
        <v>58</v>
      </c>
    </row>
    <row r="122" spans="2:7" ht="17.100000000000001" customHeight="1" x14ac:dyDescent="0.25">
      <c r="B122" s="12"/>
      <c r="C122" s="54" t="s">
        <v>48</v>
      </c>
      <c r="D122" s="43">
        <v>60</v>
      </c>
      <c r="E122" s="44">
        <f t="shared" si="6"/>
        <v>30</v>
      </c>
      <c r="F122" s="44">
        <f t="shared" si="7"/>
        <v>30</v>
      </c>
      <c r="G122" s="45">
        <f t="shared" ref="G122:G126" si="8">F122+G121</f>
        <v>88</v>
      </c>
    </row>
    <row r="123" spans="2:7" ht="17.100000000000001" customHeight="1" x14ac:dyDescent="0.25">
      <c r="B123" s="12"/>
      <c r="C123" s="39" t="s">
        <v>49</v>
      </c>
      <c r="D123" s="43">
        <v>0</v>
      </c>
      <c r="E123" s="44">
        <f t="shared" si="6"/>
        <v>0</v>
      </c>
      <c r="F123" s="44">
        <f t="shared" si="7"/>
        <v>0</v>
      </c>
      <c r="G123" s="45">
        <f t="shared" si="8"/>
        <v>88</v>
      </c>
    </row>
    <row r="124" spans="2:7" ht="17.100000000000001" customHeight="1" x14ac:dyDescent="0.25">
      <c r="B124" s="12"/>
      <c r="C124" s="39" t="s">
        <v>22</v>
      </c>
      <c r="D124" s="43">
        <v>0</v>
      </c>
      <c r="E124" s="44">
        <f t="shared" si="6"/>
        <v>0</v>
      </c>
      <c r="F124" s="44">
        <f t="shared" si="7"/>
        <v>0</v>
      </c>
      <c r="G124" s="45">
        <f t="shared" si="8"/>
        <v>88</v>
      </c>
    </row>
    <row r="125" spans="2:7" ht="17.100000000000001" customHeight="1" x14ac:dyDescent="0.25">
      <c r="B125" s="12"/>
      <c r="C125" s="55" t="s">
        <v>20</v>
      </c>
      <c r="D125" s="43">
        <v>20</v>
      </c>
      <c r="E125" s="44">
        <f t="shared" si="6"/>
        <v>10</v>
      </c>
      <c r="F125" s="44">
        <f t="shared" si="7"/>
        <v>10</v>
      </c>
      <c r="G125" s="45">
        <f t="shared" si="8"/>
        <v>98</v>
      </c>
    </row>
    <row r="126" spans="2:7" ht="17.100000000000001" customHeight="1" x14ac:dyDescent="0.25">
      <c r="B126" s="13"/>
      <c r="C126" s="55" t="s">
        <v>19</v>
      </c>
      <c r="D126" s="43">
        <v>4</v>
      </c>
      <c r="E126" s="44">
        <f t="shared" si="6"/>
        <v>2</v>
      </c>
      <c r="F126" s="44">
        <f t="shared" si="7"/>
        <v>2</v>
      </c>
      <c r="G126" s="45">
        <f t="shared" si="8"/>
        <v>100</v>
      </c>
    </row>
    <row r="127" spans="2:7" ht="17.100000000000001" customHeight="1" x14ac:dyDescent="0.25">
      <c r="B127" s="13"/>
      <c r="C127" s="46" t="s">
        <v>2</v>
      </c>
      <c r="D127" s="43">
        <f>SUM(D120:D126)</f>
        <v>200</v>
      </c>
      <c r="E127" s="48">
        <v>100</v>
      </c>
      <c r="F127" s="48">
        <v>100</v>
      </c>
      <c r="G127" s="49"/>
    </row>
    <row r="128" spans="2:7" ht="17.100000000000001" customHeight="1" x14ac:dyDescent="0.25">
      <c r="B128" s="13"/>
      <c r="C128" s="35"/>
      <c r="D128" s="36"/>
      <c r="E128" s="37"/>
      <c r="F128" s="37"/>
      <c r="G128" s="38"/>
    </row>
    <row r="129" spans="2:7" ht="17.100000000000001" customHeight="1" x14ac:dyDescent="0.25">
      <c r="B129" s="13"/>
      <c r="C129" s="35"/>
      <c r="D129" s="36"/>
      <c r="E129" s="37"/>
      <c r="F129" s="37"/>
      <c r="G129" s="38"/>
    </row>
    <row r="130" spans="2:7" ht="17.100000000000001" customHeight="1" x14ac:dyDescent="0.25">
      <c r="B130" s="13"/>
      <c r="C130" s="35"/>
      <c r="D130" s="36"/>
      <c r="E130" s="37"/>
      <c r="F130" s="37"/>
      <c r="G130" s="38"/>
    </row>
    <row r="131" spans="2:7" ht="17.100000000000001" customHeight="1" x14ac:dyDescent="0.25">
      <c r="B131" s="13"/>
    </row>
    <row r="132" spans="2:7" ht="17.100000000000001" customHeight="1" x14ac:dyDescent="0.25">
      <c r="B132" s="13"/>
    </row>
    <row r="133" spans="2:7" ht="17.100000000000001" customHeight="1" x14ac:dyDescent="0.25">
      <c r="B133" s="13"/>
    </row>
    <row r="134" spans="2:7" ht="17.100000000000001" customHeight="1" x14ac:dyDescent="0.25">
      <c r="B134" s="13"/>
    </row>
    <row r="135" spans="2:7" ht="17.100000000000001" customHeight="1" x14ac:dyDescent="0.25">
      <c r="B135" s="13"/>
    </row>
    <row r="136" spans="2:7" ht="17.100000000000001" customHeight="1" x14ac:dyDescent="0.25">
      <c r="B136" s="13"/>
      <c r="C136" s="35"/>
      <c r="D136" s="36"/>
      <c r="E136" s="37"/>
      <c r="F136" s="37"/>
      <c r="G136" s="38"/>
    </row>
    <row r="137" spans="2:7" ht="17.100000000000001" customHeight="1" x14ac:dyDescent="0.25">
      <c r="B137" s="13"/>
      <c r="C137" s="35"/>
      <c r="D137" s="36"/>
      <c r="E137" s="37"/>
      <c r="F137" s="37"/>
      <c r="G137" s="38"/>
    </row>
    <row r="138" spans="2:7" ht="17.100000000000001" customHeight="1" x14ac:dyDescent="0.25">
      <c r="B138" s="13"/>
      <c r="C138" s="35"/>
      <c r="D138" s="36"/>
      <c r="E138" s="37"/>
      <c r="F138" s="37"/>
      <c r="G138" s="38"/>
    </row>
    <row r="140" spans="2:7" ht="21" customHeight="1" x14ac:dyDescent="0.25">
      <c r="B140" s="70" t="s">
        <v>32</v>
      </c>
      <c r="C140" s="71"/>
      <c r="D140" s="71"/>
      <c r="E140" s="71"/>
      <c r="F140" s="71"/>
      <c r="G140" s="72"/>
    </row>
    <row r="141" spans="2:7" ht="29.1" customHeight="1" x14ac:dyDescent="0.25">
      <c r="B141" s="10"/>
      <c r="C141" s="20"/>
      <c r="D141" s="15" t="s">
        <v>3</v>
      </c>
      <c r="E141" s="16" t="s">
        <v>4</v>
      </c>
      <c r="F141" s="16" t="s">
        <v>5</v>
      </c>
      <c r="G141" s="17" t="s">
        <v>6</v>
      </c>
    </row>
    <row r="142" spans="2:7" ht="17.100000000000001" customHeight="1" x14ac:dyDescent="0.25">
      <c r="B142" s="11"/>
      <c r="C142" s="54" t="s">
        <v>33</v>
      </c>
      <c r="D142" s="40">
        <v>84</v>
      </c>
      <c r="E142" s="41">
        <v>42</v>
      </c>
      <c r="F142" s="41">
        <v>42</v>
      </c>
      <c r="G142" s="45">
        <f>F142</f>
        <v>42</v>
      </c>
    </row>
    <row r="143" spans="2:7" ht="17.100000000000001" customHeight="1" x14ac:dyDescent="0.25">
      <c r="B143" s="12"/>
      <c r="C143" s="55" t="s">
        <v>35</v>
      </c>
      <c r="D143" s="43">
        <v>16</v>
      </c>
      <c r="E143" s="44">
        <v>8</v>
      </c>
      <c r="F143" s="44">
        <v>8</v>
      </c>
      <c r="G143" s="45">
        <f>F143+G142</f>
        <v>50</v>
      </c>
    </row>
    <row r="144" spans="2:7" ht="17.100000000000001" customHeight="1" x14ac:dyDescent="0.25">
      <c r="B144" s="13"/>
      <c r="C144" s="55" t="s">
        <v>34</v>
      </c>
      <c r="D144" s="43">
        <v>100</v>
      </c>
      <c r="E144" s="44">
        <v>50</v>
      </c>
      <c r="F144" s="44">
        <v>50</v>
      </c>
      <c r="G144" s="45">
        <f>F144+G143</f>
        <v>100</v>
      </c>
    </row>
    <row r="145" spans="2:7" ht="17.100000000000001" customHeight="1" x14ac:dyDescent="0.25">
      <c r="B145" s="13"/>
      <c r="C145" s="60" t="s">
        <v>50</v>
      </c>
      <c r="D145" s="43">
        <v>0</v>
      </c>
      <c r="E145" s="44">
        <v>0</v>
      </c>
      <c r="F145" s="44">
        <v>0</v>
      </c>
      <c r="G145" s="45">
        <f>F145+G144</f>
        <v>100</v>
      </c>
    </row>
    <row r="146" spans="2:7" ht="17.100000000000001" customHeight="1" x14ac:dyDescent="0.25">
      <c r="B146" s="13"/>
      <c r="C146" s="46" t="s">
        <v>2</v>
      </c>
      <c r="D146" s="47">
        <v>200</v>
      </c>
      <c r="E146" s="48">
        <v>100</v>
      </c>
      <c r="F146" s="48">
        <v>100</v>
      </c>
      <c r="G146" s="49"/>
    </row>
    <row r="147" spans="2:7" ht="17.100000000000001" customHeight="1" x14ac:dyDescent="0.25">
      <c r="B147" s="13"/>
      <c r="C147" s="35"/>
      <c r="D147" s="36"/>
      <c r="E147" s="37"/>
      <c r="F147" s="37"/>
      <c r="G147" s="38"/>
    </row>
    <row r="148" spans="2:7" ht="17.100000000000001" customHeight="1" x14ac:dyDescent="0.25">
      <c r="B148" s="13"/>
      <c r="C148" s="35"/>
      <c r="D148" s="36"/>
      <c r="E148" s="37"/>
      <c r="F148" s="37"/>
      <c r="G148" s="38"/>
    </row>
    <row r="149" spans="2:7" ht="17.100000000000001" customHeight="1" x14ac:dyDescent="0.25">
      <c r="B149" s="13"/>
      <c r="C149" s="35"/>
      <c r="D149" s="36"/>
      <c r="E149" s="37"/>
      <c r="F149" s="37"/>
      <c r="G149" s="38"/>
    </row>
    <row r="150" spans="2:7" ht="17.100000000000001" customHeight="1" x14ac:dyDescent="0.25">
      <c r="B150" s="13"/>
      <c r="C150" s="35"/>
      <c r="D150" s="36"/>
      <c r="E150" s="37"/>
      <c r="F150" s="37"/>
      <c r="G150" s="38"/>
    </row>
    <row r="151" spans="2:7" ht="17.100000000000001" customHeight="1" x14ac:dyDescent="0.25">
      <c r="B151" s="13"/>
      <c r="C151" s="35"/>
      <c r="D151" s="36"/>
      <c r="E151" s="37"/>
      <c r="F151" s="37"/>
      <c r="G151" s="38"/>
    </row>
    <row r="152" spans="2:7" ht="17.100000000000001" customHeight="1" x14ac:dyDescent="0.25">
      <c r="B152" s="13"/>
    </row>
    <row r="153" spans="2:7" ht="17.100000000000001" customHeight="1" x14ac:dyDescent="0.25">
      <c r="B153" s="13"/>
    </row>
    <row r="154" spans="2:7" ht="17.100000000000001" customHeight="1" x14ac:dyDescent="0.25">
      <c r="B154" s="13"/>
    </row>
    <row r="155" spans="2:7" ht="17.100000000000001" customHeight="1" x14ac:dyDescent="0.25">
      <c r="B155" s="13"/>
    </row>
    <row r="156" spans="2:7" ht="17.100000000000001" customHeight="1" x14ac:dyDescent="0.25">
      <c r="B156" s="13"/>
      <c r="C156" s="35"/>
      <c r="D156" s="36"/>
      <c r="E156" s="37"/>
      <c r="F156" s="37"/>
      <c r="G156" s="38"/>
    </row>
    <row r="157" spans="2:7" ht="17.100000000000001" customHeight="1" x14ac:dyDescent="0.25">
      <c r="B157" s="13"/>
      <c r="C157" s="35"/>
      <c r="D157" s="36"/>
      <c r="E157" s="37"/>
      <c r="F157" s="37"/>
      <c r="G157" s="38"/>
    </row>
    <row r="158" spans="2:7" ht="17.100000000000001" customHeight="1" x14ac:dyDescent="0.25">
      <c r="B158" s="13"/>
      <c r="C158" s="35"/>
      <c r="D158" s="36"/>
      <c r="E158" s="37"/>
      <c r="F158" s="37"/>
      <c r="G158" s="38"/>
    </row>
    <row r="160" spans="2:7" ht="36" customHeight="1" x14ac:dyDescent="0.25">
      <c r="B160" s="70" t="s">
        <v>36</v>
      </c>
      <c r="C160" s="71"/>
      <c r="D160" s="71"/>
      <c r="E160" s="71"/>
      <c r="F160" s="71"/>
      <c r="G160" s="72"/>
    </row>
    <row r="161" spans="2:7" ht="29.1" customHeight="1" x14ac:dyDescent="0.25">
      <c r="B161" s="10"/>
      <c r="C161" s="20"/>
      <c r="D161" s="15" t="s">
        <v>3</v>
      </c>
      <c r="E161" s="16" t="s">
        <v>4</v>
      </c>
      <c r="F161" s="16" t="s">
        <v>5</v>
      </c>
      <c r="G161" s="17" t="s">
        <v>6</v>
      </c>
    </row>
    <row r="162" spans="2:7" ht="17.100000000000001" customHeight="1" x14ac:dyDescent="0.25">
      <c r="B162" s="11"/>
      <c r="C162" s="54" t="s">
        <v>23</v>
      </c>
      <c r="D162" s="40">
        <v>76</v>
      </c>
      <c r="E162" s="41">
        <v>38</v>
      </c>
      <c r="F162" s="41">
        <v>38</v>
      </c>
      <c r="G162" s="45">
        <f>F162</f>
        <v>38</v>
      </c>
    </row>
    <row r="163" spans="2:7" ht="17.100000000000001" customHeight="1" x14ac:dyDescent="0.25">
      <c r="B163" s="12"/>
      <c r="C163" s="55" t="s">
        <v>24</v>
      </c>
      <c r="D163" s="43">
        <v>92</v>
      </c>
      <c r="E163" s="44">
        <v>46</v>
      </c>
      <c r="F163" s="44">
        <v>46</v>
      </c>
      <c r="G163" s="45">
        <f>F163+G162</f>
        <v>84</v>
      </c>
    </row>
    <row r="164" spans="2:7" ht="15.75" customHeight="1" x14ac:dyDescent="0.25">
      <c r="B164" s="12"/>
      <c r="C164" s="55" t="s">
        <v>51</v>
      </c>
      <c r="D164" s="43">
        <v>28</v>
      </c>
      <c r="E164" s="44">
        <v>14.000000000000002</v>
      </c>
      <c r="F164" s="44">
        <v>14.000000000000002</v>
      </c>
      <c r="G164" s="45">
        <f>F164+G163</f>
        <v>98</v>
      </c>
    </row>
    <row r="165" spans="2:7" ht="17.100000000000001" customHeight="1" x14ac:dyDescent="0.25">
      <c r="B165" s="13"/>
      <c r="C165" s="55" t="s">
        <v>50</v>
      </c>
      <c r="D165" s="43">
        <v>4</v>
      </c>
      <c r="E165" s="44">
        <v>2</v>
      </c>
      <c r="F165" s="44">
        <v>2</v>
      </c>
      <c r="G165" s="45">
        <f>F165+G164</f>
        <v>100</v>
      </c>
    </row>
    <row r="166" spans="2:7" ht="17.100000000000001" customHeight="1" x14ac:dyDescent="0.25">
      <c r="B166" s="13"/>
      <c r="C166" s="46" t="s">
        <v>2</v>
      </c>
      <c r="D166" s="47">
        <f>SUM(D162:D165)</f>
        <v>200</v>
      </c>
      <c r="E166" s="48">
        <v>100</v>
      </c>
      <c r="F166" s="48">
        <v>100</v>
      </c>
      <c r="G166" s="49"/>
    </row>
    <row r="167" spans="2:7" ht="17.100000000000001" customHeight="1" x14ac:dyDescent="0.25">
      <c r="B167" s="13"/>
      <c r="C167" s="35"/>
      <c r="D167" s="36"/>
      <c r="E167" s="37"/>
      <c r="F167" s="37"/>
      <c r="G167" s="38"/>
    </row>
    <row r="168" spans="2:7" ht="17.100000000000001" customHeight="1" x14ac:dyDescent="0.25">
      <c r="B168" s="13"/>
      <c r="C168" s="35"/>
      <c r="D168" s="36"/>
      <c r="E168" s="37"/>
      <c r="F168" s="37"/>
      <c r="G168" s="38"/>
    </row>
    <row r="169" spans="2:7" ht="17.100000000000001" customHeight="1" x14ac:dyDescent="0.25">
      <c r="B169" s="13"/>
      <c r="C169" s="35"/>
      <c r="D169" s="36"/>
      <c r="E169" s="37"/>
      <c r="F169" s="37"/>
      <c r="G169" s="38"/>
    </row>
    <row r="170" spans="2:7" ht="17.100000000000001" customHeight="1" x14ac:dyDescent="0.25">
      <c r="B170" s="13"/>
      <c r="C170" s="35"/>
      <c r="D170" s="36"/>
      <c r="E170" s="37"/>
      <c r="F170" s="37"/>
      <c r="G170" s="38"/>
    </row>
    <row r="171" spans="2:7" ht="17.100000000000001" customHeight="1" x14ac:dyDescent="0.25">
      <c r="B171" s="13"/>
      <c r="C171" s="35"/>
      <c r="D171" s="36"/>
      <c r="E171" s="37"/>
      <c r="F171" s="37"/>
      <c r="G171" s="38"/>
    </row>
    <row r="172" spans="2:7" ht="17.100000000000001" customHeight="1" x14ac:dyDescent="0.25">
      <c r="B172" s="13"/>
      <c r="C172" s="35"/>
      <c r="D172" s="36"/>
      <c r="E172" s="37"/>
      <c r="F172" s="37"/>
      <c r="G172" s="38"/>
    </row>
    <row r="173" spans="2:7" ht="17.100000000000001" customHeight="1" x14ac:dyDescent="0.25">
      <c r="B173" s="13"/>
    </row>
    <row r="174" spans="2:7" ht="17.100000000000001" customHeight="1" x14ac:dyDescent="0.25">
      <c r="B174" s="13"/>
    </row>
    <row r="175" spans="2:7" ht="17.100000000000001" customHeight="1" x14ac:dyDescent="0.25">
      <c r="B175" s="13"/>
    </row>
    <row r="176" spans="2:7" ht="17.100000000000001" customHeight="1" x14ac:dyDescent="0.25">
      <c r="B176" s="13"/>
    </row>
    <row r="177" spans="2:7" ht="17.100000000000001" customHeight="1" x14ac:dyDescent="0.25">
      <c r="B177" s="13"/>
      <c r="C177" s="35"/>
      <c r="D177" s="36"/>
      <c r="E177" s="37"/>
      <c r="F177" s="37"/>
      <c r="G177" s="38"/>
    </row>
    <row r="178" spans="2:7" ht="17.100000000000001" customHeight="1" x14ac:dyDescent="0.25">
      <c r="B178" s="13"/>
      <c r="C178" s="35"/>
      <c r="D178" s="36"/>
      <c r="E178" s="37"/>
      <c r="F178" s="37"/>
      <c r="G178" s="38"/>
    </row>
    <row r="179" spans="2:7" ht="17.100000000000001" customHeight="1" x14ac:dyDescent="0.25">
      <c r="B179" s="13"/>
      <c r="C179" s="35"/>
      <c r="D179" s="36"/>
      <c r="E179" s="37"/>
      <c r="F179" s="37"/>
      <c r="G179" s="38"/>
    </row>
    <row r="180" spans="2:7" ht="17.100000000000001" customHeight="1" x14ac:dyDescent="0.25">
      <c r="B180" s="13"/>
      <c r="C180" s="35"/>
      <c r="D180" s="36"/>
      <c r="E180" s="37"/>
      <c r="F180" s="37"/>
      <c r="G180" s="38"/>
    </row>
    <row r="182" spans="2:7" ht="36" customHeight="1" x14ac:dyDescent="0.25">
      <c r="B182" s="70" t="s">
        <v>37</v>
      </c>
      <c r="C182" s="71"/>
      <c r="D182" s="71"/>
      <c r="E182" s="71"/>
      <c r="F182" s="71"/>
      <c r="G182" s="72"/>
    </row>
    <row r="183" spans="2:7" ht="29.1" customHeight="1" x14ac:dyDescent="0.25">
      <c r="B183" s="10"/>
      <c r="C183" s="20"/>
      <c r="D183" s="15" t="s">
        <v>3</v>
      </c>
      <c r="E183" s="16" t="s">
        <v>4</v>
      </c>
      <c r="F183" s="16" t="s">
        <v>5</v>
      </c>
      <c r="G183" s="17" t="s">
        <v>6</v>
      </c>
    </row>
    <row r="184" spans="2:7" ht="17.100000000000001" customHeight="1" x14ac:dyDescent="0.25">
      <c r="B184" s="11"/>
      <c r="C184" s="54" t="s">
        <v>23</v>
      </c>
      <c r="D184" s="40">
        <v>84</v>
      </c>
      <c r="E184" s="41">
        <v>42</v>
      </c>
      <c r="F184" s="41">
        <v>42</v>
      </c>
      <c r="G184" s="42">
        <v>42</v>
      </c>
    </row>
    <row r="185" spans="2:7" ht="17.100000000000001" customHeight="1" x14ac:dyDescent="0.25">
      <c r="B185" s="12"/>
      <c r="C185" s="55" t="s">
        <v>24</v>
      </c>
      <c r="D185" s="43">
        <v>24</v>
      </c>
      <c r="E185" s="44">
        <v>12</v>
      </c>
      <c r="F185" s="44">
        <v>12</v>
      </c>
      <c r="G185" s="45">
        <f>F185+G184</f>
        <v>54</v>
      </c>
    </row>
    <row r="186" spans="2:7" ht="17.100000000000001" customHeight="1" x14ac:dyDescent="0.25">
      <c r="B186" s="12"/>
      <c r="C186" s="55" t="s">
        <v>51</v>
      </c>
      <c r="D186" s="43">
        <v>92</v>
      </c>
      <c r="E186" s="44">
        <v>46</v>
      </c>
      <c r="F186" s="44">
        <v>46</v>
      </c>
      <c r="G186" s="45">
        <f t="shared" ref="G186:G187" si="9">F186+G185</f>
        <v>100</v>
      </c>
    </row>
    <row r="187" spans="2:7" ht="15.75" customHeight="1" x14ac:dyDescent="0.25">
      <c r="B187" s="12"/>
      <c r="C187" s="19" t="s">
        <v>50</v>
      </c>
      <c r="D187" s="43">
        <v>0</v>
      </c>
      <c r="E187" s="44">
        <v>0</v>
      </c>
      <c r="F187" s="44">
        <v>0</v>
      </c>
      <c r="G187" s="45">
        <f t="shared" si="9"/>
        <v>100</v>
      </c>
    </row>
    <row r="188" spans="2:7" ht="17.100000000000001" customHeight="1" x14ac:dyDescent="0.25">
      <c r="B188" s="13"/>
      <c r="C188" s="46" t="s">
        <v>2</v>
      </c>
      <c r="D188" s="47">
        <v>200</v>
      </c>
      <c r="E188" s="48">
        <v>100</v>
      </c>
      <c r="F188" s="48">
        <v>100</v>
      </c>
      <c r="G188" s="49"/>
    </row>
    <row r="189" spans="2:7" ht="17.100000000000001" customHeight="1" x14ac:dyDescent="0.25">
      <c r="B189" s="13"/>
      <c r="C189" s="35"/>
      <c r="D189" s="36"/>
      <c r="E189" s="37"/>
      <c r="F189" s="37"/>
      <c r="G189" s="38"/>
    </row>
    <row r="190" spans="2:7" ht="17.100000000000001" customHeight="1" x14ac:dyDescent="0.25">
      <c r="B190" s="13"/>
      <c r="C190" s="35"/>
      <c r="D190" s="36"/>
      <c r="E190" s="37"/>
      <c r="F190" s="37"/>
      <c r="G190" s="38"/>
    </row>
    <row r="191" spans="2:7" ht="17.100000000000001" customHeight="1" x14ac:dyDescent="0.25">
      <c r="B191" s="13"/>
      <c r="C191" s="35"/>
      <c r="D191" s="36"/>
      <c r="E191" s="37"/>
      <c r="F191" s="37"/>
      <c r="G191" s="38"/>
    </row>
    <row r="192" spans="2:7" ht="17.100000000000001" customHeight="1" x14ac:dyDescent="0.25">
      <c r="B192" s="13"/>
      <c r="C192" s="35"/>
      <c r="D192" s="36"/>
      <c r="E192" s="37"/>
      <c r="F192" s="37"/>
      <c r="G192" s="38"/>
    </row>
    <row r="193" spans="2:7" ht="17.100000000000001" customHeight="1" x14ac:dyDescent="0.25">
      <c r="B193" s="13"/>
      <c r="C193" s="35"/>
      <c r="D193" s="36"/>
      <c r="E193" s="37"/>
      <c r="F193" s="37"/>
      <c r="G193" s="38"/>
    </row>
    <row r="194" spans="2:7" ht="17.100000000000001" customHeight="1" x14ac:dyDescent="0.25">
      <c r="B194" s="13"/>
    </row>
    <row r="195" spans="2:7" ht="17.100000000000001" customHeight="1" x14ac:dyDescent="0.25">
      <c r="B195" s="13"/>
    </row>
    <row r="196" spans="2:7" ht="17.100000000000001" customHeight="1" x14ac:dyDescent="0.25">
      <c r="B196" s="13"/>
    </row>
    <row r="197" spans="2:7" ht="17.100000000000001" customHeight="1" x14ac:dyDescent="0.25">
      <c r="B197" s="13"/>
    </row>
    <row r="198" spans="2:7" ht="17.100000000000001" customHeight="1" x14ac:dyDescent="0.25">
      <c r="B198" s="13"/>
      <c r="C198" s="35"/>
      <c r="D198" s="36"/>
      <c r="E198" s="37"/>
      <c r="F198" s="37"/>
      <c r="G198" s="38"/>
    </row>
    <row r="199" spans="2:7" ht="17.100000000000001" customHeight="1" x14ac:dyDescent="0.25">
      <c r="B199" s="13"/>
      <c r="C199" s="35"/>
      <c r="D199" s="36"/>
      <c r="E199" s="37"/>
      <c r="F199" s="37"/>
      <c r="G199" s="38"/>
    </row>
    <row r="200" spans="2:7" ht="17.100000000000001" customHeight="1" x14ac:dyDescent="0.25">
      <c r="B200" s="13"/>
      <c r="C200" s="35"/>
      <c r="D200" s="36"/>
      <c r="E200" s="37"/>
      <c r="F200" s="37"/>
      <c r="G200" s="38"/>
    </row>
    <row r="201" spans="2:7" ht="17.100000000000001" customHeight="1" x14ac:dyDescent="0.25">
      <c r="B201" s="13"/>
      <c r="C201" s="35"/>
      <c r="D201" s="36"/>
      <c r="E201" s="37"/>
      <c r="F201" s="37"/>
      <c r="G201" s="38"/>
    </row>
    <row r="203" spans="2:7" ht="36" customHeight="1" x14ac:dyDescent="0.25">
      <c r="B203" s="70" t="s">
        <v>38</v>
      </c>
      <c r="C203" s="71"/>
      <c r="D203" s="71"/>
      <c r="E203" s="71"/>
      <c r="F203" s="71"/>
      <c r="G203" s="72"/>
    </row>
    <row r="204" spans="2:7" ht="29.1" customHeight="1" x14ac:dyDescent="0.25">
      <c r="B204" s="10"/>
      <c r="C204" s="20"/>
      <c r="D204" s="15" t="s">
        <v>3</v>
      </c>
      <c r="E204" s="16" t="s">
        <v>4</v>
      </c>
      <c r="F204" s="16" t="s">
        <v>5</v>
      </c>
      <c r="G204" s="17" t="s">
        <v>6</v>
      </c>
    </row>
    <row r="205" spans="2:7" ht="17.100000000000001" customHeight="1" x14ac:dyDescent="0.25">
      <c r="B205" s="11"/>
      <c r="C205" s="55" t="s">
        <v>52</v>
      </c>
      <c r="D205" s="43">
        <v>50</v>
      </c>
      <c r="E205" s="44">
        <f>D205/194*100</f>
        <v>25.773195876288657</v>
      </c>
      <c r="F205" s="44">
        <f>E205</f>
        <v>25.773195876288657</v>
      </c>
      <c r="G205" s="45">
        <f>F205</f>
        <v>25.773195876288657</v>
      </c>
    </row>
    <row r="206" spans="2:7" ht="17.100000000000001" customHeight="1" x14ac:dyDescent="0.25">
      <c r="B206" s="12"/>
      <c r="C206" s="55" t="s">
        <v>53</v>
      </c>
      <c r="D206" s="43">
        <v>12</v>
      </c>
      <c r="E206" s="44">
        <f t="shared" ref="E206:E209" si="10">D206/194*100</f>
        <v>6.1855670103092786</v>
      </c>
      <c r="F206" s="44">
        <f t="shared" ref="F206:F209" si="11">E206</f>
        <v>6.1855670103092786</v>
      </c>
      <c r="G206" s="45">
        <f>F206+G205</f>
        <v>31.958762886597935</v>
      </c>
    </row>
    <row r="207" spans="2:7" ht="17.100000000000001" customHeight="1" x14ac:dyDescent="0.25">
      <c r="B207" s="12"/>
      <c r="C207" s="55" t="s">
        <v>54</v>
      </c>
      <c r="D207" s="43">
        <v>64</v>
      </c>
      <c r="E207" s="44">
        <f t="shared" si="10"/>
        <v>32.989690721649481</v>
      </c>
      <c r="F207" s="44">
        <f t="shared" si="11"/>
        <v>32.989690721649481</v>
      </c>
      <c r="G207" s="45">
        <f t="shared" ref="G207:G209" si="12">F207+G206</f>
        <v>64.948453608247419</v>
      </c>
    </row>
    <row r="208" spans="2:7" ht="17.100000000000001" customHeight="1" x14ac:dyDescent="0.25">
      <c r="B208" s="13"/>
      <c r="C208" s="55" t="s">
        <v>19</v>
      </c>
      <c r="D208" s="43">
        <v>16</v>
      </c>
      <c r="E208" s="44">
        <f t="shared" si="10"/>
        <v>8.2474226804123703</v>
      </c>
      <c r="F208" s="44">
        <f t="shared" si="11"/>
        <v>8.2474226804123703</v>
      </c>
      <c r="G208" s="45">
        <f t="shared" si="12"/>
        <v>73.19587628865979</v>
      </c>
    </row>
    <row r="209" spans="2:7" ht="17.100000000000001" customHeight="1" x14ac:dyDescent="0.25">
      <c r="B209" s="13"/>
      <c r="C209" s="55" t="s">
        <v>55</v>
      </c>
      <c r="D209" s="43">
        <v>52</v>
      </c>
      <c r="E209" s="44">
        <f t="shared" si="10"/>
        <v>26.804123711340207</v>
      </c>
      <c r="F209" s="44">
        <f t="shared" si="11"/>
        <v>26.804123711340207</v>
      </c>
      <c r="G209" s="45">
        <f t="shared" si="12"/>
        <v>100</v>
      </c>
    </row>
    <row r="210" spans="2:7" ht="17.100000000000001" customHeight="1" x14ac:dyDescent="0.25">
      <c r="B210" s="13"/>
      <c r="C210" s="46" t="s">
        <v>2</v>
      </c>
      <c r="D210" s="47">
        <f>SUM(D205:D209)</f>
        <v>194</v>
      </c>
      <c r="E210" s="48">
        <f>SUM(E205:E209)</f>
        <v>100</v>
      </c>
      <c r="F210" s="48">
        <v>100</v>
      </c>
      <c r="G210" s="49"/>
    </row>
    <row r="211" spans="2:7" ht="17.100000000000001" customHeight="1" x14ac:dyDescent="0.25">
      <c r="B211" s="13"/>
      <c r="C211" s="35"/>
      <c r="D211" s="36"/>
      <c r="E211" s="37"/>
      <c r="F211" s="37"/>
      <c r="G211" s="38"/>
    </row>
    <row r="212" spans="2:7" ht="17.100000000000001" customHeight="1" x14ac:dyDescent="0.25">
      <c r="B212" s="13"/>
      <c r="C212" s="35"/>
      <c r="D212" s="36"/>
      <c r="E212" s="37"/>
      <c r="F212" s="37"/>
      <c r="G212" s="38"/>
    </row>
    <row r="213" spans="2:7" ht="17.100000000000001" customHeight="1" x14ac:dyDescent="0.25">
      <c r="B213" s="13"/>
      <c r="C213" s="35"/>
      <c r="D213" s="36"/>
      <c r="E213" s="37"/>
      <c r="F213" s="37"/>
      <c r="G213" s="38"/>
    </row>
    <row r="214" spans="2:7" ht="17.100000000000001" customHeight="1" x14ac:dyDescent="0.25">
      <c r="B214" s="13"/>
      <c r="C214" s="35"/>
      <c r="D214" s="36"/>
      <c r="E214" s="37"/>
      <c r="F214" s="37"/>
      <c r="G214" s="38"/>
    </row>
    <row r="215" spans="2:7" ht="17.100000000000001" customHeight="1" x14ac:dyDescent="0.25">
      <c r="B215" s="13"/>
      <c r="C215" s="35"/>
      <c r="D215" s="36"/>
      <c r="E215" s="37"/>
      <c r="F215" s="37"/>
      <c r="G215" s="38"/>
    </row>
    <row r="216" spans="2:7" ht="17.100000000000001" customHeight="1" x14ac:dyDescent="0.25">
      <c r="B216" s="13"/>
      <c r="C216" s="35"/>
      <c r="D216" s="36"/>
      <c r="E216" s="37"/>
      <c r="F216" s="37"/>
      <c r="G216" s="38"/>
    </row>
    <row r="217" spans="2:7" ht="17.100000000000001" customHeight="1" x14ac:dyDescent="0.25">
      <c r="B217" s="13"/>
      <c r="C217" s="35"/>
      <c r="D217" s="36"/>
      <c r="E217" s="37"/>
      <c r="F217" s="37"/>
      <c r="G217" s="38"/>
    </row>
    <row r="218" spans="2:7" ht="17.100000000000001" customHeight="1" x14ac:dyDescent="0.25">
      <c r="B218" s="13"/>
      <c r="C218" s="35"/>
      <c r="D218" s="36"/>
      <c r="E218" s="37"/>
      <c r="F218" s="37"/>
      <c r="G218" s="38"/>
    </row>
    <row r="219" spans="2:7" ht="17.100000000000001" customHeight="1" x14ac:dyDescent="0.25">
      <c r="B219" s="13"/>
      <c r="C219" s="35"/>
      <c r="D219" s="36"/>
      <c r="E219" s="37"/>
      <c r="F219" s="37"/>
      <c r="G219" s="38"/>
    </row>
    <row r="220" spans="2:7" ht="17.100000000000001" customHeight="1" x14ac:dyDescent="0.25">
      <c r="B220" s="13"/>
      <c r="C220" s="35"/>
      <c r="D220" s="36"/>
      <c r="E220" s="37"/>
      <c r="F220" s="37"/>
      <c r="G220" s="38"/>
    </row>
    <row r="221" spans="2:7" ht="17.100000000000001" customHeight="1" x14ac:dyDescent="0.25">
      <c r="B221" s="13"/>
      <c r="C221" s="35"/>
      <c r="D221" s="36"/>
      <c r="E221" s="37"/>
      <c r="F221" s="37"/>
      <c r="G221" s="38"/>
    </row>
    <row r="223" spans="2:7" ht="36" customHeight="1" x14ac:dyDescent="0.25">
      <c r="B223" s="70" t="s">
        <v>39</v>
      </c>
      <c r="C223" s="71"/>
      <c r="D223" s="71"/>
      <c r="E223" s="71"/>
      <c r="F223" s="71"/>
      <c r="G223" s="72"/>
    </row>
    <row r="224" spans="2:7" ht="29.1" customHeight="1" x14ac:dyDescent="0.25">
      <c r="B224" s="10"/>
      <c r="C224" s="20"/>
      <c r="D224" s="15" t="s">
        <v>3</v>
      </c>
      <c r="E224" s="16" t="s">
        <v>4</v>
      </c>
      <c r="F224" s="16" t="s">
        <v>5</v>
      </c>
      <c r="G224" s="17" t="s">
        <v>6</v>
      </c>
    </row>
    <row r="225" spans="2:7" ht="17.100000000000001" customHeight="1" x14ac:dyDescent="0.25">
      <c r="B225" s="11"/>
      <c r="C225" s="54" t="s">
        <v>23</v>
      </c>
      <c r="D225" s="40">
        <v>56</v>
      </c>
      <c r="E225" s="41">
        <v>28.000000000000004</v>
      </c>
      <c r="F225" s="41">
        <v>28.000000000000004</v>
      </c>
      <c r="G225" s="45">
        <f>F225</f>
        <v>28.000000000000004</v>
      </c>
    </row>
    <row r="226" spans="2:7" ht="17.100000000000001" customHeight="1" x14ac:dyDescent="0.25">
      <c r="B226" s="12"/>
      <c r="C226" s="55" t="s">
        <v>24</v>
      </c>
      <c r="D226" s="43">
        <v>44</v>
      </c>
      <c r="E226" s="44">
        <v>22</v>
      </c>
      <c r="F226" s="44">
        <v>22</v>
      </c>
      <c r="G226" s="45">
        <f>F226+G225</f>
        <v>50</v>
      </c>
    </row>
    <row r="227" spans="2:7" ht="19.5" customHeight="1" x14ac:dyDescent="0.25">
      <c r="B227" s="12"/>
      <c r="C227" s="55" t="s">
        <v>51</v>
      </c>
      <c r="D227" s="43">
        <v>100</v>
      </c>
      <c r="E227" s="44">
        <v>50</v>
      </c>
      <c r="F227" s="44">
        <v>50</v>
      </c>
      <c r="G227" s="45">
        <f>F227+G226</f>
        <v>100</v>
      </c>
    </row>
    <row r="228" spans="2:7" ht="19.5" customHeight="1" x14ac:dyDescent="0.25">
      <c r="B228" s="12"/>
      <c r="C228" s="19" t="s">
        <v>50</v>
      </c>
      <c r="D228" s="43">
        <v>0</v>
      </c>
      <c r="E228" s="44">
        <v>0</v>
      </c>
      <c r="F228" s="44">
        <v>0</v>
      </c>
      <c r="G228" s="45">
        <f>F228+G227</f>
        <v>100</v>
      </c>
    </row>
    <row r="229" spans="2:7" ht="17.100000000000001" customHeight="1" x14ac:dyDescent="0.25">
      <c r="B229" s="13"/>
      <c r="C229" s="46" t="s">
        <v>2</v>
      </c>
      <c r="D229" s="47">
        <v>200</v>
      </c>
      <c r="E229" s="48">
        <v>100</v>
      </c>
      <c r="F229" s="48">
        <v>100</v>
      </c>
      <c r="G229" s="49"/>
    </row>
    <row r="230" spans="2:7" ht="17.100000000000001" customHeight="1" x14ac:dyDescent="0.25">
      <c r="B230" s="13"/>
      <c r="C230" s="35"/>
      <c r="D230" s="36"/>
      <c r="E230" s="37"/>
      <c r="F230" s="37"/>
      <c r="G230" s="38"/>
    </row>
    <row r="231" spans="2:7" ht="17.100000000000001" customHeight="1" x14ac:dyDescent="0.25">
      <c r="B231" s="13"/>
      <c r="C231" s="35"/>
      <c r="D231" s="36"/>
      <c r="E231" s="37"/>
      <c r="F231" s="37"/>
      <c r="G231" s="38"/>
    </row>
    <row r="232" spans="2:7" ht="17.100000000000001" customHeight="1" x14ac:dyDescent="0.25">
      <c r="B232" s="13"/>
      <c r="C232" s="35"/>
      <c r="D232" s="36"/>
      <c r="E232" s="37"/>
      <c r="F232" s="37"/>
      <c r="G232" s="38"/>
    </row>
    <row r="233" spans="2:7" ht="17.100000000000001" customHeight="1" x14ac:dyDescent="0.25">
      <c r="B233" s="13"/>
    </row>
    <row r="234" spans="2:7" ht="17.100000000000001" customHeight="1" x14ac:dyDescent="0.25">
      <c r="B234" s="13"/>
    </row>
    <row r="235" spans="2:7" ht="17.100000000000001" customHeight="1" x14ac:dyDescent="0.25">
      <c r="B235" s="13"/>
    </row>
    <row r="236" spans="2:7" ht="17.100000000000001" customHeight="1" x14ac:dyDescent="0.25">
      <c r="B236" s="13"/>
    </row>
    <row r="237" spans="2:7" ht="17.100000000000001" customHeight="1" x14ac:dyDescent="0.25">
      <c r="B237" s="13"/>
      <c r="C237" s="35"/>
      <c r="D237" s="36"/>
      <c r="E237" s="37"/>
      <c r="F237" s="37"/>
      <c r="G237" s="38"/>
    </row>
    <row r="238" spans="2:7" ht="17.100000000000001" customHeight="1" x14ac:dyDescent="0.25">
      <c r="B238" s="13"/>
      <c r="C238" s="35"/>
      <c r="D238" s="36"/>
      <c r="E238" s="37"/>
      <c r="F238" s="37"/>
      <c r="G238" s="38"/>
    </row>
    <row r="239" spans="2:7" ht="17.100000000000001" customHeight="1" x14ac:dyDescent="0.25">
      <c r="B239" s="13"/>
      <c r="C239" s="35"/>
      <c r="D239" s="36"/>
      <c r="E239" s="37"/>
      <c r="F239" s="37"/>
      <c r="G239" s="38"/>
    </row>
    <row r="240" spans="2:7" ht="17.100000000000001" customHeight="1" x14ac:dyDescent="0.25">
      <c r="B240" s="13"/>
      <c r="C240" s="35"/>
      <c r="D240" s="36"/>
      <c r="E240" s="37"/>
      <c r="F240" s="37"/>
      <c r="G240" s="38"/>
    </row>
    <row r="241" spans="2:7" ht="17.100000000000001" customHeight="1" x14ac:dyDescent="0.25">
      <c r="B241" s="13"/>
      <c r="C241" s="35"/>
      <c r="D241" s="36"/>
      <c r="E241" s="37"/>
      <c r="F241" s="37"/>
      <c r="G241" s="38"/>
    </row>
    <row r="242" spans="2:7" ht="17.100000000000001" customHeight="1" x14ac:dyDescent="0.25">
      <c r="B242" s="13"/>
      <c r="C242" s="35"/>
      <c r="D242" s="36"/>
      <c r="E242" s="37"/>
      <c r="F242" s="37"/>
      <c r="G242" s="38"/>
    </row>
    <row r="244" spans="2:7" ht="54.95" customHeight="1" x14ac:dyDescent="0.25">
      <c r="B244" s="70" t="s">
        <v>40</v>
      </c>
      <c r="C244" s="71"/>
      <c r="D244" s="71"/>
      <c r="E244" s="71"/>
      <c r="F244" s="71"/>
      <c r="G244" s="72"/>
    </row>
    <row r="245" spans="2:7" ht="29.1" customHeight="1" x14ac:dyDescent="0.25">
      <c r="B245" s="10"/>
      <c r="C245" s="20"/>
      <c r="D245" s="15" t="s">
        <v>3</v>
      </c>
      <c r="E245" s="16" t="s">
        <v>4</v>
      </c>
      <c r="F245" s="16" t="s">
        <v>5</v>
      </c>
      <c r="G245" s="17" t="s">
        <v>6</v>
      </c>
    </row>
    <row r="246" spans="2:7" ht="17.100000000000001" customHeight="1" x14ac:dyDescent="0.25">
      <c r="B246" s="12"/>
      <c r="C246" s="55" t="s">
        <v>23</v>
      </c>
      <c r="D246" s="43">
        <v>100</v>
      </c>
      <c r="E246" s="44">
        <f>D246/200*100</f>
        <v>50</v>
      </c>
      <c r="F246" s="44">
        <f>E246</f>
        <v>50</v>
      </c>
      <c r="G246" s="45">
        <f>F246</f>
        <v>50</v>
      </c>
    </row>
    <row r="247" spans="2:7" ht="17.100000000000001" customHeight="1" x14ac:dyDescent="0.25">
      <c r="B247" s="12"/>
      <c r="C247" s="55" t="s">
        <v>24</v>
      </c>
      <c r="D247" s="43">
        <v>4</v>
      </c>
      <c r="E247" s="44">
        <f>D247/200*100</f>
        <v>2</v>
      </c>
      <c r="F247" s="44">
        <f>E247</f>
        <v>2</v>
      </c>
      <c r="G247" s="45">
        <f>F247+G246</f>
        <v>52</v>
      </c>
    </row>
    <row r="248" spans="2:7" ht="17.100000000000001" customHeight="1" x14ac:dyDescent="0.25">
      <c r="B248" s="13"/>
      <c r="C248" s="55" t="s">
        <v>51</v>
      </c>
      <c r="D248" s="43">
        <v>96</v>
      </c>
      <c r="E248" s="44">
        <f>D248/200*100</f>
        <v>48</v>
      </c>
      <c r="F248" s="44">
        <f>E248</f>
        <v>48</v>
      </c>
      <c r="G248" s="45">
        <f t="shared" ref="G248:G249" si="13">F248+G247</f>
        <v>100</v>
      </c>
    </row>
    <row r="249" spans="2:7" ht="17.100000000000001" customHeight="1" x14ac:dyDescent="0.25">
      <c r="B249" s="13"/>
      <c r="C249" s="19" t="s">
        <v>50</v>
      </c>
      <c r="D249" s="43">
        <v>0</v>
      </c>
      <c r="E249" s="44">
        <v>0</v>
      </c>
      <c r="F249" s="44">
        <v>0</v>
      </c>
      <c r="G249" s="45">
        <f t="shared" si="13"/>
        <v>100</v>
      </c>
    </row>
    <row r="250" spans="2:7" ht="17.100000000000001" customHeight="1" x14ac:dyDescent="0.25">
      <c r="B250" s="13"/>
      <c r="C250" s="46" t="s">
        <v>2</v>
      </c>
      <c r="D250" s="47">
        <v>200</v>
      </c>
      <c r="E250" s="48">
        <v>100</v>
      </c>
      <c r="F250" s="48">
        <v>100</v>
      </c>
      <c r="G250" s="49"/>
    </row>
    <row r="251" spans="2:7" ht="17.100000000000001" customHeight="1" x14ac:dyDescent="0.25">
      <c r="B251" s="13"/>
      <c r="C251" s="35"/>
      <c r="D251" s="36"/>
      <c r="E251" s="37"/>
      <c r="F251" s="37"/>
      <c r="G251" s="38"/>
    </row>
    <row r="252" spans="2:7" ht="17.100000000000001" customHeight="1" x14ac:dyDescent="0.25">
      <c r="B252" s="13"/>
      <c r="C252" s="35"/>
      <c r="D252" s="36"/>
      <c r="E252" s="37"/>
      <c r="F252" s="37"/>
      <c r="G252" s="38"/>
    </row>
    <row r="253" spans="2:7" ht="17.100000000000001" customHeight="1" x14ac:dyDescent="0.25">
      <c r="B253" s="13"/>
      <c r="C253" s="35"/>
      <c r="D253" s="36"/>
      <c r="E253" s="37"/>
      <c r="F253" s="37"/>
      <c r="G253" s="38"/>
    </row>
    <row r="254" spans="2:7" ht="17.100000000000001" customHeight="1" x14ac:dyDescent="0.25">
      <c r="B254" s="13"/>
      <c r="G254" s="38"/>
    </row>
    <row r="255" spans="2:7" ht="17.100000000000001" customHeight="1" x14ac:dyDescent="0.25">
      <c r="B255" s="13"/>
      <c r="G255" s="38"/>
    </row>
    <row r="256" spans="2:7" ht="17.100000000000001" customHeight="1" x14ac:dyDescent="0.25">
      <c r="B256" s="13"/>
      <c r="G256" s="38"/>
    </row>
    <row r="257" spans="2:13" ht="17.100000000000001" customHeight="1" x14ac:dyDescent="0.25">
      <c r="B257" s="13"/>
      <c r="G257" s="38"/>
    </row>
    <row r="258" spans="2:13" ht="17.100000000000001" customHeight="1" x14ac:dyDescent="0.25">
      <c r="B258" s="13"/>
      <c r="C258" s="35"/>
      <c r="D258" s="36"/>
      <c r="E258" s="37"/>
      <c r="F258" s="37"/>
      <c r="G258" s="38"/>
    </row>
    <row r="259" spans="2:13" ht="17.100000000000001" customHeight="1" x14ac:dyDescent="0.25">
      <c r="B259" s="13"/>
      <c r="C259" s="35"/>
      <c r="D259" s="36"/>
      <c r="E259" s="37"/>
      <c r="F259" s="37"/>
      <c r="G259" s="38"/>
    </row>
    <row r="260" spans="2:13" ht="17.100000000000001" customHeight="1" x14ac:dyDescent="0.25">
      <c r="B260" s="13"/>
      <c r="C260" s="35"/>
      <c r="D260" s="36"/>
      <c r="E260" s="37"/>
      <c r="F260" s="37"/>
      <c r="G260" s="38"/>
    </row>
    <row r="261" spans="2:13" ht="17.100000000000001" customHeight="1" x14ac:dyDescent="0.25">
      <c r="B261" s="13"/>
      <c r="C261" s="35"/>
      <c r="D261" s="36"/>
      <c r="E261" s="37"/>
      <c r="F261" s="37"/>
      <c r="G261" s="38"/>
    </row>
    <row r="262" spans="2:13" ht="17.100000000000001" customHeight="1" x14ac:dyDescent="0.25">
      <c r="B262" s="13"/>
      <c r="C262" s="35"/>
      <c r="D262" s="36"/>
      <c r="E262" s="37"/>
      <c r="F262" s="37"/>
      <c r="G262" s="38"/>
    </row>
    <row r="264" spans="2:13" ht="36" customHeight="1" x14ac:dyDescent="0.25">
      <c r="B264" s="67">
        <v>9</v>
      </c>
      <c r="C264" s="68"/>
      <c r="D264" s="68"/>
      <c r="E264" s="68"/>
      <c r="F264" s="68"/>
      <c r="G264" s="69"/>
    </row>
    <row r="265" spans="2:13" ht="29.1" customHeight="1" x14ac:dyDescent="0.25">
      <c r="B265" s="10"/>
      <c r="C265" s="20"/>
      <c r="D265" s="15" t="s">
        <v>3</v>
      </c>
      <c r="E265" s="16" t="s">
        <v>4</v>
      </c>
      <c r="F265" s="16" t="s">
        <v>5</v>
      </c>
      <c r="G265" s="17" t="s">
        <v>6</v>
      </c>
      <c r="I265" s="20"/>
      <c r="J265" s="15" t="s">
        <v>3</v>
      </c>
      <c r="K265" s="16" t="s">
        <v>4</v>
      </c>
      <c r="L265" s="16" t="s">
        <v>5</v>
      </c>
      <c r="M265" s="17" t="s">
        <v>6</v>
      </c>
    </row>
    <row r="266" spans="2:13" ht="21" customHeight="1" x14ac:dyDescent="0.25">
      <c r="B266" s="11"/>
      <c r="C266" s="39" t="s">
        <v>57</v>
      </c>
      <c r="D266" s="23">
        <v>108</v>
      </c>
      <c r="E266" s="24">
        <f>D266/200*100</f>
        <v>54</v>
      </c>
      <c r="F266" s="24">
        <f>E266</f>
        <v>54</v>
      </c>
      <c r="G266" s="25">
        <f>F266</f>
        <v>54</v>
      </c>
      <c r="I266" s="39" t="s">
        <v>57</v>
      </c>
      <c r="J266" s="23">
        <v>108</v>
      </c>
      <c r="K266" s="24">
        <f>J266/165*100</f>
        <v>65.454545454545453</v>
      </c>
      <c r="L266" s="24">
        <f>K266</f>
        <v>65.454545454545453</v>
      </c>
      <c r="M266" s="25">
        <f>L266</f>
        <v>65.454545454545453</v>
      </c>
    </row>
    <row r="267" spans="2:13" ht="17.25" customHeight="1" x14ac:dyDescent="0.25">
      <c r="B267" s="12"/>
      <c r="C267" s="39" t="s">
        <v>58</v>
      </c>
      <c r="D267" s="29">
        <v>21</v>
      </c>
      <c r="E267" s="24">
        <f t="shared" ref="E267:E269" si="14">D267/200*100</f>
        <v>10.5</v>
      </c>
      <c r="F267" s="24">
        <f t="shared" ref="F267:F269" si="15">E267</f>
        <v>10.5</v>
      </c>
      <c r="G267" s="30">
        <f>F267+G266</f>
        <v>64.5</v>
      </c>
      <c r="I267" s="39" t="s">
        <v>58</v>
      </c>
      <c r="J267" s="29">
        <v>21</v>
      </c>
      <c r="K267" s="24">
        <f t="shared" ref="K267:K269" si="16">J267/165*100</f>
        <v>12.727272727272727</v>
      </c>
      <c r="L267" s="24">
        <f t="shared" ref="L267:L270" si="17">K267</f>
        <v>12.727272727272727</v>
      </c>
      <c r="M267" s="30">
        <f>L267+M266</f>
        <v>78.181818181818187</v>
      </c>
    </row>
    <row r="268" spans="2:13" ht="17.100000000000001" customHeight="1" x14ac:dyDescent="0.25">
      <c r="B268" s="12"/>
      <c r="C268" s="39" t="s">
        <v>52</v>
      </c>
      <c r="D268" s="27">
        <v>21</v>
      </c>
      <c r="E268" s="24">
        <f t="shared" si="14"/>
        <v>10.5</v>
      </c>
      <c r="F268" s="24">
        <f t="shared" si="15"/>
        <v>10.5</v>
      </c>
      <c r="G268" s="30">
        <f t="shared" ref="G268:G269" si="18">F268+G267</f>
        <v>75</v>
      </c>
      <c r="I268" s="39" t="s">
        <v>52</v>
      </c>
      <c r="J268" s="27">
        <v>21</v>
      </c>
      <c r="K268" s="24">
        <f t="shared" si="16"/>
        <v>12.727272727272727</v>
      </c>
      <c r="L268" s="24">
        <f t="shared" si="17"/>
        <v>12.727272727272727</v>
      </c>
      <c r="M268" s="30">
        <f t="shared" ref="M268:M269" si="19">L268+M267</f>
        <v>90.909090909090907</v>
      </c>
    </row>
    <row r="269" spans="2:13" ht="17.100000000000001" customHeight="1" x14ac:dyDescent="0.25">
      <c r="B269" s="12"/>
      <c r="C269" s="39" t="s">
        <v>19</v>
      </c>
      <c r="D269" s="53">
        <v>15</v>
      </c>
      <c r="E269" s="24">
        <f t="shared" si="14"/>
        <v>7.5</v>
      </c>
      <c r="F269" s="24">
        <f t="shared" si="15"/>
        <v>7.5</v>
      </c>
      <c r="G269" s="30">
        <f t="shared" si="18"/>
        <v>82.5</v>
      </c>
      <c r="I269" s="39" t="s">
        <v>19</v>
      </c>
      <c r="J269" s="53">
        <v>15</v>
      </c>
      <c r="K269" s="24">
        <f t="shared" si="16"/>
        <v>9.0909090909090917</v>
      </c>
      <c r="L269" s="24">
        <f t="shared" si="17"/>
        <v>9.0909090909090917</v>
      </c>
      <c r="M269" s="30">
        <f t="shared" si="19"/>
        <v>100</v>
      </c>
    </row>
    <row r="270" spans="2:13" ht="17.100000000000001" customHeight="1" x14ac:dyDescent="0.25">
      <c r="B270" s="13"/>
      <c r="C270" s="14" t="s">
        <v>2</v>
      </c>
      <c r="D270" s="2">
        <f>SUM(D266:D269)</f>
        <v>165</v>
      </c>
      <c r="E270" s="6"/>
      <c r="F270" s="6"/>
      <c r="G270" s="7"/>
      <c r="I270" s="14" t="s">
        <v>2</v>
      </c>
      <c r="J270" s="2">
        <f>SUM(J266:J269)</f>
        <v>165</v>
      </c>
      <c r="K270" s="6">
        <f>SUM(K266:K269)</f>
        <v>100</v>
      </c>
      <c r="L270" s="6">
        <f t="shared" si="17"/>
        <v>100</v>
      </c>
      <c r="M270" s="7"/>
    </row>
    <row r="271" spans="2:13" ht="17.100000000000001" customHeight="1" x14ac:dyDescent="0.25">
      <c r="B271" s="13"/>
      <c r="C271" s="35"/>
      <c r="D271" s="36"/>
      <c r="E271" s="37"/>
      <c r="F271" s="37"/>
      <c r="G271" s="38"/>
    </row>
    <row r="272" spans="2:13" ht="17.100000000000001" customHeight="1" x14ac:dyDescent="0.25">
      <c r="B272" s="13"/>
      <c r="C272" s="35"/>
      <c r="D272" s="36"/>
      <c r="E272" s="37"/>
      <c r="F272" s="37"/>
      <c r="G272" s="38"/>
    </row>
    <row r="273" spans="2:17" ht="17.100000000000001" customHeight="1" x14ac:dyDescent="0.25">
      <c r="B273" s="13"/>
      <c r="C273" s="35"/>
      <c r="D273" s="36"/>
      <c r="E273" s="37"/>
      <c r="F273" s="37"/>
      <c r="G273" s="38"/>
    </row>
    <row r="274" spans="2:17" ht="17.100000000000001" customHeight="1" x14ac:dyDescent="0.25">
      <c r="B274" s="13"/>
      <c r="C274" s="35"/>
      <c r="D274" s="36"/>
      <c r="E274" s="37"/>
      <c r="F274" s="37"/>
      <c r="G274" s="38"/>
    </row>
    <row r="275" spans="2:17" ht="17.100000000000001" customHeight="1" x14ac:dyDescent="0.25">
      <c r="B275" s="13"/>
      <c r="C275" s="35"/>
      <c r="D275" s="36"/>
      <c r="E275" s="37"/>
      <c r="F275" s="37"/>
      <c r="G275" s="38"/>
    </row>
    <row r="276" spans="2:17" ht="17.100000000000001" customHeight="1" x14ac:dyDescent="0.25">
      <c r="B276" s="13"/>
      <c r="C276" s="35"/>
      <c r="D276" s="36"/>
      <c r="E276" s="37"/>
      <c r="F276" s="37"/>
      <c r="G276" s="38"/>
    </row>
    <row r="277" spans="2:17" ht="17.100000000000001" customHeight="1" x14ac:dyDescent="0.25">
      <c r="B277" s="13"/>
      <c r="C277" s="35"/>
      <c r="D277" s="36"/>
      <c r="E277" s="37"/>
      <c r="F277" s="37"/>
      <c r="G277" s="38"/>
    </row>
    <row r="278" spans="2:17" ht="17.100000000000001" customHeight="1" x14ac:dyDescent="0.25">
      <c r="B278" s="13"/>
      <c r="C278" s="35"/>
      <c r="D278" s="36"/>
      <c r="E278" s="37"/>
      <c r="F278" s="37"/>
      <c r="G278" s="38"/>
    </row>
    <row r="279" spans="2:17" ht="17.100000000000001" customHeight="1" x14ac:dyDescent="0.25">
      <c r="B279" s="13"/>
      <c r="C279" s="35"/>
      <c r="D279" s="36"/>
      <c r="E279" s="37"/>
      <c r="F279" s="37"/>
      <c r="G279" s="38"/>
    </row>
    <row r="280" spans="2:17" ht="17.100000000000001" customHeight="1" x14ac:dyDescent="0.25">
      <c r="B280" s="13"/>
      <c r="C280" s="35"/>
      <c r="D280" s="36"/>
      <c r="E280" s="37"/>
      <c r="F280" s="37"/>
      <c r="G280" s="38"/>
    </row>
    <row r="281" spans="2:17" ht="17.100000000000001" customHeight="1" x14ac:dyDescent="0.25">
      <c r="B281" s="13"/>
      <c r="C281" s="35"/>
      <c r="D281" s="36"/>
      <c r="E281" s="37"/>
      <c r="F281" s="37"/>
      <c r="G281" s="38"/>
    </row>
    <row r="282" spans="2:17" ht="17.100000000000001" customHeight="1" x14ac:dyDescent="0.25">
      <c r="B282" s="13"/>
      <c r="C282" s="35"/>
      <c r="D282" s="36"/>
      <c r="E282" s="37"/>
      <c r="F282" s="37"/>
      <c r="G282" s="38"/>
    </row>
    <row r="283" spans="2:17" ht="17.100000000000001" customHeight="1" x14ac:dyDescent="0.25">
      <c r="B283" s="13"/>
      <c r="C283" s="35"/>
      <c r="D283" s="36"/>
      <c r="E283" s="37"/>
      <c r="F283" s="37"/>
      <c r="G283" s="38"/>
    </row>
    <row r="285" spans="2:17" ht="34.5" customHeight="1" x14ac:dyDescent="0.25">
      <c r="B285" s="67">
        <v>10</v>
      </c>
      <c r="C285" s="68"/>
      <c r="D285" s="68"/>
      <c r="E285" s="68"/>
      <c r="F285" s="68"/>
      <c r="G285" s="69"/>
    </row>
    <row r="286" spans="2:17" ht="29.1" customHeight="1" x14ac:dyDescent="0.25">
      <c r="B286" s="10"/>
      <c r="C286" s="20"/>
      <c r="D286" s="15" t="s">
        <v>3</v>
      </c>
      <c r="E286" s="16" t="s">
        <v>4</v>
      </c>
      <c r="F286" s="16" t="s">
        <v>5</v>
      </c>
      <c r="G286" s="17" t="s">
        <v>6</v>
      </c>
      <c r="M286" s="20"/>
      <c r="N286" s="15" t="s">
        <v>3</v>
      </c>
      <c r="O286" s="16" t="s">
        <v>4</v>
      </c>
      <c r="P286" s="16" t="s">
        <v>5</v>
      </c>
      <c r="Q286" s="17" t="s">
        <v>6</v>
      </c>
    </row>
    <row r="287" spans="2:17" ht="17.100000000000001" customHeight="1" x14ac:dyDescent="0.25">
      <c r="B287" s="11"/>
      <c r="C287" s="39" t="s">
        <v>59</v>
      </c>
      <c r="D287" s="1">
        <v>141</v>
      </c>
      <c r="E287" s="24">
        <f>D287/200*100</f>
        <v>70.5</v>
      </c>
      <c r="F287" s="24">
        <f>E287</f>
        <v>70.5</v>
      </c>
      <c r="G287" s="25">
        <f>F287</f>
        <v>70.5</v>
      </c>
      <c r="M287" s="39" t="s">
        <v>59</v>
      </c>
      <c r="N287" s="1">
        <v>141</v>
      </c>
      <c r="O287" s="24">
        <f>N287/201*100</f>
        <v>70.149253731343293</v>
      </c>
      <c r="P287" s="24">
        <f>O287</f>
        <v>70.149253731343293</v>
      </c>
      <c r="Q287" s="25">
        <f>P287</f>
        <v>70.149253731343293</v>
      </c>
    </row>
    <row r="288" spans="2:17" ht="17.100000000000001" customHeight="1" x14ac:dyDescent="0.25">
      <c r="B288" s="12"/>
      <c r="C288" s="19" t="s">
        <v>60</v>
      </c>
      <c r="D288" s="3">
        <v>18</v>
      </c>
      <c r="E288" s="24">
        <f t="shared" ref="E288:E289" si="20">D288/200*100</f>
        <v>9</v>
      </c>
      <c r="F288" s="24">
        <f t="shared" ref="F288:F289" si="21">E288</f>
        <v>9</v>
      </c>
      <c r="G288" s="30">
        <f>F288+G287</f>
        <v>79.5</v>
      </c>
      <c r="M288" s="19" t="s">
        <v>60</v>
      </c>
      <c r="N288" s="3">
        <v>18</v>
      </c>
      <c r="O288" s="24">
        <f>N288/201*100</f>
        <v>8.9552238805970141</v>
      </c>
      <c r="P288" s="24">
        <f t="shared" ref="P288:P289" si="22">O288</f>
        <v>8.9552238805970141</v>
      </c>
      <c r="Q288" s="30">
        <f>P288+Q287</f>
        <v>79.104477611940311</v>
      </c>
    </row>
    <row r="289" spans="2:17" ht="17.100000000000001" customHeight="1" x14ac:dyDescent="0.25">
      <c r="B289" s="12"/>
      <c r="C289" s="19" t="s">
        <v>61</v>
      </c>
      <c r="D289" s="23">
        <v>42</v>
      </c>
      <c r="E289" s="24">
        <f t="shared" si="20"/>
        <v>21</v>
      </c>
      <c r="F289" s="24">
        <f t="shared" si="21"/>
        <v>21</v>
      </c>
      <c r="G289" s="30">
        <f t="shared" ref="G289" si="23">F289+G288</f>
        <v>100.5</v>
      </c>
      <c r="M289" s="19" t="s">
        <v>61</v>
      </c>
      <c r="N289" s="23">
        <v>42</v>
      </c>
      <c r="O289" s="24">
        <f>N289/201*100</f>
        <v>20.8955223880597</v>
      </c>
      <c r="P289" s="24">
        <f t="shared" si="22"/>
        <v>20.8955223880597</v>
      </c>
      <c r="Q289" s="30">
        <f t="shared" ref="Q289" si="24">P289+Q288</f>
        <v>100.00000000000001</v>
      </c>
    </row>
    <row r="290" spans="2:17" ht="17.100000000000001" customHeight="1" x14ac:dyDescent="0.25">
      <c r="B290" s="13"/>
      <c r="C290" s="14" t="s">
        <v>2</v>
      </c>
      <c r="D290" s="2">
        <f>SUM(D287:D289)</f>
        <v>201</v>
      </c>
      <c r="E290" s="6"/>
      <c r="F290" s="6"/>
      <c r="G290" s="7"/>
      <c r="M290" s="14" t="s">
        <v>2</v>
      </c>
      <c r="N290" s="2">
        <f>SUM(N287:N289)</f>
        <v>201</v>
      </c>
      <c r="O290" s="6">
        <f>SUM(O287:O289)</f>
        <v>100.00000000000001</v>
      </c>
      <c r="P290" s="6">
        <f>SUM(P287:P289)</f>
        <v>100.00000000000001</v>
      </c>
      <c r="Q290" s="7"/>
    </row>
    <row r="292" spans="2:17" ht="21" customHeight="1" x14ac:dyDescent="0.25">
      <c r="B292" s="67">
        <v>11</v>
      </c>
      <c r="C292" s="68"/>
      <c r="D292" s="68"/>
      <c r="E292" s="68"/>
      <c r="F292" s="68"/>
      <c r="G292" s="69"/>
    </row>
    <row r="293" spans="2:17" ht="29.1" customHeight="1" x14ac:dyDescent="0.25">
      <c r="B293" s="10"/>
      <c r="C293" s="20"/>
      <c r="D293" s="15" t="s">
        <v>3</v>
      </c>
      <c r="E293" s="16" t="s">
        <v>4</v>
      </c>
      <c r="F293" s="16" t="s">
        <v>5</v>
      </c>
      <c r="G293" s="17" t="s">
        <v>6</v>
      </c>
      <c r="J293" s="20"/>
      <c r="K293" s="15" t="s">
        <v>3</v>
      </c>
      <c r="L293" s="16" t="s">
        <v>4</v>
      </c>
      <c r="M293" s="16" t="s">
        <v>5</v>
      </c>
      <c r="N293" s="17" t="s">
        <v>6</v>
      </c>
    </row>
    <row r="294" spans="2:17" ht="17.100000000000001" customHeight="1" x14ac:dyDescent="0.25">
      <c r="B294" s="12"/>
      <c r="C294" s="65" t="s">
        <v>62</v>
      </c>
      <c r="D294" s="3">
        <v>78</v>
      </c>
      <c r="E294" s="24">
        <f>D294/200*100</f>
        <v>39</v>
      </c>
      <c r="F294" s="24">
        <f>E294</f>
        <v>39</v>
      </c>
      <c r="G294" s="25">
        <f>F294</f>
        <v>39</v>
      </c>
      <c r="J294" s="65" t="s">
        <v>62</v>
      </c>
      <c r="K294" s="3">
        <v>78</v>
      </c>
      <c r="L294" s="24">
        <f>K294/255*100</f>
        <v>30.588235294117649</v>
      </c>
      <c r="M294" s="24">
        <f>L294</f>
        <v>30.588235294117649</v>
      </c>
      <c r="N294" s="25">
        <f>M294</f>
        <v>30.588235294117649</v>
      </c>
    </row>
    <row r="295" spans="2:17" ht="30" customHeight="1" x14ac:dyDescent="0.25">
      <c r="B295" s="12"/>
      <c r="C295" s="65" t="s">
        <v>63</v>
      </c>
      <c r="D295" s="3">
        <v>21</v>
      </c>
      <c r="E295" s="24">
        <f t="shared" ref="E295:E301" si="25">D295/200*100</f>
        <v>10.5</v>
      </c>
      <c r="F295" s="24">
        <f t="shared" ref="F295:G297" si="26">E295</f>
        <v>10.5</v>
      </c>
      <c r="G295" s="30">
        <f>F295+G294</f>
        <v>49.5</v>
      </c>
      <c r="J295" s="65" t="s">
        <v>63</v>
      </c>
      <c r="K295" s="3">
        <v>21</v>
      </c>
      <c r="L295" s="24">
        <f t="shared" ref="L295:L301" si="27">K295/255*100</f>
        <v>8.235294117647058</v>
      </c>
      <c r="M295" s="24">
        <f t="shared" ref="M295:M302" si="28">L295</f>
        <v>8.235294117647058</v>
      </c>
      <c r="N295" s="30">
        <f>M295+N294</f>
        <v>38.82352941176471</v>
      </c>
    </row>
    <row r="296" spans="2:17" ht="30" customHeight="1" x14ac:dyDescent="0.25">
      <c r="B296" s="12"/>
      <c r="C296" s="66" t="s">
        <v>64</v>
      </c>
      <c r="D296" s="3">
        <v>12</v>
      </c>
      <c r="E296" s="24">
        <f t="shared" si="25"/>
        <v>6</v>
      </c>
      <c r="F296" s="24">
        <f t="shared" si="26"/>
        <v>6</v>
      </c>
      <c r="G296" s="30">
        <f t="shared" ref="G296" si="29">F296+G295</f>
        <v>55.5</v>
      </c>
      <c r="J296" s="66" t="s">
        <v>64</v>
      </c>
      <c r="K296" s="3">
        <v>12</v>
      </c>
      <c r="L296" s="24">
        <f t="shared" si="27"/>
        <v>4.7058823529411766</v>
      </c>
      <c r="M296" s="24">
        <f t="shared" si="28"/>
        <v>4.7058823529411766</v>
      </c>
      <c r="N296" s="30">
        <f t="shared" ref="N296" si="30">M296+N295</f>
        <v>43.529411764705884</v>
      </c>
    </row>
    <row r="297" spans="2:17" ht="30" customHeight="1" x14ac:dyDescent="0.25">
      <c r="B297" s="12"/>
      <c r="C297" s="65" t="s">
        <v>65</v>
      </c>
      <c r="D297" s="3">
        <v>39</v>
      </c>
      <c r="E297" s="24">
        <f t="shared" si="25"/>
        <v>19.5</v>
      </c>
      <c r="F297" s="24">
        <f t="shared" si="26"/>
        <v>19.5</v>
      </c>
      <c r="G297" s="25">
        <f t="shared" si="26"/>
        <v>19.5</v>
      </c>
      <c r="J297" s="65" t="s">
        <v>65</v>
      </c>
      <c r="K297" s="3">
        <v>39</v>
      </c>
      <c r="L297" s="24">
        <f t="shared" si="27"/>
        <v>15.294117647058824</v>
      </c>
      <c r="M297" s="24">
        <f t="shared" si="28"/>
        <v>15.294117647058824</v>
      </c>
      <c r="N297" s="25">
        <f t="shared" ref="N297" si="31">M297</f>
        <v>15.294117647058824</v>
      </c>
    </row>
    <row r="298" spans="2:17" ht="38.25" customHeight="1" x14ac:dyDescent="0.25">
      <c r="B298" s="12"/>
      <c r="C298" s="65" t="s">
        <v>66</v>
      </c>
      <c r="D298" s="3">
        <v>33</v>
      </c>
      <c r="E298" s="24">
        <f t="shared" si="25"/>
        <v>16.5</v>
      </c>
      <c r="F298" s="24">
        <f t="shared" ref="F298" si="32">E298</f>
        <v>16.5</v>
      </c>
      <c r="G298" s="30">
        <f t="shared" ref="G298:G299" si="33">F298+G297</f>
        <v>36</v>
      </c>
      <c r="J298" s="65" t="s">
        <v>66</v>
      </c>
      <c r="K298" s="3">
        <v>33</v>
      </c>
      <c r="L298" s="24">
        <f t="shared" si="27"/>
        <v>12.941176470588237</v>
      </c>
      <c r="M298" s="24">
        <f t="shared" si="28"/>
        <v>12.941176470588237</v>
      </c>
      <c r="N298" s="30">
        <f t="shared" ref="N298:N299" si="34">M298+N297</f>
        <v>28.235294117647062</v>
      </c>
    </row>
    <row r="299" spans="2:17" ht="38.25" customHeight="1" x14ac:dyDescent="0.25">
      <c r="B299" s="12"/>
      <c r="C299" s="65" t="s">
        <v>67</v>
      </c>
      <c r="D299" s="23">
        <v>42</v>
      </c>
      <c r="E299" s="24">
        <f t="shared" si="25"/>
        <v>21</v>
      </c>
      <c r="F299" s="24">
        <f t="shared" ref="F299" si="35">E299</f>
        <v>21</v>
      </c>
      <c r="G299" s="30">
        <f t="shared" si="33"/>
        <v>57</v>
      </c>
      <c r="J299" s="65" t="s">
        <v>67</v>
      </c>
      <c r="K299" s="23">
        <v>42</v>
      </c>
      <c r="L299" s="24">
        <f t="shared" si="27"/>
        <v>16.470588235294116</v>
      </c>
      <c r="M299" s="24">
        <f t="shared" si="28"/>
        <v>16.470588235294116</v>
      </c>
      <c r="N299" s="30">
        <f t="shared" si="34"/>
        <v>44.705882352941174</v>
      </c>
    </row>
    <row r="300" spans="2:17" ht="38.25" customHeight="1" x14ac:dyDescent="0.25">
      <c r="B300" s="12"/>
      <c r="C300" s="65" t="s">
        <v>68</v>
      </c>
      <c r="D300" s="23">
        <v>21</v>
      </c>
      <c r="E300" s="24">
        <f t="shared" si="25"/>
        <v>10.5</v>
      </c>
      <c r="F300" s="24">
        <f t="shared" ref="F300:G300" si="36">E300</f>
        <v>10.5</v>
      </c>
      <c r="G300" s="25">
        <f t="shared" si="36"/>
        <v>10.5</v>
      </c>
      <c r="J300" s="65" t="s">
        <v>68</v>
      </c>
      <c r="K300" s="23">
        <v>21</v>
      </c>
      <c r="L300" s="24">
        <f t="shared" si="27"/>
        <v>8.235294117647058</v>
      </c>
      <c r="M300" s="24">
        <f t="shared" si="28"/>
        <v>8.235294117647058</v>
      </c>
      <c r="N300" s="25">
        <f t="shared" ref="N300" si="37">M300</f>
        <v>8.235294117647058</v>
      </c>
    </row>
    <row r="301" spans="2:17" ht="16.5" customHeight="1" x14ac:dyDescent="0.25">
      <c r="B301" s="12"/>
      <c r="C301" s="64" t="s">
        <v>19</v>
      </c>
      <c r="D301" s="23">
        <v>9</v>
      </c>
      <c r="E301" s="24">
        <f t="shared" si="25"/>
        <v>4.5</v>
      </c>
      <c r="F301" s="24">
        <f t="shared" ref="F301" si="38">E301</f>
        <v>4.5</v>
      </c>
      <c r="G301" s="30">
        <f t="shared" ref="G301" si="39">F301+G300</f>
        <v>15</v>
      </c>
      <c r="J301" s="64" t="s">
        <v>19</v>
      </c>
      <c r="K301" s="23">
        <v>9</v>
      </c>
      <c r="L301" s="24">
        <f t="shared" si="27"/>
        <v>3.5294117647058822</v>
      </c>
      <c r="M301" s="24">
        <f t="shared" si="28"/>
        <v>3.5294117647058822</v>
      </c>
      <c r="N301" s="30">
        <f t="shared" ref="N301" si="40">M301+N300</f>
        <v>11.76470588235294</v>
      </c>
    </row>
    <row r="302" spans="2:17" ht="17.100000000000001" customHeight="1" x14ac:dyDescent="0.25">
      <c r="B302" s="13"/>
      <c r="C302" s="14" t="s">
        <v>2</v>
      </c>
      <c r="D302" s="2">
        <f>SUM(D294:D301)</f>
        <v>255</v>
      </c>
      <c r="E302" s="6"/>
      <c r="F302" s="6"/>
      <c r="G302" s="7"/>
      <c r="J302" s="14" t="s">
        <v>2</v>
      </c>
      <c r="K302" s="2">
        <f>SUM(K294:K301)</f>
        <v>255</v>
      </c>
      <c r="L302" s="6">
        <f>SUM(L294:L301)</f>
        <v>100</v>
      </c>
      <c r="M302" s="6">
        <f t="shared" si="28"/>
        <v>100</v>
      </c>
      <c r="N302" s="7"/>
    </row>
    <row r="303" spans="2:17" ht="17.100000000000001" customHeight="1" x14ac:dyDescent="0.25">
      <c r="B303" s="13"/>
      <c r="C303" s="35"/>
      <c r="D303" s="36"/>
      <c r="E303" s="37"/>
      <c r="F303" s="37"/>
      <c r="G303" s="38"/>
    </row>
    <row r="304" spans="2:17" ht="17.100000000000001" customHeight="1" x14ac:dyDescent="0.25">
      <c r="B304" s="13"/>
      <c r="C304" s="35"/>
      <c r="D304" s="36"/>
      <c r="E304" s="37"/>
      <c r="F304" s="37"/>
      <c r="G304" s="38"/>
    </row>
    <row r="305" spans="2:13" ht="17.100000000000001" customHeight="1" x14ac:dyDescent="0.25">
      <c r="B305" s="13"/>
      <c r="C305" s="35"/>
      <c r="D305" s="36"/>
      <c r="E305" s="37"/>
      <c r="F305" s="37"/>
      <c r="G305" s="38"/>
    </row>
    <row r="306" spans="2:13" ht="17.100000000000001" customHeight="1" x14ac:dyDescent="0.25">
      <c r="B306" s="13"/>
      <c r="C306" s="35"/>
      <c r="D306" s="36"/>
      <c r="E306" s="37"/>
      <c r="F306" s="37"/>
      <c r="G306" s="38"/>
    </row>
    <row r="307" spans="2:13" ht="17.100000000000001" customHeight="1" x14ac:dyDescent="0.25">
      <c r="B307" s="13"/>
      <c r="C307" s="35"/>
      <c r="D307" s="36"/>
      <c r="E307" s="37"/>
      <c r="F307" s="37"/>
      <c r="G307" s="38"/>
    </row>
    <row r="308" spans="2:13" ht="17.100000000000001" customHeight="1" x14ac:dyDescent="0.25">
      <c r="B308" s="13"/>
      <c r="C308" s="35"/>
      <c r="D308" s="36"/>
      <c r="E308" s="37"/>
      <c r="F308" s="37"/>
      <c r="G308" s="38"/>
    </row>
    <row r="309" spans="2:13" ht="17.100000000000001" customHeight="1" x14ac:dyDescent="0.25">
      <c r="B309" s="13"/>
      <c r="C309" s="35"/>
      <c r="D309" s="36"/>
      <c r="E309" s="37"/>
      <c r="F309" s="37"/>
      <c r="G309" s="38"/>
    </row>
    <row r="310" spans="2:13" ht="17.100000000000001" customHeight="1" x14ac:dyDescent="0.25">
      <c r="B310" s="13"/>
      <c r="C310" s="35"/>
      <c r="D310" s="36"/>
      <c r="E310" s="37"/>
      <c r="F310" s="37"/>
      <c r="G310" s="38"/>
    </row>
    <row r="311" spans="2:13" ht="17.100000000000001" customHeight="1" x14ac:dyDescent="0.25">
      <c r="B311" s="13"/>
      <c r="C311" s="35"/>
      <c r="D311" s="36"/>
      <c r="E311" s="37"/>
      <c r="F311" s="37"/>
      <c r="G311" s="38"/>
    </row>
    <row r="312" spans="2:13" ht="17.100000000000001" customHeight="1" x14ac:dyDescent="0.25">
      <c r="B312" s="13"/>
      <c r="C312" s="35"/>
      <c r="D312" s="36"/>
      <c r="E312" s="37"/>
      <c r="F312" s="37"/>
      <c r="G312" s="38"/>
    </row>
    <row r="313" spans="2:13" ht="17.100000000000001" customHeight="1" x14ac:dyDescent="0.25">
      <c r="B313" s="13"/>
      <c r="C313" s="35"/>
      <c r="D313" s="36"/>
      <c r="E313" s="37"/>
      <c r="F313" s="37"/>
      <c r="G313" s="38"/>
    </row>
    <row r="314" spans="2:13" ht="17.100000000000001" customHeight="1" x14ac:dyDescent="0.25">
      <c r="B314" s="13"/>
      <c r="C314" s="35"/>
      <c r="D314" s="36"/>
      <c r="E314" s="37"/>
      <c r="F314" s="37"/>
      <c r="G314" s="38"/>
    </row>
    <row r="315" spans="2:13" ht="17.100000000000001" customHeight="1" x14ac:dyDescent="0.25">
      <c r="B315" s="13"/>
      <c r="C315" s="35"/>
      <c r="D315" s="36"/>
      <c r="E315" s="37"/>
      <c r="F315" s="37"/>
      <c r="G315" s="38"/>
    </row>
    <row r="317" spans="2:13" ht="36" customHeight="1" x14ac:dyDescent="0.25">
      <c r="B317" s="67">
        <v>13</v>
      </c>
      <c r="C317" s="68"/>
      <c r="D317" s="68"/>
      <c r="E317" s="68"/>
      <c r="F317" s="68"/>
      <c r="G317" s="69"/>
    </row>
    <row r="318" spans="2:13" ht="29.1" customHeight="1" x14ac:dyDescent="0.25">
      <c r="B318" s="10"/>
      <c r="C318" s="20"/>
      <c r="D318" s="15" t="s">
        <v>3</v>
      </c>
      <c r="E318" s="16" t="s">
        <v>4</v>
      </c>
      <c r="F318" s="16" t="s">
        <v>5</v>
      </c>
      <c r="G318" s="17" t="s">
        <v>6</v>
      </c>
      <c r="I318" s="20"/>
      <c r="J318" s="15" t="s">
        <v>3</v>
      </c>
      <c r="K318" s="16" t="s">
        <v>4</v>
      </c>
      <c r="L318" s="16" t="s">
        <v>5</v>
      </c>
      <c r="M318" s="17" t="s">
        <v>6</v>
      </c>
    </row>
    <row r="319" spans="2:13" ht="30" customHeight="1" x14ac:dyDescent="0.25">
      <c r="B319" s="11"/>
      <c r="C319" s="39" t="s">
        <v>69</v>
      </c>
      <c r="D319" s="3">
        <v>72</v>
      </c>
      <c r="E319" s="24">
        <f>D319/200*100</f>
        <v>36</v>
      </c>
      <c r="F319" s="24">
        <f>E319</f>
        <v>36</v>
      </c>
      <c r="G319" s="25">
        <f>F319</f>
        <v>36</v>
      </c>
      <c r="I319" s="39" t="s">
        <v>69</v>
      </c>
      <c r="J319" s="3">
        <v>72</v>
      </c>
      <c r="K319" s="24">
        <f>J319/300*100</f>
        <v>24</v>
      </c>
      <c r="L319" s="24">
        <f>K319</f>
        <v>24</v>
      </c>
      <c r="M319" s="25">
        <f>L319</f>
        <v>24</v>
      </c>
    </row>
    <row r="320" spans="2:13" ht="15" customHeight="1" x14ac:dyDescent="0.25">
      <c r="B320" s="12"/>
      <c r="C320" s="39" t="s">
        <v>70</v>
      </c>
      <c r="D320" s="3">
        <v>39</v>
      </c>
      <c r="E320" s="24">
        <f t="shared" ref="E320:E325" si="41">D320/200*100</f>
        <v>19.5</v>
      </c>
      <c r="F320" s="24">
        <f t="shared" ref="F320:F326" si="42">E320</f>
        <v>19.5</v>
      </c>
      <c r="G320" s="30">
        <f>F320+G319</f>
        <v>55.5</v>
      </c>
      <c r="I320" s="39" t="s">
        <v>70</v>
      </c>
      <c r="J320" s="3">
        <v>39</v>
      </c>
      <c r="K320" s="24">
        <f>J320/300*100</f>
        <v>13</v>
      </c>
      <c r="L320" s="24">
        <f t="shared" ref="L320:L326" si="43">K320</f>
        <v>13</v>
      </c>
      <c r="M320" s="30">
        <f>L320+M319</f>
        <v>37</v>
      </c>
    </row>
    <row r="321" spans="2:13" ht="16.5" customHeight="1" x14ac:dyDescent="0.25">
      <c r="B321" s="12"/>
      <c r="C321" s="39" t="s">
        <v>71</v>
      </c>
      <c r="D321" s="23">
        <v>45</v>
      </c>
      <c r="E321" s="24">
        <f t="shared" si="41"/>
        <v>22.5</v>
      </c>
      <c r="F321" s="24">
        <f t="shared" si="42"/>
        <v>22.5</v>
      </c>
      <c r="G321" s="30">
        <f t="shared" ref="G321" si="44">F321+G320</f>
        <v>78</v>
      </c>
      <c r="I321" s="39" t="s">
        <v>71</v>
      </c>
      <c r="J321" s="23">
        <v>45</v>
      </c>
      <c r="K321" s="24">
        <f t="shared" ref="K321:K325" si="45">J321/300*100</f>
        <v>15</v>
      </c>
      <c r="L321" s="24">
        <f t="shared" si="43"/>
        <v>15</v>
      </c>
      <c r="M321" s="30">
        <f t="shared" ref="M321:M325" si="46">L321+M320</f>
        <v>52</v>
      </c>
    </row>
    <row r="322" spans="2:13" ht="17.25" customHeight="1" x14ac:dyDescent="0.25">
      <c r="B322" s="12"/>
      <c r="C322" s="39" t="s">
        <v>72</v>
      </c>
      <c r="D322" s="29">
        <v>36</v>
      </c>
      <c r="E322" s="24">
        <f t="shared" si="41"/>
        <v>18</v>
      </c>
      <c r="F322" s="24">
        <f t="shared" si="42"/>
        <v>18</v>
      </c>
      <c r="G322" s="30">
        <f t="shared" ref="G322:G325" si="47">F322+G321</f>
        <v>96</v>
      </c>
      <c r="I322" s="39" t="s">
        <v>72</v>
      </c>
      <c r="J322" s="29">
        <v>36</v>
      </c>
      <c r="K322" s="24">
        <f t="shared" si="45"/>
        <v>12</v>
      </c>
      <c r="L322" s="24">
        <f t="shared" si="43"/>
        <v>12</v>
      </c>
      <c r="M322" s="30">
        <f t="shared" si="46"/>
        <v>64</v>
      </c>
    </row>
    <row r="323" spans="2:13" ht="17.25" customHeight="1" x14ac:dyDescent="0.25">
      <c r="B323" s="12"/>
      <c r="C323" s="39" t="s">
        <v>73</v>
      </c>
      <c r="D323" s="29">
        <v>36</v>
      </c>
      <c r="E323" s="24">
        <f t="shared" si="41"/>
        <v>18</v>
      </c>
      <c r="F323" s="24">
        <f t="shared" si="42"/>
        <v>18</v>
      </c>
      <c r="G323" s="30">
        <f t="shared" si="47"/>
        <v>114</v>
      </c>
      <c r="I323" s="39" t="s">
        <v>73</v>
      </c>
      <c r="J323" s="29">
        <v>36</v>
      </c>
      <c r="K323" s="24">
        <f t="shared" si="45"/>
        <v>12</v>
      </c>
      <c r="L323" s="24">
        <f t="shared" si="43"/>
        <v>12</v>
      </c>
      <c r="M323" s="30">
        <f t="shared" si="46"/>
        <v>76</v>
      </c>
    </row>
    <row r="324" spans="2:13" ht="17.25" customHeight="1" x14ac:dyDescent="0.25">
      <c r="B324" s="12"/>
      <c r="C324" s="39" t="s">
        <v>74</v>
      </c>
      <c r="D324" s="29">
        <v>42</v>
      </c>
      <c r="E324" s="24">
        <f t="shared" si="41"/>
        <v>21</v>
      </c>
      <c r="F324" s="24">
        <f t="shared" si="42"/>
        <v>21</v>
      </c>
      <c r="G324" s="30">
        <f t="shared" si="47"/>
        <v>135</v>
      </c>
      <c r="I324" s="39" t="s">
        <v>74</v>
      </c>
      <c r="J324" s="29">
        <v>42</v>
      </c>
      <c r="K324" s="24">
        <f t="shared" si="45"/>
        <v>14.000000000000002</v>
      </c>
      <c r="L324" s="24">
        <f t="shared" si="43"/>
        <v>14.000000000000002</v>
      </c>
      <c r="M324" s="30">
        <f t="shared" si="46"/>
        <v>90</v>
      </c>
    </row>
    <row r="325" spans="2:13" ht="17.25" customHeight="1" x14ac:dyDescent="0.25">
      <c r="B325" s="12"/>
      <c r="C325" s="39" t="s">
        <v>19</v>
      </c>
      <c r="D325" s="29">
        <v>30</v>
      </c>
      <c r="E325" s="24">
        <f t="shared" si="41"/>
        <v>15</v>
      </c>
      <c r="F325" s="24">
        <f t="shared" si="42"/>
        <v>15</v>
      </c>
      <c r="G325" s="30">
        <f t="shared" si="47"/>
        <v>150</v>
      </c>
      <c r="I325" s="39" t="s">
        <v>19</v>
      </c>
      <c r="J325" s="29">
        <v>30</v>
      </c>
      <c r="K325" s="24">
        <f t="shared" si="45"/>
        <v>10</v>
      </c>
      <c r="L325" s="24">
        <f t="shared" si="43"/>
        <v>10</v>
      </c>
      <c r="M325" s="30">
        <f t="shared" si="46"/>
        <v>100</v>
      </c>
    </row>
    <row r="326" spans="2:13" ht="17.100000000000001" customHeight="1" x14ac:dyDescent="0.25">
      <c r="B326" s="13"/>
      <c r="C326" s="31" t="s">
        <v>2</v>
      </c>
      <c r="D326" s="32">
        <f>SUM(D319:D325)</f>
        <v>300</v>
      </c>
      <c r="E326" s="33">
        <f>SUM(E319:E325)</f>
        <v>150</v>
      </c>
      <c r="F326" s="33">
        <f t="shared" si="42"/>
        <v>150</v>
      </c>
      <c r="G326" s="7"/>
      <c r="I326" s="31" t="s">
        <v>2</v>
      </c>
      <c r="J326" s="32">
        <f>SUM(J319:J325)</f>
        <v>300</v>
      </c>
      <c r="K326" s="33">
        <f>SUM(K319:K325)</f>
        <v>100</v>
      </c>
      <c r="L326" s="33">
        <f t="shared" si="43"/>
        <v>100</v>
      </c>
      <c r="M326" s="7"/>
    </row>
    <row r="327" spans="2:13" ht="17.100000000000001" customHeight="1" x14ac:dyDescent="0.25">
      <c r="B327" s="13"/>
      <c r="C327" s="35"/>
      <c r="D327" s="36"/>
      <c r="E327" s="37"/>
      <c r="F327" s="37"/>
      <c r="G327" s="38"/>
    </row>
    <row r="328" spans="2:13" ht="17.100000000000001" customHeight="1" x14ac:dyDescent="0.25">
      <c r="B328" s="13"/>
      <c r="C328" s="35"/>
      <c r="D328" s="36"/>
      <c r="E328" s="37"/>
      <c r="F328" s="37"/>
      <c r="G328" s="38"/>
    </row>
    <row r="329" spans="2:13" ht="17.100000000000001" customHeight="1" x14ac:dyDescent="0.25">
      <c r="B329" s="13"/>
      <c r="C329" s="35"/>
      <c r="D329" s="36"/>
      <c r="E329" s="37"/>
      <c r="F329" s="37"/>
      <c r="G329" s="38"/>
    </row>
    <row r="330" spans="2:13" ht="17.100000000000001" customHeight="1" x14ac:dyDescent="0.25">
      <c r="B330" s="13"/>
      <c r="C330" s="35"/>
      <c r="D330" s="36"/>
      <c r="E330" s="37"/>
      <c r="F330" s="37"/>
      <c r="G330" s="38"/>
    </row>
    <row r="331" spans="2:13" ht="17.100000000000001" customHeight="1" x14ac:dyDescent="0.25">
      <c r="B331" s="13"/>
      <c r="C331" s="35"/>
      <c r="D331" s="36"/>
      <c r="E331" s="37"/>
      <c r="F331" s="37"/>
      <c r="G331" s="38"/>
    </row>
    <row r="332" spans="2:13" ht="17.100000000000001" customHeight="1" x14ac:dyDescent="0.25">
      <c r="B332" s="13"/>
      <c r="C332" s="35"/>
      <c r="D332" s="36"/>
      <c r="E332" s="37"/>
      <c r="F332" s="37"/>
      <c r="G332" s="38"/>
    </row>
    <row r="333" spans="2:13" ht="17.100000000000001" customHeight="1" x14ac:dyDescent="0.25">
      <c r="B333" s="13"/>
      <c r="C333" s="35"/>
      <c r="D333" s="36"/>
      <c r="E333" s="37"/>
      <c r="F333" s="37"/>
      <c r="G333" s="38"/>
    </row>
    <row r="334" spans="2:13" ht="17.100000000000001" customHeight="1" x14ac:dyDescent="0.25">
      <c r="B334" s="13"/>
      <c r="C334" s="35"/>
      <c r="D334" s="36"/>
      <c r="E334" s="37"/>
      <c r="F334" s="37"/>
      <c r="G334" s="38"/>
    </row>
    <row r="335" spans="2:13" ht="17.100000000000001" customHeight="1" x14ac:dyDescent="0.25">
      <c r="B335" s="13"/>
      <c r="C335" s="35"/>
      <c r="D335" s="36"/>
      <c r="E335" s="37"/>
      <c r="F335" s="37"/>
      <c r="G335" s="38"/>
    </row>
    <row r="336" spans="2:13" ht="17.100000000000001" customHeight="1" x14ac:dyDescent="0.25">
      <c r="B336" s="13"/>
      <c r="C336" s="35"/>
      <c r="D336" s="36"/>
      <c r="E336" s="37"/>
      <c r="F336" s="37"/>
      <c r="G336" s="38"/>
    </row>
    <row r="337" spans="2:14" ht="17.100000000000001" customHeight="1" x14ac:dyDescent="0.25">
      <c r="B337" s="13"/>
      <c r="C337" s="35"/>
      <c r="D337" s="36"/>
      <c r="E337" s="37"/>
      <c r="F337" s="37"/>
      <c r="G337" s="38"/>
    </row>
    <row r="338" spans="2:14" ht="17.100000000000001" customHeight="1" x14ac:dyDescent="0.25">
      <c r="B338" s="13"/>
      <c r="C338" s="35"/>
      <c r="D338" s="36"/>
      <c r="E338" s="37"/>
      <c r="F338" s="37"/>
      <c r="G338" s="38"/>
    </row>
    <row r="339" spans="2:14" ht="17.100000000000001" customHeight="1" x14ac:dyDescent="0.25">
      <c r="B339" s="13"/>
      <c r="C339" s="35"/>
      <c r="D339" s="36"/>
      <c r="E339" s="37"/>
      <c r="F339" s="37"/>
      <c r="G339" s="38"/>
    </row>
    <row r="341" spans="2:14" ht="36" customHeight="1" x14ac:dyDescent="0.25">
      <c r="B341" s="67">
        <v>14</v>
      </c>
      <c r="C341" s="68"/>
      <c r="D341" s="68"/>
      <c r="E341" s="68"/>
      <c r="F341" s="68"/>
      <c r="G341" s="69"/>
    </row>
    <row r="342" spans="2:14" ht="29.1" customHeight="1" x14ac:dyDescent="0.25">
      <c r="B342" s="10"/>
      <c r="C342" s="20"/>
      <c r="D342" s="15" t="s">
        <v>3</v>
      </c>
      <c r="E342" s="16" t="s">
        <v>4</v>
      </c>
      <c r="F342" s="16" t="s">
        <v>5</v>
      </c>
      <c r="G342" s="17" t="s">
        <v>6</v>
      </c>
      <c r="J342" s="20"/>
      <c r="K342" s="15" t="s">
        <v>3</v>
      </c>
      <c r="L342" s="16" t="s">
        <v>4</v>
      </c>
      <c r="M342" s="16" t="s">
        <v>5</v>
      </c>
      <c r="N342" s="17" t="s">
        <v>6</v>
      </c>
    </row>
    <row r="343" spans="2:14" ht="18.75" customHeight="1" x14ac:dyDescent="0.25">
      <c r="B343" s="11"/>
      <c r="C343" s="19" t="s">
        <v>75</v>
      </c>
      <c r="D343" s="3">
        <v>84</v>
      </c>
      <c r="E343" s="24">
        <f>D343/200*100</f>
        <v>42</v>
      </c>
      <c r="F343" s="24">
        <f>E343</f>
        <v>42</v>
      </c>
      <c r="G343" s="25">
        <f>F343</f>
        <v>42</v>
      </c>
      <c r="J343" s="19" t="s">
        <v>75</v>
      </c>
      <c r="K343" s="3">
        <v>84</v>
      </c>
      <c r="L343" s="24">
        <f>K343/325*100</f>
        <v>25.846153846153847</v>
      </c>
      <c r="M343" s="24">
        <f>L343</f>
        <v>25.846153846153847</v>
      </c>
      <c r="N343" s="25">
        <f>M343</f>
        <v>25.846153846153847</v>
      </c>
    </row>
    <row r="344" spans="2:14" ht="17.100000000000001" customHeight="1" x14ac:dyDescent="0.25">
      <c r="B344" s="12"/>
      <c r="C344" s="39" t="s">
        <v>76</v>
      </c>
      <c r="D344" s="3">
        <v>24</v>
      </c>
      <c r="E344" s="24">
        <f t="shared" ref="E344:E350" si="48">D344/200*100</f>
        <v>12</v>
      </c>
      <c r="F344" s="24">
        <f t="shared" ref="F344:F350" si="49">E344</f>
        <v>12</v>
      </c>
      <c r="G344" s="30">
        <f>F344+G343</f>
        <v>54</v>
      </c>
      <c r="J344" s="39" t="s">
        <v>76</v>
      </c>
      <c r="K344" s="3">
        <v>24</v>
      </c>
      <c r="L344" s="24">
        <f t="shared" ref="L344:L350" si="50">K344/325*100</f>
        <v>7.384615384615385</v>
      </c>
      <c r="M344" s="24">
        <f t="shared" ref="M344:M351" si="51">L344</f>
        <v>7.384615384615385</v>
      </c>
      <c r="N344" s="30">
        <f>M344+N343</f>
        <v>33.230769230769234</v>
      </c>
    </row>
    <row r="345" spans="2:14" ht="17.100000000000001" customHeight="1" x14ac:dyDescent="0.25">
      <c r="B345" s="12"/>
      <c r="C345" s="39" t="s">
        <v>77</v>
      </c>
      <c r="D345" s="23">
        <v>24</v>
      </c>
      <c r="E345" s="24">
        <f t="shared" si="48"/>
        <v>12</v>
      </c>
      <c r="F345" s="24">
        <f t="shared" si="49"/>
        <v>12</v>
      </c>
      <c r="G345" s="30">
        <f t="shared" ref="G345" si="52">F345+G344</f>
        <v>66</v>
      </c>
      <c r="J345" s="39" t="s">
        <v>77</v>
      </c>
      <c r="K345" s="23">
        <v>24</v>
      </c>
      <c r="L345" s="24">
        <f t="shared" si="50"/>
        <v>7.384615384615385</v>
      </c>
      <c r="M345" s="24">
        <f t="shared" si="51"/>
        <v>7.384615384615385</v>
      </c>
      <c r="N345" s="30">
        <f t="shared" ref="N345:N350" si="53">M345+N344</f>
        <v>40.61538461538462</v>
      </c>
    </row>
    <row r="346" spans="2:14" ht="15.75" customHeight="1" x14ac:dyDescent="0.25">
      <c r="B346" s="12"/>
      <c r="C346" s="19" t="s">
        <v>78</v>
      </c>
      <c r="D346" s="29">
        <v>30</v>
      </c>
      <c r="E346" s="24">
        <f t="shared" si="48"/>
        <v>15</v>
      </c>
      <c r="F346" s="24">
        <f t="shared" si="49"/>
        <v>15</v>
      </c>
      <c r="G346" s="30">
        <f t="shared" ref="G346:G350" si="54">F346+G345</f>
        <v>81</v>
      </c>
      <c r="J346" s="19" t="s">
        <v>78</v>
      </c>
      <c r="K346" s="29">
        <v>30</v>
      </c>
      <c r="L346" s="24">
        <f t="shared" si="50"/>
        <v>9.2307692307692317</v>
      </c>
      <c r="M346" s="24">
        <f t="shared" si="51"/>
        <v>9.2307692307692317</v>
      </c>
      <c r="N346" s="30">
        <f t="shared" si="53"/>
        <v>49.846153846153854</v>
      </c>
    </row>
    <row r="347" spans="2:14" ht="15.75" customHeight="1" x14ac:dyDescent="0.25">
      <c r="B347" s="12"/>
      <c r="C347" s="19" t="s">
        <v>79</v>
      </c>
      <c r="D347" s="29">
        <v>45</v>
      </c>
      <c r="E347" s="24">
        <f t="shared" si="48"/>
        <v>22.5</v>
      </c>
      <c r="F347" s="24">
        <f t="shared" si="49"/>
        <v>22.5</v>
      </c>
      <c r="G347" s="30">
        <f t="shared" si="54"/>
        <v>103.5</v>
      </c>
      <c r="J347" s="19" t="s">
        <v>79</v>
      </c>
      <c r="K347" s="29">
        <v>45</v>
      </c>
      <c r="L347" s="24">
        <f t="shared" si="50"/>
        <v>13.846153846153847</v>
      </c>
      <c r="M347" s="24">
        <f t="shared" si="51"/>
        <v>13.846153846153847</v>
      </c>
      <c r="N347" s="30">
        <f t="shared" si="53"/>
        <v>63.692307692307701</v>
      </c>
    </row>
    <row r="348" spans="2:14" ht="15.75" customHeight="1" x14ac:dyDescent="0.25">
      <c r="B348" s="12"/>
      <c r="C348" s="39" t="s">
        <v>80</v>
      </c>
      <c r="D348" s="29">
        <v>78</v>
      </c>
      <c r="E348" s="24">
        <f t="shared" si="48"/>
        <v>39</v>
      </c>
      <c r="F348" s="24">
        <f t="shared" si="49"/>
        <v>39</v>
      </c>
      <c r="G348" s="30">
        <f t="shared" si="54"/>
        <v>142.5</v>
      </c>
      <c r="J348" s="39" t="s">
        <v>80</v>
      </c>
      <c r="K348" s="29">
        <v>78</v>
      </c>
      <c r="L348" s="24">
        <f t="shared" si="50"/>
        <v>24</v>
      </c>
      <c r="M348" s="24">
        <f t="shared" si="51"/>
        <v>24</v>
      </c>
      <c r="N348" s="30">
        <f t="shared" si="53"/>
        <v>87.692307692307708</v>
      </c>
    </row>
    <row r="349" spans="2:14" ht="15.75" customHeight="1" x14ac:dyDescent="0.25">
      <c r="B349" s="12"/>
      <c r="C349" s="39" t="s">
        <v>81</v>
      </c>
      <c r="D349" s="29">
        <v>34</v>
      </c>
      <c r="E349" s="24">
        <f t="shared" si="48"/>
        <v>17</v>
      </c>
      <c r="F349" s="24">
        <f t="shared" si="49"/>
        <v>17</v>
      </c>
      <c r="G349" s="30">
        <f t="shared" si="54"/>
        <v>159.5</v>
      </c>
      <c r="J349" s="39" t="s">
        <v>81</v>
      </c>
      <c r="K349" s="29">
        <v>34</v>
      </c>
      <c r="L349" s="24">
        <f t="shared" si="50"/>
        <v>10.461538461538462</v>
      </c>
      <c r="M349" s="24">
        <f t="shared" si="51"/>
        <v>10.461538461538462</v>
      </c>
      <c r="N349" s="30">
        <f t="shared" si="53"/>
        <v>98.153846153846175</v>
      </c>
    </row>
    <row r="350" spans="2:14" ht="15.75" customHeight="1" x14ac:dyDescent="0.25">
      <c r="B350" s="12"/>
      <c r="C350" s="19" t="s">
        <v>19</v>
      </c>
      <c r="D350" s="29">
        <v>6</v>
      </c>
      <c r="E350" s="24">
        <f t="shared" si="48"/>
        <v>3</v>
      </c>
      <c r="F350" s="24">
        <f t="shared" si="49"/>
        <v>3</v>
      </c>
      <c r="G350" s="30">
        <f t="shared" si="54"/>
        <v>162.5</v>
      </c>
      <c r="J350" s="19" t="s">
        <v>19</v>
      </c>
      <c r="K350" s="29">
        <v>6</v>
      </c>
      <c r="L350" s="24">
        <f t="shared" si="50"/>
        <v>1.8461538461538463</v>
      </c>
      <c r="M350" s="24">
        <f t="shared" si="51"/>
        <v>1.8461538461538463</v>
      </c>
      <c r="N350" s="30">
        <f t="shared" si="53"/>
        <v>100.00000000000001</v>
      </c>
    </row>
    <row r="351" spans="2:14" ht="15.75" customHeight="1" x14ac:dyDescent="0.25">
      <c r="B351" s="12"/>
      <c r="C351" s="31" t="s">
        <v>2</v>
      </c>
      <c r="D351" s="32">
        <f>SUM(D343:D350)</f>
        <v>325</v>
      </c>
      <c r="E351" s="33"/>
      <c r="F351" s="33"/>
      <c r="G351" s="7"/>
      <c r="J351" s="31" t="s">
        <v>2</v>
      </c>
      <c r="K351" s="32">
        <f>SUM(K343:K350)</f>
        <v>325</v>
      </c>
      <c r="L351" s="33">
        <f>SUM(L343:L350)</f>
        <v>100.00000000000001</v>
      </c>
      <c r="M351" s="33">
        <f t="shared" si="51"/>
        <v>100.00000000000001</v>
      </c>
      <c r="N351" s="7"/>
    </row>
    <row r="352" spans="2:14" ht="17.100000000000001" customHeight="1" x14ac:dyDescent="0.25">
      <c r="B352" s="13"/>
    </row>
    <row r="353" spans="2:13" ht="17.100000000000001" customHeight="1" x14ac:dyDescent="0.25">
      <c r="B353" s="13"/>
      <c r="C353" s="35"/>
      <c r="D353" s="36"/>
      <c r="E353" s="37"/>
      <c r="F353" s="37"/>
      <c r="G353" s="38"/>
    </row>
    <row r="354" spans="2:13" ht="17.100000000000001" customHeight="1" x14ac:dyDescent="0.25">
      <c r="B354" s="13"/>
      <c r="C354" s="35"/>
      <c r="D354" s="36"/>
      <c r="E354" s="37"/>
      <c r="F354" s="37"/>
      <c r="G354" s="38"/>
    </row>
    <row r="355" spans="2:13" ht="17.100000000000001" customHeight="1" x14ac:dyDescent="0.25">
      <c r="B355" s="13"/>
      <c r="C355" s="35"/>
      <c r="D355" s="36"/>
      <c r="E355" s="37"/>
      <c r="F355" s="37"/>
      <c r="G355" s="38"/>
    </row>
    <row r="356" spans="2:13" ht="17.100000000000001" customHeight="1" x14ac:dyDescent="0.25">
      <c r="B356" s="13"/>
      <c r="C356" s="35"/>
      <c r="D356" s="36"/>
      <c r="E356" s="37"/>
      <c r="F356" s="37"/>
      <c r="G356" s="38"/>
    </row>
    <row r="357" spans="2:13" ht="17.100000000000001" customHeight="1" x14ac:dyDescent="0.25">
      <c r="B357" s="13"/>
      <c r="C357" s="35"/>
      <c r="D357" s="36"/>
      <c r="E357" s="37"/>
      <c r="F357" s="37"/>
      <c r="G357" s="38"/>
    </row>
    <row r="358" spans="2:13" ht="17.100000000000001" customHeight="1" x14ac:dyDescent="0.25">
      <c r="B358" s="13"/>
      <c r="C358" s="35"/>
      <c r="D358" s="36"/>
      <c r="E358" s="37"/>
      <c r="F358" s="37"/>
      <c r="G358" s="38"/>
    </row>
    <row r="359" spans="2:13" ht="17.100000000000001" customHeight="1" x14ac:dyDescent="0.25">
      <c r="B359" s="13"/>
      <c r="C359" s="35"/>
      <c r="D359" s="36"/>
      <c r="E359" s="37"/>
      <c r="F359" s="37"/>
      <c r="G359" s="38"/>
    </row>
    <row r="360" spans="2:13" ht="17.100000000000001" customHeight="1" x14ac:dyDescent="0.25">
      <c r="B360" s="13"/>
      <c r="C360" s="35"/>
      <c r="D360" s="36"/>
      <c r="E360" s="37"/>
      <c r="F360" s="37"/>
      <c r="G360" s="38"/>
    </row>
    <row r="361" spans="2:13" ht="17.100000000000001" customHeight="1" x14ac:dyDescent="0.25">
      <c r="B361" s="13"/>
      <c r="C361" s="35"/>
      <c r="D361" s="36"/>
      <c r="E361" s="37"/>
      <c r="F361" s="37"/>
      <c r="G361" s="38"/>
    </row>
    <row r="362" spans="2:13" ht="17.100000000000001" customHeight="1" x14ac:dyDescent="0.25">
      <c r="B362" s="13"/>
      <c r="C362" s="35"/>
      <c r="D362" s="36"/>
      <c r="E362" s="37"/>
      <c r="F362" s="37"/>
      <c r="G362" s="38"/>
    </row>
    <row r="363" spans="2:13" ht="17.100000000000001" customHeight="1" x14ac:dyDescent="0.25">
      <c r="B363" s="13"/>
      <c r="C363" s="35"/>
      <c r="D363" s="36"/>
      <c r="E363" s="37"/>
      <c r="F363" s="37"/>
      <c r="G363" s="38"/>
    </row>
    <row r="364" spans="2:13" ht="17.100000000000001" customHeight="1" x14ac:dyDescent="0.25">
      <c r="B364" s="13"/>
      <c r="C364" s="35"/>
      <c r="D364" s="36"/>
      <c r="E364" s="37"/>
      <c r="F364" s="37"/>
      <c r="G364" s="38"/>
    </row>
    <row r="365" spans="2:13" ht="17.100000000000001" customHeight="1" x14ac:dyDescent="0.25">
      <c r="B365" s="13"/>
      <c r="C365" s="35"/>
      <c r="D365" s="36"/>
      <c r="E365" s="37"/>
      <c r="F365" s="37"/>
      <c r="G365" s="38"/>
    </row>
    <row r="367" spans="2:13" ht="36" customHeight="1" x14ac:dyDescent="0.25">
      <c r="B367" s="67">
        <v>15</v>
      </c>
      <c r="C367" s="68"/>
      <c r="D367" s="68"/>
      <c r="E367" s="68"/>
      <c r="F367" s="68"/>
      <c r="G367" s="69"/>
    </row>
    <row r="368" spans="2:13" ht="29.1" customHeight="1" x14ac:dyDescent="0.25">
      <c r="B368" s="10"/>
      <c r="C368" s="20"/>
      <c r="D368" s="15" t="s">
        <v>3</v>
      </c>
      <c r="E368" s="16" t="s">
        <v>4</v>
      </c>
      <c r="F368" s="16" t="s">
        <v>5</v>
      </c>
      <c r="G368" s="17" t="s">
        <v>6</v>
      </c>
      <c r="I368" s="20"/>
      <c r="J368" s="15" t="s">
        <v>3</v>
      </c>
      <c r="K368" s="16" t="s">
        <v>4</v>
      </c>
      <c r="L368" s="16" t="s">
        <v>5</v>
      </c>
      <c r="M368" s="17" t="s">
        <v>6</v>
      </c>
    </row>
    <row r="369" spans="2:13" ht="15" customHeight="1" x14ac:dyDescent="0.25">
      <c r="B369" s="11"/>
      <c r="C369" s="39" t="s">
        <v>82</v>
      </c>
      <c r="D369" s="3">
        <v>87</v>
      </c>
      <c r="E369" s="24">
        <f>D369/200*100</f>
        <v>43.5</v>
      </c>
      <c r="F369" s="24">
        <f>E369</f>
        <v>43.5</v>
      </c>
      <c r="G369" s="25">
        <f>F369</f>
        <v>43.5</v>
      </c>
      <c r="I369" s="39" t="s">
        <v>82</v>
      </c>
      <c r="J369" s="3">
        <v>87</v>
      </c>
      <c r="K369" s="24">
        <f>J369/324*100</f>
        <v>26.851851851851855</v>
      </c>
      <c r="L369" s="24">
        <f>K369</f>
        <v>26.851851851851855</v>
      </c>
      <c r="M369" s="25">
        <f>L369</f>
        <v>26.851851851851855</v>
      </c>
    </row>
    <row r="370" spans="2:13" ht="17.100000000000001" customHeight="1" x14ac:dyDescent="0.25">
      <c r="B370" s="12"/>
      <c r="C370" s="39" t="s">
        <v>83</v>
      </c>
      <c r="D370" s="3">
        <v>36</v>
      </c>
      <c r="E370" s="24">
        <f t="shared" ref="E370:E375" si="55">D370/200*100</f>
        <v>18</v>
      </c>
      <c r="F370" s="24">
        <f t="shared" ref="F370:F375" si="56">E370</f>
        <v>18</v>
      </c>
      <c r="G370" s="30">
        <f>F370+G369</f>
        <v>61.5</v>
      </c>
      <c r="I370" s="39" t="s">
        <v>83</v>
      </c>
      <c r="J370" s="3">
        <v>36</v>
      </c>
      <c r="K370" s="24">
        <f t="shared" ref="K370:K375" si="57">J370/324*100</f>
        <v>11.111111111111111</v>
      </c>
      <c r="L370" s="24">
        <f t="shared" ref="L370:L376" si="58">K370</f>
        <v>11.111111111111111</v>
      </c>
      <c r="M370" s="30">
        <f>L370+M369</f>
        <v>37.962962962962962</v>
      </c>
    </row>
    <row r="371" spans="2:13" ht="17.100000000000001" customHeight="1" x14ac:dyDescent="0.25">
      <c r="B371" s="12"/>
      <c r="C371" s="19" t="s">
        <v>84</v>
      </c>
      <c r="D371" s="23">
        <v>39</v>
      </c>
      <c r="E371" s="24">
        <f t="shared" si="55"/>
        <v>19.5</v>
      </c>
      <c r="F371" s="24">
        <f t="shared" si="56"/>
        <v>19.5</v>
      </c>
      <c r="G371" s="30">
        <f t="shared" ref="G371" si="59">F371+G370</f>
        <v>81</v>
      </c>
      <c r="I371" s="19" t="s">
        <v>84</v>
      </c>
      <c r="J371" s="23">
        <v>39</v>
      </c>
      <c r="K371" s="24">
        <f t="shared" si="57"/>
        <v>12.037037037037036</v>
      </c>
      <c r="L371" s="24">
        <f t="shared" si="58"/>
        <v>12.037037037037036</v>
      </c>
      <c r="M371" s="30">
        <f t="shared" ref="M371:M375" si="60">L371+M370</f>
        <v>50</v>
      </c>
    </row>
    <row r="372" spans="2:13" ht="12" customHeight="1" x14ac:dyDescent="0.25">
      <c r="B372" s="12"/>
      <c r="C372" s="19" t="s">
        <v>85</v>
      </c>
      <c r="D372" s="29">
        <v>93</v>
      </c>
      <c r="E372" s="24">
        <f t="shared" si="55"/>
        <v>46.5</v>
      </c>
      <c r="F372" s="24">
        <f t="shared" si="56"/>
        <v>46.5</v>
      </c>
      <c r="G372" s="30">
        <f t="shared" ref="G372:G375" si="61">F372+G371</f>
        <v>127.5</v>
      </c>
      <c r="I372" s="19" t="s">
        <v>85</v>
      </c>
      <c r="J372" s="29">
        <v>93</v>
      </c>
      <c r="K372" s="24">
        <f t="shared" si="57"/>
        <v>28.703703703703702</v>
      </c>
      <c r="L372" s="24">
        <f t="shared" si="58"/>
        <v>28.703703703703702</v>
      </c>
      <c r="M372" s="30">
        <f t="shared" si="60"/>
        <v>78.703703703703695</v>
      </c>
    </row>
    <row r="373" spans="2:13" ht="12" customHeight="1" x14ac:dyDescent="0.25">
      <c r="B373" s="12"/>
      <c r="C373" s="39" t="s">
        <v>86</v>
      </c>
      <c r="D373" s="29">
        <v>45</v>
      </c>
      <c r="E373" s="24">
        <f t="shared" si="55"/>
        <v>22.5</v>
      </c>
      <c r="F373" s="24">
        <f t="shared" si="56"/>
        <v>22.5</v>
      </c>
      <c r="G373" s="30">
        <f t="shared" si="61"/>
        <v>150</v>
      </c>
      <c r="I373" s="39" t="s">
        <v>86</v>
      </c>
      <c r="J373" s="29">
        <v>45</v>
      </c>
      <c r="K373" s="24">
        <f t="shared" si="57"/>
        <v>13.888888888888889</v>
      </c>
      <c r="L373" s="24">
        <f t="shared" si="58"/>
        <v>13.888888888888889</v>
      </c>
      <c r="M373" s="30">
        <f t="shared" si="60"/>
        <v>92.592592592592581</v>
      </c>
    </row>
    <row r="374" spans="2:13" ht="12" customHeight="1" x14ac:dyDescent="0.25">
      <c r="B374" s="12"/>
      <c r="C374" s="39" t="s">
        <v>87</v>
      </c>
      <c r="D374" s="29">
        <v>24</v>
      </c>
      <c r="E374" s="24">
        <f t="shared" si="55"/>
        <v>12</v>
      </c>
      <c r="F374" s="24">
        <f t="shared" si="56"/>
        <v>12</v>
      </c>
      <c r="G374" s="30">
        <f t="shared" si="61"/>
        <v>162</v>
      </c>
      <c r="I374" s="39" t="s">
        <v>87</v>
      </c>
      <c r="J374" s="29">
        <v>24</v>
      </c>
      <c r="K374" s="24">
        <f t="shared" si="57"/>
        <v>7.4074074074074066</v>
      </c>
      <c r="L374" s="24">
        <f t="shared" si="58"/>
        <v>7.4074074074074066</v>
      </c>
      <c r="M374" s="30">
        <f t="shared" si="60"/>
        <v>99.999999999999986</v>
      </c>
    </row>
    <row r="375" spans="2:13" ht="12" customHeight="1" x14ac:dyDescent="0.25">
      <c r="B375" s="12"/>
      <c r="C375" s="39" t="s">
        <v>19</v>
      </c>
      <c r="D375" s="29">
        <v>0</v>
      </c>
      <c r="E375" s="24">
        <f t="shared" si="55"/>
        <v>0</v>
      </c>
      <c r="F375" s="24">
        <f t="shared" si="56"/>
        <v>0</v>
      </c>
      <c r="G375" s="30">
        <f t="shared" si="61"/>
        <v>162</v>
      </c>
      <c r="I375" s="39" t="s">
        <v>19</v>
      </c>
      <c r="J375" s="29">
        <v>0</v>
      </c>
      <c r="K375" s="24">
        <f t="shared" si="57"/>
        <v>0</v>
      </c>
      <c r="L375" s="24">
        <f t="shared" si="58"/>
        <v>0</v>
      </c>
      <c r="M375" s="30">
        <f t="shared" si="60"/>
        <v>99.999999999999986</v>
      </c>
    </row>
    <row r="376" spans="2:13" ht="17.100000000000001" customHeight="1" x14ac:dyDescent="0.25">
      <c r="B376" s="13"/>
      <c r="C376" s="31" t="s">
        <v>2</v>
      </c>
      <c r="D376" s="32">
        <f>SUM(D369:D375)</f>
        <v>324</v>
      </c>
      <c r="E376" s="33"/>
      <c r="F376" s="33"/>
      <c r="G376" s="7"/>
      <c r="I376" s="31" t="s">
        <v>2</v>
      </c>
      <c r="J376" s="32">
        <f>SUM(J369:J375)</f>
        <v>324</v>
      </c>
      <c r="K376" s="33">
        <f>SUM(K369:K375)</f>
        <v>99.999999999999986</v>
      </c>
      <c r="L376" s="33">
        <f t="shared" si="58"/>
        <v>99.999999999999986</v>
      </c>
      <c r="M376" s="7"/>
    </row>
    <row r="377" spans="2:13" ht="17.100000000000001" customHeight="1" x14ac:dyDescent="0.25">
      <c r="B377" s="13"/>
      <c r="C377" s="35"/>
      <c r="D377" s="36"/>
      <c r="E377" s="37"/>
      <c r="F377" s="37"/>
      <c r="G377" s="38"/>
    </row>
    <row r="378" spans="2:13" ht="17.100000000000001" customHeight="1" x14ac:dyDescent="0.25">
      <c r="B378" s="13"/>
      <c r="C378" s="35"/>
      <c r="D378" s="36"/>
      <c r="E378" s="37"/>
      <c r="F378" s="37"/>
      <c r="G378" s="38"/>
    </row>
    <row r="379" spans="2:13" ht="17.100000000000001" customHeight="1" x14ac:dyDescent="0.25">
      <c r="B379" s="13"/>
      <c r="C379" s="35"/>
      <c r="D379" s="36"/>
      <c r="E379" s="37"/>
      <c r="F379" s="37"/>
      <c r="G379" s="38"/>
    </row>
    <row r="380" spans="2:13" ht="17.100000000000001" customHeight="1" x14ac:dyDescent="0.25">
      <c r="B380" s="13"/>
      <c r="C380" s="35"/>
      <c r="D380" s="36"/>
      <c r="E380" s="37"/>
      <c r="F380" s="37"/>
      <c r="G380" s="38"/>
    </row>
    <row r="381" spans="2:13" ht="17.100000000000001" customHeight="1" x14ac:dyDescent="0.25">
      <c r="B381" s="13"/>
      <c r="C381" s="35"/>
      <c r="D381" s="36"/>
      <c r="E381" s="37"/>
      <c r="F381" s="37"/>
      <c r="G381" s="38"/>
    </row>
    <row r="382" spans="2:13" ht="17.100000000000001" customHeight="1" x14ac:dyDescent="0.25">
      <c r="B382" s="13"/>
      <c r="C382" s="35"/>
      <c r="D382" s="36"/>
      <c r="E382" s="37"/>
      <c r="F382" s="37"/>
      <c r="G382" s="38"/>
    </row>
    <row r="383" spans="2:13" ht="17.100000000000001" customHeight="1" x14ac:dyDescent="0.25">
      <c r="B383" s="13"/>
      <c r="C383" s="35"/>
      <c r="D383" s="36"/>
      <c r="E383" s="37"/>
      <c r="F383" s="37"/>
      <c r="G383" s="38"/>
    </row>
    <row r="384" spans="2:13" ht="17.100000000000001" customHeight="1" x14ac:dyDescent="0.25">
      <c r="B384" s="13"/>
      <c r="C384" s="35"/>
      <c r="D384" s="36"/>
      <c r="E384" s="37"/>
      <c r="F384" s="37"/>
      <c r="G384" s="38"/>
    </row>
    <row r="385" spans="2:13" ht="17.100000000000001" customHeight="1" x14ac:dyDescent="0.25">
      <c r="B385" s="13"/>
      <c r="C385" s="35"/>
      <c r="D385" s="36"/>
      <c r="E385" s="37"/>
      <c r="F385" s="37"/>
      <c r="G385" s="38"/>
    </row>
    <row r="386" spans="2:13" ht="17.100000000000001" customHeight="1" x14ac:dyDescent="0.25">
      <c r="B386" s="13"/>
      <c r="C386" s="35"/>
      <c r="D386" s="36"/>
      <c r="E386" s="37"/>
      <c r="F386" s="37"/>
      <c r="G386" s="38"/>
    </row>
    <row r="387" spans="2:13" ht="17.100000000000001" customHeight="1" x14ac:dyDescent="0.25">
      <c r="B387" s="13"/>
      <c r="C387" s="35"/>
      <c r="D387" s="36"/>
      <c r="E387" s="37"/>
      <c r="F387" s="37"/>
      <c r="G387" s="38"/>
    </row>
    <row r="388" spans="2:13" ht="17.100000000000001" customHeight="1" x14ac:dyDescent="0.25">
      <c r="B388" s="13"/>
      <c r="C388" s="35"/>
      <c r="D388" s="36"/>
      <c r="E388" s="37"/>
      <c r="F388" s="37"/>
      <c r="G388" s="38"/>
    </row>
    <row r="389" spans="2:13" ht="17.100000000000001" customHeight="1" x14ac:dyDescent="0.25">
      <c r="B389" s="13"/>
      <c r="C389" s="35"/>
      <c r="D389" s="36"/>
      <c r="E389" s="37"/>
      <c r="F389" s="37"/>
      <c r="G389" s="38"/>
    </row>
    <row r="391" spans="2:13" ht="21" customHeight="1" x14ac:dyDescent="0.25">
      <c r="B391" s="67">
        <v>16</v>
      </c>
      <c r="C391" s="68"/>
      <c r="D391" s="68"/>
      <c r="E391" s="68"/>
      <c r="F391" s="68"/>
      <c r="G391" s="69"/>
    </row>
    <row r="392" spans="2:13" ht="29.1" customHeight="1" x14ac:dyDescent="0.25">
      <c r="B392" s="10"/>
      <c r="C392" s="20"/>
      <c r="D392" s="15" t="s">
        <v>3</v>
      </c>
      <c r="E392" s="16" t="s">
        <v>4</v>
      </c>
      <c r="F392" s="16" t="s">
        <v>5</v>
      </c>
      <c r="G392" s="17" t="s">
        <v>6</v>
      </c>
      <c r="I392" s="20"/>
      <c r="J392" s="15" t="s">
        <v>3</v>
      </c>
      <c r="K392" s="16" t="s">
        <v>4</v>
      </c>
      <c r="L392" s="16" t="s">
        <v>5</v>
      </c>
      <c r="M392" s="17" t="s">
        <v>6</v>
      </c>
    </row>
    <row r="393" spans="2:13" ht="18" customHeight="1" x14ac:dyDescent="0.25">
      <c r="B393" s="11"/>
      <c r="C393" s="19" t="s">
        <v>88</v>
      </c>
      <c r="D393" s="3">
        <v>57</v>
      </c>
      <c r="E393" s="24">
        <f>D393/200*100</f>
        <v>28.499999999999996</v>
      </c>
      <c r="F393" s="24">
        <f>E393</f>
        <v>28.499999999999996</v>
      </c>
      <c r="G393" s="25">
        <f>F393</f>
        <v>28.499999999999996</v>
      </c>
      <c r="I393" s="19" t="s">
        <v>88</v>
      </c>
      <c r="J393" s="3">
        <v>57</v>
      </c>
      <c r="K393" s="24">
        <f>J393/303*100</f>
        <v>18.811881188118811</v>
      </c>
      <c r="L393" s="24">
        <f>K393</f>
        <v>18.811881188118811</v>
      </c>
      <c r="M393" s="25">
        <f>L393</f>
        <v>18.811881188118811</v>
      </c>
    </row>
    <row r="394" spans="2:13" ht="17.100000000000001" customHeight="1" x14ac:dyDescent="0.25">
      <c r="B394" s="12"/>
      <c r="C394" s="39" t="s">
        <v>89</v>
      </c>
      <c r="D394" s="3">
        <v>33</v>
      </c>
      <c r="E394" s="24">
        <f t="shared" ref="E394:E400" si="62">D394/200*100</f>
        <v>16.5</v>
      </c>
      <c r="F394" s="24">
        <f t="shared" ref="F394:F400" si="63">E394</f>
        <v>16.5</v>
      </c>
      <c r="G394" s="30">
        <f>F394+G393</f>
        <v>45</v>
      </c>
      <c r="I394" s="39" t="s">
        <v>89</v>
      </c>
      <c r="J394" s="3">
        <v>33</v>
      </c>
      <c r="K394" s="24">
        <f t="shared" ref="K394:K400" si="64">J394/303*100</f>
        <v>10.891089108910892</v>
      </c>
      <c r="L394" s="24">
        <f t="shared" ref="L394:L401" si="65">K394</f>
        <v>10.891089108910892</v>
      </c>
      <c r="M394" s="30">
        <f>L394+M393</f>
        <v>29.702970297029701</v>
      </c>
    </row>
    <row r="395" spans="2:13" ht="17.100000000000001" customHeight="1" x14ac:dyDescent="0.25">
      <c r="B395" s="12"/>
      <c r="C395" s="39" t="s">
        <v>90</v>
      </c>
      <c r="D395" s="23">
        <v>48</v>
      </c>
      <c r="E395" s="24">
        <f t="shared" si="62"/>
        <v>24</v>
      </c>
      <c r="F395" s="24">
        <f t="shared" si="63"/>
        <v>24</v>
      </c>
      <c r="G395" s="30">
        <f t="shared" ref="G395:G400" si="66">F395+G394</f>
        <v>69</v>
      </c>
      <c r="I395" s="39" t="s">
        <v>90</v>
      </c>
      <c r="J395" s="23">
        <v>48</v>
      </c>
      <c r="K395" s="24">
        <f t="shared" si="64"/>
        <v>15.841584158415841</v>
      </c>
      <c r="L395" s="24">
        <f t="shared" si="65"/>
        <v>15.841584158415841</v>
      </c>
      <c r="M395" s="30">
        <f t="shared" ref="M395:M400" si="67">L395+M394</f>
        <v>45.544554455445542</v>
      </c>
    </row>
    <row r="396" spans="2:13" ht="18.75" customHeight="1" x14ac:dyDescent="0.25">
      <c r="B396" s="12"/>
      <c r="C396" s="39" t="s">
        <v>91</v>
      </c>
      <c r="D396" s="29">
        <v>27</v>
      </c>
      <c r="E396" s="24">
        <f t="shared" si="62"/>
        <v>13.5</v>
      </c>
      <c r="F396" s="24">
        <f t="shared" si="63"/>
        <v>13.5</v>
      </c>
      <c r="G396" s="30">
        <f t="shared" si="66"/>
        <v>82.5</v>
      </c>
      <c r="I396" s="39" t="s">
        <v>91</v>
      </c>
      <c r="J396" s="29">
        <v>27</v>
      </c>
      <c r="K396" s="24">
        <f t="shared" si="64"/>
        <v>8.9108910891089099</v>
      </c>
      <c r="L396" s="24">
        <f t="shared" si="65"/>
        <v>8.9108910891089099</v>
      </c>
      <c r="M396" s="30">
        <f t="shared" si="67"/>
        <v>54.455445544554451</v>
      </c>
    </row>
    <row r="397" spans="2:13" ht="18.75" customHeight="1" x14ac:dyDescent="0.25">
      <c r="B397" s="12"/>
      <c r="C397" s="39" t="s">
        <v>92</v>
      </c>
      <c r="D397" s="29">
        <v>66</v>
      </c>
      <c r="E397" s="24">
        <f t="shared" si="62"/>
        <v>33</v>
      </c>
      <c r="F397" s="24">
        <f t="shared" si="63"/>
        <v>33</v>
      </c>
      <c r="G397" s="30">
        <f t="shared" si="66"/>
        <v>115.5</v>
      </c>
      <c r="I397" s="39" t="s">
        <v>92</v>
      </c>
      <c r="J397" s="29">
        <v>66</v>
      </c>
      <c r="K397" s="24">
        <f t="shared" si="64"/>
        <v>21.782178217821784</v>
      </c>
      <c r="L397" s="24">
        <f t="shared" si="65"/>
        <v>21.782178217821784</v>
      </c>
      <c r="M397" s="30">
        <f t="shared" si="67"/>
        <v>76.237623762376231</v>
      </c>
    </row>
    <row r="398" spans="2:13" ht="18.75" customHeight="1" x14ac:dyDescent="0.25">
      <c r="B398" s="12"/>
      <c r="C398" s="39" t="s">
        <v>93</v>
      </c>
      <c r="D398" s="29">
        <v>51</v>
      </c>
      <c r="E398" s="24">
        <f t="shared" si="62"/>
        <v>25.5</v>
      </c>
      <c r="F398" s="24">
        <f t="shared" si="63"/>
        <v>25.5</v>
      </c>
      <c r="G398" s="30">
        <f t="shared" si="66"/>
        <v>141</v>
      </c>
      <c r="I398" s="39" t="s">
        <v>93</v>
      </c>
      <c r="J398" s="29">
        <v>51</v>
      </c>
      <c r="K398" s="24">
        <f t="shared" si="64"/>
        <v>16.831683168316832</v>
      </c>
      <c r="L398" s="24">
        <f t="shared" si="65"/>
        <v>16.831683168316832</v>
      </c>
      <c r="M398" s="30">
        <f t="shared" si="67"/>
        <v>93.06930693069306</v>
      </c>
    </row>
    <row r="399" spans="2:13" ht="18.75" customHeight="1" x14ac:dyDescent="0.25">
      <c r="B399" s="12"/>
      <c r="C399" s="19" t="s">
        <v>94</v>
      </c>
      <c r="D399" s="29">
        <v>15</v>
      </c>
      <c r="E399" s="24">
        <f t="shared" si="62"/>
        <v>7.5</v>
      </c>
      <c r="F399" s="24">
        <f t="shared" si="63"/>
        <v>7.5</v>
      </c>
      <c r="G399" s="30">
        <f t="shared" si="66"/>
        <v>148.5</v>
      </c>
      <c r="I399" s="19" t="s">
        <v>94</v>
      </c>
      <c r="J399" s="29">
        <v>15</v>
      </c>
      <c r="K399" s="24">
        <f t="shared" si="64"/>
        <v>4.9504950495049505</v>
      </c>
      <c r="L399" s="24">
        <f t="shared" si="65"/>
        <v>4.9504950495049505</v>
      </c>
      <c r="M399" s="30">
        <f t="shared" si="67"/>
        <v>98.019801980198011</v>
      </c>
    </row>
    <row r="400" spans="2:13" ht="18.75" customHeight="1" x14ac:dyDescent="0.25">
      <c r="B400" s="12"/>
      <c r="C400" s="39" t="s">
        <v>19</v>
      </c>
      <c r="D400" s="29">
        <v>6</v>
      </c>
      <c r="E400" s="24">
        <f t="shared" si="62"/>
        <v>3</v>
      </c>
      <c r="F400" s="24">
        <f t="shared" si="63"/>
        <v>3</v>
      </c>
      <c r="G400" s="30">
        <f t="shared" si="66"/>
        <v>151.5</v>
      </c>
      <c r="I400" s="39" t="s">
        <v>19</v>
      </c>
      <c r="J400" s="29">
        <v>6</v>
      </c>
      <c r="K400" s="24">
        <f t="shared" si="64"/>
        <v>1.9801980198019802</v>
      </c>
      <c r="L400" s="24">
        <f t="shared" si="65"/>
        <v>1.9801980198019802</v>
      </c>
      <c r="M400" s="30">
        <f t="shared" si="67"/>
        <v>99.999999999999986</v>
      </c>
    </row>
    <row r="401" spans="2:13" ht="17.100000000000001" customHeight="1" x14ac:dyDescent="0.25">
      <c r="B401" s="13"/>
      <c r="C401" s="31" t="s">
        <v>2</v>
      </c>
      <c r="D401" s="32">
        <f>SUM(D393:D400)</f>
        <v>303</v>
      </c>
      <c r="E401" s="33"/>
      <c r="F401" s="33"/>
      <c r="G401" s="34"/>
      <c r="I401" s="31" t="s">
        <v>2</v>
      </c>
      <c r="J401" s="32">
        <f>SUM(J393:J400)</f>
        <v>303</v>
      </c>
      <c r="K401" s="33">
        <f>SUM(K393:K400)</f>
        <v>99.999999999999986</v>
      </c>
      <c r="L401" s="33">
        <f t="shared" si="65"/>
        <v>99.999999999999986</v>
      </c>
      <c r="M401" s="34"/>
    </row>
    <row r="402" spans="2:13" ht="17.100000000000001" customHeight="1" x14ac:dyDescent="0.25">
      <c r="B402" s="13"/>
      <c r="C402" s="35"/>
      <c r="D402" s="36"/>
      <c r="E402" s="37"/>
      <c r="F402" s="37"/>
      <c r="G402" s="38"/>
    </row>
    <row r="403" spans="2:13" ht="17.100000000000001" customHeight="1" x14ac:dyDescent="0.25">
      <c r="B403" s="13"/>
      <c r="C403" s="35"/>
      <c r="D403" s="36"/>
      <c r="E403" s="37"/>
      <c r="F403" s="37"/>
      <c r="G403" s="38"/>
    </row>
    <row r="404" spans="2:13" ht="17.100000000000001" customHeight="1" x14ac:dyDescent="0.25">
      <c r="B404" s="13"/>
      <c r="C404" s="35"/>
      <c r="D404" s="36"/>
      <c r="E404" s="37"/>
      <c r="F404" s="37"/>
      <c r="G404" s="38"/>
    </row>
    <row r="405" spans="2:13" ht="17.100000000000001" customHeight="1" x14ac:dyDescent="0.25">
      <c r="B405" s="13"/>
      <c r="C405" s="35"/>
      <c r="D405" s="36"/>
      <c r="E405" s="37"/>
      <c r="F405" s="37"/>
      <c r="G405" s="38"/>
    </row>
    <row r="406" spans="2:13" ht="17.100000000000001" customHeight="1" x14ac:dyDescent="0.25">
      <c r="B406" s="13"/>
      <c r="C406" s="35"/>
      <c r="D406" s="36"/>
      <c r="E406" s="37"/>
      <c r="F406" s="37"/>
      <c r="G406" s="38"/>
    </row>
    <row r="407" spans="2:13" ht="17.100000000000001" customHeight="1" x14ac:dyDescent="0.25">
      <c r="B407" s="13"/>
      <c r="C407" s="35"/>
      <c r="D407" s="36"/>
      <c r="E407" s="37"/>
      <c r="F407" s="37"/>
      <c r="G407" s="38"/>
    </row>
    <row r="408" spans="2:13" ht="17.100000000000001" customHeight="1" x14ac:dyDescent="0.25">
      <c r="B408" s="13"/>
      <c r="C408" s="35"/>
      <c r="D408" s="36"/>
      <c r="E408" s="37"/>
      <c r="F408" s="37"/>
      <c r="G408" s="38"/>
    </row>
    <row r="409" spans="2:13" ht="17.100000000000001" customHeight="1" x14ac:dyDescent="0.25">
      <c r="B409" s="13"/>
      <c r="C409" s="35"/>
      <c r="D409" s="36"/>
      <c r="E409" s="37"/>
      <c r="F409" s="37"/>
      <c r="G409" s="38"/>
    </row>
    <row r="410" spans="2:13" ht="17.100000000000001" customHeight="1" x14ac:dyDescent="0.25">
      <c r="B410" s="13"/>
      <c r="C410" s="35"/>
      <c r="D410" s="36"/>
      <c r="E410" s="37"/>
      <c r="F410" s="37"/>
      <c r="G410" s="38"/>
    </row>
    <row r="411" spans="2:13" ht="17.100000000000001" customHeight="1" x14ac:dyDescent="0.25">
      <c r="B411" s="13"/>
      <c r="C411" s="35"/>
      <c r="D411" s="36"/>
      <c r="E411" s="37"/>
      <c r="F411" s="37"/>
      <c r="G411" s="38"/>
    </row>
    <row r="412" spans="2:13" ht="17.100000000000001" customHeight="1" x14ac:dyDescent="0.25">
      <c r="B412" s="13"/>
      <c r="C412" s="35"/>
      <c r="D412" s="36"/>
      <c r="E412" s="37"/>
      <c r="F412" s="37"/>
      <c r="G412" s="38"/>
    </row>
    <row r="413" spans="2:13" ht="17.100000000000001" customHeight="1" x14ac:dyDescent="0.25">
      <c r="B413" s="13"/>
      <c r="C413" s="35"/>
      <c r="D413" s="36"/>
      <c r="E413" s="37"/>
      <c r="F413" s="37"/>
      <c r="G413" s="38"/>
    </row>
    <row r="414" spans="2:13" ht="17.100000000000001" customHeight="1" x14ac:dyDescent="0.25">
      <c r="B414" s="13"/>
      <c r="C414" s="35"/>
      <c r="D414" s="36"/>
      <c r="E414" s="37"/>
      <c r="F414" s="37"/>
      <c r="G414" s="38"/>
    </row>
    <row r="416" spans="2:13" ht="36" customHeight="1" x14ac:dyDescent="0.25">
      <c r="B416" s="67">
        <v>20</v>
      </c>
      <c r="C416" s="68"/>
      <c r="D416" s="68"/>
      <c r="E416" s="68"/>
      <c r="F416" s="68"/>
      <c r="G416" s="69"/>
    </row>
    <row r="417" spans="2:13" ht="29.1" customHeight="1" x14ac:dyDescent="0.25">
      <c r="B417" s="10"/>
      <c r="C417" s="20"/>
      <c r="D417" s="15" t="s">
        <v>3</v>
      </c>
      <c r="E417" s="16" t="s">
        <v>4</v>
      </c>
      <c r="F417" s="16" t="s">
        <v>5</v>
      </c>
      <c r="G417" s="17" t="s">
        <v>6</v>
      </c>
      <c r="I417" s="20"/>
      <c r="J417" s="15" t="s">
        <v>3</v>
      </c>
      <c r="K417" s="16" t="s">
        <v>4</v>
      </c>
      <c r="L417" s="16" t="s">
        <v>5</v>
      </c>
      <c r="M417" s="17" t="s">
        <v>6</v>
      </c>
    </row>
    <row r="418" spans="2:13" ht="17.100000000000001" customHeight="1" x14ac:dyDescent="0.25">
      <c r="B418" s="11"/>
      <c r="C418" s="39" t="s">
        <v>95</v>
      </c>
      <c r="D418" s="1">
        <v>48</v>
      </c>
      <c r="E418" s="24">
        <f>D418/200*100</f>
        <v>24</v>
      </c>
      <c r="F418" s="24">
        <f>E418</f>
        <v>24</v>
      </c>
      <c r="G418" s="25">
        <f>F418</f>
        <v>24</v>
      </c>
      <c r="I418" s="39" t="s">
        <v>95</v>
      </c>
      <c r="J418" s="1">
        <v>48</v>
      </c>
      <c r="K418" s="24">
        <f>J418/252*100</f>
        <v>19.047619047619047</v>
      </c>
      <c r="L418" s="24">
        <f>K418</f>
        <v>19.047619047619047</v>
      </c>
      <c r="M418" s="25">
        <f>L418</f>
        <v>19.047619047619047</v>
      </c>
    </row>
    <row r="419" spans="2:13" ht="17.100000000000001" customHeight="1" x14ac:dyDescent="0.25">
      <c r="B419" s="12"/>
      <c r="C419" s="39" t="s">
        <v>96</v>
      </c>
      <c r="D419" s="3">
        <v>66</v>
      </c>
      <c r="E419" s="24">
        <f t="shared" ref="E419:E424" si="68">D419/200*100</f>
        <v>33</v>
      </c>
      <c r="F419" s="24">
        <f t="shared" ref="F419:F424" si="69">E419</f>
        <v>33</v>
      </c>
      <c r="G419" s="30">
        <f>F419+G418</f>
        <v>57</v>
      </c>
      <c r="I419" s="39" t="s">
        <v>96</v>
      </c>
      <c r="J419" s="3">
        <v>66</v>
      </c>
      <c r="K419" s="24">
        <f t="shared" ref="K419:K424" si="70">J419/252*100</f>
        <v>26.190476190476193</v>
      </c>
      <c r="L419" s="24">
        <f t="shared" ref="L419:L425" si="71">K419</f>
        <v>26.190476190476193</v>
      </c>
      <c r="M419" s="30">
        <f>L419+M418</f>
        <v>45.238095238095241</v>
      </c>
    </row>
    <row r="420" spans="2:13" ht="17.100000000000001" customHeight="1" x14ac:dyDescent="0.25">
      <c r="B420" s="12"/>
      <c r="C420" s="39" t="s">
        <v>97</v>
      </c>
      <c r="D420" s="3">
        <v>36</v>
      </c>
      <c r="E420" s="24">
        <f t="shared" si="68"/>
        <v>18</v>
      </c>
      <c r="F420" s="24">
        <f t="shared" si="69"/>
        <v>18</v>
      </c>
      <c r="G420" s="30">
        <f t="shared" ref="G420:G423" si="72">F420+G419</f>
        <v>75</v>
      </c>
      <c r="I420" s="39" t="s">
        <v>97</v>
      </c>
      <c r="J420" s="3">
        <v>36</v>
      </c>
      <c r="K420" s="24">
        <f t="shared" si="70"/>
        <v>14.285714285714285</v>
      </c>
      <c r="L420" s="24">
        <f t="shared" si="71"/>
        <v>14.285714285714285</v>
      </c>
      <c r="M420" s="30">
        <f t="shared" ref="M420:M424" si="73">L420+M419</f>
        <v>59.523809523809526</v>
      </c>
    </row>
    <row r="421" spans="2:13" ht="17.100000000000001" customHeight="1" x14ac:dyDescent="0.25">
      <c r="B421" s="12"/>
      <c r="C421" s="39" t="s">
        <v>98</v>
      </c>
      <c r="D421" s="3">
        <v>21</v>
      </c>
      <c r="E421" s="24">
        <f t="shared" si="68"/>
        <v>10.5</v>
      </c>
      <c r="F421" s="24">
        <f t="shared" si="69"/>
        <v>10.5</v>
      </c>
      <c r="G421" s="30">
        <f t="shared" si="72"/>
        <v>85.5</v>
      </c>
      <c r="I421" s="39" t="s">
        <v>98</v>
      </c>
      <c r="J421" s="3">
        <v>21</v>
      </c>
      <c r="K421" s="24">
        <f t="shared" si="70"/>
        <v>8.3333333333333321</v>
      </c>
      <c r="L421" s="24">
        <f t="shared" si="71"/>
        <v>8.3333333333333321</v>
      </c>
      <c r="M421" s="30">
        <f t="shared" si="73"/>
        <v>67.857142857142861</v>
      </c>
    </row>
    <row r="422" spans="2:13" ht="17.100000000000001" customHeight="1" x14ac:dyDescent="0.25">
      <c r="B422" s="12"/>
      <c r="C422" s="39" t="s">
        <v>99</v>
      </c>
      <c r="D422" s="23">
        <v>33</v>
      </c>
      <c r="E422" s="24">
        <f t="shared" si="68"/>
        <v>16.5</v>
      </c>
      <c r="F422" s="24">
        <f t="shared" si="69"/>
        <v>16.5</v>
      </c>
      <c r="G422" s="30">
        <f t="shared" si="72"/>
        <v>102</v>
      </c>
      <c r="I422" s="39" t="s">
        <v>99</v>
      </c>
      <c r="J422" s="23">
        <v>33</v>
      </c>
      <c r="K422" s="24">
        <f t="shared" si="70"/>
        <v>13.095238095238097</v>
      </c>
      <c r="L422" s="24">
        <f t="shared" si="71"/>
        <v>13.095238095238097</v>
      </c>
      <c r="M422" s="30">
        <f t="shared" si="73"/>
        <v>80.952380952380963</v>
      </c>
    </row>
    <row r="423" spans="2:13" ht="17.100000000000001" customHeight="1" x14ac:dyDescent="0.25">
      <c r="B423" s="12"/>
      <c r="C423" s="39" t="s">
        <v>100</v>
      </c>
      <c r="D423" s="23">
        <v>27</v>
      </c>
      <c r="E423" s="24">
        <f t="shared" si="68"/>
        <v>13.5</v>
      </c>
      <c r="F423" s="24">
        <f t="shared" si="69"/>
        <v>13.5</v>
      </c>
      <c r="G423" s="30">
        <f t="shared" si="72"/>
        <v>115.5</v>
      </c>
      <c r="I423" s="39" t="s">
        <v>100</v>
      </c>
      <c r="J423" s="23">
        <v>27</v>
      </c>
      <c r="K423" s="24">
        <f t="shared" si="70"/>
        <v>10.714285714285714</v>
      </c>
      <c r="L423" s="24">
        <f t="shared" si="71"/>
        <v>10.714285714285714</v>
      </c>
      <c r="M423" s="30">
        <f t="shared" si="73"/>
        <v>91.666666666666671</v>
      </c>
    </row>
    <row r="424" spans="2:13" ht="17.100000000000001" customHeight="1" x14ac:dyDescent="0.25">
      <c r="B424" s="12"/>
      <c r="C424" s="39" t="s">
        <v>19</v>
      </c>
      <c r="D424" s="23">
        <v>21</v>
      </c>
      <c r="E424" s="24">
        <f t="shared" si="68"/>
        <v>10.5</v>
      </c>
      <c r="F424" s="24">
        <f t="shared" si="69"/>
        <v>10.5</v>
      </c>
      <c r="G424" s="30">
        <f t="shared" ref="G424" si="74">F424+G423</f>
        <v>126</v>
      </c>
      <c r="I424" s="39" t="s">
        <v>19</v>
      </c>
      <c r="J424" s="23">
        <v>21</v>
      </c>
      <c r="K424" s="24">
        <f t="shared" si="70"/>
        <v>8.3333333333333321</v>
      </c>
      <c r="L424" s="24">
        <f t="shared" si="71"/>
        <v>8.3333333333333321</v>
      </c>
      <c r="M424" s="30">
        <f t="shared" si="73"/>
        <v>100</v>
      </c>
    </row>
    <row r="425" spans="2:13" ht="17.100000000000001" customHeight="1" x14ac:dyDescent="0.25">
      <c r="B425" s="13"/>
      <c r="C425" s="14" t="s">
        <v>2</v>
      </c>
      <c r="D425" s="2">
        <f>SUM(D418:D424)</f>
        <v>252</v>
      </c>
      <c r="E425" s="6"/>
      <c r="F425" s="6"/>
      <c r="G425" s="7"/>
      <c r="I425" s="14" t="s">
        <v>2</v>
      </c>
      <c r="J425" s="2">
        <f>SUM(J418:J424)</f>
        <v>252</v>
      </c>
      <c r="K425" s="6">
        <f>SUM(K418:K424)</f>
        <v>100</v>
      </c>
      <c r="L425" s="6">
        <f t="shared" si="71"/>
        <v>100</v>
      </c>
      <c r="M425" s="7"/>
    </row>
    <row r="426" spans="2:13" ht="17.100000000000001" customHeight="1" x14ac:dyDescent="0.25">
      <c r="B426" s="13"/>
      <c r="C426" s="35"/>
      <c r="D426" s="36"/>
      <c r="E426" s="37"/>
      <c r="F426" s="37"/>
      <c r="G426" s="38"/>
    </row>
    <row r="427" spans="2:13" ht="17.100000000000001" customHeight="1" x14ac:dyDescent="0.25">
      <c r="B427" s="13"/>
      <c r="C427" s="35"/>
      <c r="D427" s="36"/>
      <c r="E427" s="37"/>
      <c r="F427" s="37"/>
      <c r="G427" s="38"/>
    </row>
    <row r="428" spans="2:13" ht="17.100000000000001" customHeight="1" x14ac:dyDescent="0.25">
      <c r="B428" s="13"/>
      <c r="C428" s="35"/>
      <c r="D428" s="36"/>
      <c r="E428" s="37"/>
      <c r="F428" s="37"/>
      <c r="G428" s="38"/>
    </row>
    <row r="429" spans="2:13" ht="17.100000000000001" customHeight="1" x14ac:dyDescent="0.25">
      <c r="B429" s="13"/>
      <c r="C429" s="35"/>
      <c r="D429" s="36"/>
      <c r="E429" s="37"/>
      <c r="F429" s="37"/>
      <c r="G429" s="38"/>
    </row>
    <row r="430" spans="2:13" ht="17.100000000000001" customHeight="1" x14ac:dyDescent="0.25">
      <c r="B430" s="13"/>
      <c r="C430" s="35"/>
      <c r="D430" s="36"/>
      <c r="E430" s="37"/>
      <c r="F430" s="37"/>
      <c r="G430" s="38"/>
    </row>
    <row r="431" spans="2:13" ht="17.100000000000001" customHeight="1" x14ac:dyDescent="0.25">
      <c r="B431" s="13"/>
      <c r="C431" s="35"/>
      <c r="D431" s="36"/>
      <c r="E431" s="37"/>
      <c r="F431" s="37"/>
      <c r="G431" s="38"/>
    </row>
    <row r="432" spans="2:13" ht="17.100000000000001" customHeight="1" x14ac:dyDescent="0.25">
      <c r="B432" s="13"/>
      <c r="C432" s="35"/>
      <c r="D432" s="36"/>
      <c r="E432" s="37"/>
      <c r="F432" s="37"/>
      <c r="G432" s="38"/>
    </row>
    <row r="433" spans="2:9" ht="17.100000000000001" customHeight="1" x14ac:dyDescent="0.25">
      <c r="B433" s="13"/>
      <c r="C433" s="35"/>
      <c r="D433" s="36"/>
      <c r="E433" s="37"/>
      <c r="F433" s="37"/>
      <c r="G433" s="38"/>
    </row>
    <row r="434" spans="2:9" ht="17.100000000000001" customHeight="1" x14ac:dyDescent="0.25">
      <c r="B434" s="13"/>
      <c r="C434" s="35"/>
      <c r="D434" s="36"/>
      <c r="E434" s="37"/>
      <c r="F434" s="37"/>
      <c r="G434" s="38"/>
    </row>
    <row r="435" spans="2:9" ht="17.100000000000001" customHeight="1" x14ac:dyDescent="0.25">
      <c r="B435" s="13"/>
      <c r="C435" s="35"/>
      <c r="D435" s="36"/>
      <c r="E435" s="37"/>
      <c r="F435" s="37"/>
      <c r="G435" s="38"/>
    </row>
    <row r="436" spans="2:9" ht="17.100000000000001" customHeight="1" x14ac:dyDescent="0.25">
      <c r="B436" s="13"/>
      <c r="C436" s="35"/>
      <c r="D436" s="36"/>
      <c r="E436" s="37"/>
      <c r="F436" s="37"/>
      <c r="G436" s="38"/>
    </row>
    <row r="437" spans="2:9" ht="17.100000000000001" customHeight="1" x14ac:dyDescent="0.25">
      <c r="B437" s="13"/>
      <c r="C437" s="35"/>
      <c r="D437" s="36"/>
      <c r="E437" s="37"/>
      <c r="F437" s="37"/>
      <c r="G437" s="38"/>
    </row>
    <row r="438" spans="2:9" ht="17.100000000000001" customHeight="1" x14ac:dyDescent="0.25">
      <c r="B438" s="13"/>
      <c r="C438" s="35"/>
      <c r="D438" s="36"/>
      <c r="E438" s="37"/>
      <c r="F438" s="37"/>
      <c r="G438" s="38"/>
    </row>
    <row r="440" spans="2:9" ht="54.95" customHeight="1" x14ac:dyDescent="0.25">
      <c r="B440" s="67">
        <v>21</v>
      </c>
      <c r="C440" s="68"/>
      <c r="D440" s="68"/>
      <c r="E440" s="68"/>
      <c r="F440" s="68"/>
      <c r="G440" s="69"/>
    </row>
    <row r="441" spans="2:9" ht="29.1" customHeight="1" x14ac:dyDescent="0.25">
      <c r="B441" s="10"/>
      <c r="C441" s="20"/>
      <c r="D441" s="15" t="s">
        <v>3</v>
      </c>
      <c r="E441" s="16" t="s">
        <v>4</v>
      </c>
      <c r="F441" s="16" t="s">
        <v>5</v>
      </c>
      <c r="G441" s="17" t="s">
        <v>6</v>
      </c>
    </row>
    <row r="442" spans="2:9" ht="17.100000000000001" customHeight="1" x14ac:dyDescent="0.25">
      <c r="B442" s="11"/>
      <c r="C442" s="19" t="s">
        <v>105</v>
      </c>
      <c r="D442">
        <v>51</v>
      </c>
      <c r="E442" s="24">
        <f>D442/200*100</f>
        <v>25.5</v>
      </c>
      <c r="F442" s="24">
        <f>E442</f>
        <v>25.5</v>
      </c>
      <c r="G442" s="25">
        <f>F442</f>
        <v>25.5</v>
      </c>
      <c r="I442" s="18"/>
    </row>
    <row r="443" spans="2:9" ht="17.100000000000001" customHeight="1" x14ac:dyDescent="0.25">
      <c r="B443" s="12"/>
      <c r="C443" s="19" t="s">
        <v>106</v>
      </c>
      <c r="D443" s="3">
        <v>36</v>
      </c>
      <c r="E443" s="24">
        <f t="shared" ref="E443:E449" si="75">D443/200*100</f>
        <v>18</v>
      </c>
      <c r="F443" s="24">
        <f t="shared" ref="F443:F449" si="76">E443</f>
        <v>18</v>
      </c>
      <c r="G443" s="30">
        <f>F443+G442</f>
        <v>43.5</v>
      </c>
      <c r="I443" s="21"/>
    </row>
    <row r="444" spans="2:9" ht="17.100000000000001" customHeight="1" x14ac:dyDescent="0.25">
      <c r="B444" s="12"/>
      <c r="C444" s="39" t="s">
        <v>107</v>
      </c>
      <c r="D444" s="23">
        <v>51</v>
      </c>
      <c r="E444" s="24">
        <f t="shared" si="75"/>
        <v>25.5</v>
      </c>
      <c r="F444" s="24">
        <f t="shared" si="76"/>
        <v>25.5</v>
      </c>
      <c r="G444" s="30">
        <f t="shared" ref="G444:G449" si="77">F444+G443</f>
        <v>69</v>
      </c>
      <c r="I444" s="21"/>
    </row>
    <row r="445" spans="2:9" ht="17.100000000000001" customHeight="1" x14ac:dyDescent="0.25">
      <c r="B445" s="13"/>
      <c r="C445" s="39" t="s">
        <v>108</v>
      </c>
      <c r="D445" s="29">
        <v>12</v>
      </c>
      <c r="E445" s="24">
        <f t="shared" si="75"/>
        <v>6</v>
      </c>
      <c r="F445" s="24">
        <f t="shared" si="76"/>
        <v>6</v>
      </c>
      <c r="G445" s="30">
        <f t="shared" si="77"/>
        <v>75</v>
      </c>
    </row>
    <row r="446" spans="2:9" ht="17.100000000000001" customHeight="1" x14ac:dyDescent="0.25">
      <c r="B446" s="13"/>
      <c r="C446" s="19" t="s">
        <v>109</v>
      </c>
      <c r="D446" s="29">
        <v>27</v>
      </c>
      <c r="E446" s="24">
        <f t="shared" si="75"/>
        <v>13.5</v>
      </c>
      <c r="F446" s="24">
        <f t="shared" si="76"/>
        <v>13.5</v>
      </c>
      <c r="G446" s="30">
        <f t="shared" si="77"/>
        <v>88.5</v>
      </c>
    </row>
    <row r="447" spans="2:9" ht="17.100000000000001" customHeight="1" x14ac:dyDescent="0.25">
      <c r="B447" s="13"/>
      <c r="C447" s="39" t="s">
        <v>110</v>
      </c>
      <c r="D447" s="29">
        <v>69</v>
      </c>
      <c r="E447" s="24">
        <f t="shared" si="75"/>
        <v>34.5</v>
      </c>
      <c r="F447" s="24">
        <f t="shared" si="76"/>
        <v>34.5</v>
      </c>
      <c r="G447" s="30">
        <f t="shared" si="77"/>
        <v>123</v>
      </c>
    </row>
    <row r="448" spans="2:9" ht="17.100000000000001" customHeight="1" x14ac:dyDescent="0.25">
      <c r="B448" s="13"/>
      <c r="C448" s="39" t="s">
        <v>111</v>
      </c>
      <c r="D448" s="29">
        <v>15</v>
      </c>
      <c r="E448" s="24">
        <f t="shared" si="75"/>
        <v>7.5</v>
      </c>
      <c r="F448" s="24">
        <f t="shared" si="76"/>
        <v>7.5</v>
      </c>
      <c r="G448" s="30">
        <f t="shared" si="77"/>
        <v>130.5</v>
      </c>
    </row>
    <row r="449" spans="2:7" ht="17.100000000000001" customHeight="1" x14ac:dyDescent="0.25">
      <c r="B449" s="13"/>
      <c r="C449" s="39" t="s">
        <v>19</v>
      </c>
      <c r="D449" s="29">
        <v>30</v>
      </c>
      <c r="E449" s="24">
        <f t="shared" si="75"/>
        <v>15</v>
      </c>
      <c r="F449" s="24">
        <f t="shared" si="76"/>
        <v>15</v>
      </c>
      <c r="G449" s="30">
        <f t="shared" si="77"/>
        <v>145.5</v>
      </c>
    </row>
    <row r="450" spans="2:7" x14ac:dyDescent="0.25">
      <c r="C450" s="14" t="s">
        <v>2</v>
      </c>
      <c r="D450" s="32">
        <f>SUM(D442:D449)</f>
        <v>291</v>
      </c>
      <c r="E450" s="33"/>
      <c r="F450" s="33"/>
      <c r="G450" s="34"/>
    </row>
    <row r="451" spans="2:7" ht="17.100000000000001" customHeight="1" x14ac:dyDescent="0.25">
      <c r="B451" s="13"/>
      <c r="C451" s="35"/>
      <c r="D451" s="36"/>
      <c r="E451" s="37"/>
      <c r="F451" s="37"/>
      <c r="G451" s="38"/>
    </row>
    <row r="452" spans="2:7" ht="17.100000000000001" customHeight="1" x14ac:dyDescent="0.25">
      <c r="B452" s="13"/>
      <c r="C452" s="20"/>
      <c r="D452" s="15" t="s">
        <v>3</v>
      </c>
      <c r="E452" s="16" t="s">
        <v>4</v>
      </c>
      <c r="F452" s="16" t="s">
        <v>5</v>
      </c>
      <c r="G452" s="17" t="s">
        <v>6</v>
      </c>
    </row>
    <row r="453" spans="2:7" ht="17.100000000000001" customHeight="1" x14ac:dyDescent="0.25">
      <c r="B453" s="13"/>
      <c r="C453" s="19" t="s">
        <v>105</v>
      </c>
      <c r="D453">
        <v>51</v>
      </c>
      <c r="E453" s="24">
        <f>D453/291*100</f>
        <v>17.525773195876287</v>
      </c>
      <c r="F453" s="24">
        <f>E453</f>
        <v>17.525773195876287</v>
      </c>
      <c r="G453" s="25">
        <f>F453</f>
        <v>17.525773195876287</v>
      </c>
    </row>
    <row r="454" spans="2:7" ht="17.100000000000001" customHeight="1" x14ac:dyDescent="0.25">
      <c r="B454" s="13"/>
      <c r="C454" s="19" t="s">
        <v>106</v>
      </c>
      <c r="D454" s="3">
        <v>36</v>
      </c>
      <c r="E454" s="24">
        <f t="shared" ref="E454:E460" si="78">D454/291*100</f>
        <v>12.371134020618557</v>
      </c>
      <c r="F454" s="24">
        <f t="shared" ref="F454:F461" si="79">E454</f>
        <v>12.371134020618557</v>
      </c>
      <c r="G454" s="30">
        <f>F454+G453</f>
        <v>29.896907216494846</v>
      </c>
    </row>
    <row r="455" spans="2:7" ht="17.100000000000001" customHeight="1" x14ac:dyDescent="0.25">
      <c r="B455" s="13"/>
      <c r="C455" s="39" t="s">
        <v>107</v>
      </c>
      <c r="D455" s="23">
        <v>51</v>
      </c>
      <c r="E455" s="24">
        <f t="shared" si="78"/>
        <v>17.525773195876287</v>
      </c>
      <c r="F455" s="24">
        <f t="shared" ref="F455:F460" si="80">E455</f>
        <v>17.525773195876287</v>
      </c>
      <c r="G455" s="30">
        <f t="shared" ref="G455:G460" si="81">F455+G454</f>
        <v>47.422680412371136</v>
      </c>
    </row>
    <row r="456" spans="2:7" ht="17.100000000000001" customHeight="1" x14ac:dyDescent="0.25">
      <c r="B456" s="13"/>
      <c r="C456" s="39" t="s">
        <v>108</v>
      </c>
      <c r="D456" s="29">
        <v>12</v>
      </c>
      <c r="E456" s="24">
        <f t="shared" si="78"/>
        <v>4.1237113402061851</v>
      </c>
      <c r="F456" s="24">
        <f t="shared" si="80"/>
        <v>4.1237113402061851</v>
      </c>
      <c r="G456" s="30">
        <f t="shared" si="81"/>
        <v>51.546391752577321</v>
      </c>
    </row>
    <row r="457" spans="2:7" ht="17.100000000000001" customHeight="1" x14ac:dyDescent="0.25">
      <c r="B457" s="13"/>
      <c r="C457" s="19" t="s">
        <v>109</v>
      </c>
      <c r="D457" s="29">
        <v>27</v>
      </c>
      <c r="E457" s="24">
        <f t="shared" si="78"/>
        <v>9.2783505154639183</v>
      </c>
      <c r="F457" s="24">
        <f t="shared" si="80"/>
        <v>9.2783505154639183</v>
      </c>
      <c r="G457" s="30">
        <f t="shared" si="81"/>
        <v>60.824742268041241</v>
      </c>
    </row>
    <row r="458" spans="2:7" ht="17.100000000000001" customHeight="1" x14ac:dyDescent="0.25">
      <c r="B458" s="13"/>
      <c r="C458" s="39" t="s">
        <v>110</v>
      </c>
      <c r="D458" s="29">
        <v>69</v>
      </c>
      <c r="E458" s="24">
        <f t="shared" si="78"/>
        <v>23.711340206185564</v>
      </c>
      <c r="F458" s="24">
        <f t="shared" si="80"/>
        <v>23.711340206185564</v>
      </c>
      <c r="G458" s="30">
        <f t="shared" si="81"/>
        <v>84.536082474226802</v>
      </c>
    </row>
    <row r="459" spans="2:7" ht="17.100000000000001" customHeight="1" x14ac:dyDescent="0.25">
      <c r="B459" s="13"/>
      <c r="C459" s="39" t="s">
        <v>111</v>
      </c>
      <c r="D459" s="29">
        <v>15</v>
      </c>
      <c r="E459" s="24">
        <f t="shared" si="78"/>
        <v>5.1546391752577314</v>
      </c>
      <c r="F459" s="24">
        <f t="shared" si="80"/>
        <v>5.1546391752577314</v>
      </c>
      <c r="G459" s="30">
        <f t="shared" si="81"/>
        <v>89.69072164948453</v>
      </c>
    </row>
    <row r="460" spans="2:7" ht="17.100000000000001" customHeight="1" x14ac:dyDescent="0.25">
      <c r="B460" s="13"/>
      <c r="C460" s="39" t="s">
        <v>19</v>
      </c>
      <c r="D460" s="29">
        <v>30</v>
      </c>
      <c r="E460" s="24">
        <f t="shared" si="78"/>
        <v>10.309278350515463</v>
      </c>
      <c r="F460" s="24">
        <f t="shared" si="80"/>
        <v>10.309278350515463</v>
      </c>
      <c r="G460" s="30">
        <f t="shared" si="81"/>
        <v>100</v>
      </c>
    </row>
    <row r="461" spans="2:7" ht="17.100000000000001" customHeight="1" x14ac:dyDescent="0.25">
      <c r="B461" s="13"/>
      <c r="C461" s="14" t="s">
        <v>2</v>
      </c>
      <c r="D461" s="32">
        <f>SUM(D453:D460)</f>
        <v>291</v>
      </c>
      <c r="E461" s="33">
        <f>SUM(E453:E460)</f>
        <v>100</v>
      </c>
      <c r="F461" s="33">
        <f t="shared" si="79"/>
        <v>100</v>
      </c>
      <c r="G461" s="34"/>
    </row>
    <row r="462" spans="2:7" ht="17.100000000000001" customHeight="1" x14ac:dyDescent="0.25">
      <c r="B462" s="13"/>
      <c r="C462" s="35"/>
      <c r="D462" s="36"/>
      <c r="E462" s="37"/>
      <c r="F462" s="37"/>
      <c r="G462" s="38"/>
    </row>
    <row r="463" spans="2:7" ht="17.100000000000001" customHeight="1" x14ac:dyDescent="0.25">
      <c r="B463" s="13"/>
      <c r="C463" s="35"/>
      <c r="D463" s="36"/>
      <c r="E463" s="37"/>
      <c r="F463" s="37"/>
      <c r="G463" s="38"/>
    </row>
    <row r="464" spans="2:7" x14ac:dyDescent="0.25">
      <c r="C464" s="35"/>
      <c r="D464" s="36"/>
      <c r="E464" s="37"/>
      <c r="F464" s="37"/>
      <c r="G464" s="38"/>
    </row>
    <row r="465" spans="2:13" ht="36" customHeight="1" x14ac:dyDescent="0.25">
      <c r="B465" s="67">
        <v>23</v>
      </c>
      <c r="C465" s="68"/>
      <c r="D465" s="68"/>
      <c r="E465" s="68"/>
      <c r="F465" s="68"/>
      <c r="G465" s="69"/>
    </row>
    <row r="466" spans="2:13" ht="29.1" customHeight="1" x14ac:dyDescent="0.25">
      <c r="B466" s="10"/>
      <c r="C466" s="20"/>
      <c r="D466" s="15" t="s">
        <v>3</v>
      </c>
      <c r="E466" s="16" t="s">
        <v>4</v>
      </c>
      <c r="F466" s="16" t="s">
        <v>5</v>
      </c>
      <c r="G466" s="17" t="s">
        <v>6</v>
      </c>
      <c r="I466" s="19" t="s">
        <v>101</v>
      </c>
      <c r="J466" s="73">
        <v>51</v>
      </c>
      <c r="K466" s="74">
        <f>J466/282*100</f>
        <v>18.085106382978726</v>
      </c>
      <c r="L466" s="74">
        <f>K466</f>
        <v>18.085106382978726</v>
      </c>
      <c r="M466" s="75">
        <f>L466</f>
        <v>18.085106382978726</v>
      </c>
    </row>
    <row r="467" spans="2:13" ht="18" customHeight="1" x14ac:dyDescent="0.25">
      <c r="B467" s="11"/>
      <c r="C467" s="19" t="s">
        <v>101</v>
      </c>
      <c r="D467" s="3">
        <v>51</v>
      </c>
      <c r="E467" s="24">
        <f>D467/200*100</f>
        <v>25.5</v>
      </c>
      <c r="F467" s="24">
        <f>E467</f>
        <v>25.5</v>
      </c>
      <c r="G467" s="25">
        <f>F467</f>
        <v>25.5</v>
      </c>
      <c r="I467" s="39" t="s">
        <v>102</v>
      </c>
      <c r="J467" s="3">
        <v>84</v>
      </c>
      <c r="K467" s="24">
        <f t="shared" ref="K467:K470" si="82">J467/200*100</f>
        <v>42</v>
      </c>
      <c r="L467" s="24">
        <f t="shared" ref="L467:L471" si="83">K467</f>
        <v>42</v>
      </c>
      <c r="M467" s="30">
        <f>L467+M466</f>
        <v>60.085106382978722</v>
      </c>
    </row>
    <row r="468" spans="2:13" ht="24" customHeight="1" x14ac:dyDescent="0.25">
      <c r="B468" s="12"/>
      <c r="C468" s="39" t="s">
        <v>102</v>
      </c>
      <c r="D468" s="3">
        <v>84</v>
      </c>
      <c r="E468" s="24">
        <f t="shared" ref="E468:E471" si="84">D468/200*100</f>
        <v>42</v>
      </c>
      <c r="F468" s="24">
        <f t="shared" ref="F468:F471" si="85">E468</f>
        <v>42</v>
      </c>
      <c r="G468" s="30">
        <f>F468+G467</f>
        <v>67.5</v>
      </c>
      <c r="I468" s="39" t="s">
        <v>103</v>
      </c>
      <c r="J468" s="23">
        <v>57</v>
      </c>
      <c r="K468" s="24">
        <f t="shared" si="82"/>
        <v>28.499999999999996</v>
      </c>
      <c r="L468" s="24">
        <f t="shared" si="83"/>
        <v>28.499999999999996</v>
      </c>
      <c r="M468" s="30">
        <f t="shared" ref="M468:M470" si="86">L468+M467</f>
        <v>88.585106382978722</v>
      </c>
    </row>
    <row r="469" spans="2:13" ht="19.5" customHeight="1" x14ac:dyDescent="0.25">
      <c r="B469" s="12"/>
      <c r="C469" s="39" t="s">
        <v>103</v>
      </c>
      <c r="D469" s="23">
        <v>57</v>
      </c>
      <c r="E469" s="24">
        <f t="shared" si="84"/>
        <v>28.499999999999996</v>
      </c>
      <c r="F469" s="24">
        <f t="shared" si="85"/>
        <v>28.499999999999996</v>
      </c>
      <c r="G469" s="30">
        <f t="shared" ref="G469:G471" si="87">F469+G468</f>
        <v>96</v>
      </c>
      <c r="I469" s="19" t="s">
        <v>104</v>
      </c>
      <c r="J469" s="29">
        <v>78</v>
      </c>
      <c r="K469" s="24">
        <f t="shared" si="82"/>
        <v>39</v>
      </c>
      <c r="L469" s="24">
        <f t="shared" si="83"/>
        <v>39</v>
      </c>
      <c r="M469" s="30">
        <f t="shared" si="86"/>
        <v>127.58510638297872</v>
      </c>
    </row>
    <row r="470" spans="2:13" ht="18" customHeight="1" x14ac:dyDescent="0.25">
      <c r="B470" s="12"/>
      <c r="C470" s="19" t="s">
        <v>104</v>
      </c>
      <c r="D470" s="29">
        <v>78</v>
      </c>
      <c r="E470" s="24">
        <f t="shared" si="84"/>
        <v>39</v>
      </c>
      <c r="F470" s="24">
        <f t="shared" si="85"/>
        <v>39</v>
      </c>
      <c r="G470" s="30">
        <f t="shared" si="87"/>
        <v>135</v>
      </c>
      <c r="I470" s="39" t="s">
        <v>19</v>
      </c>
      <c r="J470" s="29">
        <v>12</v>
      </c>
      <c r="K470" s="24">
        <f t="shared" si="82"/>
        <v>6</v>
      </c>
      <c r="L470" s="24">
        <f t="shared" si="83"/>
        <v>6</v>
      </c>
      <c r="M470" s="30">
        <f t="shared" si="86"/>
        <v>133.58510638297872</v>
      </c>
    </row>
    <row r="471" spans="2:13" ht="18" customHeight="1" x14ac:dyDescent="0.25">
      <c r="B471" s="12"/>
      <c r="C471" s="39" t="s">
        <v>19</v>
      </c>
      <c r="D471" s="29">
        <v>12</v>
      </c>
      <c r="E471" s="24">
        <f t="shared" si="84"/>
        <v>6</v>
      </c>
      <c r="F471" s="24">
        <f t="shared" si="85"/>
        <v>6</v>
      </c>
      <c r="G471" s="30">
        <f t="shared" si="87"/>
        <v>141</v>
      </c>
      <c r="I471" s="31" t="s">
        <v>2</v>
      </c>
      <c r="J471" s="32">
        <f>SUM(J466:J470)</f>
        <v>282</v>
      </c>
      <c r="K471" s="33">
        <f>SUM(K466:K470)</f>
        <v>133.58510638297872</v>
      </c>
      <c r="L471" s="33">
        <f t="shared" si="83"/>
        <v>133.58510638297872</v>
      </c>
      <c r="M471" s="34"/>
    </row>
    <row r="472" spans="2:13" ht="17.100000000000001" customHeight="1" x14ac:dyDescent="0.25">
      <c r="B472" s="13"/>
      <c r="C472" s="31" t="s">
        <v>2</v>
      </c>
      <c r="D472" s="32">
        <f>SUM(D467:D471)</f>
        <v>282</v>
      </c>
      <c r="E472" s="33"/>
      <c r="F472" s="33"/>
      <c r="G472" s="34"/>
      <c r="I472" s="19"/>
    </row>
  </sheetData>
  <mergeCells count="24">
    <mergeCell ref="B223:G223"/>
    <mergeCell ref="B244:G244"/>
    <mergeCell ref="B203:G203"/>
    <mergeCell ref="B317:G317"/>
    <mergeCell ref="B341:G341"/>
    <mergeCell ref="B292:G292"/>
    <mergeCell ref="B264:G264"/>
    <mergeCell ref="B285:G285"/>
    <mergeCell ref="B440:G440"/>
    <mergeCell ref="B465:G465"/>
    <mergeCell ref="B416:G416"/>
    <mergeCell ref="B367:G367"/>
    <mergeCell ref="B391:G391"/>
    <mergeCell ref="B3:Y3"/>
    <mergeCell ref="B160:G160"/>
    <mergeCell ref="B182:G182"/>
    <mergeCell ref="B118:G118"/>
    <mergeCell ref="B140:G140"/>
    <mergeCell ref="B95:G95"/>
    <mergeCell ref="B82:G82"/>
    <mergeCell ref="B47:G47"/>
    <mergeCell ref="B67:G67"/>
    <mergeCell ref="B8:G8"/>
    <mergeCell ref="B28:G2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indunil lakshitha</cp:lastModifiedBy>
  <dcterms:created xsi:type="dcterms:W3CDTF">2011-08-01T14:22:18Z</dcterms:created>
  <dcterms:modified xsi:type="dcterms:W3CDTF">2023-06-17T04:23:37Z</dcterms:modified>
</cp:coreProperties>
</file>