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422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0" i="1" l="1"/>
  <c r="F40" i="1"/>
  <c r="E40" i="1"/>
  <c r="D40" i="1"/>
  <c r="C40" i="1"/>
  <c r="G39" i="1"/>
  <c r="F39" i="1"/>
  <c r="E39" i="1"/>
  <c r="D39" i="1"/>
  <c r="C39" i="1"/>
  <c r="B40" i="1"/>
  <c r="B39" i="1"/>
  <c r="G38" i="1"/>
  <c r="F38" i="1"/>
  <c r="E38" i="1"/>
  <c r="D38" i="1"/>
  <c r="C38" i="1"/>
  <c r="B35" i="1"/>
  <c r="C35" i="1"/>
  <c r="B38" i="1"/>
  <c r="G37" i="1"/>
  <c r="F37" i="1"/>
  <c r="E37" i="1"/>
  <c r="D37" i="1"/>
  <c r="C37" i="1"/>
  <c r="G36" i="1"/>
  <c r="F36" i="1"/>
  <c r="E36" i="1"/>
  <c r="B37" i="1"/>
  <c r="D36" i="1"/>
  <c r="C36" i="1"/>
  <c r="B36" i="1"/>
  <c r="G35" i="1"/>
  <c r="F35" i="1"/>
  <c r="E35" i="1"/>
  <c r="D35" i="1"/>
  <c r="P28" i="1"/>
  <c r="P27" i="1"/>
  <c r="P26" i="1"/>
  <c r="P25" i="1"/>
  <c r="P24" i="1"/>
  <c r="P23" i="1"/>
  <c r="N28" i="1"/>
  <c r="N27" i="1"/>
  <c r="M28" i="1"/>
  <c r="M27" i="1"/>
  <c r="L28" i="1"/>
  <c r="L27" i="1"/>
  <c r="K28" i="1"/>
  <c r="K27" i="1"/>
  <c r="O28" i="1"/>
  <c r="O27" i="1"/>
  <c r="O26" i="1"/>
  <c r="O25" i="1"/>
  <c r="O24" i="1"/>
  <c r="O23" i="1"/>
  <c r="N26" i="1" l="1"/>
  <c r="M26" i="1"/>
  <c r="M25" i="1" l="1"/>
  <c r="M24" i="1"/>
  <c r="M23" i="1"/>
  <c r="L25" i="1"/>
  <c r="L24" i="1"/>
  <c r="L23" i="1"/>
  <c r="K25" i="1"/>
  <c r="K24" i="1"/>
  <c r="K23" i="1"/>
</calcChain>
</file>

<file path=xl/sharedStrings.xml><?xml version="1.0" encoding="utf-8"?>
<sst xmlns="http://schemas.openxmlformats.org/spreadsheetml/2006/main" count="114" uniqueCount="44">
  <si>
    <t>Unit</t>
  </si>
  <si>
    <t>HP</t>
  </si>
  <si>
    <t>Armor</t>
  </si>
  <si>
    <t>Size</t>
  </si>
  <si>
    <t>Top Speed</t>
  </si>
  <si>
    <t>Weapon Range</t>
  </si>
  <si>
    <t>Cooldown</t>
  </si>
  <si>
    <t>Marine</t>
  </si>
  <si>
    <t>Firebat</t>
  </si>
  <si>
    <t>Goliath</t>
  </si>
  <si>
    <t>Small</t>
  </si>
  <si>
    <t>Large</t>
  </si>
  <si>
    <t>Weapon Damage (per attack)</t>
  </si>
  <si>
    <t>Sight Range</t>
  </si>
  <si>
    <t>Attack Times</t>
  </si>
  <si>
    <t>Attack Type</t>
  </si>
  <si>
    <t>Concussive</t>
  </si>
  <si>
    <t>Normal</t>
  </si>
  <si>
    <t>Mine</t>
  </si>
  <si>
    <t>His</t>
  </si>
  <si>
    <t>Potential Damage = (Damage - Armour) * Multiplier</t>
  </si>
  <si>
    <t>Unit Size</t>
  </si>
  <si>
    <t>Explosive</t>
  </si>
  <si>
    <t>Medium</t>
  </si>
  <si>
    <t>(6-0)*1</t>
  </si>
  <si>
    <t>(6-1)*1</t>
  </si>
  <si>
    <t>(16-0)*1</t>
  </si>
  <si>
    <t>(16-1)*1</t>
  </si>
  <si>
    <t>(16-1)*0,25</t>
  </si>
  <si>
    <t>(12-0)*1</t>
  </si>
  <si>
    <t>(12-1)*1</t>
  </si>
  <si>
    <t>Vulture</t>
  </si>
  <si>
    <t>(16-0)*0,5</t>
  </si>
  <si>
    <t>(20-0)*1</t>
  </si>
  <si>
    <t>(20-1)*1</t>
  </si>
  <si>
    <t>(20-1)*0,25</t>
  </si>
  <si>
    <t>(20-1)*0,5</t>
  </si>
  <si>
    <t>Dragoon</t>
  </si>
  <si>
    <t>Zealot</t>
  </si>
  <si>
    <t>Shields</t>
  </si>
  <si>
    <t>(20-0)*0,5</t>
  </si>
  <si>
    <t>(20-0)*0,75</t>
  </si>
  <si>
    <t>Shooting Unit</t>
  </si>
  <si>
    <t>Unit being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</si>
</sst>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5" borderId="0" xfId="0" applyFont="1" applyFill="1"/>
    <xf numFmtId="0" fontId="0" fillId="0" borderId="0" xfId="0" applyFill="1" applyBorder="1"/>
    <xf numFmtId="0" fontId="1" fillId="3" borderId="1" xfId="0" applyFont="1" applyFill="1" applyBorder="1"/>
    <xf numFmtId="0" fontId="0" fillId="6" borderId="1" xfId="0" applyFill="1" applyBorder="1"/>
    <xf numFmtId="0" fontId="0" fillId="0" borderId="1" xfId="0" applyFill="1" applyBorder="1"/>
    <xf numFmtId="0" fontId="1" fillId="0" borderId="1" xfId="0" applyFont="1" applyBorder="1"/>
    <xf numFmtId="0" fontId="1" fillId="0" borderId="0" xfId="0" applyFont="1" applyFill="1" applyBorder="1"/>
    <xf numFmtId="0" fontId="1" fillId="5" borderId="1" xfId="0" applyFont="1" applyFill="1" applyBorder="1"/>
    <xf numFmtId="0" fontId="0" fillId="4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I36" sqref="I36"/>
    </sheetView>
  </sheetViews>
  <sheetFormatPr defaultRowHeight="15" x14ac:dyDescent="0.25"/>
  <cols>
    <col min="1" max="1" width="16.42578125" style="1" customWidth="1"/>
    <col min="2" max="3" width="11.85546875" customWidth="1"/>
    <col min="5" max="5" width="10.7109375" bestFit="1" customWidth="1"/>
    <col min="6" max="6" width="10.28515625" bestFit="1" customWidth="1"/>
    <col min="7" max="7" width="14.42578125" bestFit="1" customWidth="1"/>
    <col min="8" max="8" width="11.28515625" bestFit="1" customWidth="1"/>
    <col min="9" max="9" width="27.140625" bestFit="1" customWidth="1"/>
    <col min="10" max="10" width="12.28515625" bestFit="1" customWidth="1"/>
    <col min="11" max="11" width="11.28515625" bestFit="1" customWidth="1"/>
    <col min="12" max="12" width="10" bestFit="1" customWidth="1"/>
    <col min="13" max="13" width="14.28515625" bestFit="1" customWidth="1"/>
    <col min="14" max="14" width="14.28515625" customWidth="1"/>
    <col min="15" max="15" width="14.140625" bestFit="1" customWidth="1"/>
    <col min="16" max="16" width="14.140625" customWidth="1"/>
    <col min="17" max="17" width="14.42578125" bestFit="1" customWidth="1"/>
    <col min="18" max="18" width="12.85546875" bestFit="1" customWidth="1"/>
  </cols>
  <sheetData>
    <row r="1" spans="1:18" s="2" customFormat="1" x14ac:dyDescent="0.25">
      <c r="A1" s="8" t="s">
        <v>0</v>
      </c>
      <c r="B1" s="8" t="s">
        <v>1</v>
      </c>
      <c r="C1" s="8" t="s">
        <v>39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12</v>
      </c>
      <c r="J1" s="8" t="s">
        <v>14</v>
      </c>
      <c r="K1" s="8" t="s">
        <v>15</v>
      </c>
      <c r="L1" s="8" t="s">
        <v>6</v>
      </c>
      <c r="M1" s="12"/>
      <c r="N1" s="12"/>
      <c r="O1" s="12"/>
      <c r="P1" s="12"/>
      <c r="Q1" s="12"/>
      <c r="R1" s="12"/>
    </row>
    <row r="2" spans="1:18" x14ac:dyDescent="0.25">
      <c r="A2" s="4" t="s">
        <v>7</v>
      </c>
      <c r="B2" s="5">
        <v>40</v>
      </c>
      <c r="C2" s="5">
        <v>0</v>
      </c>
      <c r="D2" s="5">
        <v>0</v>
      </c>
      <c r="E2" s="5" t="s">
        <v>10</v>
      </c>
      <c r="F2" s="5">
        <v>4</v>
      </c>
      <c r="G2" s="5">
        <v>4</v>
      </c>
      <c r="H2" s="5">
        <v>7</v>
      </c>
      <c r="I2" s="5">
        <v>6</v>
      </c>
      <c r="J2" s="5">
        <v>1</v>
      </c>
      <c r="K2" s="5" t="s">
        <v>17</v>
      </c>
      <c r="L2" s="5">
        <v>15</v>
      </c>
      <c r="M2" s="7"/>
      <c r="N2" s="7"/>
      <c r="O2" s="7"/>
      <c r="P2" s="7"/>
      <c r="Q2" s="7"/>
      <c r="R2" s="7"/>
    </row>
    <row r="3" spans="1:18" x14ac:dyDescent="0.25">
      <c r="A3" s="4" t="s">
        <v>8</v>
      </c>
      <c r="B3" s="5">
        <v>50</v>
      </c>
      <c r="C3" s="5">
        <v>0</v>
      </c>
      <c r="D3" s="5">
        <v>1</v>
      </c>
      <c r="E3" s="5" t="s">
        <v>10</v>
      </c>
      <c r="F3" s="5">
        <v>4</v>
      </c>
      <c r="G3" s="5">
        <v>2</v>
      </c>
      <c r="H3" s="5">
        <v>7</v>
      </c>
      <c r="I3" s="5">
        <v>8</v>
      </c>
      <c r="J3" s="5">
        <v>2</v>
      </c>
      <c r="K3" s="5" t="s">
        <v>16</v>
      </c>
      <c r="L3" s="5">
        <v>22</v>
      </c>
      <c r="M3" s="7"/>
      <c r="N3" s="7"/>
      <c r="O3" s="7"/>
      <c r="P3" s="7"/>
      <c r="Q3" s="7"/>
      <c r="R3" s="7"/>
    </row>
    <row r="4" spans="1:18" x14ac:dyDescent="0.25">
      <c r="A4" s="4" t="s">
        <v>9</v>
      </c>
      <c r="B4" s="5">
        <v>125</v>
      </c>
      <c r="C4" s="5">
        <v>0</v>
      </c>
      <c r="D4" s="5">
        <v>1</v>
      </c>
      <c r="E4" s="5" t="s">
        <v>11</v>
      </c>
      <c r="F4" s="5">
        <v>4.57</v>
      </c>
      <c r="G4" s="5">
        <v>6</v>
      </c>
      <c r="H4" s="5">
        <v>8</v>
      </c>
      <c r="I4" s="5">
        <v>12</v>
      </c>
      <c r="J4" s="5">
        <v>1</v>
      </c>
      <c r="K4" s="5" t="s">
        <v>17</v>
      </c>
      <c r="L4" s="5">
        <v>22</v>
      </c>
      <c r="M4" s="7"/>
      <c r="N4" s="7"/>
      <c r="O4" s="7"/>
      <c r="P4" s="7"/>
      <c r="Q4" s="7"/>
      <c r="R4" s="7"/>
    </row>
    <row r="5" spans="1:18" x14ac:dyDescent="0.25">
      <c r="A5" s="11" t="s">
        <v>31</v>
      </c>
      <c r="B5" s="10">
        <v>80</v>
      </c>
      <c r="C5" s="10">
        <v>0</v>
      </c>
      <c r="D5" s="10">
        <v>0</v>
      </c>
      <c r="E5" s="10" t="s">
        <v>23</v>
      </c>
      <c r="F5" s="10">
        <v>6.4</v>
      </c>
      <c r="G5" s="10">
        <v>5</v>
      </c>
      <c r="H5" s="10">
        <v>8</v>
      </c>
      <c r="I5" s="10">
        <v>20</v>
      </c>
      <c r="J5" s="10">
        <v>1</v>
      </c>
      <c r="K5" s="10" t="s">
        <v>16</v>
      </c>
      <c r="L5" s="10">
        <v>30</v>
      </c>
      <c r="M5" s="7"/>
      <c r="N5" s="7"/>
      <c r="O5" s="7"/>
      <c r="P5" s="7"/>
      <c r="Q5" s="7"/>
      <c r="R5" s="7"/>
    </row>
    <row r="6" spans="1:18" x14ac:dyDescent="0.25">
      <c r="A6" s="11" t="s">
        <v>37</v>
      </c>
      <c r="B6" s="10">
        <v>100</v>
      </c>
      <c r="C6" s="10">
        <v>80</v>
      </c>
      <c r="D6" s="10">
        <v>1</v>
      </c>
      <c r="E6" s="10" t="s">
        <v>11</v>
      </c>
      <c r="F6" s="10">
        <v>5</v>
      </c>
      <c r="G6" s="10">
        <v>4</v>
      </c>
      <c r="H6" s="10">
        <v>8</v>
      </c>
      <c r="I6" s="10">
        <v>20</v>
      </c>
      <c r="J6" s="10">
        <v>1</v>
      </c>
      <c r="K6" s="10" t="s">
        <v>22</v>
      </c>
      <c r="L6" s="10">
        <v>30</v>
      </c>
      <c r="M6" s="7"/>
      <c r="N6" s="7"/>
      <c r="O6" s="7"/>
      <c r="P6" s="7"/>
      <c r="Q6" s="7"/>
      <c r="R6" s="7"/>
    </row>
    <row r="7" spans="1:18" x14ac:dyDescent="0.25">
      <c r="A7" s="11" t="s">
        <v>38</v>
      </c>
      <c r="B7" s="10">
        <v>100</v>
      </c>
      <c r="C7" s="10">
        <v>60</v>
      </c>
      <c r="D7" s="10">
        <v>1</v>
      </c>
      <c r="E7" s="5" t="s">
        <v>10</v>
      </c>
      <c r="F7" s="10">
        <v>4</v>
      </c>
      <c r="G7" s="10">
        <v>1</v>
      </c>
      <c r="H7" s="10">
        <v>7</v>
      </c>
      <c r="I7" s="10">
        <v>8</v>
      </c>
      <c r="J7" s="10">
        <v>2</v>
      </c>
      <c r="K7" s="10" t="s">
        <v>17</v>
      </c>
      <c r="L7" s="10">
        <v>22</v>
      </c>
      <c r="M7" s="7"/>
      <c r="N7" s="7"/>
      <c r="O7" s="7"/>
      <c r="P7" s="7"/>
      <c r="Q7" s="7"/>
      <c r="R7" s="7"/>
    </row>
    <row r="16" spans="1:18" x14ac:dyDescent="0.25">
      <c r="A16" s="15" t="s">
        <v>20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6" s="1" customFormat="1" x14ac:dyDescent="0.25">
      <c r="A17" s="1" t="s">
        <v>21</v>
      </c>
      <c r="B17" s="1" t="s">
        <v>16</v>
      </c>
      <c r="C17" s="1" t="s">
        <v>17</v>
      </c>
      <c r="D17" s="12" t="s">
        <v>22</v>
      </c>
    </row>
    <row r="18" spans="1:16" x14ac:dyDescent="0.25">
      <c r="A18" s="1" t="s">
        <v>10</v>
      </c>
      <c r="B18">
        <v>1</v>
      </c>
      <c r="C18">
        <v>1</v>
      </c>
      <c r="D18">
        <v>0.5</v>
      </c>
    </row>
    <row r="19" spans="1:16" x14ac:dyDescent="0.25">
      <c r="A19" s="1" t="s">
        <v>23</v>
      </c>
      <c r="B19">
        <v>0.5</v>
      </c>
      <c r="C19">
        <v>1</v>
      </c>
      <c r="D19">
        <v>0.75</v>
      </c>
    </row>
    <row r="20" spans="1:16" x14ac:dyDescent="0.25">
      <c r="A20" s="1" t="s">
        <v>11</v>
      </c>
      <c r="B20">
        <v>0.25</v>
      </c>
      <c r="C20">
        <v>1</v>
      </c>
      <c r="D20">
        <v>1</v>
      </c>
    </row>
    <row r="21" spans="1:16" x14ac:dyDescent="0.25">
      <c r="A21" s="3" t="s">
        <v>19</v>
      </c>
      <c r="B21" s="3" t="s">
        <v>7</v>
      </c>
      <c r="C21" s="3" t="s">
        <v>8</v>
      </c>
      <c r="D21" s="3" t="s">
        <v>9</v>
      </c>
      <c r="E21" s="3" t="s">
        <v>31</v>
      </c>
      <c r="F21" s="3" t="s">
        <v>37</v>
      </c>
      <c r="G21" s="3" t="s">
        <v>38</v>
      </c>
      <c r="H21" s="14"/>
      <c r="I21" s="14"/>
      <c r="J21" s="14"/>
      <c r="K21" s="3" t="s">
        <v>7</v>
      </c>
      <c r="L21" s="3" t="s">
        <v>8</v>
      </c>
      <c r="M21" s="3" t="s">
        <v>9</v>
      </c>
      <c r="N21" s="3" t="s">
        <v>31</v>
      </c>
      <c r="O21" s="3" t="s">
        <v>37</v>
      </c>
      <c r="P21" s="3" t="s">
        <v>38</v>
      </c>
    </row>
    <row r="22" spans="1:16" x14ac:dyDescent="0.25">
      <c r="A22" s="6" t="s">
        <v>18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x14ac:dyDescent="0.25">
      <c r="A23" s="13" t="s">
        <v>7</v>
      </c>
      <c r="B23" s="5" t="s">
        <v>24</v>
      </c>
      <c r="C23" s="5" t="s">
        <v>25</v>
      </c>
      <c r="D23" s="5" t="s">
        <v>25</v>
      </c>
      <c r="E23" s="5" t="s">
        <v>24</v>
      </c>
      <c r="F23" s="5" t="s">
        <v>25</v>
      </c>
      <c r="G23" s="5" t="s">
        <v>25</v>
      </c>
      <c r="K23" s="5">
        <f>(6-0)*1</f>
        <v>6</v>
      </c>
      <c r="L23" s="5">
        <f>(6-1)*1</f>
        <v>5</v>
      </c>
      <c r="M23" s="5">
        <f>(6-1)*1</f>
        <v>5</v>
      </c>
      <c r="N23" s="5">
        <v>6</v>
      </c>
      <c r="O23" s="5">
        <f>(6-1)*1</f>
        <v>5</v>
      </c>
      <c r="P23" s="5">
        <f>(6-1)*1</f>
        <v>5</v>
      </c>
    </row>
    <row r="24" spans="1:16" x14ac:dyDescent="0.25">
      <c r="A24" s="13" t="s">
        <v>8</v>
      </c>
      <c r="B24" s="5" t="s">
        <v>26</v>
      </c>
      <c r="C24" s="5" t="s">
        <v>27</v>
      </c>
      <c r="D24" s="5" t="s">
        <v>28</v>
      </c>
      <c r="E24" s="5" t="s">
        <v>32</v>
      </c>
      <c r="F24" s="5" t="s">
        <v>28</v>
      </c>
      <c r="G24" s="5" t="s">
        <v>27</v>
      </c>
      <c r="K24" s="5">
        <f>(16-0)*1</f>
        <v>16</v>
      </c>
      <c r="L24" s="5">
        <f>(16-1)*1</f>
        <v>15</v>
      </c>
      <c r="M24" s="5">
        <f>(16-1)*0.25</f>
        <v>3.75</v>
      </c>
      <c r="N24" s="5">
        <v>8</v>
      </c>
      <c r="O24" s="5">
        <f>(16-1)*0.25</f>
        <v>3.75</v>
      </c>
      <c r="P24" s="5">
        <f>(16-1)*1</f>
        <v>15</v>
      </c>
    </row>
    <row r="25" spans="1:16" x14ac:dyDescent="0.25">
      <c r="A25" s="13" t="s">
        <v>9</v>
      </c>
      <c r="B25" s="5" t="s">
        <v>29</v>
      </c>
      <c r="C25" s="5" t="s">
        <v>30</v>
      </c>
      <c r="D25" s="5" t="s">
        <v>30</v>
      </c>
      <c r="E25" s="5" t="s">
        <v>29</v>
      </c>
      <c r="F25" s="5" t="s">
        <v>30</v>
      </c>
      <c r="G25" s="5" t="s">
        <v>30</v>
      </c>
      <c r="K25" s="5">
        <f>(12-0)*1</f>
        <v>12</v>
      </c>
      <c r="L25" s="5">
        <f>(12-1)*1</f>
        <v>11</v>
      </c>
      <c r="M25" s="5">
        <f>(12-1)*1</f>
        <v>11</v>
      </c>
      <c r="N25" s="5">
        <v>12</v>
      </c>
      <c r="O25" s="5">
        <f>(12-1)*1</f>
        <v>11</v>
      </c>
      <c r="P25" s="5">
        <f>(12-1)*1</f>
        <v>11</v>
      </c>
    </row>
    <row r="26" spans="1:16" x14ac:dyDescent="0.25">
      <c r="A26" s="13" t="s">
        <v>31</v>
      </c>
      <c r="B26" s="5" t="s">
        <v>33</v>
      </c>
      <c r="C26" s="5" t="s">
        <v>34</v>
      </c>
      <c r="D26" s="5" t="s">
        <v>35</v>
      </c>
      <c r="E26" s="5" t="s">
        <v>40</v>
      </c>
      <c r="F26" s="5" t="s">
        <v>35</v>
      </c>
      <c r="G26" s="5" t="s">
        <v>34</v>
      </c>
      <c r="K26" s="5">
        <v>20</v>
      </c>
      <c r="L26" s="5">
        <v>19</v>
      </c>
      <c r="M26" s="5">
        <f>19*0.25</f>
        <v>4.75</v>
      </c>
      <c r="N26" s="5">
        <f>19*0.5</f>
        <v>9.5</v>
      </c>
      <c r="O26" s="5">
        <f>(20-1)*0.25</f>
        <v>4.75</v>
      </c>
      <c r="P26" s="5">
        <f>(20-1)*1</f>
        <v>19</v>
      </c>
    </row>
    <row r="27" spans="1:16" x14ac:dyDescent="0.25">
      <c r="A27" s="13" t="s">
        <v>37</v>
      </c>
      <c r="B27" s="5" t="s">
        <v>40</v>
      </c>
      <c r="C27" s="5" t="s">
        <v>36</v>
      </c>
      <c r="D27" s="5" t="s">
        <v>34</v>
      </c>
      <c r="E27" s="5" t="s">
        <v>41</v>
      </c>
      <c r="F27" s="5" t="s">
        <v>34</v>
      </c>
      <c r="G27" s="5" t="s">
        <v>36</v>
      </c>
      <c r="K27" s="5">
        <f>(20-0)*0.5</f>
        <v>10</v>
      </c>
      <c r="L27" s="5">
        <f>(20-1)*0.5</f>
        <v>9.5</v>
      </c>
      <c r="M27" s="5">
        <f>(20-1)*1</f>
        <v>19</v>
      </c>
      <c r="N27" s="5">
        <f>(20-0)*0.75</f>
        <v>15</v>
      </c>
      <c r="O27" s="5">
        <f>(20-1)*1</f>
        <v>19</v>
      </c>
      <c r="P27" s="5">
        <f>(20-1)*0.5</f>
        <v>9.5</v>
      </c>
    </row>
    <row r="28" spans="1:16" x14ac:dyDescent="0.25">
      <c r="A28" s="13" t="s">
        <v>38</v>
      </c>
      <c r="B28" s="5" t="s">
        <v>26</v>
      </c>
      <c r="C28" s="5" t="s">
        <v>27</v>
      </c>
      <c r="D28" s="5" t="s">
        <v>27</v>
      </c>
      <c r="E28" s="5" t="s">
        <v>26</v>
      </c>
      <c r="F28" s="5" t="s">
        <v>27</v>
      </c>
      <c r="G28" s="5" t="s">
        <v>27</v>
      </c>
      <c r="K28" s="5">
        <f>(16-0)*1</f>
        <v>16</v>
      </c>
      <c r="L28" s="5">
        <f>(16-1)*1</f>
        <v>15</v>
      </c>
      <c r="M28" s="5">
        <f>(16-1)*1</f>
        <v>15</v>
      </c>
      <c r="N28" s="5">
        <f>(16-0)*1</f>
        <v>16</v>
      </c>
      <c r="O28" s="5">
        <f>(16-1)*1</f>
        <v>15</v>
      </c>
      <c r="P28" s="5">
        <f>(16-1)*1</f>
        <v>15</v>
      </c>
    </row>
    <row r="33" spans="1:13" x14ac:dyDescent="0.25">
      <c r="A33" s="3" t="s">
        <v>42</v>
      </c>
      <c r="B33" s="3" t="s">
        <v>7</v>
      </c>
      <c r="C33" s="3" t="s">
        <v>8</v>
      </c>
      <c r="D33" s="3" t="s">
        <v>9</v>
      </c>
      <c r="E33" s="3" t="s">
        <v>31</v>
      </c>
      <c r="F33" s="3" t="s">
        <v>37</v>
      </c>
      <c r="G33" s="3" t="s">
        <v>38</v>
      </c>
      <c r="H33" s="3" t="s">
        <v>7</v>
      </c>
      <c r="I33" s="3" t="s">
        <v>8</v>
      </c>
      <c r="J33" s="3" t="s">
        <v>9</v>
      </c>
      <c r="K33" s="3" t="s">
        <v>31</v>
      </c>
      <c r="L33" s="3" t="s">
        <v>37</v>
      </c>
      <c r="M33" s="3" t="s">
        <v>38</v>
      </c>
    </row>
    <row r="34" spans="1:13" x14ac:dyDescent="0.25">
      <c r="A34" s="6" t="s">
        <v>43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6" t="s">
        <v>7</v>
      </c>
      <c r="B35" s="9">
        <f>CEILING($B$2/K23,1)</f>
        <v>7</v>
      </c>
      <c r="C35" s="9">
        <f>CEILING($B$2/K24,1)</f>
        <v>3</v>
      </c>
      <c r="D35" s="9">
        <f>CEILING($B$2/K25,1)</f>
        <v>4</v>
      </c>
      <c r="E35" s="9">
        <f>CEILING($B$2/K26,1)</f>
        <v>2</v>
      </c>
      <c r="F35" s="9">
        <f>CEILING($B$2/K27,1)</f>
        <v>4</v>
      </c>
      <c r="G35" s="9">
        <f>CEILING($B$2/K28,1)</f>
        <v>3</v>
      </c>
      <c r="H35" s="9"/>
      <c r="I35" s="5"/>
      <c r="J35" s="5"/>
      <c r="K35" s="5"/>
      <c r="L35" s="5"/>
      <c r="M35" s="5"/>
    </row>
    <row r="36" spans="1:13" x14ac:dyDescent="0.25">
      <c r="A36" s="6" t="s">
        <v>8</v>
      </c>
      <c r="B36" s="5">
        <f>CEILING($B$3/L23,1)</f>
        <v>10</v>
      </c>
      <c r="C36" s="5">
        <f>CEILING($B$3/L24,1)</f>
        <v>4</v>
      </c>
      <c r="D36" s="5">
        <f>CEILING($B$3/L25,1)</f>
        <v>5</v>
      </c>
      <c r="E36" s="5">
        <f>CEILING($B$3/L26,1)</f>
        <v>3</v>
      </c>
      <c r="F36" s="5">
        <f>CEILING($B$3/L27,1)</f>
        <v>6</v>
      </c>
      <c r="G36" s="5">
        <f>CEILING($B$3/L28,1)</f>
        <v>4</v>
      </c>
      <c r="H36" s="5"/>
      <c r="I36" s="5"/>
      <c r="J36" s="5"/>
      <c r="K36" s="5"/>
      <c r="L36" s="5"/>
      <c r="M36" s="5"/>
    </row>
    <row r="37" spans="1:13" x14ac:dyDescent="0.25">
      <c r="A37" s="6" t="s">
        <v>9</v>
      </c>
      <c r="B37" s="5">
        <f>CEILING($B$4/M23,1)</f>
        <v>25</v>
      </c>
      <c r="C37" s="5">
        <f>CEILING($B$4/M24,1)</f>
        <v>34</v>
      </c>
      <c r="D37" s="5">
        <f>CEILING($B$4/M25,1)</f>
        <v>12</v>
      </c>
      <c r="E37" s="5">
        <f>CEILING($B$4/M26,1)</f>
        <v>27</v>
      </c>
      <c r="F37" s="5">
        <f>CEILING($B$4/M27,1)</f>
        <v>7</v>
      </c>
      <c r="G37" s="5">
        <f>CEILING($B$4/M28,1)</f>
        <v>9</v>
      </c>
      <c r="H37" s="5"/>
      <c r="I37" s="5"/>
      <c r="J37" s="5"/>
      <c r="K37" s="5"/>
      <c r="L37" s="5"/>
      <c r="M37" s="5"/>
    </row>
    <row r="38" spans="1:13" x14ac:dyDescent="0.25">
      <c r="A38" s="6" t="s">
        <v>31</v>
      </c>
      <c r="B38" s="5">
        <f>CEILING($B$5/N23,1)</f>
        <v>14</v>
      </c>
      <c r="C38" s="5">
        <f>CEILING($B$5/N24,1)</f>
        <v>10</v>
      </c>
      <c r="D38" s="5">
        <f>CEILING($B$5/N25,1)</f>
        <v>7</v>
      </c>
      <c r="E38" s="5">
        <f>CEILING($B$5/N26,1)</f>
        <v>9</v>
      </c>
      <c r="F38" s="5">
        <f>CEILING($B$5/N27,1)</f>
        <v>6</v>
      </c>
      <c r="G38" s="5">
        <f>CEILING($B$5/N28,1)</f>
        <v>5</v>
      </c>
      <c r="H38" s="5"/>
      <c r="I38" s="5"/>
      <c r="J38" s="5"/>
      <c r="K38" s="5"/>
      <c r="L38" s="5"/>
      <c r="M38" s="5"/>
    </row>
    <row r="39" spans="1:13" x14ac:dyDescent="0.25">
      <c r="A39" s="6" t="s">
        <v>37</v>
      </c>
      <c r="B39" s="5">
        <f>CEILING(SUM($B$6,$C$6)/O23,1)</f>
        <v>36</v>
      </c>
      <c r="C39" s="5">
        <f>CEILING(SUM($B$6,$C$6)/O24,1)</f>
        <v>48</v>
      </c>
      <c r="D39" s="5">
        <f>CEILING(SUM($B$6,$C$6)/O25,1)</f>
        <v>17</v>
      </c>
      <c r="E39" s="5">
        <f>CEILING(SUM($B$6,$C$6)/O26,1)</f>
        <v>38</v>
      </c>
      <c r="F39" s="5">
        <f>CEILING(SUM($B$6,$C$6)/O27,1)</f>
        <v>10</v>
      </c>
      <c r="G39" s="5">
        <f>CEILING(SUM($B$6,$C$6)/O28,1)</f>
        <v>12</v>
      </c>
      <c r="H39" s="5"/>
      <c r="I39" s="5"/>
      <c r="J39" s="5"/>
      <c r="K39" s="5"/>
      <c r="L39" s="5"/>
      <c r="M39" s="5"/>
    </row>
    <row r="40" spans="1:13" x14ac:dyDescent="0.25">
      <c r="A40" s="6" t="s">
        <v>38</v>
      </c>
      <c r="B40" s="5">
        <f>CEILING(SUM($B$7,$C$7)/P23,1)</f>
        <v>32</v>
      </c>
      <c r="C40" s="5">
        <f>CEILING(SUM($B$7,$C$7)/P24,1)</f>
        <v>11</v>
      </c>
      <c r="D40" s="5">
        <f>CEILING(SUM($B$7,$C$7)/P25,1)</f>
        <v>15</v>
      </c>
      <c r="E40" s="5">
        <f>CEILING(SUM($B$7,$C$7)/P26,1)</f>
        <v>9</v>
      </c>
      <c r="F40" s="5">
        <f>CEILING(SUM($B$7,$C$7)/P27,1)</f>
        <v>17</v>
      </c>
      <c r="G40" s="5">
        <f>CEILING(SUM($B$7,$C$7)/P28,1)</f>
        <v>11</v>
      </c>
      <c r="H40" s="5"/>
      <c r="I40" s="5"/>
      <c r="J40" s="5"/>
      <c r="K40" s="5"/>
      <c r="L40" s="5"/>
      <c r="M40" s="5"/>
    </row>
  </sheetData>
  <mergeCells count="1">
    <mergeCell ref="A16:L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Prasad</dc:creator>
  <cp:lastModifiedBy>Prakash Prasad</cp:lastModifiedBy>
  <dcterms:created xsi:type="dcterms:W3CDTF">2010-12-04T20:07:20Z</dcterms:created>
  <dcterms:modified xsi:type="dcterms:W3CDTF">2010-12-13T20:15:15Z</dcterms:modified>
</cp:coreProperties>
</file>