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All_sampling" sheetId="1" r:id="rId4"/>
    <sheet state="visible" name="Summary All_sampling_DTLZ" sheetId="2" r:id="rId5"/>
    <sheet state="visible" name="Summary All_sampling_DBMOPP" sheetId="3" r:id="rId6"/>
    <sheet state="visible" name="Selected_instances_DBMOPP" sheetId="4" r:id="rId7"/>
    <sheet state="visible" name="Selected_HV_DBMOPP" sheetId="5" r:id="rId8"/>
    <sheet state="visible" name="Selected_RMSE_DBMOPP" sheetId="6" r:id="rId9"/>
    <sheet state="visible" name="Selected_Time_DBMOPP" sheetId="7" r:id="rId10"/>
    <sheet state="visible" name="Selected Instances" sheetId="8" r:id="rId11"/>
    <sheet state="visible" name="DTLZ_Analysis" sheetId="9" r:id="rId12"/>
    <sheet state="visible" name="Sheet6" sheetId="10" r:id="rId13"/>
    <sheet state="visible" name="Sheet5" sheetId="11" r:id="rId14"/>
    <sheet state="visible" name="Sheet4" sheetId="12" r:id="rId15"/>
  </sheets>
  <definedNames/>
  <calcPr/>
</workbook>
</file>

<file path=xl/sharedStrings.xml><?xml version="1.0" encoding="utf-8"?>
<sst xmlns="http://schemas.openxmlformats.org/spreadsheetml/2006/main" count="726" uniqueCount="88">
  <si>
    <t>Benchmark</t>
  </si>
  <si>
    <t>Sample size</t>
  </si>
  <si>
    <t>Sampling strategy</t>
  </si>
  <si>
    <t>Metric</t>
  </si>
  <si>
    <t>Surrogate type</t>
  </si>
  <si>
    <t>Total instances</t>
  </si>
  <si>
    <t>Full GP</t>
  </si>
  <si>
    <t>Sparse GP</t>
  </si>
  <si>
    <t>TGP-MO</t>
  </si>
  <si>
    <t xml:space="preserve"> + / - / ≈</t>
  </si>
  <si>
    <t xml:space="preserve"> +</t>
  </si>
  <si>
    <t>DBMOPP</t>
  </si>
  <si>
    <t>LHS</t>
  </si>
  <si>
    <t>HV</t>
  </si>
  <si>
    <t>9 / 9 / 30</t>
  </si>
  <si>
    <t>4 / 38 / 6</t>
  </si>
  <si>
    <t>RMSE</t>
  </si>
  <si>
    <t>43 / 2 / 3</t>
  </si>
  <si>
    <t>19 / 21 / 8</t>
  </si>
  <si>
    <t>Time (s)</t>
  </si>
  <si>
    <t>0 / 48 / 0</t>
  </si>
  <si>
    <t>1 / 46 / 1</t>
  </si>
  <si>
    <t>MVNS</t>
  </si>
  <si>
    <t>17 / 14 / 17</t>
  </si>
  <si>
    <t>14 / 28 / 6</t>
  </si>
  <si>
    <t>34 / 7 / 7</t>
  </si>
  <si>
    <t>20 / 16 / 12</t>
  </si>
  <si>
    <t>1 / 47 / 0</t>
  </si>
  <si>
    <t>-</t>
  </si>
  <si>
    <t>4 / 33 / 11</t>
  </si>
  <si>
    <t>19 / 23 / 6</t>
  </si>
  <si>
    <t>11 / 29 / 8</t>
  </si>
  <si>
    <t>21 / 16 / 11</t>
  </si>
  <si>
    <t>3 / 35 / 10</t>
  </si>
  <si>
    <t>15 / 24 / 9</t>
  </si>
  <si>
    <t>10 / 29 / 9</t>
  </si>
  <si>
    <t>23 / 19 / 6</t>
  </si>
  <si>
    <t>DTLZ</t>
  </si>
  <si>
    <t>18 / 4 / 8</t>
  </si>
  <si>
    <t>18 / 7 / 5</t>
  </si>
  <si>
    <t>21 / 5 / 4</t>
  </si>
  <si>
    <t>13 / 15 / 2</t>
  </si>
  <si>
    <t xml:space="preserve"> 0 / 30 / 0</t>
  </si>
  <si>
    <t>2 / 28 / 0</t>
  </si>
  <si>
    <t>16 / 8 / 6</t>
  </si>
  <si>
    <t>20 / 5 / 5</t>
  </si>
  <si>
    <t>10 / 15 / 5</t>
  </si>
  <si>
    <t>0 / 30 / 0</t>
  </si>
  <si>
    <t>2 / 27 / 1</t>
  </si>
  <si>
    <t>14 / 9 / 7</t>
  </si>
  <si>
    <t>16 / 13 / 1</t>
  </si>
  <si>
    <t>13 / 8 / 9</t>
  </si>
  <si>
    <t>15 / 11 / 4</t>
  </si>
  <si>
    <t>18 / 6  / 6</t>
  </si>
  <si>
    <t>18 / 7  / 5</t>
  </si>
  <si>
    <t>14 / 7 / 9</t>
  </si>
  <si>
    <t>16 / 11 / 3</t>
  </si>
  <si>
    <t>Problem</t>
  </si>
  <si>
    <t>K</t>
  </si>
  <si>
    <t>n</t>
  </si>
  <si>
    <t>Hypervolume</t>
  </si>
  <si>
    <t>Treed GP</t>
  </si>
  <si>
    <t>P3</t>
  </si>
  <si>
    <t>P4</t>
  </si>
  <si>
    <t>P2</t>
  </si>
  <si>
    <t>---</t>
  </si>
  <si>
    <t>P1</t>
  </si>
  <si>
    <t>Sampling</t>
  </si>
  <si>
    <t>Full GP Mean</t>
  </si>
  <si>
    <t>Sparse GP Mean</t>
  </si>
  <si>
    <t>Treed GP Mean</t>
  </si>
  <si>
    <t>Full GP Median</t>
  </si>
  <si>
    <t>Sparse GP Median</t>
  </si>
  <si>
    <t>Treed GP Median</t>
  </si>
  <si>
    <t>Full GP Std.dev.</t>
  </si>
  <si>
    <t>Sparse GP Std.dev.</t>
  </si>
  <si>
    <t>Treed GP Std.dev.</t>
  </si>
  <si>
    <t>diff_tgp-sgp</t>
  </si>
  <si>
    <t>MVNORM</t>
  </si>
  <si>
    <t>DTLZ2</t>
  </si>
  <si>
    <t>DTLZ4</t>
  </si>
  <si>
    <t>DTLZ5</t>
  </si>
  <si>
    <t>DTLZ6</t>
  </si>
  <si>
    <t>DTLZ7</t>
  </si>
  <si>
    <t>k</t>
  </si>
  <si>
    <t>hv</t>
  </si>
  <si>
    <t>rmse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</si>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</sst>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E+00"/>
  </numFmts>
  <fonts count="13">
    <font>
      <sz val="10.0"/>
      <color rgb="FF000000"/>
      <name val="Arial"/>
    </font>
    <font>
      <b/>
      <sz val="11.0"/>
      <color rgb="FF000000"/>
      <name val="Spectral"/>
    </font>
    <font/>
    <font>
      <b/>
      <sz val="11.0"/>
      <color theme="1"/>
      <name val="Spectral"/>
    </font>
    <font>
      <b/>
      <sz val="12.0"/>
      <color rgb="FF000000"/>
      <name val="Spectral"/>
    </font>
    <font>
      <sz val="10.0"/>
      <color rgb="FF000000"/>
      <name val="Spectral"/>
    </font>
    <font>
      <color theme="1"/>
      <name val="Spectral"/>
    </font>
    <font>
      <sz val="10.0"/>
      <color theme="1"/>
      <name val="Spectral"/>
    </font>
    <font>
      <b/>
      <sz val="10.0"/>
      <color theme="1"/>
      <name val="Spectral"/>
    </font>
    <font>
      <sz val="8.0"/>
      <color theme="1"/>
      <name val="Liberation Sans"/>
    </font>
    <font>
      <i/>
      <sz val="9.0"/>
      <color theme="1"/>
      <name val="Spectral"/>
    </font>
    <font>
      <color theme="1"/>
      <name val="Arial"/>
    </font>
    <font>
      <b/>
      <color theme="1"/>
      <name val="Spectr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</fills>
  <borders count="6">
    <border/>
    <border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/>
    </xf>
    <xf borderId="2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3" fillId="0" fontId="4" numFmtId="49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center" readingOrder="0"/>
    </xf>
    <xf borderId="3" fillId="0" fontId="2" numFmtId="0" xfId="0" applyBorder="1" applyFont="1"/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/>
    </xf>
    <xf borderId="4" fillId="2" fontId="6" numFmtId="0" xfId="0" applyAlignment="1" applyBorder="1" applyFill="1" applyFont="1">
      <alignment horizontal="center" readingOrder="0"/>
    </xf>
    <xf borderId="4" fillId="3" fontId="6" numFmtId="0" xfId="0" applyAlignment="1" applyBorder="1" applyFill="1" applyFont="1">
      <alignment horizontal="center" readingOrder="0"/>
    </xf>
    <xf borderId="4" fillId="4" fontId="5" numFmtId="0" xfId="0" applyAlignment="1" applyBorder="1" applyFill="1" applyFont="1">
      <alignment horizontal="center" readingOrder="0"/>
    </xf>
    <xf borderId="4" fillId="0" fontId="6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4" fillId="2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center" readingOrder="0"/>
    </xf>
    <xf borderId="3" fillId="4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4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vertical="center"/>
    </xf>
    <xf borderId="0" fillId="0" fontId="8" numFmtId="11" xfId="0" applyAlignment="1" applyFont="1" applyNumberFormat="1">
      <alignment horizontal="center" vertical="center"/>
    </xf>
    <xf borderId="0" fillId="0" fontId="7" numFmtId="11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11" xfId="0" applyAlignment="1" applyFont="1" applyNumberForma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7" numFmtId="11" xfId="0" applyAlignment="1" applyBorder="1" applyFont="1" applyNumberFormat="1">
      <alignment horizontal="center" vertical="center"/>
    </xf>
    <xf borderId="4" fillId="0" fontId="8" numFmtId="11" xfId="0" applyAlignment="1" applyBorder="1" applyFont="1" applyNumberFormat="1">
      <alignment horizontal="center" vertical="center"/>
    </xf>
    <xf borderId="3" fillId="0" fontId="10" numFmtId="11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4" fillId="0" fontId="7" numFmtId="11" xfId="0" applyAlignment="1" applyBorder="1" applyFont="1" applyNumberFormat="1">
      <alignment horizontal="center" readingOrder="0" vertical="center"/>
    </xf>
    <xf borderId="0" fillId="0" fontId="10" numFmtId="11" xfId="0" applyAlignment="1" applyFont="1" applyNumberFormat="1">
      <alignment horizontal="center" vertical="bottom"/>
    </xf>
    <xf borderId="0" fillId="0" fontId="7" numFmtId="11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5" fontId="11" numFmtId="0" xfId="0" applyAlignment="1" applyFill="1" applyFont="1">
      <alignment horizontal="right" vertical="bottom"/>
    </xf>
    <xf borderId="0" fillId="6" fontId="11" numFmtId="0" xfId="0" applyAlignment="1" applyFill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7" fontId="11" numFmtId="0" xfId="0" applyAlignment="1" applyFill="1" applyFont="1">
      <alignment horizontal="right" vertical="bottom"/>
    </xf>
    <xf borderId="0" fillId="0" fontId="9" numFmtId="11" xfId="0" applyAlignment="1" applyFont="1" applyNumberFormat="1">
      <alignment horizontal="right" vertical="bottom"/>
    </xf>
    <xf borderId="0" fillId="2" fontId="11" numFmtId="0" xfId="0" applyAlignment="1" applyFont="1">
      <alignment horizontal="right" vertical="bottom"/>
    </xf>
    <xf borderId="4" fillId="0" fontId="6" numFmtId="0" xfId="0" applyAlignment="1" applyBorder="1" applyFont="1">
      <alignment horizontal="center" vertical="center"/>
    </xf>
    <xf borderId="4" fillId="0" fontId="6" numFmtId="164" xfId="0" applyAlignment="1" applyBorder="1" applyFont="1" applyNumberFormat="1">
      <alignment horizontal="center" vertical="center"/>
    </xf>
    <xf borderId="4" fillId="0" fontId="12" numFmtId="164" xfId="0" applyAlignment="1" applyBorder="1" applyFont="1" applyNumberFormat="1">
      <alignment horizontal="center" vertical="center"/>
    </xf>
    <xf borderId="0" fillId="0" fontId="10" numFmtId="164" xfId="0" applyAlignment="1" applyFont="1" applyNumberFormat="1">
      <alignment horizontal="center" vertical="center"/>
    </xf>
    <xf borderId="4" fillId="0" fontId="6" numFmtId="164" xfId="0" applyAlignment="1" applyBorder="1" applyFont="1" applyNumberFormat="1">
      <alignment horizontal="center" readingOrder="0" vertical="center"/>
    </xf>
    <xf borderId="3" fillId="0" fontId="10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0" fillId="0" fontId="12" numFmtId="164" xfId="0" applyAlignment="1" applyFont="1" applyNumberFormat="1">
      <alignment horizontal="center" vertical="center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13.86"/>
    <col customWidth="1" min="5" max="7" width="22.29"/>
    <col customWidth="1" min="8" max="8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/>
      <c r="G1" s="4"/>
      <c r="H1" s="5" t="s">
        <v>5</v>
      </c>
    </row>
    <row r="2">
      <c r="E2" s="6" t="s">
        <v>6</v>
      </c>
      <c r="F2" s="6" t="s">
        <v>7</v>
      </c>
      <c r="G2" s="6" t="s">
        <v>8</v>
      </c>
    </row>
    <row r="3" ht="16.5" customHeight="1">
      <c r="E3" s="7" t="s">
        <v>9</v>
      </c>
      <c r="F3" s="7" t="s">
        <v>9</v>
      </c>
      <c r="G3" s="8" t="s">
        <v>10</v>
      </c>
      <c r="H3" s="9"/>
    </row>
    <row r="4" ht="16.5" customHeight="1">
      <c r="A4" s="10" t="s">
        <v>11</v>
      </c>
      <c r="B4" s="10">
        <v>2000.0</v>
      </c>
      <c r="C4" s="11" t="s">
        <v>12</v>
      </c>
      <c r="D4" s="12" t="s">
        <v>13</v>
      </c>
      <c r="E4" s="13" t="s">
        <v>14</v>
      </c>
      <c r="F4" s="14" t="s">
        <v>15</v>
      </c>
      <c r="G4" s="15">
        <v>9.0</v>
      </c>
      <c r="H4" s="16">
        <v>48.0</v>
      </c>
    </row>
    <row r="5" ht="16.5" customHeight="1">
      <c r="D5" s="17" t="s">
        <v>16</v>
      </c>
      <c r="E5" s="18" t="s">
        <v>17</v>
      </c>
      <c r="F5" s="19" t="s">
        <v>18</v>
      </c>
      <c r="G5" s="20">
        <v>1.0</v>
      </c>
    </row>
    <row r="6" ht="16.5" customHeight="1">
      <c r="D6" s="17" t="s">
        <v>19</v>
      </c>
      <c r="E6" s="20" t="s">
        <v>20</v>
      </c>
      <c r="F6" s="19" t="s">
        <v>21</v>
      </c>
      <c r="G6" s="18">
        <v>46.0</v>
      </c>
    </row>
    <row r="7" ht="16.5" customHeight="1">
      <c r="C7" s="11" t="s">
        <v>22</v>
      </c>
      <c r="D7" s="12" t="s">
        <v>13</v>
      </c>
      <c r="E7" s="21" t="s">
        <v>23</v>
      </c>
      <c r="F7" s="22" t="s">
        <v>24</v>
      </c>
      <c r="G7" s="15">
        <v>12.0</v>
      </c>
      <c r="H7" s="16">
        <v>48.0</v>
      </c>
    </row>
    <row r="8" ht="16.5" customHeight="1">
      <c r="D8" s="17" t="s">
        <v>16</v>
      </c>
      <c r="E8" s="18" t="s">
        <v>25</v>
      </c>
      <c r="F8" s="19" t="s">
        <v>26</v>
      </c>
      <c r="G8" s="20">
        <v>2.0</v>
      </c>
    </row>
    <row r="9" ht="16.5" customHeight="1">
      <c r="C9" s="9"/>
      <c r="D9" s="23" t="s">
        <v>19</v>
      </c>
      <c r="E9" s="24" t="s">
        <v>20</v>
      </c>
      <c r="F9" s="25" t="s">
        <v>27</v>
      </c>
      <c r="G9" s="26">
        <v>47.0</v>
      </c>
    </row>
    <row r="10" ht="16.5" customHeight="1">
      <c r="B10" s="10">
        <v>10000.0</v>
      </c>
      <c r="C10" s="11" t="s">
        <v>12</v>
      </c>
      <c r="D10" s="12" t="s">
        <v>13</v>
      </c>
      <c r="E10" s="17" t="s">
        <v>28</v>
      </c>
      <c r="F10" s="22" t="s">
        <v>29</v>
      </c>
      <c r="G10" s="21">
        <v>33.0</v>
      </c>
      <c r="H10" s="16">
        <v>48.0</v>
      </c>
    </row>
    <row r="11" ht="16.5" customHeight="1">
      <c r="D11" s="17" t="s">
        <v>16</v>
      </c>
      <c r="E11" s="17" t="s">
        <v>28</v>
      </c>
      <c r="F11" s="27" t="s">
        <v>30</v>
      </c>
      <c r="G11" s="28">
        <v>23.0</v>
      </c>
    </row>
    <row r="12" ht="16.5" customHeight="1">
      <c r="D12" s="23" t="s">
        <v>19</v>
      </c>
      <c r="E12" s="23" t="s">
        <v>28</v>
      </c>
      <c r="F12" s="24" t="s">
        <v>20</v>
      </c>
      <c r="G12" s="26">
        <v>48.0</v>
      </c>
    </row>
    <row r="13" ht="16.5" customHeight="1">
      <c r="C13" s="11" t="s">
        <v>22</v>
      </c>
      <c r="D13" s="12" t="s">
        <v>13</v>
      </c>
      <c r="E13" s="17" t="s">
        <v>28</v>
      </c>
      <c r="F13" s="20" t="s">
        <v>31</v>
      </c>
      <c r="G13" s="18">
        <v>29.0</v>
      </c>
      <c r="H13" s="16">
        <v>48.0</v>
      </c>
    </row>
    <row r="14" ht="16.5" customHeight="1">
      <c r="D14" s="17" t="s">
        <v>16</v>
      </c>
      <c r="E14" s="17" t="s">
        <v>28</v>
      </c>
      <c r="F14" s="18" t="s">
        <v>32</v>
      </c>
      <c r="G14" s="20">
        <v>16.0</v>
      </c>
    </row>
    <row r="15" ht="16.5" customHeight="1">
      <c r="B15" s="9"/>
      <c r="D15" s="17" t="s">
        <v>19</v>
      </c>
      <c r="E15" s="23" t="s">
        <v>28</v>
      </c>
      <c r="F15" s="24" t="s">
        <v>20</v>
      </c>
      <c r="G15" s="26">
        <v>48.0</v>
      </c>
    </row>
    <row r="16" ht="16.5" customHeight="1">
      <c r="B16" s="29">
        <v>50000.0</v>
      </c>
      <c r="C16" s="11" t="s">
        <v>12</v>
      </c>
      <c r="D16" s="12" t="s">
        <v>13</v>
      </c>
      <c r="E16" s="12" t="s">
        <v>28</v>
      </c>
      <c r="F16" s="22" t="s">
        <v>33</v>
      </c>
      <c r="G16" s="21">
        <v>35.0</v>
      </c>
      <c r="H16" s="16">
        <v>48.0</v>
      </c>
    </row>
    <row r="17" ht="16.5" customHeight="1">
      <c r="D17" s="17" t="s">
        <v>16</v>
      </c>
      <c r="E17" s="17" t="s">
        <v>28</v>
      </c>
      <c r="F17" s="27" t="s">
        <v>34</v>
      </c>
      <c r="G17" s="28">
        <v>24.0</v>
      </c>
    </row>
    <row r="18" ht="16.5" customHeight="1">
      <c r="C18" s="9"/>
      <c r="D18" s="23" t="s">
        <v>19</v>
      </c>
      <c r="E18" s="23" t="s">
        <v>28</v>
      </c>
      <c r="F18" s="24" t="s">
        <v>20</v>
      </c>
      <c r="G18" s="26">
        <v>48.0</v>
      </c>
    </row>
    <row r="19" ht="16.5" customHeight="1">
      <c r="C19" s="11" t="s">
        <v>22</v>
      </c>
      <c r="D19" s="12" t="s">
        <v>13</v>
      </c>
      <c r="E19" s="17" t="s">
        <v>28</v>
      </c>
      <c r="F19" s="20" t="s">
        <v>35</v>
      </c>
      <c r="G19" s="18">
        <v>29.0</v>
      </c>
      <c r="H19" s="16">
        <v>48.0</v>
      </c>
    </row>
    <row r="20" ht="16.5" customHeight="1">
      <c r="D20" s="17" t="s">
        <v>16</v>
      </c>
      <c r="E20" s="17" t="s">
        <v>28</v>
      </c>
      <c r="F20" s="28" t="s">
        <v>36</v>
      </c>
      <c r="G20" s="27">
        <v>19.0</v>
      </c>
    </row>
    <row r="21" ht="16.5" customHeight="1">
      <c r="A21" s="9"/>
      <c r="B21" s="9"/>
      <c r="C21" s="9"/>
      <c r="D21" s="23" t="s">
        <v>19</v>
      </c>
      <c r="E21" s="23" t="s">
        <v>28</v>
      </c>
      <c r="F21" s="24" t="s">
        <v>20</v>
      </c>
      <c r="G21" s="26">
        <v>48.0</v>
      </c>
      <c r="H21" s="9"/>
    </row>
    <row r="22" ht="16.5" customHeight="1">
      <c r="A22" s="10" t="s">
        <v>37</v>
      </c>
      <c r="B22" s="10">
        <v>2000.0</v>
      </c>
      <c r="C22" s="11" t="s">
        <v>12</v>
      </c>
      <c r="D22" s="12" t="s">
        <v>13</v>
      </c>
      <c r="E22" s="28" t="s">
        <v>38</v>
      </c>
      <c r="F22" s="30" t="s">
        <v>39</v>
      </c>
      <c r="G22" s="22">
        <v>3.0</v>
      </c>
      <c r="H22" s="31">
        <v>30.0</v>
      </c>
    </row>
    <row r="23" ht="16.5" customHeight="1">
      <c r="D23" s="17" t="s">
        <v>16</v>
      </c>
      <c r="E23" s="18" t="s">
        <v>40</v>
      </c>
      <c r="F23" s="20" t="s">
        <v>41</v>
      </c>
      <c r="G23" s="19">
        <v>5.0</v>
      </c>
    </row>
    <row r="24" ht="16.5" customHeight="1">
      <c r="D24" s="17" t="s">
        <v>19</v>
      </c>
      <c r="E24" s="20" t="s">
        <v>42</v>
      </c>
      <c r="F24" s="19" t="s">
        <v>43</v>
      </c>
      <c r="G24" s="18">
        <v>28.0</v>
      </c>
    </row>
    <row r="25" ht="16.5" customHeight="1">
      <c r="C25" s="11" t="s">
        <v>22</v>
      </c>
      <c r="D25" s="12" t="s">
        <v>13</v>
      </c>
      <c r="E25" s="21" t="s">
        <v>39</v>
      </c>
      <c r="F25" s="15" t="s">
        <v>44</v>
      </c>
      <c r="G25" s="22">
        <v>6.0</v>
      </c>
      <c r="H25" s="16">
        <v>30.0</v>
      </c>
    </row>
    <row r="26" ht="16.5" customHeight="1">
      <c r="D26" s="17" t="s">
        <v>16</v>
      </c>
      <c r="E26" s="18" t="s">
        <v>45</v>
      </c>
      <c r="F26" s="20" t="s">
        <v>46</v>
      </c>
      <c r="G26" s="19">
        <v>3.0</v>
      </c>
    </row>
    <row r="27" ht="16.5" customHeight="1">
      <c r="C27" s="9"/>
      <c r="D27" s="23" t="s">
        <v>19</v>
      </c>
      <c r="E27" s="24" t="s">
        <v>47</v>
      </c>
      <c r="F27" s="25" t="s">
        <v>48</v>
      </c>
      <c r="G27" s="26">
        <v>27.0</v>
      </c>
      <c r="H27" s="9"/>
    </row>
    <row r="28" ht="16.5" customHeight="1">
      <c r="B28" s="10">
        <v>10000.0</v>
      </c>
      <c r="C28" s="11" t="s">
        <v>12</v>
      </c>
      <c r="D28" s="12" t="s">
        <v>13</v>
      </c>
      <c r="E28" s="12" t="s">
        <v>28</v>
      </c>
      <c r="F28" s="21" t="s">
        <v>49</v>
      </c>
      <c r="G28" s="22">
        <v>9.0</v>
      </c>
      <c r="H28" s="31">
        <v>30.0</v>
      </c>
    </row>
    <row r="29" ht="16.5" customHeight="1">
      <c r="D29" s="17" t="s">
        <v>16</v>
      </c>
      <c r="E29" s="17" t="s">
        <v>28</v>
      </c>
      <c r="F29" s="28" t="s">
        <v>50</v>
      </c>
      <c r="G29" s="27">
        <v>13.0</v>
      </c>
    </row>
    <row r="30" ht="16.5" customHeight="1">
      <c r="D30" s="23" t="s">
        <v>19</v>
      </c>
      <c r="E30" s="23" t="s">
        <v>28</v>
      </c>
      <c r="F30" s="24" t="s">
        <v>47</v>
      </c>
      <c r="G30" s="26">
        <v>30.0</v>
      </c>
    </row>
    <row r="31" ht="16.5" customHeight="1">
      <c r="C31" s="11" t="s">
        <v>22</v>
      </c>
      <c r="D31" s="12" t="s">
        <v>13</v>
      </c>
      <c r="E31" s="12" t="s">
        <v>28</v>
      </c>
      <c r="F31" s="21" t="s">
        <v>51</v>
      </c>
      <c r="G31" s="22">
        <v>8.0</v>
      </c>
      <c r="H31" s="16">
        <v>30.0</v>
      </c>
    </row>
    <row r="32" ht="16.5" customHeight="1">
      <c r="D32" s="17" t="s">
        <v>16</v>
      </c>
      <c r="E32" s="17" t="s">
        <v>28</v>
      </c>
      <c r="F32" s="18" t="s">
        <v>52</v>
      </c>
      <c r="G32" s="20">
        <v>11.0</v>
      </c>
    </row>
    <row r="33" ht="16.5" customHeight="1">
      <c r="B33" s="9"/>
      <c r="C33" s="9"/>
      <c r="D33" s="23" t="s">
        <v>19</v>
      </c>
      <c r="E33" s="23" t="s">
        <v>28</v>
      </c>
      <c r="F33" s="24" t="s">
        <v>47</v>
      </c>
      <c r="G33" s="26">
        <v>30.0</v>
      </c>
      <c r="H33" s="9"/>
    </row>
    <row r="34" ht="16.5" customHeight="1">
      <c r="B34" s="29">
        <v>50000.0</v>
      </c>
      <c r="C34" s="11" t="s">
        <v>12</v>
      </c>
      <c r="D34" s="17" t="s">
        <v>13</v>
      </c>
      <c r="E34" s="17" t="s">
        <v>28</v>
      </c>
      <c r="F34" s="28" t="s">
        <v>53</v>
      </c>
      <c r="G34" s="20">
        <v>6.0</v>
      </c>
      <c r="H34" s="31">
        <v>30.0</v>
      </c>
    </row>
    <row r="35" ht="16.5" customHeight="1">
      <c r="D35" s="17" t="s">
        <v>16</v>
      </c>
      <c r="E35" s="17" t="s">
        <v>28</v>
      </c>
      <c r="F35" s="28" t="s">
        <v>54</v>
      </c>
      <c r="G35" s="27">
        <v>7.0</v>
      </c>
    </row>
    <row r="36" ht="16.5" customHeight="1">
      <c r="D36" s="23" t="s">
        <v>19</v>
      </c>
      <c r="E36" s="23" t="s">
        <v>28</v>
      </c>
      <c r="F36" s="24" t="s">
        <v>47</v>
      </c>
      <c r="G36" s="26">
        <v>30.0</v>
      </c>
    </row>
    <row r="37" ht="16.5" customHeight="1">
      <c r="C37" s="11" t="s">
        <v>22</v>
      </c>
      <c r="D37" s="12" t="s">
        <v>13</v>
      </c>
      <c r="E37" s="12" t="s">
        <v>28</v>
      </c>
      <c r="F37" s="21" t="s">
        <v>55</v>
      </c>
      <c r="G37" s="22">
        <v>7.0</v>
      </c>
      <c r="H37" s="16">
        <v>30.0</v>
      </c>
    </row>
    <row r="38" ht="16.5" customHeight="1">
      <c r="D38" s="17" t="s">
        <v>16</v>
      </c>
      <c r="E38" s="17" t="s">
        <v>28</v>
      </c>
      <c r="F38" s="28" t="s">
        <v>56</v>
      </c>
      <c r="G38" s="27">
        <v>11.0</v>
      </c>
    </row>
    <row r="39" ht="16.5" customHeight="1">
      <c r="A39" s="9"/>
      <c r="B39" s="9"/>
      <c r="C39" s="9"/>
      <c r="D39" s="23" t="s">
        <v>19</v>
      </c>
      <c r="E39" s="23" t="s">
        <v>28</v>
      </c>
      <c r="F39" s="24" t="s">
        <v>47</v>
      </c>
      <c r="G39" s="26">
        <v>30.0</v>
      </c>
      <c r="H39" s="9"/>
    </row>
  </sheetData>
  <mergeCells count="38">
    <mergeCell ref="C28:C30"/>
    <mergeCell ref="C31:C33"/>
    <mergeCell ref="B34:B39"/>
    <mergeCell ref="C34:C36"/>
    <mergeCell ref="C37:C39"/>
    <mergeCell ref="B16:B21"/>
    <mergeCell ref="C19:C21"/>
    <mergeCell ref="A22:A39"/>
    <mergeCell ref="B22:B27"/>
    <mergeCell ref="C22:C24"/>
    <mergeCell ref="C25:C27"/>
    <mergeCell ref="B28:B33"/>
    <mergeCell ref="C1:C3"/>
    <mergeCell ref="C4:C6"/>
    <mergeCell ref="B4:B9"/>
    <mergeCell ref="C7:C9"/>
    <mergeCell ref="B1:B3"/>
    <mergeCell ref="B10:B15"/>
    <mergeCell ref="H7:H9"/>
    <mergeCell ref="H10:H12"/>
    <mergeCell ref="H4:H6"/>
    <mergeCell ref="H13:H15"/>
    <mergeCell ref="H22:H24"/>
    <mergeCell ref="H25:H27"/>
    <mergeCell ref="H28:H30"/>
    <mergeCell ref="H31:H33"/>
    <mergeCell ref="H34:H36"/>
    <mergeCell ref="H37:H39"/>
    <mergeCell ref="C13:C15"/>
    <mergeCell ref="C16:C18"/>
    <mergeCell ref="A1:A3"/>
    <mergeCell ref="D1:D3"/>
    <mergeCell ref="E1:G1"/>
    <mergeCell ref="H1:H3"/>
    <mergeCell ref="A4:A21"/>
    <mergeCell ref="C10:C12"/>
    <mergeCell ref="H16:H18"/>
    <mergeCell ref="H19:H21"/>
  </mergeCells>
  <printOptions horizontalCentered="1"/>
  <pageMargins bottom="0.0" footer="0.0" header="0.0" left="0.0" right="0.0" top="0.06497506882544328"/>
  <pageSetup cellComments="atEnd" orientation="landscape" pageOrder="overThenDown" paperHeight="5.708661417322834in" paperWidth="5.905511811023622i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2" t="s">
        <v>1</v>
      </c>
      <c r="C1" s="52" t="s">
        <v>67</v>
      </c>
      <c r="D1" s="52" t="s">
        <v>57</v>
      </c>
      <c r="E1" s="52" t="s">
        <v>84</v>
      </c>
      <c r="F1" s="52" t="s">
        <v>59</v>
      </c>
      <c r="G1" s="52"/>
      <c r="H1" s="52" t="s">
        <v>69</v>
      </c>
      <c r="I1" s="52" t="s">
        <v>70</v>
      </c>
      <c r="J1" s="52" t="s">
        <v>72</v>
      </c>
      <c r="K1" s="52" t="s">
        <v>73</v>
      </c>
      <c r="L1" s="52" t="s">
        <v>75</v>
      </c>
      <c r="M1" s="52" t="s">
        <v>76</v>
      </c>
      <c r="N1" s="52" t="s">
        <v>7</v>
      </c>
      <c r="O1" s="52" t="s">
        <v>61</v>
      </c>
    </row>
    <row r="2">
      <c r="A2" s="72" t="s">
        <v>85</v>
      </c>
      <c r="B2" s="58">
        <v>50000.0</v>
      </c>
      <c r="C2" s="52" t="s">
        <v>12</v>
      </c>
      <c r="D2" s="52" t="s">
        <v>63</v>
      </c>
      <c r="E2" s="58">
        <v>5.0</v>
      </c>
      <c r="F2" s="58">
        <v>5.0</v>
      </c>
      <c r="G2" s="58">
        <v>9.765625E-4</v>
      </c>
      <c r="H2" s="58">
        <v>15937.044065039</v>
      </c>
      <c r="I2" s="58">
        <v>17247.905346426</v>
      </c>
      <c r="J2" s="58">
        <v>15895.2147371609</v>
      </c>
      <c r="K2" s="58">
        <v>17216.6436701586</v>
      </c>
      <c r="L2" s="58">
        <v>211.936419279234</v>
      </c>
      <c r="M2" s="58">
        <v>198.391742489566</v>
      </c>
      <c r="N2" s="58">
        <v>-1.0</v>
      </c>
      <c r="O2" s="58">
        <v>1.0</v>
      </c>
    </row>
    <row r="3">
      <c r="A3" s="72" t="s">
        <v>86</v>
      </c>
      <c r="B3" s="58">
        <v>50000.0</v>
      </c>
      <c r="C3" s="52" t="s">
        <v>12</v>
      </c>
      <c r="D3" s="52" t="s">
        <v>63</v>
      </c>
      <c r="E3" s="58">
        <v>5.0</v>
      </c>
      <c r="F3" s="58">
        <v>5.0</v>
      </c>
      <c r="G3" s="58">
        <v>9.765625E-4</v>
      </c>
      <c r="H3" s="58">
        <v>0.793917088897026</v>
      </c>
      <c r="I3" s="58">
        <v>0.223342660871278</v>
      </c>
      <c r="J3" s="58">
        <v>0.79710415041247</v>
      </c>
      <c r="K3" s="58">
        <v>0.238013768514723</v>
      </c>
      <c r="L3" s="58">
        <v>0.042407847968726</v>
      </c>
      <c r="M3" s="58">
        <v>0.0538966591548289</v>
      </c>
      <c r="N3" s="58">
        <v>-1.0</v>
      </c>
      <c r="O3" s="58">
        <v>1.0</v>
      </c>
    </row>
    <row r="4">
      <c r="A4" s="72" t="s">
        <v>87</v>
      </c>
      <c r="B4" s="58">
        <v>50000.0</v>
      </c>
      <c r="C4" s="52" t="s">
        <v>12</v>
      </c>
      <c r="D4" s="52" t="s">
        <v>63</v>
      </c>
      <c r="E4" s="58">
        <v>5.0</v>
      </c>
      <c r="F4" s="58">
        <v>5.0</v>
      </c>
      <c r="G4" s="58">
        <v>9.765625E-4</v>
      </c>
      <c r="H4" s="58">
        <v>6855.04581284523</v>
      </c>
      <c r="I4" s="58">
        <v>24.4479003819552</v>
      </c>
      <c r="J4" s="58">
        <v>7708.3271267414</v>
      </c>
      <c r="K4" s="58">
        <v>20.6012027263641</v>
      </c>
      <c r="L4" s="58">
        <v>1677.08620860667</v>
      </c>
      <c r="M4" s="58">
        <v>11.0285934405279</v>
      </c>
      <c r="N4" s="58">
        <v>-1.0</v>
      </c>
      <c r="O4" s="58">
        <v>1.0</v>
      </c>
    </row>
    <row r="5">
      <c r="A5" s="72" t="s">
        <v>85</v>
      </c>
      <c r="B5" s="58">
        <v>50000.0</v>
      </c>
      <c r="C5" s="52" t="s">
        <v>78</v>
      </c>
      <c r="D5" s="52" t="s">
        <v>62</v>
      </c>
      <c r="E5" s="58">
        <v>7.0</v>
      </c>
      <c r="F5" s="58">
        <v>5.0</v>
      </c>
      <c r="G5" s="58">
        <v>0.001953125</v>
      </c>
      <c r="H5" s="58">
        <v>7048875.0714964</v>
      </c>
      <c r="I5" s="58">
        <v>9247608.98701306</v>
      </c>
      <c r="J5" s="58">
        <v>6554237.7724138</v>
      </c>
      <c r="K5" s="58">
        <v>9270432.80258977</v>
      </c>
      <c r="L5" s="58">
        <v>1042732.99565961</v>
      </c>
      <c r="M5" s="58">
        <v>64359.8216002974</v>
      </c>
      <c r="N5" s="58">
        <v>-1.0</v>
      </c>
      <c r="O5" s="58">
        <v>1.0</v>
      </c>
    </row>
    <row r="6">
      <c r="A6" s="72" t="s">
        <v>86</v>
      </c>
      <c r="B6" s="58">
        <v>50000.0</v>
      </c>
      <c r="C6" s="52" t="s">
        <v>78</v>
      </c>
      <c r="D6" s="52" t="s">
        <v>62</v>
      </c>
      <c r="E6" s="58">
        <v>7.0</v>
      </c>
      <c r="F6" s="58">
        <v>5.0</v>
      </c>
      <c r="G6" s="58">
        <v>0.0029296875</v>
      </c>
      <c r="H6" s="58">
        <v>3.23339147206052</v>
      </c>
      <c r="I6" s="58">
        <v>0.143053612640232</v>
      </c>
      <c r="J6" s="58">
        <v>3.92720306397911</v>
      </c>
      <c r="K6" s="58">
        <v>0.106130048698375</v>
      </c>
      <c r="L6" s="58">
        <v>1.49141025435667</v>
      </c>
      <c r="M6" s="58">
        <v>0.0872319207099518</v>
      </c>
      <c r="N6" s="58">
        <v>-1.0</v>
      </c>
      <c r="O6" s="58">
        <v>1.0</v>
      </c>
    </row>
    <row r="7">
      <c r="A7" s="72" t="s">
        <v>87</v>
      </c>
      <c r="B7" s="58">
        <v>50000.0</v>
      </c>
      <c r="C7" s="52" t="s">
        <v>78</v>
      </c>
      <c r="D7" s="52" t="s">
        <v>62</v>
      </c>
      <c r="E7" s="58">
        <v>7.0</v>
      </c>
      <c r="F7" s="58">
        <v>5.0</v>
      </c>
      <c r="G7" s="58">
        <v>9.765625E-4</v>
      </c>
      <c r="H7" s="58">
        <v>9139.82614176923</v>
      </c>
      <c r="I7" s="58">
        <v>211.610225850885</v>
      </c>
      <c r="J7" s="58">
        <v>10275.4921958446</v>
      </c>
      <c r="K7" s="58">
        <v>206.969185113906</v>
      </c>
      <c r="L7" s="58">
        <v>2459.24726909288</v>
      </c>
      <c r="M7" s="58">
        <v>66.9458329440102</v>
      </c>
      <c r="N7" s="58">
        <v>-1.0</v>
      </c>
      <c r="O7" s="58">
        <v>1.0</v>
      </c>
    </row>
    <row r="8">
      <c r="A8" s="72" t="s">
        <v>85</v>
      </c>
      <c r="B8" s="58">
        <v>50000.0</v>
      </c>
      <c r="C8" s="52" t="s">
        <v>12</v>
      </c>
      <c r="D8" s="52" t="s">
        <v>80</v>
      </c>
      <c r="E8" s="58">
        <v>3.0</v>
      </c>
      <c r="F8" s="58">
        <v>7.0</v>
      </c>
      <c r="G8" s="58">
        <v>0.1015625</v>
      </c>
      <c r="H8" s="58">
        <v>215.329749162439</v>
      </c>
      <c r="I8" s="58">
        <v>215.32164329496</v>
      </c>
      <c r="J8" s="58">
        <v>215.363853470561</v>
      </c>
      <c r="K8" s="58">
        <v>215.324009913344</v>
      </c>
      <c r="L8" s="58">
        <v>0.107071324563481</v>
      </c>
      <c r="M8" s="58">
        <v>0.023336203477758</v>
      </c>
      <c r="N8" s="58">
        <v>0.0</v>
      </c>
      <c r="O8" s="58">
        <v>0.0</v>
      </c>
    </row>
    <row r="9">
      <c r="A9" s="72" t="s">
        <v>86</v>
      </c>
      <c r="B9" s="58">
        <v>50000.0</v>
      </c>
      <c r="C9" s="52" t="s">
        <v>12</v>
      </c>
      <c r="D9" s="52" t="s">
        <v>80</v>
      </c>
      <c r="E9" s="58">
        <v>3.0</v>
      </c>
      <c r="F9" s="58">
        <v>7.0</v>
      </c>
      <c r="G9" s="58">
        <v>0.001953125</v>
      </c>
      <c r="H9" s="58">
        <v>0.429341785050466</v>
      </c>
      <c r="I9" s="58">
        <v>0.229524249502851</v>
      </c>
      <c r="J9" s="58">
        <v>0.429009906966602</v>
      </c>
      <c r="K9" s="58">
        <v>0.201408359656742</v>
      </c>
      <c r="L9" s="58">
        <v>0.0144910967071983</v>
      </c>
      <c r="M9" s="58">
        <v>0.0859443034360445</v>
      </c>
      <c r="N9" s="58">
        <v>-1.0</v>
      </c>
      <c r="O9" s="58">
        <v>1.0</v>
      </c>
    </row>
    <row r="10">
      <c r="A10" s="72" t="s">
        <v>87</v>
      </c>
      <c r="B10" s="58">
        <v>50000.0</v>
      </c>
      <c r="C10" s="52" t="s">
        <v>12</v>
      </c>
      <c r="D10" s="52" t="s">
        <v>80</v>
      </c>
      <c r="E10" s="58">
        <v>3.0</v>
      </c>
      <c r="F10" s="58">
        <v>7.0</v>
      </c>
      <c r="G10" s="58">
        <v>9.765625E-4</v>
      </c>
      <c r="H10" s="58">
        <v>6772.16414022445</v>
      </c>
      <c r="I10" s="58">
        <v>377.692915244536</v>
      </c>
      <c r="J10" s="58">
        <v>6814.37820935249</v>
      </c>
      <c r="K10" s="58">
        <v>372.793596506118</v>
      </c>
      <c r="L10" s="58">
        <v>683.094481229942</v>
      </c>
      <c r="M10" s="58">
        <v>138.077226125344</v>
      </c>
      <c r="N10" s="58">
        <v>-1.0</v>
      </c>
      <c r="O10" s="58">
        <v>1.0</v>
      </c>
    </row>
    <row r="11">
      <c r="A11" s="72" t="s">
        <v>85</v>
      </c>
      <c r="B11" s="58">
        <v>50000.0</v>
      </c>
      <c r="C11" s="52" t="s">
        <v>78</v>
      </c>
      <c r="D11" s="52" t="s">
        <v>83</v>
      </c>
      <c r="E11" s="58">
        <v>7.0</v>
      </c>
      <c r="F11" s="58">
        <v>10.0</v>
      </c>
      <c r="G11" s="58">
        <v>9.765625E-4</v>
      </c>
      <c r="H11" s="58">
        <v>57.2403943154113</v>
      </c>
      <c r="I11" s="58">
        <v>56.99711748571</v>
      </c>
      <c r="J11" s="58">
        <v>57.2140865110117</v>
      </c>
      <c r="K11" s="58">
        <v>57.0322189580915</v>
      </c>
      <c r="L11" s="58">
        <v>0.0842001872810108</v>
      </c>
      <c r="M11" s="58">
        <v>0.14231251925058</v>
      </c>
      <c r="N11" s="58">
        <v>1.0</v>
      </c>
      <c r="O11" s="58">
        <v>-1.0</v>
      </c>
    </row>
    <row r="12">
      <c r="A12" s="72" t="s">
        <v>86</v>
      </c>
      <c r="B12" s="58">
        <v>50000.0</v>
      </c>
      <c r="C12" s="52" t="s">
        <v>78</v>
      </c>
      <c r="D12" s="52" t="s">
        <v>83</v>
      </c>
      <c r="E12" s="58">
        <v>7.0</v>
      </c>
      <c r="F12" s="58">
        <v>10.0</v>
      </c>
      <c r="G12" s="58">
        <v>9.765625E-4</v>
      </c>
      <c r="H12" s="58">
        <v>0.995800665776636</v>
      </c>
      <c r="I12" s="58">
        <v>2.60843741637098</v>
      </c>
      <c r="J12" s="58">
        <v>1.02738450267457</v>
      </c>
      <c r="K12" s="58">
        <v>2.54311093934538</v>
      </c>
      <c r="L12" s="58">
        <v>0.102400969609596</v>
      </c>
      <c r="M12" s="58">
        <v>0.346469468633068</v>
      </c>
      <c r="N12" s="58">
        <v>1.0</v>
      </c>
      <c r="O12" s="58">
        <v>-1.0</v>
      </c>
    </row>
    <row r="13">
      <c r="A13" s="72" t="s">
        <v>87</v>
      </c>
      <c r="B13" s="58">
        <v>50000.0</v>
      </c>
      <c r="C13" s="52" t="s">
        <v>78</v>
      </c>
      <c r="D13" s="52" t="s">
        <v>83</v>
      </c>
      <c r="E13" s="58">
        <v>7.0</v>
      </c>
      <c r="F13" s="58">
        <v>10.0</v>
      </c>
      <c r="G13" s="58">
        <v>9.765625E-4</v>
      </c>
      <c r="H13" s="58">
        <v>10458.5077813755</v>
      </c>
      <c r="I13" s="58">
        <v>854.284097021276</v>
      </c>
      <c r="J13" s="58">
        <v>10901.2685461044</v>
      </c>
      <c r="K13" s="58">
        <v>952.747035503387</v>
      </c>
      <c r="L13" s="58">
        <v>1674.02722944326</v>
      </c>
      <c r="M13" s="58">
        <v>256.987650640975</v>
      </c>
      <c r="N13" s="58">
        <v>-1.0</v>
      </c>
      <c r="O13" s="58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2" t="s">
        <v>1</v>
      </c>
      <c r="C1" s="52" t="s">
        <v>67</v>
      </c>
      <c r="D1" s="52" t="s">
        <v>57</v>
      </c>
      <c r="E1" s="52" t="s">
        <v>84</v>
      </c>
      <c r="F1" s="52" t="s">
        <v>59</v>
      </c>
      <c r="G1" s="52"/>
      <c r="H1" s="52" t="s">
        <v>69</v>
      </c>
      <c r="I1" s="52" t="s">
        <v>70</v>
      </c>
      <c r="J1" s="52" t="s">
        <v>72</v>
      </c>
      <c r="K1" s="52" t="s">
        <v>73</v>
      </c>
      <c r="L1" s="52" t="s">
        <v>75</v>
      </c>
      <c r="M1" s="52" t="s">
        <v>76</v>
      </c>
      <c r="N1" s="52" t="s">
        <v>7</v>
      </c>
      <c r="O1" s="52" t="s">
        <v>61</v>
      </c>
    </row>
    <row r="2">
      <c r="A2" s="72" t="s">
        <v>85</v>
      </c>
      <c r="B2" s="58">
        <v>10000.0</v>
      </c>
      <c r="C2" s="52" t="s">
        <v>12</v>
      </c>
      <c r="D2" s="52" t="s">
        <v>66</v>
      </c>
      <c r="E2" s="58">
        <v>5.0</v>
      </c>
      <c r="F2" s="58">
        <v>2.0</v>
      </c>
      <c r="G2" s="58">
        <v>9.765625E-4</v>
      </c>
      <c r="H2" s="58">
        <v>16892.8948501987</v>
      </c>
      <c r="I2" s="58">
        <v>17153.7545205194</v>
      </c>
      <c r="J2" s="58">
        <v>16895.3461879059</v>
      </c>
      <c r="K2" s="58">
        <v>17123.8077790098</v>
      </c>
      <c r="L2" s="58">
        <v>54.601838030751</v>
      </c>
      <c r="M2" s="58">
        <v>69.7799124212952</v>
      </c>
      <c r="N2" s="58">
        <v>-1.0</v>
      </c>
      <c r="O2" s="58">
        <v>1.0</v>
      </c>
    </row>
    <row r="3">
      <c r="A3" s="72" t="s">
        <v>86</v>
      </c>
      <c r="B3" s="58">
        <v>10000.0</v>
      </c>
      <c r="C3" s="52" t="s">
        <v>12</v>
      </c>
      <c r="D3" s="52" t="s">
        <v>66</v>
      </c>
      <c r="E3" s="58">
        <v>5.0</v>
      </c>
      <c r="F3" s="58">
        <v>2.0</v>
      </c>
      <c r="G3" s="58">
        <v>9.765625E-4</v>
      </c>
      <c r="H3" s="58">
        <v>0.0290211326088919</v>
      </c>
      <c r="I3" s="58">
        <v>0.00719063214908107</v>
      </c>
      <c r="J3" s="58">
        <v>0.0288725272764812</v>
      </c>
      <c r="K3" s="58">
        <v>0.00562787176334585</v>
      </c>
      <c r="L3" s="58">
        <v>0.00366569535963026</v>
      </c>
      <c r="M3" s="58">
        <v>0.00558548258556337</v>
      </c>
      <c r="N3" s="58">
        <v>-1.0</v>
      </c>
      <c r="O3" s="58">
        <v>1.0</v>
      </c>
    </row>
    <row r="4">
      <c r="A4" s="72" t="s">
        <v>87</v>
      </c>
      <c r="B4" s="58">
        <v>10000.0</v>
      </c>
      <c r="C4" s="52" t="s">
        <v>12</v>
      </c>
      <c r="D4" s="52" t="s">
        <v>66</v>
      </c>
      <c r="E4" s="58">
        <v>5.0</v>
      </c>
      <c r="F4" s="58">
        <v>2.0</v>
      </c>
      <c r="G4" s="58">
        <v>9.765625E-4</v>
      </c>
      <c r="H4" s="58">
        <v>386.555507833307</v>
      </c>
      <c r="I4" s="58">
        <v>23.8159941543232</v>
      </c>
      <c r="J4" s="58">
        <v>369.18179321289</v>
      </c>
      <c r="K4" s="58">
        <v>24.1846964359283</v>
      </c>
      <c r="L4" s="58">
        <v>75.6595066917194</v>
      </c>
      <c r="M4" s="58">
        <v>5.62904067648589</v>
      </c>
      <c r="N4" s="58">
        <v>-1.0</v>
      </c>
      <c r="O4" s="58">
        <v>1.0</v>
      </c>
    </row>
    <row r="5">
      <c r="A5" s="72" t="s">
        <v>85</v>
      </c>
      <c r="B5" s="58">
        <v>10000.0</v>
      </c>
      <c r="C5" s="52" t="s">
        <v>78</v>
      </c>
      <c r="D5" s="52" t="s">
        <v>62</v>
      </c>
      <c r="E5" s="58">
        <v>5.0</v>
      </c>
      <c r="F5" s="58">
        <v>10.0</v>
      </c>
      <c r="G5" s="58">
        <v>0.0029296875</v>
      </c>
      <c r="H5" s="58">
        <v>13407.9584639152</v>
      </c>
      <c r="I5" s="58">
        <v>15099.0834009399</v>
      </c>
      <c r="J5" s="58">
        <v>13391.553489171</v>
      </c>
      <c r="K5" s="58">
        <v>14832.841144334</v>
      </c>
      <c r="L5" s="58">
        <v>799.976126101965</v>
      </c>
      <c r="M5" s="58">
        <v>744.528164444099</v>
      </c>
      <c r="N5" s="58">
        <v>-1.0</v>
      </c>
      <c r="O5" s="58">
        <v>1.0</v>
      </c>
    </row>
    <row r="6">
      <c r="A6" s="72" t="s">
        <v>86</v>
      </c>
      <c r="B6" s="58">
        <v>10000.0</v>
      </c>
      <c r="C6" s="52" t="s">
        <v>78</v>
      </c>
      <c r="D6" s="52" t="s">
        <v>62</v>
      </c>
      <c r="E6" s="58">
        <v>5.0</v>
      </c>
      <c r="F6" s="58">
        <v>10.0</v>
      </c>
      <c r="G6" s="58">
        <v>0.0419921875</v>
      </c>
      <c r="H6" s="58">
        <v>1.91641381507557</v>
      </c>
      <c r="I6" s="58">
        <v>1.46383596863438</v>
      </c>
      <c r="J6" s="58">
        <v>1.78192586144974</v>
      </c>
      <c r="K6" s="58">
        <v>1.45121945212296</v>
      </c>
      <c r="L6" s="58">
        <v>0.61595408991851</v>
      </c>
      <c r="M6" s="58">
        <v>0.305592320621146</v>
      </c>
      <c r="N6" s="58">
        <v>-1.0</v>
      </c>
      <c r="O6" s="58">
        <v>1.0</v>
      </c>
    </row>
    <row r="7">
      <c r="A7" s="72" t="s">
        <v>87</v>
      </c>
      <c r="B7" s="58">
        <v>10000.0</v>
      </c>
      <c r="C7" s="52" t="s">
        <v>78</v>
      </c>
      <c r="D7" s="52" t="s">
        <v>62</v>
      </c>
      <c r="E7" s="58">
        <v>5.0</v>
      </c>
      <c r="F7" s="58">
        <v>10.0</v>
      </c>
      <c r="G7" s="58">
        <v>9.765625E-4</v>
      </c>
      <c r="H7" s="58">
        <v>6317.21706947413</v>
      </c>
      <c r="I7" s="58">
        <v>31.2818341688676</v>
      </c>
      <c r="J7" s="58">
        <v>6537.53080916404</v>
      </c>
      <c r="K7" s="58">
        <v>16.1215624809265</v>
      </c>
      <c r="L7" s="58">
        <v>1177.09969856377</v>
      </c>
      <c r="M7" s="58">
        <v>31.6019490765574</v>
      </c>
      <c r="N7" s="58">
        <v>-1.0</v>
      </c>
      <c r="O7" s="58">
        <v>1.0</v>
      </c>
    </row>
    <row r="8">
      <c r="A8" s="72" t="s">
        <v>85</v>
      </c>
      <c r="B8" s="58">
        <v>10000.0</v>
      </c>
      <c r="C8" s="52" t="s">
        <v>12</v>
      </c>
      <c r="D8" s="52" t="s">
        <v>80</v>
      </c>
      <c r="E8" s="58">
        <v>3.0</v>
      </c>
      <c r="F8" s="58">
        <v>5.0</v>
      </c>
      <c r="G8" s="58">
        <v>0.2783203125</v>
      </c>
      <c r="H8" s="58">
        <v>215.351191965411</v>
      </c>
      <c r="I8" s="58">
        <v>215.301995158747</v>
      </c>
      <c r="J8" s="58">
        <v>215.36082084687</v>
      </c>
      <c r="K8" s="58">
        <v>215.36317532218</v>
      </c>
      <c r="L8" s="58">
        <v>0.0244379939373734</v>
      </c>
      <c r="M8" s="58">
        <v>0.191811321857732</v>
      </c>
      <c r="N8" s="58">
        <v>0.0</v>
      </c>
      <c r="O8" s="58">
        <v>0.0</v>
      </c>
    </row>
    <row r="9">
      <c r="A9" s="72" t="s">
        <v>86</v>
      </c>
      <c r="B9" s="58">
        <v>10000.0</v>
      </c>
      <c r="C9" s="52" t="s">
        <v>12</v>
      </c>
      <c r="D9" s="52" t="s">
        <v>80</v>
      </c>
      <c r="E9" s="58">
        <v>3.0</v>
      </c>
      <c r="F9" s="58">
        <v>5.0</v>
      </c>
      <c r="G9" s="58">
        <v>0.0537109375</v>
      </c>
      <c r="H9" s="58">
        <v>0.351286327087898</v>
      </c>
      <c r="I9" s="58">
        <v>0.23641460089248</v>
      </c>
      <c r="J9" s="58">
        <v>0.352405799627136</v>
      </c>
      <c r="K9" s="58">
        <v>0.188271247761692</v>
      </c>
      <c r="L9" s="58">
        <v>0.00932025296657572</v>
      </c>
      <c r="M9" s="58">
        <v>0.146393998935909</v>
      </c>
      <c r="N9" s="58">
        <v>0.0</v>
      </c>
      <c r="O9" s="58">
        <v>0.0</v>
      </c>
    </row>
    <row r="10">
      <c r="A10" s="72" t="s">
        <v>87</v>
      </c>
      <c r="B10" s="58">
        <v>10000.0</v>
      </c>
      <c r="C10" s="52" t="s">
        <v>12</v>
      </c>
      <c r="D10" s="52" t="s">
        <v>80</v>
      </c>
      <c r="E10" s="58">
        <v>3.0</v>
      </c>
      <c r="F10" s="58">
        <v>5.0</v>
      </c>
      <c r="G10" s="58">
        <v>9.765625E-4</v>
      </c>
      <c r="H10" s="58">
        <v>719.825854128057</v>
      </c>
      <c r="I10" s="58">
        <v>226.174133235758</v>
      </c>
      <c r="J10" s="58">
        <v>701.014336109161</v>
      </c>
      <c r="K10" s="58">
        <v>161.493258953094</v>
      </c>
      <c r="L10" s="58">
        <v>53.7093975216701</v>
      </c>
      <c r="M10" s="58">
        <v>136.674941807479</v>
      </c>
      <c r="N10" s="58">
        <v>-1.0</v>
      </c>
      <c r="O10" s="58">
        <v>1.0</v>
      </c>
    </row>
    <row r="11">
      <c r="A11" s="72" t="s">
        <v>85</v>
      </c>
      <c r="B11" s="58">
        <v>10000.0</v>
      </c>
      <c r="C11" s="52" t="s">
        <v>78</v>
      </c>
      <c r="D11" s="52" t="s">
        <v>82</v>
      </c>
      <c r="E11" s="58">
        <v>5.0</v>
      </c>
      <c r="F11" s="58">
        <v>10.0</v>
      </c>
      <c r="G11" s="58">
        <v>0.0244140625</v>
      </c>
      <c r="H11" s="58">
        <v>3178764.19986077</v>
      </c>
      <c r="I11" s="58">
        <v>3175891.62081284</v>
      </c>
      <c r="J11" s="58">
        <v>3178273.63527963</v>
      </c>
      <c r="K11" s="58">
        <v>3175820.14568079</v>
      </c>
      <c r="L11" s="58">
        <v>1740.95031720433</v>
      </c>
      <c r="M11" s="58">
        <v>2609.54807064554</v>
      </c>
      <c r="N11" s="58">
        <v>1.0</v>
      </c>
      <c r="O11" s="58">
        <v>-1.0</v>
      </c>
    </row>
    <row r="12">
      <c r="A12" s="72" t="s">
        <v>86</v>
      </c>
      <c r="B12" s="58">
        <v>10000.0</v>
      </c>
      <c r="C12" s="52" t="s">
        <v>78</v>
      </c>
      <c r="D12" s="52" t="s">
        <v>82</v>
      </c>
      <c r="E12" s="58">
        <v>5.0</v>
      </c>
      <c r="F12" s="58">
        <v>10.0</v>
      </c>
      <c r="G12" s="58">
        <v>9.765625E-4</v>
      </c>
      <c r="H12" s="58">
        <v>2.8725582562389</v>
      </c>
      <c r="I12" s="58">
        <v>2.46207899164927</v>
      </c>
      <c r="J12" s="58">
        <v>2.8802760080337</v>
      </c>
      <c r="K12" s="58">
        <v>2.45359191421092</v>
      </c>
      <c r="L12" s="58">
        <v>0.0620503257482375</v>
      </c>
      <c r="M12" s="58">
        <v>0.0909775962470158</v>
      </c>
      <c r="N12" s="58">
        <v>-1.0</v>
      </c>
      <c r="O12" s="58">
        <v>1.0</v>
      </c>
    </row>
    <row r="13">
      <c r="A13" s="72" t="s">
        <v>87</v>
      </c>
      <c r="B13" s="58">
        <v>10000.0</v>
      </c>
      <c r="C13" s="52" t="s">
        <v>78</v>
      </c>
      <c r="D13" s="52" t="s">
        <v>82</v>
      </c>
      <c r="E13" s="58">
        <v>5.0</v>
      </c>
      <c r="F13" s="58">
        <v>10.0</v>
      </c>
      <c r="G13" s="58">
        <v>9.765625E-4</v>
      </c>
      <c r="H13" s="58">
        <v>3818.85212484273</v>
      </c>
      <c r="I13" s="58">
        <v>534.660917628895</v>
      </c>
      <c r="J13" s="58">
        <v>3813.03624844551</v>
      </c>
      <c r="K13" s="58">
        <v>521.644575357437</v>
      </c>
      <c r="L13" s="58">
        <v>520.441828143641</v>
      </c>
      <c r="M13" s="58">
        <v>41.2840226056172</v>
      </c>
      <c r="N13" s="58">
        <v>-1.0</v>
      </c>
      <c r="O13" s="58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2" t="s">
        <v>1</v>
      </c>
      <c r="C1" s="52" t="s">
        <v>67</v>
      </c>
      <c r="D1" s="52" t="s">
        <v>57</v>
      </c>
      <c r="E1" s="52" t="s">
        <v>59</v>
      </c>
      <c r="F1" s="52" t="s">
        <v>58</v>
      </c>
      <c r="G1" s="52"/>
      <c r="H1" s="52"/>
      <c r="I1" s="52"/>
      <c r="J1" s="52" t="s">
        <v>68</v>
      </c>
      <c r="K1" s="52" t="s">
        <v>69</v>
      </c>
      <c r="L1" s="52" t="s">
        <v>70</v>
      </c>
      <c r="M1" s="52" t="s">
        <v>71</v>
      </c>
      <c r="N1" s="52" t="s">
        <v>72</v>
      </c>
      <c r="O1" s="52" t="s">
        <v>73</v>
      </c>
      <c r="P1" s="52" t="s">
        <v>74</v>
      </c>
      <c r="Q1" s="52" t="s">
        <v>75</v>
      </c>
      <c r="R1" s="52" t="s">
        <v>76</v>
      </c>
      <c r="S1" s="52" t="s">
        <v>6</v>
      </c>
      <c r="T1" s="52" t="s">
        <v>7</v>
      </c>
      <c r="U1" s="52" t="s">
        <v>61</v>
      </c>
    </row>
    <row r="2">
      <c r="A2" s="73" t="s">
        <v>87</v>
      </c>
      <c r="B2" s="58">
        <v>2000.0</v>
      </c>
      <c r="C2" s="52" t="s">
        <v>12</v>
      </c>
      <c r="D2" s="52" t="s">
        <v>79</v>
      </c>
      <c r="E2" s="58">
        <v>3.0</v>
      </c>
      <c r="F2" s="58">
        <v>7.0</v>
      </c>
      <c r="G2" s="58">
        <v>0.001953125</v>
      </c>
      <c r="H2" s="58">
        <v>0.001953125</v>
      </c>
      <c r="I2" s="58">
        <v>9.765625E-4</v>
      </c>
      <c r="J2" s="58">
        <v>843.728701309724</v>
      </c>
      <c r="K2" s="58">
        <v>132.14655863155</v>
      </c>
      <c r="L2" s="58">
        <v>77.7574023333462</v>
      </c>
      <c r="M2" s="58">
        <v>818.636057376861</v>
      </c>
      <c r="N2" s="58">
        <v>126.546301364898</v>
      </c>
      <c r="O2" s="58">
        <v>77.192889213562</v>
      </c>
      <c r="P2" s="58">
        <v>116.272574276805</v>
      </c>
      <c r="Q2" s="58">
        <v>17.4532889520137</v>
      </c>
      <c r="R2" s="58">
        <v>3.9149331540865</v>
      </c>
      <c r="S2" s="58">
        <v>-2.0</v>
      </c>
      <c r="T2" s="58">
        <v>0.0</v>
      </c>
      <c r="U2" s="58">
        <v>2.0</v>
      </c>
      <c r="V2" s="59"/>
      <c r="W2" s="56"/>
    </row>
    <row r="3">
      <c r="A3" s="73" t="s">
        <v>86</v>
      </c>
      <c r="B3" s="58">
        <v>2000.0</v>
      </c>
      <c r="C3" s="52" t="s">
        <v>12</v>
      </c>
      <c r="D3" s="52" t="s">
        <v>79</v>
      </c>
      <c r="E3" s="58">
        <v>3.0</v>
      </c>
      <c r="F3" s="58">
        <v>7.0</v>
      </c>
      <c r="G3" s="58">
        <v>0.001953125</v>
      </c>
      <c r="H3" s="58">
        <v>0.001953125</v>
      </c>
      <c r="I3" s="58">
        <v>9.765625E-4</v>
      </c>
      <c r="J3" s="58">
        <v>0.00320942445975724</v>
      </c>
      <c r="K3" s="58">
        <v>0.0297910123597684</v>
      </c>
      <c r="L3" s="58">
        <v>0.012033623088624</v>
      </c>
      <c r="M3" s="58">
        <v>0.0029879205240145</v>
      </c>
      <c r="N3" s="58">
        <v>0.0296590724479959</v>
      </c>
      <c r="O3" s="58">
        <v>0.0120941301827898</v>
      </c>
      <c r="P3" s="58">
        <v>2.98771800125479E-4</v>
      </c>
      <c r="Q3" s="58">
        <v>0.00114961275198957</v>
      </c>
      <c r="R3" s="58">
        <v>8.64395620758815E-4</v>
      </c>
      <c r="S3" s="58">
        <v>2.0</v>
      </c>
      <c r="T3" s="58">
        <v>-2.0</v>
      </c>
      <c r="U3" s="58">
        <v>0.0</v>
      </c>
    </row>
    <row r="4">
      <c r="A4" s="73" t="s">
        <v>85</v>
      </c>
      <c r="B4" s="58">
        <v>2000.0</v>
      </c>
      <c r="C4" s="52" t="s">
        <v>12</v>
      </c>
      <c r="D4" s="52" t="s">
        <v>79</v>
      </c>
      <c r="E4" s="58">
        <v>3.0</v>
      </c>
      <c r="F4" s="58">
        <v>7.0</v>
      </c>
      <c r="G4" s="58">
        <v>0.001953125</v>
      </c>
      <c r="H4" s="58">
        <v>0.005859375</v>
      </c>
      <c r="I4" s="58">
        <v>0.7001953125</v>
      </c>
      <c r="J4" s="58">
        <v>215.41608454157</v>
      </c>
      <c r="K4" s="58">
        <v>215.408624964182</v>
      </c>
      <c r="L4" s="58">
        <v>215.404910052014</v>
      </c>
      <c r="M4" s="58">
        <v>215.416197463958</v>
      </c>
      <c r="N4" s="58">
        <v>215.408796713018</v>
      </c>
      <c r="O4" s="58">
        <v>215.414037077885</v>
      </c>
      <c r="P4" s="58">
        <v>5.15788697748056E-4</v>
      </c>
      <c r="Q4" s="58">
        <v>0.00146516519896665</v>
      </c>
      <c r="R4" s="58">
        <v>0.0133479197912351</v>
      </c>
      <c r="S4" s="58">
        <v>2.0</v>
      </c>
      <c r="T4" s="58">
        <v>-1.0</v>
      </c>
      <c r="U4" s="58">
        <v>-1.0</v>
      </c>
      <c r="V4" s="56"/>
      <c r="W4" s="59"/>
      <c r="X4" s="59"/>
    </row>
    <row r="5">
      <c r="A5" s="73" t="s">
        <v>85</v>
      </c>
      <c r="B5" s="58">
        <v>2000.0</v>
      </c>
      <c r="C5" s="52" t="s">
        <v>78</v>
      </c>
      <c r="D5" s="52" t="s">
        <v>81</v>
      </c>
      <c r="E5" s="58">
        <v>3.0</v>
      </c>
      <c r="F5" s="58">
        <v>5.0</v>
      </c>
      <c r="G5" s="58">
        <v>1.0</v>
      </c>
      <c r="H5" s="58">
        <v>0.037109375</v>
      </c>
      <c r="I5" s="58">
        <v>0.0185546875</v>
      </c>
      <c r="J5" s="58">
        <v>209.064267511618</v>
      </c>
      <c r="K5" s="58">
        <v>209.049327985801</v>
      </c>
      <c r="L5" s="58">
        <v>209.138762313144</v>
      </c>
      <c r="M5" s="58">
        <v>209.077964265467</v>
      </c>
      <c r="N5" s="58">
        <v>209.101746742423</v>
      </c>
      <c r="O5" s="58">
        <v>209.149494829092</v>
      </c>
      <c r="P5" s="58">
        <v>0.0514801726877491</v>
      </c>
      <c r="Q5" s="58">
        <v>0.0959741724940644</v>
      </c>
      <c r="R5" s="58">
        <v>0.0491258918691864</v>
      </c>
      <c r="S5" s="58">
        <v>-1.0</v>
      </c>
      <c r="T5" s="58">
        <v>-1.0</v>
      </c>
      <c r="U5" s="58">
        <v>2.0</v>
      </c>
    </row>
    <row r="6">
      <c r="A6" s="73" t="s">
        <v>86</v>
      </c>
      <c r="B6" s="58">
        <v>2000.0</v>
      </c>
      <c r="C6" s="52" t="s">
        <v>78</v>
      </c>
      <c r="D6" s="52" t="s">
        <v>81</v>
      </c>
      <c r="E6" s="58">
        <v>3.0</v>
      </c>
      <c r="F6" s="58">
        <v>5.0</v>
      </c>
      <c r="G6" s="58">
        <v>0.001953125</v>
      </c>
      <c r="H6" s="58">
        <v>0.001953125</v>
      </c>
      <c r="I6" s="58">
        <v>0.0419921875</v>
      </c>
      <c r="J6" s="58">
        <v>0.0167284848811551</v>
      </c>
      <c r="K6" s="58">
        <v>0.0345419292754558</v>
      </c>
      <c r="L6" s="58">
        <v>0.0505634760323422</v>
      </c>
      <c r="M6" s="58">
        <v>0.0177862936484803</v>
      </c>
      <c r="N6" s="58">
        <v>0.0343375536007385</v>
      </c>
      <c r="O6" s="58">
        <v>0.0474141326623839</v>
      </c>
      <c r="P6" s="58">
        <v>0.00208261155104702</v>
      </c>
      <c r="Q6" s="58">
        <v>0.00251269686362458</v>
      </c>
      <c r="R6" s="58">
        <v>0.025575825391768</v>
      </c>
      <c r="S6" s="58">
        <v>2.0</v>
      </c>
      <c r="T6" s="58">
        <v>0.0</v>
      </c>
      <c r="U6" s="58">
        <v>-2.0</v>
      </c>
    </row>
    <row r="7">
      <c r="A7" s="73" t="s">
        <v>87</v>
      </c>
      <c r="B7" s="58">
        <v>2000.0</v>
      </c>
      <c r="C7" s="52" t="s">
        <v>78</v>
      </c>
      <c r="D7" s="52" t="s">
        <v>81</v>
      </c>
      <c r="E7" s="58">
        <v>3.0</v>
      </c>
      <c r="F7" s="58">
        <v>5.0</v>
      </c>
      <c r="G7" s="58">
        <v>0.001953125</v>
      </c>
      <c r="H7" s="58">
        <v>0.001953125</v>
      </c>
      <c r="I7" s="58">
        <v>9.765625E-4</v>
      </c>
      <c r="J7" s="58">
        <v>1027.01319165663</v>
      </c>
      <c r="K7" s="58">
        <v>74.4674163948405</v>
      </c>
      <c r="L7" s="58">
        <v>45.1621483022516</v>
      </c>
      <c r="M7" s="58">
        <v>949.677281141281</v>
      </c>
      <c r="N7" s="58">
        <v>72.7617092132568</v>
      </c>
      <c r="O7" s="58">
        <v>47.2732324600219</v>
      </c>
      <c r="P7" s="58">
        <v>262.558178990054</v>
      </c>
      <c r="Q7" s="58">
        <v>9.42155645360716</v>
      </c>
      <c r="R7" s="58">
        <v>5.15500572632206</v>
      </c>
      <c r="S7" s="58">
        <v>-2.0</v>
      </c>
      <c r="T7" s="58">
        <v>0.0</v>
      </c>
      <c r="U7" s="58">
        <v>2.0</v>
      </c>
    </row>
    <row r="8">
      <c r="A8" s="73" t="s">
        <v>85</v>
      </c>
      <c r="B8" s="58">
        <v>2000.0</v>
      </c>
      <c r="C8" s="52" t="s">
        <v>12</v>
      </c>
      <c r="D8" s="52" t="s">
        <v>64</v>
      </c>
      <c r="E8" s="58">
        <v>5.0</v>
      </c>
      <c r="F8" s="58">
        <v>7.0</v>
      </c>
      <c r="G8" s="58">
        <v>0.166015625</v>
      </c>
      <c r="H8" s="58">
        <v>1.0</v>
      </c>
      <c r="I8" s="58">
        <v>0.001953125</v>
      </c>
      <c r="J8" s="58">
        <v>16803.1224953975</v>
      </c>
      <c r="K8" s="58">
        <v>16248.401381948</v>
      </c>
      <c r="L8" s="58">
        <v>16971.9650394727</v>
      </c>
      <c r="M8" s="58">
        <v>17090.2241773334</v>
      </c>
      <c r="N8" s="58">
        <v>16232.5379674765</v>
      </c>
      <c r="O8" s="58">
        <v>17061.2740307567</v>
      </c>
      <c r="P8" s="58">
        <v>603.28650932536</v>
      </c>
      <c r="Q8" s="58">
        <v>412.598609074524</v>
      </c>
      <c r="R8" s="58">
        <v>385.014180992188</v>
      </c>
      <c r="S8" s="58">
        <v>0.0</v>
      </c>
      <c r="T8" s="58">
        <v>-1.0</v>
      </c>
      <c r="U8" s="58">
        <v>1.0</v>
      </c>
    </row>
    <row r="9">
      <c r="A9" s="73" t="s">
        <v>86</v>
      </c>
      <c r="B9" s="58">
        <v>2000.0</v>
      </c>
      <c r="C9" s="52" t="s">
        <v>12</v>
      </c>
      <c r="D9" s="52" t="s">
        <v>64</v>
      </c>
      <c r="E9" s="58">
        <v>5.0</v>
      </c>
      <c r="F9" s="58">
        <v>7.0</v>
      </c>
      <c r="G9" s="58">
        <v>1.0</v>
      </c>
      <c r="H9" s="58">
        <v>0.013671875</v>
      </c>
      <c r="I9" s="58">
        <v>0.001953125</v>
      </c>
      <c r="J9" s="58">
        <v>0.239407343693063</v>
      </c>
      <c r="K9" s="58">
        <v>0.183227428212767</v>
      </c>
      <c r="L9" s="58">
        <v>0.443586468616138</v>
      </c>
      <c r="M9" s="58">
        <v>0.158932958694237</v>
      </c>
      <c r="N9" s="58">
        <v>0.15203258807457</v>
      </c>
      <c r="O9" s="58">
        <v>0.457273566662746</v>
      </c>
      <c r="P9" s="58">
        <v>0.229704017107984</v>
      </c>
      <c r="Q9" s="58">
        <v>0.0913989635115883</v>
      </c>
      <c r="R9" s="58">
        <v>0.113421451664744</v>
      </c>
      <c r="S9" s="58">
        <v>1.0</v>
      </c>
      <c r="T9" s="58">
        <v>1.0</v>
      </c>
      <c r="U9" s="58">
        <v>-2.0</v>
      </c>
    </row>
    <row r="10">
      <c r="A10" s="73" t="s">
        <v>87</v>
      </c>
      <c r="B10" s="58">
        <v>2000.0</v>
      </c>
      <c r="C10" s="52" t="s">
        <v>12</v>
      </c>
      <c r="D10" s="52" t="s">
        <v>64</v>
      </c>
      <c r="E10" s="58">
        <v>5.0</v>
      </c>
      <c r="F10" s="58">
        <v>7.0</v>
      </c>
      <c r="G10" s="58">
        <v>0.001953125</v>
      </c>
      <c r="H10" s="58">
        <v>0.001953125</v>
      </c>
      <c r="I10" s="58">
        <v>9.765625E-4</v>
      </c>
      <c r="J10" s="58">
        <v>422.822466070001</v>
      </c>
      <c r="K10" s="58">
        <v>140.334733811291</v>
      </c>
      <c r="L10" s="58">
        <v>31.0565173192457</v>
      </c>
      <c r="M10" s="58">
        <v>403.431098937988</v>
      </c>
      <c r="N10" s="58">
        <v>140.275795698165</v>
      </c>
      <c r="O10" s="58">
        <v>32.4733860492706</v>
      </c>
      <c r="P10" s="58">
        <v>53.1418595483166</v>
      </c>
      <c r="Q10" s="58">
        <v>13.1686636633753</v>
      </c>
      <c r="R10" s="58">
        <v>8.98803028354228</v>
      </c>
      <c r="S10" s="58">
        <v>-2.0</v>
      </c>
      <c r="T10" s="58">
        <v>0.0</v>
      </c>
      <c r="U10" s="58">
        <v>2.0</v>
      </c>
    </row>
    <row r="11">
      <c r="A11" s="73" t="s">
        <v>85</v>
      </c>
      <c r="B11" s="58">
        <v>2000.0</v>
      </c>
      <c r="C11" s="52" t="s">
        <v>78</v>
      </c>
      <c r="D11" s="52" t="s">
        <v>66</v>
      </c>
      <c r="E11" s="58">
        <v>7.0</v>
      </c>
      <c r="F11" s="58">
        <v>2.0</v>
      </c>
      <c r="G11" s="58">
        <v>0.001953125</v>
      </c>
      <c r="H11" s="58">
        <v>0.00390625</v>
      </c>
      <c r="I11" s="58">
        <v>9.765625E-4</v>
      </c>
      <c r="J11" s="58">
        <v>8868465.46124061</v>
      </c>
      <c r="K11" s="58">
        <v>8817719.27867614</v>
      </c>
      <c r="L11" s="58">
        <v>8900711.30347611</v>
      </c>
      <c r="M11" s="58">
        <v>8866135.90550832</v>
      </c>
      <c r="N11" s="58">
        <v>8809999.95463179</v>
      </c>
      <c r="O11" s="58">
        <v>8900916.50119822</v>
      </c>
      <c r="P11" s="58">
        <v>8827.89719887423</v>
      </c>
      <c r="Q11" s="58">
        <v>19887.6135132763</v>
      </c>
      <c r="R11" s="58">
        <v>28826.3471807581</v>
      </c>
      <c r="S11" s="58">
        <v>0.0</v>
      </c>
      <c r="T11" s="58">
        <v>-2.0</v>
      </c>
      <c r="U11" s="58">
        <v>2.0</v>
      </c>
    </row>
    <row r="12">
      <c r="A12" s="73" t="s">
        <v>86</v>
      </c>
      <c r="B12" s="58">
        <v>2000.0</v>
      </c>
      <c r="C12" s="52" t="s">
        <v>78</v>
      </c>
      <c r="D12" s="52" t="s">
        <v>66</v>
      </c>
      <c r="E12" s="58">
        <v>7.0</v>
      </c>
      <c r="F12" s="58">
        <v>2.0</v>
      </c>
      <c r="G12" s="58">
        <v>0.107421875</v>
      </c>
      <c r="H12" s="58">
        <v>0.001953125</v>
      </c>
      <c r="I12" s="58">
        <v>9.765625E-4</v>
      </c>
      <c r="J12" s="58">
        <v>0.00498851220719841</v>
      </c>
      <c r="K12" s="58">
        <v>0.0146589047365003</v>
      </c>
      <c r="L12" s="58">
        <v>0.0740939960533532</v>
      </c>
      <c r="M12" s="58">
        <v>1.55180305726841E-4</v>
      </c>
      <c r="N12" s="58">
        <v>0.0146756566729693</v>
      </c>
      <c r="O12" s="58">
        <v>0.0744776312608011</v>
      </c>
      <c r="P12" s="58">
        <v>0.015234678892646</v>
      </c>
      <c r="Q12" s="58">
        <v>0.00147921197853583</v>
      </c>
      <c r="R12" s="58">
        <v>0.0215240718044457</v>
      </c>
      <c r="S12" s="58">
        <v>1.0</v>
      </c>
      <c r="T12" s="58">
        <v>1.0</v>
      </c>
      <c r="U12" s="58">
        <v>-2.0</v>
      </c>
    </row>
    <row r="13">
      <c r="A13" s="73" t="s">
        <v>87</v>
      </c>
      <c r="B13" s="58">
        <v>2000.0</v>
      </c>
      <c r="C13" s="52" t="s">
        <v>78</v>
      </c>
      <c r="D13" s="52" t="s">
        <v>66</v>
      </c>
      <c r="E13" s="58">
        <v>7.0</v>
      </c>
      <c r="F13" s="58">
        <v>2.0</v>
      </c>
      <c r="G13" s="58">
        <v>0.001953125</v>
      </c>
      <c r="H13" s="58">
        <v>0.001953125</v>
      </c>
      <c r="I13" s="58">
        <v>0.6376953125</v>
      </c>
      <c r="J13" s="58">
        <v>444.107699459249</v>
      </c>
      <c r="K13" s="58">
        <v>54.2634975910186</v>
      </c>
      <c r="L13" s="58">
        <v>56.3802848078987</v>
      </c>
      <c r="M13" s="58">
        <v>447.669484853744</v>
      </c>
      <c r="N13" s="58">
        <v>54.6997911930084</v>
      </c>
      <c r="O13" s="58">
        <v>63.200644493103</v>
      </c>
      <c r="P13" s="58">
        <v>50.6935959995807</v>
      </c>
      <c r="Q13" s="58">
        <v>5.5717238198954</v>
      </c>
      <c r="R13" s="58">
        <v>14.8623178024343</v>
      </c>
      <c r="S13" s="58">
        <v>-2.0</v>
      </c>
      <c r="T13" s="58">
        <v>1.0</v>
      </c>
      <c r="U13" s="58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1.43"/>
    <col customWidth="1" min="3" max="3" width="13.57"/>
    <col customWidth="1" min="4" max="6" width="17.86"/>
  </cols>
  <sheetData>
    <row r="1">
      <c r="A1" s="2" t="s">
        <v>1</v>
      </c>
      <c r="B1" s="2" t="s">
        <v>2</v>
      </c>
      <c r="C1" s="1" t="s">
        <v>3</v>
      </c>
      <c r="D1" s="3" t="s">
        <v>4</v>
      </c>
      <c r="E1" s="4"/>
      <c r="F1" s="4"/>
    </row>
    <row r="2">
      <c r="D2" s="6" t="s">
        <v>6</v>
      </c>
      <c r="E2" s="6" t="s">
        <v>7</v>
      </c>
      <c r="F2" s="6" t="s">
        <v>8</v>
      </c>
    </row>
    <row r="3" ht="16.5" customHeight="1">
      <c r="D3" s="7" t="s">
        <v>9</v>
      </c>
      <c r="E3" s="7" t="s">
        <v>9</v>
      </c>
      <c r="F3" s="8" t="s">
        <v>10</v>
      </c>
    </row>
    <row r="4" ht="16.5" customHeight="1">
      <c r="A4" s="10">
        <v>2000.0</v>
      </c>
      <c r="B4" s="11" t="s">
        <v>12</v>
      </c>
      <c r="C4" s="12" t="s">
        <v>13</v>
      </c>
      <c r="D4" s="28" t="s">
        <v>38</v>
      </c>
      <c r="E4" s="30" t="s">
        <v>39</v>
      </c>
      <c r="F4" s="22">
        <v>3.0</v>
      </c>
    </row>
    <row r="5" ht="16.5" customHeight="1">
      <c r="C5" s="17" t="s">
        <v>16</v>
      </c>
      <c r="D5" s="18" t="s">
        <v>40</v>
      </c>
      <c r="E5" s="20" t="s">
        <v>41</v>
      </c>
      <c r="F5" s="19">
        <v>5.0</v>
      </c>
    </row>
    <row r="6" ht="16.5" customHeight="1">
      <c r="C6" s="17" t="s">
        <v>19</v>
      </c>
      <c r="D6" s="20" t="s">
        <v>42</v>
      </c>
      <c r="E6" s="19" t="s">
        <v>43</v>
      </c>
      <c r="F6" s="18">
        <v>28.0</v>
      </c>
    </row>
    <row r="7" ht="16.5" customHeight="1">
      <c r="B7" s="11" t="s">
        <v>22</v>
      </c>
      <c r="C7" s="12" t="s">
        <v>13</v>
      </c>
      <c r="D7" s="21" t="s">
        <v>39</v>
      </c>
      <c r="E7" s="15" t="s">
        <v>44</v>
      </c>
      <c r="F7" s="22">
        <v>6.0</v>
      </c>
    </row>
    <row r="8" ht="16.5" customHeight="1">
      <c r="C8" s="17" t="s">
        <v>16</v>
      </c>
      <c r="D8" s="18" t="s">
        <v>45</v>
      </c>
      <c r="E8" s="20" t="s">
        <v>46</v>
      </c>
      <c r="F8" s="19">
        <v>3.0</v>
      </c>
    </row>
    <row r="9" ht="16.5" customHeight="1">
      <c r="B9" s="9"/>
      <c r="C9" s="23" t="s">
        <v>19</v>
      </c>
      <c r="D9" s="24" t="s">
        <v>47</v>
      </c>
      <c r="E9" s="25" t="s">
        <v>48</v>
      </c>
      <c r="F9" s="26">
        <v>27.0</v>
      </c>
    </row>
    <row r="10" ht="16.5" customHeight="1">
      <c r="A10" s="10">
        <v>10000.0</v>
      </c>
      <c r="B10" s="11" t="s">
        <v>12</v>
      </c>
      <c r="C10" s="12" t="s">
        <v>13</v>
      </c>
      <c r="D10" s="12" t="s">
        <v>28</v>
      </c>
      <c r="E10" s="21" t="s">
        <v>49</v>
      </c>
      <c r="F10" s="22">
        <v>9.0</v>
      </c>
    </row>
    <row r="11" ht="16.5" customHeight="1">
      <c r="C11" s="17" t="s">
        <v>16</v>
      </c>
      <c r="D11" s="17" t="s">
        <v>28</v>
      </c>
      <c r="E11" s="28" t="s">
        <v>50</v>
      </c>
      <c r="F11" s="27">
        <v>13.0</v>
      </c>
    </row>
    <row r="12" ht="16.5" customHeight="1">
      <c r="C12" s="23" t="s">
        <v>19</v>
      </c>
      <c r="D12" s="23" t="s">
        <v>28</v>
      </c>
      <c r="E12" s="24" t="s">
        <v>47</v>
      </c>
      <c r="F12" s="26">
        <v>30.0</v>
      </c>
    </row>
    <row r="13" ht="16.5" customHeight="1">
      <c r="B13" s="11" t="s">
        <v>22</v>
      </c>
      <c r="C13" s="12" t="s">
        <v>13</v>
      </c>
      <c r="D13" s="12" t="s">
        <v>28</v>
      </c>
      <c r="E13" s="21" t="s">
        <v>51</v>
      </c>
      <c r="F13" s="22">
        <v>8.0</v>
      </c>
    </row>
    <row r="14" ht="16.5" customHeight="1">
      <c r="C14" s="17" t="s">
        <v>16</v>
      </c>
      <c r="D14" s="17" t="s">
        <v>28</v>
      </c>
      <c r="E14" s="18" t="s">
        <v>52</v>
      </c>
      <c r="F14" s="20">
        <v>11.0</v>
      </c>
    </row>
    <row r="15" ht="16.5" customHeight="1">
      <c r="A15" s="9"/>
      <c r="B15" s="9"/>
      <c r="C15" s="23" t="s">
        <v>19</v>
      </c>
      <c r="D15" s="23" t="s">
        <v>28</v>
      </c>
      <c r="E15" s="24" t="s">
        <v>47</v>
      </c>
      <c r="F15" s="26">
        <v>30.0</v>
      </c>
    </row>
    <row r="16" ht="16.5" customHeight="1">
      <c r="A16" s="29">
        <v>50000.0</v>
      </c>
      <c r="B16" s="11" t="s">
        <v>12</v>
      </c>
      <c r="C16" s="17" t="s">
        <v>13</v>
      </c>
      <c r="D16" s="17" t="s">
        <v>28</v>
      </c>
      <c r="E16" s="28" t="s">
        <v>53</v>
      </c>
      <c r="F16" s="20">
        <v>6.0</v>
      </c>
    </row>
    <row r="17" ht="16.5" customHeight="1">
      <c r="C17" s="17" t="s">
        <v>16</v>
      </c>
      <c r="D17" s="17" t="s">
        <v>28</v>
      </c>
      <c r="E17" s="28" t="s">
        <v>54</v>
      </c>
      <c r="F17" s="27">
        <v>7.0</v>
      </c>
    </row>
    <row r="18" ht="16.5" customHeight="1">
      <c r="C18" s="23" t="s">
        <v>19</v>
      </c>
      <c r="D18" s="23" t="s">
        <v>28</v>
      </c>
      <c r="E18" s="24" t="s">
        <v>47</v>
      </c>
      <c r="F18" s="26">
        <v>30.0</v>
      </c>
    </row>
    <row r="19" ht="16.5" customHeight="1">
      <c r="B19" s="11" t="s">
        <v>22</v>
      </c>
      <c r="C19" s="12" t="s">
        <v>13</v>
      </c>
      <c r="D19" s="12" t="s">
        <v>28</v>
      </c>
      <c r="E19" s="21" t="s">
        <v>55</v>
      </c>
      <c r="F19" s="22">
        <v>7.0</v>
      </c>
    </row>
    <row r="20" ht="16.5" customHeight="1">
      <c r="C20" s="17" t="s">
        <v>16</v>
      </c>
      <c r="D20" s="17" t="s">
        <v>28</v>
      </c>
      <c r="E20" s="28" t="s">
        <v>56</v>
      </c>
      <c r="F20" s="27">
        <v>11.0</v>
      </c>
    </row>
    <row r="21" ht="16.5" customHeight="1">
      <c r="A21" s="9"/>
      <c r="B21" s="9"/>
      <c r="C21" s="23" t="s">
        <v>19</v>
      </c>
      <c r="D21" s="23" t="s">
        <v>28</v>
      </c>
      <c r="E21" s="24" t="s">
        <v>47</v>
      </c>
      <c r="F21" s="26">
        <v>30.0</v>
      </c>
    </row>
    <row r="22" ht="16.5" customHeight="1">
      <c r="A22" s="29"/>
      <c r="B22" s="32"/>
      <c r="C22" s="17"/>
      <c r="D22" s="33"/>
      <c r="E22" s="33"/>
      <c r="F22" s="17"/>
    </row>
    <row r="23" ht="16.5" customHeight="1">
      <c r="C23" s="17"/>
      <c r="D23" s="17"/>
      <c r="E23" s="17"/>
      <c r="F23" s="17"/>
    </row>
    <row r="24" ht="16.5" customHeight="1">
      <c r="C24" s="17"/>
      <c r="D24" s="17"/>
      <c r="E24" s="17"/>
      <c r="F24" s="17"/>
    </row>
    <row r="25" ht="16.5" customHeight="1">
      <c r="B25" s="32"/>
      <c r="C25" s="17"/>
      <c r="D25" s="17"/>
      <c r="E25" s="17"/>
      <c r="F25" s="17"/>
    </row>
    <row r="26" ht="16.5" customHeight="1">
      <c r="C26" s="17"/>
      <c r="D26" s="17"/>
      <c r="E26" s="17"/>
      <c r="F26" s="17"/>
    </row>
    <row r="27" ht="16.5" customHeight="1">
      <c r="C27" s="17"/>
      <c r="D27" s="17"/>
      <c r="E27" s="17"/>
      <c r="F27" s="17"/>
    </row>
    <row r="28" ht="16.5" customHeight="1">
      <c r="A28" s="29"/>
      <c r="B28" s="32"/>
      <c r="C28" s="17"/>
      <c r="D28" s="17"/>
      <c r="E28" s="17"/>
      <c r="F28" s="17"/>
    </row>
    <row r="29" ht="16.5" customHeight="1">
      <c r="C29" s="17"/>
      <c r="D29" s="17"/>
      <c r="E29" s="33"/>
      <c r="F29" s="33"/>
    </row>
    <row r="30" ht="16.5" customHeight="1">
      <c r="C30" s="17"/>
      <c r="D30" s="17"/>
      <c r="E30" s="17"/>
      <c r="F30" s="17"/>
    </row>
    <row r="31" ht="16.5" customHeight="1">
      <c r="B31" s="32"/>
      <c r="C31" s="17"/>
      <c r="D31" s="17"/>
      <c r="E31" s="17"/>
      <c r="F31" s="17"/>
    </row>
    <row r="32" ht="16.5" customHeight="1">
      <c r="C32" s="17"/>
      <c r="D32" s="17"/>
      <c r="E32" s="17"/>
      <c r="F32" s="17"/>
    </row>
    <row r="33" ht="16.5" customHeight="1">
      <c r="C33" s="17"/>
      <c r="D33" s="17"/>
      <c r="E33" s="17"/>
      <c r="F33" s="17"/>
    </row>
    <row r="34" ht="16.5" customHeight="1">
      <c r="A34" s="29"/>
      <c r="B34" s="32"/>
      <c r="C34" s="17"/>
      <c r="D34" s="17"/>
      <c r="E34" s="33"/>
      <c r="F34" s="17"/>
    </row>
    <row r="35" ht="16.5" customHeight="1">
      <c r="C35" s="17"/>
      <c r="D35" s="17"/>
      <c r="E35" s="33"/>
      <c r="F35" s="33"/>
    </row>
    <row r="36" ht="16.5" customHeight="1">
      <c r="C36" s="17"/>
      <c r="D36" s="17"/>
      <c r="E36" s="17"/>
      <c r="F36" s="17"/>
    </row>
    <row r="37" ht="16.5" customHeight="1">
      <c r="B37" s="32"/>
      <c r="C37" s="17"/>
      <c r="D37" s="17"/>
      <c r="E37" s="17"/>
      <c r="F37" s="17"/>
    </row>
    <row r="38" ht="16.5" customHeight="1">
      <c r="C38" s="17"/>
      <c r="D38" s="17"/>
      <c r="E38" s="33"/>
      <c r="F38" s="33"/>
    </row>
    <row r="39" ht="16.5" customHeight="1">
      <c r="C39" s="17"/>
      <c r="D39" s="17"/>
      <c r="E39" s="17"/>
      <c r="F39" s="17"/>
    </row>
  </sheetData>
  <mergeCells count="22">
    <mergeCell ref="A1:A3"/>
    <mergeCell ref="B1:B3"/>
    <mergeCell ref="C1:C3"/>
    <mergeCell ref="D1:F1"/>
    <mergeCell ref="A4:A9"/>
    <mergeCell ref="B4:B6"/>
    <mergeCell ref="A10:A15"/>
    <mergeCell ref="B13:B15"/>
    <mergeCell ref="A22:A27"/>
    <mergeCell ref="A28:A33"/>
    <mergeCell ref="A34:A39"/>
    <mergeCell ref="B28:B30"/>
    <mergeCell ref="B31:B33"/>
    <mergeCell ref="B34:B36"/>
    <mergeCell ref="B37:B39"/>
    <mergeCell ref="B7:B9"/>
    <mergeCell ref="B10:B12"/>
    <mergeCell ref="A16:A21"/>
    <mergeCell ref="B16:B18"/>
    <mergeCell ref="B19:B21"/>
    <mergeCell ref="B22:B24"/>
    <mergeCell ref="B25:B27"/>
  </mergeCells>
  <printOptions horizontalCentered="1"/>
  <pageMargins bottom="0.0" footer="0.0" header="0.0" left="0.0" right="0.0" top="0.06497506882544328"/>
  <pageSetup cellComments="atEnd" orientation="landscape" pageOrder="overThenDown" paperHeight="4.724409448818897in" paperWidth="5.905511811023622i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11.43"/>
    <col customWidth="1" min="3" max="3" width="13.43"/>
    <col customWidth="1" min="4" max="6" width="18.0"/>
  </cols>
  <sheetData>
    <row r="1">
      <c r="A1" s="2" t="s">
        <v>1</v>
      </c>
      <c r="B1" s="2" t="s">
        <v>2</v>
      </c>
      <c r="C1" s="1" t="s">
        <v>3</v>
      </c>
      <c r="D1" s="3" t="s">
        <v>4</v>
      </c>
      <c r="E1" s="4"/>
      <c r="F1" s="4"/>
    </row>
    <row r="2">
      <c r="D2" s="6" t="s">
        <v>6</v>
      </c>
      <c r="E2" s="6" t="s">
        <v>7</v>
      </c>
      <c r="F2" s="6" t="s">
        <v>8</v>
      </c>
    </row>
    <row r="3" ht="16.5" customHeight="1">
      <c r="D3" s="7" t="s">
        <v>9</v>
      </c>
      <c r="E3" s="7" t="s">
        <v>9</v>
      </c>
      <c r="F3" s="8" t="s">
        <v>10</v>
      </c>
    </row>
    <row r="4" ht="16.5" customHeight="1">
      <c r="A4" s="10">
        <v>2000.0</v>
      </c>
      <c r="B4" s="11" t="s">
        <v>12</v>
      </c>
      <c r="C4" s="12" t="s">
        <v>13</v>
      </c>
      <c r="D4" s="13" t="s">
        <v>14</v>
      </c>
      <c r="E4" s="14" t="s">
        <v>15</v>
      </c>
      <c r="F4" s="15">
        <v>9.0</v>
      </c>
    </row>
    <row r="5" ht="16.5" customHeight="1">
      <c r="C5" s="17" t="s">
        <v>16</v>
      </c>
      <c r="D5" s="18" t="s">
        <v>17</v>
      </c>
      <c r="E5" s="19" t="s">
        <v>18</v>
      </c>
      <c r="F5" s="20">
        <v>1.0</v>
      </c>
    </row>
    <row r="6" ht="16.5" customHeight="1">
      <c r="C6" s="17" t="s">
        <v>19</v>
      </c>
      <c r="D6" s="20" t="s">
        <v>20</v>
      </c>
      <c r="E6" s="19" t="s">
        <v>21</v>
      </c>
      <c r="F6" s="18">
        <v>46.0</v>
      </c>
    </row>
    <row r="7" ht="16.5" customHeight="1">
      <c r="B7" s="11" t="s">
        <v>22</v>
      </c>
      <c r="C7" s="12" t="s">
        <v>13</v>
      </c>
      <c r="D7" s="21" t="s">
        <v>23</v>
      </c>
      <c r="E7" s="22" t="s">
        <v>24</v>
      </c>
      <c r="F7" s="15">
        <v>12.0</v>
      </c>
    </row>
    <row r="8" ht="16.5" customHeight="1">
      <c r="C8" s="17" t="s">
        <v>16</v>
      </c>
      <c r="D8" s="18" t="s">
        <v>25</v>
      </c>
      <c r="E8" s="19" t="s">
        <v>26</v>
      </c>
      <c r="F8" s="20">
        <v>2.0</v>
      </c>
    </row>
    <row r="9" ht="16.5" customHeight="1">
      <c r="B9" s="9"/>
      <c r="C9" s="23" t="s">
        <v>19</v>
      </c>
      <c r="D9" s="24" t="s">
        <v>20</v>
      </c>
      <c r="E9" s="25" t="s">
        <v>27</v>
      </c>
      <c r="F9" s="26">
        <v>47.0</v>
      </c>
    </row>
    <row r="10" ht="16.5" customHeight="1">
      <c r="A10" s="10">
        <v>10000.0</v>
      </c>
      <c r="B10" s="11" t="s">
        <v>12</v>
      </c>
      <c r="C10" s="12" t="s">
        <v>13</v>
      </c>
      <c r="D10" s="17" t="s">
        <v>28</v>
      </c>
      <c r="E10" s="22" t="s">
        <v>29</v>
      </c>
      <c r="F10" s="21">
        <v>33.0</v>
      </c>
    </row>
    <row r="11" ht="16.5" customHeight="1">
      <c r="C11" s="17" t="s">
        <v>16</v>
      </c>
      <c r="D11" s="17" t="s">
        <v>28</v>
      </c>
      <c r="E11" s="27" t="s">
        <v>30</v>
      </c>
      <c r="F11" s="28">
        <v>23.0</v>
      </c>
    </row>
    <row r="12" ht="16.5" customHeight="1">
      <c r="C12" s="23" t="s">
        <v>19</v>
      </c>
      <c r="D12" s="23" t="s">
        <v>28</v>
      </c>
      <c r="E12" s="24" t="s">
        <v>20</v>
      </c>
      <c r="F12" s="26">
        <v>48.0</v>
      </c>
    </row>
    <row r="13" ht="16.5" customHeight="1">
      <c r="B13" s="11" t="s">
        <v>22</v>
      </c>
      <c r="C13" s="12" t="s">
        <v>13</v>
      </c>
      <c r="D13" s="17" t="s">
        <v>28</v>
      </c>
      <c r="E13" s="20" t="s">
        <v>31</v>
      </c>
      <c r="F13" s="18">
        <v>29.0</v>
      </c>
    </row>
    <row r="14" ht="16.5" customHeight="1">
      <c r="C14" s="17" t="s">
        <v>16</v>
      </c>
      <c r="D14" s="17" t="s">
        <v>28</v>
      </c>
      <c r="E14" s="18" t="s">
        <v>32</v>
      </c>
      <c r="F14" s="20">
        <v>16.0</v>
      </c>
    </row>
    <row r="15" ht="16.5" customHeight="1">
      <c r="A15" s="9"/>
      <c r="C15" s="17" t="s">
        <v>19</v>
      </c>
      <c r="D15" s="23" t="s">
        <v>28</v>
      </c>
      <c r="E15" s="24" t="s">
        <v>20</v>
      </c>
      <c r="F15" s="26">
        <v>48.0</v>
      </c>
    </row>
    <row r="16" ht="16.5" customHeight="1">
      <c r="A16" s="29">
        <v>50000.0</v>
      </c>
      <c r="B16" s="11" t="s">
        <v>12</v>
      </c>
      <c r="C16" s="12" t="s">
        <v>13</v>
      </c>
      <c r="D16" s="12" t="s">
        <v>28</v>
      </c>
      <c r="E16" s="22" t="s">
        <v>33</v>
      </c>
      <c r="F16" s="21">
        <v>35.0</v>
      </c>
    </row>
    <row r="17" ht="16.5" customHeight="1">
      <c r="C17" s="17" t="s">
        <v>16</v>
      </c>
      <c r="D17" s="17" t="s">
        <v>28</v>
      </c>
      <c r="E17" s="27" t="s">
        <v>34</v>
      </c>
      <c r="F17" s="28">
        <v>24.0</v>
      </c>
    </row>
    <row r="18" ht="16.5" customHeight="1">
      <c r="B18" s="9"/>
      <c r="C18" s="23" t="s">
        <v>19</v>
      </c>
      <c r="D18" s="23" t="s">
        <v>28</v>
      </c>
      <c r="E18" s="24" t="s">
        <v>20</v>
      </c>
      <c r="F18" s="26">
        <v>48.0</v>
      </c>
    </row>
    <row r="19" ht="16.5" customHeight="1">
      <c r="B19" s="11" t="s">
        <v>22</v>
      </c>
      <c r="C19" s="12" t="s">
        <v>13</v>
      </c>
      <c r="D19" s="17" t="s">
        <v>28</v>
      </c>
      <c r="E19" s="20" t="s">
        <v>35</v>
      </c>
      <c r="F19" s="18">
        <v>29.0</v>
      </c>
    </row>
    <row r="20" ht="16.5" customHeight="1">
      <c r="C20" s="17" t="s">
        <v>16</v>
      </c>
      <c r="D20" s="17" t="s">
        <v>28</v>
      </c>
      <c r="E20" s="28" t="s">
        <v>36</v>
      </c>
      <c r="F20" s="27">
        <v>19.0</v>
      </c>
    </row>
    <row r="21" ht="16.5" customHeight="1">
      <c r="A21" s="9"/>
      <c r="B21" s="9"/>
      <c r="C21" s="23" t="s">
        <v>19</v>
      </c>
      <c r="D21" s="23" t="s">
        <v>28</v>
      </c>
      <c r="E21" s="24" t="s">
        <v>20</v>
      </c>
      <c r="F21" s="26">
        <v>48.0</v>
      </c>
    </row>
    <row r="22" ht="16.5" customHeight="1">
      <c r="A22" s="29"/>
      <c r="B22" s="32"/>
      <c r="C22" s="17"/>
      <c r="D22" s="33"/>
      <c r="E22" s="33"/>
      <c r="F22" s="17"/>
    </row>
    <row r="23" ht="16.5" customHeight="1">
      <c r="A23" s="29"/>
      <c r="B23" s="32"/>
      <c r="C23" s="17"/>
      <c r="D23" s="17"/>
      <c r="E23" s="17"/>
      <c r="F23" s="17"/>
    </row>
    <row r="24" ht="16.5" customHeight="1">
      <c r="A24" s="29"/>
      <c r="B24" s="32"/>
      <c r="C24" s="17"/>
      <c r="D24" s="17"/>
      <c r="E24" s="17"/>
      <c r="F24" s="17"/>
    </row>
    <row r="25" ht="16.5" customHeight="1">
      <c r="A25" s="29"/>
      <c r="B25" s="32"/>
      <c r="C25" s="17"/>
      <c r="D25" s="17"/>
      <c r="E25" s="17"/>
      <c r="F25" s="17"/>
    </row>
    <row r="26" ht="16.5" customHeight="1">
      <c r="A26" s="29"/>
      <c r="B26" s="32"/>
      <c r="C26" s="17"/>
      <c r="D26" s="17"/>
      <c r="E26" s="17"/>
      <c r="F26" s="17"/>
    </row>
    <row r="27" ht="16.5" customHeight="1">
      <c r="A27" s="29"/>
      <c r="B27" s="32"/>
      <c r="C27" s="17"/>
      <c r="D27" s="17"/>
      <c r="E27" s="17"/>
      <c r="F27" s="17"/>
    </row>
    <row r="28" ht="16.5" customHeight="1">
      <c r="A28" s="29"/>
      <c r="B28" s="32"/>
      <c r="C28" s="17"/>
      <c r="D28" s="17"/>
      <c r="E28" s="17"/>
      <c r="F28" s="17"/>
    </row>
    <row r="29" ht="16.5" customHeight="1">
      <c r="A29" s="29"/>
      <c r="B29" s="32"/>
      <c r="C29" s="17"/>
      <c r="D29" s="17"/>
      <c r="E29" s="33"/>
      <c r="F29" s="33"/>
    </row>
    <row r="30" ht="16.5" customHeight="1">
      <c r="A30" s="29"/>
      <c r="B30" s="32"/>
      <c r="C30" s="17"/>
      <c r="D30" s="17"/>
      <c r="E30" s="17"/>
      <c r="F30" s="17"/>
    </row>
    <row r="31" ht="16.5" customHeight="1">
      <c r="A31" s="29"/>
      <c r="B31" s="32"/>
      <c r="C31" s="17"/>
      <c r="D31" s="17"/>
      <c r="E31" s="17"/>
      <c r="F31" s="17"/>
    </row>
    <row r="32" ht="16.5" customHeight="1">
      <c r="A32" s="29"/>
      <c r="B32" s="32"/>
      <c r="C32" s="17"/>
      <c r="D32" s="17"/>
      <c r="E32" s="17"/>
      <c r="F32" s="17"/>
    </row>
    <row r="33" ht="16.5" customHeight="1">
      <c r="A33" s="29"/>
      <c r="B33" s="32"/>
      <c r="C33" s="17"/>
      <c r="D33" s="17"/>
      <c r="E33" s="17"/>
      <c r="F33" s="17"/>
    </row>
    <row r="34" ht="16.5" customHeight="1">
      <c r="A34" s="29"/>
      <c r="B34" s="32"/>
      <c r="C34" s="17"/>
      <c r="D34" s="17"/>
      <c r="E34" s="33"/>
      <c r="F34" s="17"/>
    </row>
    <row r="35" ht="16.5" customHeight="1">
      <c r="A35" s="29"/>
      <c r="B35" s="32"/>
      <c r="C35" s="17"/>
      <c r="D35" s="17"/>
      <c r="E35" s="33"/>
      <c r="F35" s="33"/>
    </row>
    <row r="36" ht="16.5" customHeight="1">
      <c r="A36" s="29"/>
      <c r="B36" s="32"/>
      <c r="C36" s="17"/>
      <c r="D36" s="17"/>
      <c r="E36" s="17"/>
      <c r="F36" s="17"/>
    </row>
    <row r="37" ht="16.5" customHeight="1">
      <c r="A37" s="29"/>
      <c r="B37" s="32"/>
      <c r="C37" s="17"/>
      <c r="D37" s="17"/>
      <c r="E37" s="17"/>
      <c r="F37" s="17"/>
    </row>
    <row r="38" ht="16.5" customHeight="1">
      <c r="A38" s="29"/>
      <c r="B38" s="32"/>
      <c r="C38" s="17"/>
      <c r="D38" s="17"/>
      <c r="E38" s="33"/>
      <c r="F38" s="33"/>
    </row>
    <row r="39" ht="16.5" customHeight="1">
      <c r="A39" s="29"/>
      <c r="B39" s="32"/>
      <c r="C39" s="17"/>
      <c r="D39" s="17"/>
      <c r="E39" s="17"/>
      <c r="F39" s="17"/>
    </row>
  </sheetData>
  <mergeCells count="13">
    <mergeCell ref="B7:B9"/>
    <mergeCell ref="B10:B12"/>
    <mergeCell ref="A16:A21"/>
    <mergeCell ref="B16:B18"/>
    <mergeCell ref="B19:B21"/>
    <mergeCell ref="A1:A3"/>
    <mergeCell ref="B1:B3"/>
    <mergeCell ref="C1:C3"/>
    <mergeCell ref="D1:F1"/>
    <mergeCell ref="A4:A9"/>
    <mergeCell ref="B4:B6"/>
    <mergeCell ref="A10:A15"/>
    <mergeCell ref="B13:B15"/>
  </mergeCells>
  <printOptions horizontalCentered="1"/>
  <pageMargins bottom="0.0" footer="0.0" header="0.0" left="0.0" right="0.0" top="0.06497506882544328"/>
  <pageSetup cellComments="atEnd" orientation="landscape" pageOrder="overThenDown" paperHeight="4.724409448818897in" paperWidth="5.905511811023622i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1.0"/>
    <col customWidth="1" min="3" max="3" width="9.71"/>
    <col customWidth="1" min="4" max="4" width="3.29"/>
    <col customWidth="1" min="5" max="5" width="4.57"/>
    <col customWidth="1" min="6" max="14" width="11.14"/>
    <col customWidth="1" min="15" max="18" width="9.43"/>
    <col customWidth="1" min="19" max="19" width="4.57"/>
    <col customWidth="1" min="20" max="27" width="9.43"/>
  </cols>
  <sheetData>
    <row r="1">
      <c r="A1" s="34" t="s">
        <v>1</v>
      </c>
      <c r="B1" s="34" t="s">
        <v>2</v>
      </c>
      <c r="C1" s="35" t="s">
        <v>57</v>
      </c>
      <c r="D1" s="35" t="s">
        <v>58</v>
      </c>
      <c r="E1" s="35" t="s">
        <v>59</v>
      </c>
      <c r="F1" s="35" t="s">
        <v>60</v>
      </c>
      <c r="G1" s="36"/>
      <c r="H1" s="36"/>
      <c r="I1" s="35" t="s">
        <v>16</v>
      </c>
      <c r="J1" s="36"/>
      <c r="K1" s="36"/>
      <c r="L1" s="35" t="s">
        <v>19</v>
      </c>
      <c r="M1" s="36"/>
      <c r="N1" s="36"/>
    </row>
    <row r="2">
      <c r="A2" s="9"/>
      <c r="B2" s="9"/>
      <c r="C2" s="9"/>
      <c r="D2" s="9"/>
      <c r="E2" s="9"/>
      <c r="F2" s="37" t="s">
        <v>6</v>
      </c>
      <c r="G2" s="37" t="s">
        <v>7</v>
      </c>
      <c r="H2" s="37" t="s">
        <v>61</v>
      </c>
      <c r="I2" s="37" t="s">
        <v>6</v>
      </c>
      <c r="J2" s="37" t="s">
        <v>7</v>
      </c>
      <c r="K2" s="37" t="s">
        <v>61</v>
      </c>
      <c r="L2" s="37" t="s">
        <v>6</v>
      </c>
      <c r="M2" s="37" t="s">
        <v>7</v>
      </c>
      <c r="N2" s="37" t="s">
        <v>61</v>
      </c>
    </row>
    <row r="3">
      <c r="A3" s="38">
        <v>2000.0</v>
      </c>
      <c r="B3" s="38" t="s">
        <v>12</v>
      </c>
      <c r="C3" s="38" t="s">
        <v>62</v>
      </c>
      <c r="D3" s="38">
        <v>3.0</v>
      </c>
      <c r="E3" s="38">
        <v>5.0</v>
      </c>
      <c r="F3" s="39">
        <v>75.3921077047071</v>
      </c>
      <c r="G3" s="40">
        <v>54.869281645706</v>
      </c>
      <c r="H3" s="39">
        <v>74.7605107784374</v>
      </c>
      <c r="I3" s="39">
        <v>0.041820744950006</v>
      </c>
      <c r="J3" s="40">
        <v>1.04368257296629</v>
      </c>
      <c r="K3" s="39">
        <v>0.26700280980792</v>
      </c>
      <c r="L3" s="40">
        <v>136.355672359467</v>
      </c>
      <c r="M3" s="40">
        <v>86.4092442989349</v>
      </c>
      <c r="N3" s="39">
        <v>13.9517033100128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F4" s="42">
        <v>4.01516303010115</v>
      </c>
      <c r="G4" s="42">
        <v>9.35317691014199</v>
      </c>
      <c r="H4" s="42">
        <v>2.72641020222848</v>
      </c>
      <c r="I4" s="42">
        <v>0.274430916364371</v>
      </c>
      <c r="J4" s="42">
        <v>0.572066289542212</v>
      </c>
      <c r="K4" s="42">
        <v>0.137506718362738</v>
      </c>
      <c r="L4" s="42">
        <v>18.4571878942639</v>
      </c>
      <c r="M4" s="42">
        <v>21.6064731543464</v>
      </c>
      <c r="N4" s="42">
        <v>11.950170316508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C5" s="43" t="s">
        <v>63</v>
      </c>
      <c r="D5" s="43">
        <v>5.0</v>
      </c>
      <c r="E5" s="43">
        <v>10.0</v>
      </c>
      <c r="F5" s="44">
        <v>14562.6233059891</v>
      </c>
      <c r="G5" s="44">
        <v>12700.8502636154</v>
      </c>
      <c r="H5" s="45">
        <v>16435.5165224129</v>
      </c>
      <c r="I5" s="44">
        <v>1.75120657244988</v>
      </c>
      <c r="J5" s="44">
        <v>1.78950942236593</v>
      </c>
      <c r="K5" s="45">
        <v>0.933068716228373</v>
      </c>
      <c r="L5" s="44">
        <v>616.019936084747</v>
      </c>
      <c r="M5" s="44">
        <v>550.819829463959</v>
      </c>
      <c r="N5" s="45">
        <v>26.1604442596436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C6" s="9"/>
      <c r="D6" s="9"/>
      <c r="E6" s="9"/>
      <c r="F6" s="46">
        <v>672.944641059926</v>
      </c>
      <c r="G6" s="46">
        <v>1229.10869937336</v>
      </c>
      <c r="H6" s="46">
        <v>559.202125278706</v>
      </c>
      <c r="I6" s="46">
        <v>0.369410643278085</v>
      </c>
      <c r="J6" s="46">
        <v>0.438321054721327</v>
      </c>
      <c r="K6" s="46">
        <v>0.166341395013697</v>
      </c>
      <c r="L6" s="46">
        <v>139.85730485912</v>
      </c>
      <c r="M6" s="46">
        <v>142.557896464851</v>
      </c>
      <c r="N6" s="46">
        <v>11.2426385871695</v>
      </c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C7" s="38" t="s">
        <v>62</v>
      </c>
      <c r="D7" s="38">
        <v>7.0</v>
      </c>
      <c r="E7" s="38">
        <v>5.0</v>
      </c>
      <c r="F7" s="39">
        <v>9208136.38673736</v>
      </c>
      <c r="G7" s="40">
        <v>6554237.77241383</v>
      </c>
      <c r="H7" s="39">
        <v>9231398.34222679</v>
      </c>
      <c r="I7" s="39">
        <v>0.051139064132872</v>
      </c>
      <c r="J7" s="40">
        <v>2.15865559367365</v>
      </c>
      <c r="K7" s="40">
        <v>0.166455572431505</v>
      </c>
      <c r="L7" s="40">
        <v>319.878288269043</v>
      </c>
      <c r="M7" s="40">
        <v>209.693714618683</v>
      </c>
      <c r="N7" s="39">
        <v>28.2552511692047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>
      <c r="F8" s="42">
        <v>100253.872482579</v>
      </c>
      <c r="G8" s="42">
        <v>1239543.37729197</v>
      </c>
      <c r="H8" s="42">
        <v>93239.257704798</v>
      </c>
      <c r="I8" s="42">
        <v>0.08257857746432</v>
      </c>
      <c r="J8" s="42">
        <v>0.969841800575007</v>
      </c>
      <c r="K8" s="42">
        <v>0.111040658015628</v>
      </c>
      <c r="L8" s="42">
        <v>53.7935810156189</v>
      </c>
      <c r="M8" s="42">
        <v>34.5928835293573</v>
      </c>
      <c r="N8" s="42">
        <v>15.3023083993872</v>
      </c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>
      <c r="B9" s="47" t="s">
        <v>22</v>
      </c>
      <c r="C9" s="43" t="s">
        <v>62</v>
      </c>
      <c r="D9" s="43">
        <v>3.0</v>
      </c>
      <c r="E9" s="43">
        <v>10.0</v>
      </c>
      <c r="F9" s="44">
        <v>57.103600005775</v>
      </c>
      <c r="G9" s="44">
        <v>56.452929091335</v>
      </c>
      <c r="H9" s="45">
        <v>62.6550393960662</v>
      </c>
      <c r="I9" s="45">
        <v>1.08100516648268</v>
      </c>
      <c r="J9" s="44">
        <v>1.51864353153962</v>
      </c>
      <c r="K9" s="45">
        <v>0.854530961092707</v>
      </c>
      <c r="L9" s="44">
        <v>325.44983458519</v>
      </c>
      <c r="M9" s="44">
        <v>355.686604976654</v>
      </c>
      <c r="N9" s="45">
        <v>13.1462020874023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>
      <c r="F10" s="42">
        <v>4.14263683815888</v>
      </c>
      <c r="G10" s="42">
        <v>6.35320521638607</v>
      </c>
      <c r="H10" s="42">
        <v>5.1043220617834</v>
      </c>
      <c r="I10" s="42">
        <v>0.464909164225891</v>
      </c>
      <c r="J10" s="42">
        <v>0.608655552530617</v>
      </c>
      <c r="K10" s="42">
        <v>0.199472283167238</v>
      </c>
      <c r="L10" s="42">
        <v>67.589420190812</v>
      </c>
      <c r="M10" s="42">
        <v>118.96338872721</v>
      </c>
      <c r="N10" s="42">
        <v>2.44518660317641</v>
      </c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>
      <c r="C11" s="43" t="s">
        <v>64</v>
      </c>
      <c r="D11" s="43">
        <v>5.0</v>
      </c>
      <c r="E11" s="43">
        <v>10.0</v>
      </c>
      <c r="F11" s="45">
        <v>12595.1771092528</v>
      </c>
      <c r="G11" s="44">
        <v>10632.272642354</v>
      </c>
      <c r="H11" s="45">
        <v>13016.9352819264</v>
      </c>
      <c r="I11" s="45">
        <v>1.86293053423482</v>
      </c>
      <c r="J11" s="44">
        <v>2.75931624392244</v>
      </c>
      <c r="K11" s="44">
        <v>2.03702061031887</v>
      </c>
      <c r="L11" s="44">
        <v>534.150674819946</v>
      </c>
      <c r="M11" s="44">
        <v>551.085678100586</v>
      </c>
      <c r="N11" s="45">
        <v>13.9079127311707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>
      <c r="C12" s="9"/>
      <c r="D12" s="9"/>
      <c r="E12" s="9"/>
      <c r="F12" s="46">
        <v>2082.95502207036</v>
      </c>
      <c r="G12" s="46">
        <v>2104.22355758332</v>
      </c>
      <c r="H12" s="46">
        <v>1196.15419356438</v>
      </c>
      <c r="I12" s="46">
        <v>0.194945012444024</v>
      </c>
      <c r="J12" s="46">
        <v>0.15894194206791</v>
      </c>
      <c r="K12" s="46">
        <v>0.278291667394482</v>
      </c>
      <c r="L12" s="46">
        <v>100.892376059746</v>
      </c>
      <c r="M12" s="46">
        <v>76.3868068772313</v>
      </c>
      <c r="N12" s="46">
        <v>8.0007756162329</v>
      </c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>
      <c r="C13" s="38" t="s">
        <v>64</v>
      </c>
      <c r="D13" s="38">
        <v>7.0</v>
      </c>
      <c r="E13" s="38">
        <v>7.0</v>
      </c>
      <c r="F13" s="40">
        <v>7810167.51054605</v>
      </c>
      <c r="G13" s="40">
        <v>6419139.25189912</v>
      </c>
      <c r="H13" s="39">
        <v>8819429.41926251</v>
      </c>
      <c r="I13" s="39">
        <v>0.779776496424567</v>
      </c>
      <c r="J13" s="40">
        <v>3.75970588361838</v>
      </c>
      <c r="K13" s="40">
        <v>0.980032814700799</v>
      </c>
      <c r="L13" s="40">
        <v>356.583309173584</v>
      </c>
      <c r="M13" s="40">
        <v>436.347896575928</v>
      </c>
      <c r="N13" s="39">
        <v>12.6670460700989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>
      <c r="C14" s="9"/>
      <c r="D14" s="9"/>
      <c r="E14" s="9"/>
      <c r="F14" s="42">
        <v>536375.205031688</v>
      </c>
      <c r="G14" s="42">
        <v>262034.224542276</v>
      </c>
      <c r="H14" s="42">
        <v>529706.851027771</v>
      </c>
      <c r="I14" s="42">
        <v>0.206674796902068</v>
      </c>
      <c r="J14" s="42">
        <v>0.855159818172553</v>
      </c>
      <c r="K14" s="42">
        <v>0.237993372328044</v>
      </c>
      <c r="L14" s="42">
        <v>44.0295912232949</v>
      </c>
      <c r="M14" s="42">
        <v>63.240409691056</v>
      </c>
      <c r="N14" s="42">
        <v>16.9190530905982</v>
      </c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>
      <c r="A15" s="43">
        <v>10000.0</v>
      </c>
      <c r="B15" s="43" t="s">
        <v>12</v>
      </c>
      <c r="C15" s="38" t="s">
        <v>62</v>
      </c>
      <c r="D15" s="38">
        <v>3.0</v>
      </c>
      <c r="E15" s="38">
        <v>5.0</v>
      </c>
      <c r="F15" s="48" t="s">
        <v>65</v>
      </c>
      <c r="G15" s="44">
        <v>62.6317148288325</v>
      </c>
      <c r="H15" s="45">
        <v>75.7553928863788</v>
      </c>
      <c r="I15" s="48" t="s">
        <v>65</v>
      </c>
      <c r="J15" s="44">
        <v>0.895237209873197</v>
      </c>
      <c r="K15" s="45">
        <v>0.150463364837518</v>
      </c>
      <c r="L15" s="48" t="s">
        <v>65</v>
      </c>
      <c r="M15" s="44">
        <v>1447.61685371399</v>
      </c>
      <c r="N15" s="45">
        <v>24.9476127624512</v>
      </c>
    </row>
    <row r="16">
      <c r="G16" s="49">
        <v>9.77835529513577</v>
      </c>
      <c r="H16" s="49">
        <v>0.593284052574733</v>
      </c>
      <c r="J16" s="49">
        <v>0.485133476089373</v>
      </c>
      <c r="K16" s="49">
        <v>0.050512820929936</v>
      </c>
      <c r="M16" s="49">
        <v>221.577950704057</v>
      </c>
      <c r="N16" s="49">
        <v>8.79616911431758</v>
      </c>
    </row>
    <row r="17">
      <c r="C17" s="43" t="s">
        <v>63</v>
      </c>
      <c r="D17" s="43">
        <v>5.0</v>
      </c>
      <c r="E17" s="43">
        <v>10.0</v>
      </c>
      <c r="F17" s="48" t="s">
        <v>65</v>
      </c>
      <c r="G17" s="44">
        <v>12714.2069545095</v>
      </c>
      <c r="H17" s="45">
        <v>16500.2573344521</v>
      </c>
      <c r="I17" s="48" t="s">
        <v>65</v>
      </c>
      <c r="J17" s="44">
        <v>2.09885959625647</v>
      </c>
      <c r="K17" s="45">
        <v>0.708727444854564</v>
      </c>
      <c r="L17" s="48" t="s">
        <v>65</v>
      </c>
      <c r="M17" s="44">
        <v>6522.35775876045</v>
      </c>
      <c r="N17" s="45">
        <v>59.2879841327667</v>
      </c>
    </row>
    <row r="18">
      <c r="C18" s="9"/>
      <c r="D18" s="9"/>
      <c r="E18" s="9"/>
      <c r="F18" s="9"/>
      <c r="G18" s="46">
        <v>609.266568115474</v>
      </c>
      <c r="H18" s="46">
        <v>826.00064058117</v>
      </c>
      <c r="I18" s="9"/>
      <c r="J18" s="46">
        <v>0.221882570530379</v>
      </c>
      <c r="K18" s="46">
        <v>0.228134095590507</v>
      </c>
      <c r="L18" s="9"/>
      <c r="M18" s="46">
        <v>1244.77952569396</v>
      </c>
      <c r="N18" s="46">
        <v>21.0952925504957</v>
      </c>
    </row>
    <row r="19">
      <c r="C19" s="38" t="s">
        <v>66</v>
      </c>
      <c r="D19" s="38">
        <v>7.0</v>
      </c>
      <c r="E19" s="38">
        <v>10.0</v>
      </c>
      <c r="F19" s="50" t="s">
        <v>65</v>
      </c>
      <c r="G19" s="40">
        <v>6706510.60127067</v>
      </c>
      <c r="H19" s="39">
        <v>8588225.5934333</v>
      </c>
      <c r="I19" s="50" t="s">
        <v>65</v>
      </c>
      <c r="J19" s="40">
        <v>1.55936461848703</v>
      </c>
      <c r="K19" s="39">
        <v>0.972500502579682</v>
      </c>
      <c r="L19" s="50" t="s">
        <v>65</v>
      </c>
      <c r="M19" s="40">
        <v>9374.12689900398</v>
      </c>
      <c r="N19" s="39">
        <v>37.8325178623199</v>
      </c>
    </row>
    <row r="20">
      <c r="B20" s="9"/>
      <c r="F20" s="9"/>
      <c r="G20" s="46">
        <v>189662.67411961</v>
      </c>
      <c r="H20" s="46">
        <v>260689.775051197</v>
      </c>
      <c r="I20" s="9"/>
      <c r="J20" s="46">
        <v>0.184079609188127</v>
      </c>
      <c r="K20" s="46">
        <v>0.088215849918249</v>
      </c>
      <c r="L20" s="9"/>
      <c r="M20" s="46">
        <v>1382.06706922973</v>
      </c>
      <c r="N20" s="46">
        <v>13.2368999340831</v>
      </c>
    </row>
    <row r="21">
      <c r="B21" s="51" t="s">
        <v>22</v>
      </c>
      <c r="C21" s="43" t="s">
        <v>62</v>
      </c>
      <c r="D21" s="43">
        <v>3.0</v>
      </c>
      <c r="E21" s="43">
        <v>10.0</v>
      </c>
      <c r="F21" s="48" t="s">
        <v>65</v>
      </c>
      <c r="G21" s="40">
        <v>49.7041896366895</v>
      </c>
      <c r="H21" s="39">
        <v>62.6663543920653</v>
      </c>
      <c r="I21" s="48" t="s">
        <v>65</v>
      </c>
      <c r="J21" s="40">
        <v>1.68002360913949</v>
      </c>
      <c r="K21" s="39">
        <v>0.908835343369539</v>
      </c>
      <c r="L21" s="48" t="s">
        <v>65</v>
      </c>
      <c r="M21" s="40">
        <v>4117.87128448486</v>
      </c>
      <c r="N21" s="39">
        <v>14.2418172359467</v>
      </c>
    </row>
    <row r="22">
      <c r="G22" s="42">
        <v>5.3957930582164</v>
      </c>
      <c r="H22" s="42">
        <v>3.31488633913491</v>
      </c>
      <c r="J22" s="42">
        <v>0.339695540784796</v>
      </c>
      <c r="K22" s="42">
        <v>0.152106522913064</v>
      </c>
      <c r="M22" s="42">
        <v>669.148217284401</v>
      </c>
      <c r="N22" s="42">
        <v>1.52176428533477</v>
      </c>
    </row>
    <row r="23">
      <c r="C23" s="43" t="s">
        <v>62</v>
      </c>
      <c r="D23" s="43">
        <v>5.0</v>
      </c>
      <c r="E23" s="43">
        <v>5.0</v>
      </c>
      <c r="F23" s="48" t="s">
        <v>65</v>
      </c>
      <c r="G23" s="44">
        <v>12254.3479510282</v>
      </c>
      <c r="H23" s="45">
        <v>17493.8759000847</v>
      </c>
      <c r="I23" s="48" t="s">
        <v>65</v>
      </c>
      <c r="J23" s="44">
        <v>2.32352586027874</v>
      </c>
      <c r="K23" s="45">
        <v>0.182648513608227</v>
      </c>
      <c r="L23" s="48" t="s">
        <v>65</v>
      </c>
      <c r="M23" s="44">
        <v>2383.86390519142</v>
      </c>
      <c r="N23" s="45">
        <v>47.2722611427307</v>
      </c>
    </row>
    <row r="24">
      <c r="C24" s="9"/>
      <c r="D24" s="9"/>
      <c r="E24" s="9"/>
      <c r="F24" s="9"/>
      <c r="G24" s="46">
        <v>2497.96438791039</v>
      </c>
      <c r="H24" s="46">
        <v>315.0965137714</v>
      </c>
      <c r="I24" s="9"/>
      <c r="J24" s="46">
        <v>1.10273960516706</v>
      </c>
      <c r="K24" s="46">
        <v>0.12171302666962</v>
      </c>
      <c r="L24" s="9"/>
      <c r="M24" s="46">
        <v>464.755047855661</v>
      </c>
      <c r="N24" s="46">
        <v>11.8778695757058</v>
      </c>
    </row>
    <row r="25">
      <c r="C25" s="38" t="s">
        <v>62</v>
      </c>
      <c r="D25" s="38">
        <v>7.0</v>
      </c>
      <c r="E25" s="38">
        <v>5.0</v>
      </c>
      <c r="F25" s="50" t="s">
        <v>65</v>
      </c>
      <c r="G25" s="40">
        <v>6554237.77241376</v>
      </c>
      <c r="H25" s="39">
        <v>9239939.19830245</v>
      </c>
      <c r="I25" s="50" t="s">
        <v>65</v>
      </c>
      <c r="J25" s="40">
        <v>2.91198246125553</v>
      </c>
      <c r="K25" s="39">
        <v>0.121992790047526</v>
      </c>
      <c r="L25" s="50" t="s">
        <v>65</v>
      </c>
      <c r="M25" s="40">
        <v>3508.28891777992</v>
      </c>
      <c r="N25" s="39">
        <v>89.3725411891937</v>
      </c>
    </row>
    <row r="26">
      <c r="A26" s="9"/>
      <c r="B26" s="9"/>
      <c r="C26" s="9"/>
      <c r="D26" s="9"/>
      <c r="E26" s="9"/>
      <c r="F26" s="9"/>
      <c r="G26" s="46">
        <v>1217750.9964157</v>
      </c>
      <c r="H26" s="46">
        <v>101077.52032628</v>
      </c>
      <c r="I26" s="9"/>
      <c r="J26" s="46">
        <v>1.33501936967519</v>
      </c>
      <c r="K26" s="46">
        <v>0.14189020982876</v>
      </c>
      <c r="L26" s="9"/>
      <c r="M26" s="46">
        <v>654.43629873426</v>
      </c>
      <c r="N26" s="46">
        <v>30.1963000678817</v>
      </c>
    </row>
    <row r="27">
      <c r="A27" s="43">
        <v>50000.0</v>
      </c>
      <c r="B27" s="43" t="s">
        <v>12</v>
      </c>
      <c r="C27" s="38" t="s">
        <v>62</v>
      </c>
      <c r="D27" s="38">
        <v>3.0</v>
      </c>
      <c r="E27" s="38">
        <v>10.0</v>
      </c>
      <c r="F27" s="48" t="s">
        <v>65</v>
      </c>
      <c r="G27" s="44">
        <v>60.3789023914265</v>
      </c>
      <c r="H27" s="45">
        <v>72.9935536764088</v>
      </c>
      <c r="I27" s="48" t="s">
        <v>65</v>
      </c>
      <c r="J27" s="44">
        <v>0.829305816629593</v>
      </c>
      <c r="K27" s="45">
        <v>0.390529906809959</v>
      </c>
      <c r="L27" s="48" t="s">
        <v>65</v>
      </c>
      <c r="M27" s="44">
        <v>21648.8629689217</v>
      </c>
      <c r="N27" s="45">
        <v>31.599494934082</v>
      </c>
    </row>
    <row r="28">
      <c r="G28" s="42">
        <v>7.27952472971082</v>
      </c>
      <c r="H28" s="42">
        <v>2.62101139821572</v>
      </c>
      <c r="J28" s="42">
        <v>0.608039663527472</v>
      </c>
      <c r="K28" s="42">
        <v>0.086282651023825</v>
      </c>
      <c r="M28" s="42">
        <v>1770.14206051404</v>
      </c>
      <c r="N28" s="42">
        <v>9.2534333795607</v>
      </c>
    </row>
    <row r="29">
      <c r="C29" s="43" t="s">
        <v>62</v>
      </c>
      <c r="D29" s="43">
        <v>5.0</v>
      </c>
      <c r="E29" s="43">
        <v>10.0</v>
      </c>
      <c r="F29" s="48" t="s">
        <v>65</v>
      </c>
      <c r="G29" s="44">
        <v>14521.3318663919</v>
      </c>
      <c r="H29" s="45">
        <v>16469.0092627601</v>
      </c>
      <c r="I29" s="48" t="s">
        <v>65</v>
      </c>
      <c r="J29" s="44">
        <v>0.863518022266036</v>
      </c>
      <c r="K29" s="45">
        <v>0.618002708043519</v>
      </c>
      <c r="L29" s="48" t="s">
        <v>65</v>
      </c>
      <c r="M29" s="44">
        <v>35927.1858961582</v>
      </c>
      <c r="N29" s="45">
        <v>38.9704983234405</v>
      </c>
    </row>
    <row r="30">
      <c r="C30" s="9"/>
      <c r="D30" s="9"/>
      <c r="E30" s="9"/>
      <c r="F30" s="9"/>
      <c r="G30" s="46">
        <v>409.736953460877</v>
      </c>
      <c r="H30" s="46">
        <v>404.10224497104</v>
      </c>
      <c r="I30" s="9"/>
      <c r="J30" s="46">
        <v>0.210203984342564</v>
      </c>
      <c r="K30" s="46">
        <v>0.120436130389036</v>
      </c>
      <c r="L30" s="9"/>
      <c r="M30" s="46">
        <v>6289.43963198701</v>
      </c>
      <c r="N30" s="46">
        <v>11.0325205793188</v>
      </c>
    </row>
    <row r="31">
      <c r="C31" s="38" t="s">
        <v>66</v>
      </c>
      <c r="D31" s="38">
        <v>7.0</v>
      </c>
      <c r="E31" s="38">
        <v>10.0</v>
      </c>
      <c r="F31" s="50" t="s">
        <v>65</v>
      </c>
      <c r="G31" s="40">
        <v>7488603.95328304</v>
      </c>
      <c r="H31" s="39">
        <v>8652978.59639884</v>
      </c>
      <c r="I31" s="50" t="s">
        <v>65</v>
      </c>
      <c r="J31" s="40">
        <v>0.920166636659504</v>
      </c>
      <c r="K31" s="39">
        <v>0.74358222650887</v>
      </c>
      <c r="L31" s="50" t="s">
        <v>65</v>
      </c>
      <c r="M31" s="40">
        <v>50493.6157450676</v>
      </c>
      <c r="N31" s="39">
        <v>87.6793262958527</v>
      </c>
    </row>
    <row r="32">
      <c r="F32" s="9"/>
      <c r="G32" s="42">
        <v>111947.357853132</v>
      </c>
      <c r="H32" s="42">
        <v>164847.072522645</v>
      </c>
      <c r="I32" s="9"/>
      <c r="J32" s="42">
        <v>0.092294129990815</v>
      </c>
      <c r="K32" s="42">
        <v>0.085927668987863</v>
      </c>
      <c r="L32" s="9"/>
      <c r="M32" s="42">
        <v>9408.4133142135</v>
      </c>
      <c r="N32" s="42">
        <v>34.3644215911838</v>
      </c>
    </row>
    <row r="33">
      <c r="B33" s="47" t="s">
        <v>22</v>
      </c>
      <c r="C33" s="43" t="s">
        <v>62</v>
      </c>
      <c r="D33" s="43">
        <v>3.0</v>
      </c>
      <c r="E33" s="43">
        <v>5.0</v>
      </c>
      <c r="F33" s="48" t="s">
        <v>65</v>
      </c>
      <c r="G33" s="44">
        <v>52.6914609023057</v>
      </c>
      <c r="H33" s="45">
        <v>75.9202284371611</v>
      </c>
      <c r="I33" s="48" t="s">
        <v>65</v>
      </c>
      <c r="J33" s="44">
        <v>1.77210141960543</v>
      </c>
      <c r="K33" s="45">
        <v>0.097316252416317</v>
      </c>
      <c r="L33" s="48" t="s">
        <v>65</v>
      </c>
      <c r="M33" s="44">
        <v>8185.03610157967</v>
      </c>
      <c r="N33" s="45">
        <v>52.9334189891815</v>
      </c>
    </row>
    <row r="34">
      <c r="G34" s="42">
        <v>11.3813831417357</v>
      </c>
      <c r="H34" s="42">
        <v>0.440629614631584</v>
      </c>
      <c r="J34" s="42">
        <v>0.910897643859872</v>
      </c>
      <c r="K34" s="42">
        <v>0.050435658342302</v>
      </c>
      <c r="M34" s="42">
        <v>635.389546246331</v>
      </c>
      <c r="N34" s="42">
        <v>20.727668566563</v>
      </c>
    </row>
    <row r="35">
      <c r="C35" s="43" t="s">
        <v>62</v>
      </c>
      <c r="D35" s="43">
        <v>5.0</v>
      </c>
      <c r="E35" s="43">
        <v>5.0</v>
      </c>
      <c r="F35" s="48" t="s">
        <v>65</v>
      </c>
      <c r="G35" s="44">
        <v>12496.0266019689</v>
      </c>
      <c r="H35" s="45">
        <v>17579.7378210514</v>
      </c>
      <c r="I35" s="48" t="s">
        <v>65</v>
      </c>
      <c r="J35" s="44">
        <v>2.73024195508145</v>
      </c>
      <c r="K35" s="45">
        <v>0.142840650091269</v>
      </c>
      <c r="L35" s="48" t="s">
        <v>65</v>
      </c>
      <c r="M35" s="44">
        <v>13360.3109519482</v>
      </c>
      <c r="N35" s="45">
        <v>86.8194065093994</v>
      </c>
    </row>
    <row r="36">
      <c r="C36" s="9"/>
      <c r="D36" s="9"/>
      <c r="E36" s="9"/>
      <c r="F36" s="9"/>
      <c r="G36" s="46">
        <v>2044.1175015421</v>
      </c>
      <c r="H36" s="46">
        <v>302.569733732045</v>
      </c>
      <c r="I36" s="9"/>
      <c r="J36" s="46">
        <v>1.133505326017</v>
      </c>
      <c r="K36" s="46">
        <v>0.14883268255</v>
      </c>
      <c r="L36" s="9"/>
      <c r="M36" s="46">
        <v>796.45645545042</v>
      </c>
      <c r="N36" s="46">
        <v>41.3997187202875</v>
      </c>
    </row>
    <row r="37">
      <c r="C37" s="38" t="s">
        <v>62</v>
      </c>
      <c r="D37" s="38">
        <v>7.0</v>
      </c>
      <c r="E37" s="38">
        <v>5.0</v>
      </c>
      <c r="F37" s="50" t="s">
        <v>65</v>
      </c>
      <c r="G37" s="40">
        <v>6554237.77241381</v>
      </c>
      <c r="H37" s="39">
        <v>9263372.06369239</v>
      </c>
      <c r="I37" s="50" t="s">
        <v>65</v>
      </c>
      <c r="J37" s="40">
        <v>3.74871718814546</v>
      </c>
      <c r="K37" s="39">
        <v>0.098087069080878</v>
      </c>
      <c r="L37" s="50" t="s">
        <v>65</v>
      </c>
      <c r="M37" s="40">
        <v>18734.5087845325</v>
      </c>
      <c r="N37" s="39">
        <v>190.731195449829</v>
      </c>
    </row>
    <row r="38">
      <c r="A38" s="9"/>
      <c r="B38" s="9"/>
      <c r="C38" s="9"/>
      <c r="D38" s="9"/>
      <c r="E38" s="9"/>
      <c r="F38" s="9"/>
      <c r="G38" s="46">
        <v>1048898.68619009</v>
      </c>
      <c r="H38" s="46">
        <v>118325.236669683</v>
      </c>
      <c r="I38" s="9"/>
      <c r="J38" s="46">
        <v>1.44820583621648</v>
      </c>
      <c r="K38" s="46">
        <v>0.135830978204728</v>
      </c>
      <c r="L38" s="9"/>
      <c r="M38" s="46">
        <v>2236.52617284631</v>
      </c>
      <c r="N38" s="46">
        <v>75.8866650835035</v>
      </c>
    </row>
  </sheetData>
  <mergeCells count="107">
    <mergeCell ref="F23:F24"/>
    <mergeCell ref="F25:F26"/>
    <mergeCell ref="F27:F28"/>
    <mergeCell ref="F29:F30"/>
    <mergeCell ref="F31:F32"/>
    <mergeCell ref="F33:F34"/>
    <mergeCell ref="L25:L26"/>
    <mergeCell ref="L27:L28"/>
    <mergeCell ref="L29:L30"/>
    <mergeCell ref="L31:L32"/>
    <mergeCell ref="L33:L34"/>
    <mergeCell ref="L35:L36"/>
    <mergeCell ref="L37:L38"/>
    <mergeCell ref="F17:F18"/>
    <mergeCell ref="F19:F20"/>
    <mergeCell ref="I19:I20"/>
    <mergeCell ref="L19:L20"/>
    <mergeCell ref="F21:F22"/>
    <mergeCell ref="L21:L22"/>
    <mergeCell ref="L23:L24"/>
    <mergeCell ref="I35:I36"/>
    <mergeCell ref="I37:I38"/>
    <mergeCell ref="I21:I22"/>
    <mergeCell ref="I23:I24"/>
    <mergeCell ref="I25:I26"/>
    <mergeCell ref="I27:I28"/>
    <mergeCell ref="I29:I30"/>
    <mergeCell ref="I31:I32"/>
    <mergeCell ref="I33:I34"/>
    <mergeCell ref="B1:B2"/>
    <mergeCell ref="C1:C2"/>
    <mergeCell ref="D1:D2"/>
    <mergeCell ref="E1:E2"/>
    <mergeCell ref="F1:H1"/>
    <mergeCell ref="I1:K1"/>
    <mergeCell ref="L1:N1"/>
    <mergeCell ref="D5:D6"/>
    <mergeCell ref="E5:E6"/>
    <mergeCell ref="C7:C8"/>
    <mergeCell ref="D7:D8"/>
    <mergeCell ref="C9:C10"/>
    <mergeCell ref="D9:D10"/>
    <mergeCell ref="C5:C6"/>
    <mergeCell ref="C11:C12"/>
    <mergeCell ref="D11:D12"/>
    <mergeCell ref="E11:E12"/>
    <mergeCell ref="C13:C14"/>
    <mergeCell ref="D13:D14"/>
    <mergeCell ref="F15:F16"/>
    <mergeCell ref="I15:I16"/>
    <mergeCell ref="L15:L16"/>
    <mergeCell ref="I17:I18"/>
    <mergeCell ref="L17:L18"/>
    <mergeCell ref="D35:D36"/>
    <mergeCell ref="E35:E36"/>
    <mergeCell ref="F35:F36"/>
    <mergeCell ref="F37:F38"/>
    <mergeCell ref="C31:C32"/>
    <mergeCell ref="D31:D32"/>
    <mergeCell ref="E31:E32"/>
    <mergeCell ref="C33:C34"/>
    <mergeCell ref="D33:D34"/>
    <mergeCell ref="E33:E34"/>
    <mergeCell ref="C35:C36"/>
    <mergeCell ref="B3:B8"/>
    <mergeCell ref="B9:B14"/>
    <mergeCell ref="A15:A26"/>
    <mergeCell ref="B15:B20"/>
    <mergeCell ref="B21:B26"/>
    <mergeCell ref="A27:A38"/>
    <mergeCell ref="B27:B32"/>
    <mergeCell ref="B33:B38"/>
    <mergeCell ref="A1:A2"/>
    <mergeCell ref="A3:A14"/>
    <mergeCell ref="C3:C4"/>
    <mergeCell ref="D3:D4"/>
    <mergeCell ref="E3:E4"/>
    <mergeCell ref="E7:E8"/>
    <mergeCell ref="E9:E10"/>
    <mergeCell ref="E13:E14"/>
    <mergeCell ref="C15:C16"/>
    <mergeCell ref="D15:D16"/>
    <mergeCell ref="E15:E16"/>
    <mergeCell ref="C17:C18"/>
    <mergeCell ref="D17:D18"/>
    <mergeCell ref="E17:E18"/>
    <mergeCell ref="D23:D24"/>
    <mergeCell ref="E23:E24"/>
    <mergeCell ref="C19:C20"/>
    <mergeCell ref="D19:D20"/>
    <mergeCell ref="E19:E20"/>
    <mergeCell ref="C21:C22"/>
    <mergeCell ref="D21:D22"/>
    <mergeCell ref="E21:E22"/>
    <mergeCell ref="C23:C24"/>
    <mergeCell ref="D29:D30"/>
    <mergeCell ref="E29:E30"/>
    <mergeCell ref="C37:C38"/>
    <mergeCell ref="D37:D38"/>
    <mergeCell ref="E37:E38"/>
    <mergeCell ref="C25:C26"/>
    <mergeCell ref="D25:D26"/>
    <mergeCell ref="E25:E26"/>
    <mergeCell ref="C27:C28"/>
    <mergeCell ref="D27:D28"/>
    <mergeCell ref="E27:E28"/>
    <mergeCell ref="C29:C30"/>
  </mergeCells>
  <printOptions horizontalCentered="1"/>
  <pageMargins bottom="0.75" footer="0.0" header="0.0" left="0.25" right="0.25" top="0.75"/>
  <pageSetup cellComments="atEnd" orientation="landscape" pageOrder="overThenDown" paperHeight="9.05511811023622in" paperWidth="10.236220472440944i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8.14"/>
    <col customWidth="1" min="3" max="3" width="9.57"/>
    <col customWidth="1" min="4" max="5" width="6.43"/>
  </cols>
  <sheetData>
    <row r="1">
      <c r="A1" s="52" t="s">
        <v>1</v>
      </c>
      <c r="B1" s="52" t="s">
        <v>67</v>
      </c>
      <c r="C1" s="52" t="s">
        <v>57</v>
      </c>
      <c r="D1" s="53" t="s">
        <v>58</v>
      </c>
      <c r="E1" s="53" t="s">
        <v>59</v>
      </c>
      <c r="F1" s="52" t="s">
        <v>68</v>
      </c>
      <c r="G1" s="52" t="s">
        <v>69</v>
      </c>
      <c r="H1" s="52" t="s">
        <v>70</v>
      </c>
      <c r="I1" s="52" t="s">
        <v>71</v>
      </c>
      <c r="J1" s="52" t="s">
        <v>72</v>
      </c>
      <c r="K1" s="52" t="s">
        <v>73</v>
      </c>
      <c r="L1" s="52" t="s">
        <v>74</v>
      </c>
      <c r="M1" s="52" t="s">
        <v>75</v>
      </c>
      <c r="N1" s="52" t="s">
        <v>76</v>
      </c>
      <c r="O1" s="52" t="s">
        <v>6</v>
      </c>
      <c r="P1" s="52" t="s">
        <v>7</v>
      </c>
      <c r="Q1" s="52" t="s">
        <v>61</v>
      </c>
      <c r="R1" s="52" t="s">
        <v>6</v>
      </c>
      <c r="S1" s="52" t="s">
        <v>7</v>
      </c>
      <c r="T1" s="52" t="s">
        <v>61</v>
      </c>
      <c r="X1" s="52"/>
      <c r="Y1" s="52"/>
      <c r="Z1" s="52"/>
      <c r="AA1" s="52"/>
      <c r="AB1" s="52"/>
      <c r="AC1" s="52"/>
      <c r="AD1" s="52"/>
      <c r="AE1" s="52"/>
      <c r="AF1" s="52" t="s">
        <v>77</v>
      </c>
    </row>
    <row r="2">
      <c r="A2" s="54">
        <v>2000.0</v>
      </c>
      <c r="B2" s="55" t="s">
        <v>12</v>
      </c>
      <c r="C2" s="55" t="s">
        <v>62</v>
      </c>
      <c r="D2" s="54">
        <v>7.0</v>
      </c>
      <c r="E2" s="54">
        <v>5.0</v>
      </c>
      <c r="F2" s="54">
        <v>9169720.70991347</v>
      </c>
      <c r="G2" s="54">
        <v>7438679.43883098</v>
      </c>
      <c r="H2" s="54">
        <v>9193631.80810397</v>
      </c>
      <c r="I2" s="54">
        <v>9208136.38673736</v>
      </c>
      <c r="J2" s="54">
        <v>6554237.77241383</v>
      </c>
      <c r="K2" s="54">
        <v>9231398.34222679</v>
      </c>
      <c r="L2" s="54">
        <v>100253.872482579</v>
      </c>
      <c r="M2" s="54">
        <v>1239543.37729197</v>
      </c>
      <c r="N2" s="54">
        <v>93239.257704798</v>
      </c>
      <c r="O2" s="54">
        <v>1.0</v>
      </c>
      <c r="P2" s="54">
        <v>-2.0</v>
      </c>
      <c r="Q2" s="54">
        <v>1.0</v>
      </c>
      <c r="R2" s="56">
        <f t="shared" ref="R2:T2" si="1">RANK(O2,$O2:$Q2)</f>
        <v>1</v>
      </c>
      <c r="S2" s="57">
        <f t="shared" si="1"/>
        <v>3</v>
      </c>
      <c r="T2" s="56">
        <f t="shared" si="1"/>
        <v>1</v>
      </c>
      <c r="X2" s="52"/>
      <c r="Y2" s="58" t="str">
        <f>if(T8:T122&gt;S8:S122,1,0)</f>
        <v>#VALUE!</v>
      </c>
      <c r="Z2" s="58" t="str">
        <f>if(T8:T122&gt;R8:R122,1,0)</f>
        <v>#VALUE!</v>
      </c>
      <c r="AA2" s="58" t="str">
        <f>if($T8:$T122=$S8:$S122,1,0)</f>
        <v>#VALUE!</v>
      </c>
      <c r="AB2" s="58" t="str">
        <f>if($T8:$T122=$R8:$R122,1,0)</f>
        <v>#VALUE!</v>
      </c>
      <c r="AC2" s="58" t="str">
        <f>if($T8:$T122&lt;$S8:$S122,1,0)</f>
        <v>#VALUE!</v>
      </c>
      <c r="AD2" s="58" t="str">
        <f>if($T8:$T122&lt;$R8:$R122,1,0)</f>
        <v>#VALUE!</v>
      </c>
      <c r="AE2" s="58">
        <f t="shared" ref="AE2:AE7" si="3">if(AND(T2=1, S2&gt;1,R2&gt;1),1,0)</f>
        <v>0</v>
      </c>
      <c r="AF2" s="58">
        <f t="shared" ref="AF2:AF7" si="4">ABS(K2-J2)</f>
        <v>2677160.57</v>
      </c>
    </row>
    <row r="3">
      <c r="A3" s="54">
        <v>2000.0</v>
      </c>
      <c r="B3" s="55" t="s">
        <v>78</v>
      </c>
      <c r="C3" s="55" t="s">
        <v>64</v>
      </c>
      <c r="D3" s="54">
        <v>7.0</v>
      </c>
      <c r="E3" s="54">
        <v>7.0</v>
      </c>
      <c r="F3" s="54">
        <v>7925943.22422755</v>
      </c>
      <c r="G3" s="54">
        <v>6456021.7084646</v>
      </c>
      <c r="H3" s="54">
        <v>8581990.3491434</v>
      </c>
      <c r="I3" s="54">
        <v>7810167.51054605</v>
      </c>
      <c r="J3" s="54">
        <v>6419139.25189912</v>
      </c>
      <c r="K3" s="54">
        <v>8819429.41926251</v>
      </c>
      <c r="L3" s="54">
        <v>536375.205031688</v>
      </c>
      <c r="M3" s="54">
        <v>262034.224542276</v>
      </c>
      <c r="N3" s="54">
        <v>529706.851027771</v>
      </c>
      <c r="O3" s="54">
        <v>0.0</v>
      </c>
      <c r="P3" s="54">
        <v>-2.0</v>
      </c>
      <c r="Q3" s="54">
        <v>2.0</v>
      </c>
      <c r="R3" s="59">
        <f t="shared" ref="R3:T3" si="2">RANK(O3,$O3:$Q3)</f>
        <v>2</v>
      </c>
      <c r="S3" s="57">
        <f t="shared" si="2"/>
        <v>3</v>
      </c>
      <c r="T3" s="56">
        <f t="shared" si="2"/>
        <v>1</v>
      </c>
      <c r="X3" s="52"/>
      <c r="Y3" s="58" t="str">
        <f>if(T8:T123&gt;S8:S123,1,0)</f>
        <v>#VALUE!</v>
      </c>
      <c r="Z3" s="58" t="str">
        <f>if(T8:T123&gt;R8:R123,1,0)</f>
        <v>#VALUE!</v>
      </c>
      <c r="AA3" s="58" t="str">
        <f>if($T8:$T123=$S8:$S123,1,0)</f>
        <v>#VALUE!</v>
      </c>
      <c r="AB3" s="58" t="str">
        <f>if($T8:$T123=$R8:$R123,1,0)</f>
        <v>#VALUE!</v>
      </c>
      <c r="AC3" s="58" t="str">
        <f>if($T8:$T123&lt;$S8:$S123,1,0)</f>
        <v>#VALUE!</v>
      </c>
      <c r="AD3" s="58" t="str">
        <f>if($T8:$T123&lt;$R8:$R123,1,0)</f>
        <v>#VALUE!</v>
      </c>
      <c r="AE3" s="58">
        <f t="shared" si="3"/>
        <v>1</v>
      </c>
      <c r="AF3" s="58">
        <f t="shared" si="4"/>
        <v>2400290.167</v>
      </c>
    </row>
    <row r="4">
      <c r="A4" s="54">
        <v>2000.0</v>
      </c>
      <c r="B4" s="55" t="s">
        <v>12</v>
      </c>
      <c r="C4" s="55" t="s">
        <v>63</v>
      </c>
      <c r="D4" s="54">
        <v>5.0</v>
      </c>
      <c r="E4" s="54">
        <v>10.0</v>
      </c>
      <c r="F4" s="54">
        <v>14563.4154930317</v>
      </c>
      <c r="G4" s="54">
        <v>13237.5119444398</v>
      </c>
      <c r="H4" s="54">
        <v>16165.904094113</v>
      </c>
      <c r="I4" s="54">
        <v>14562.6233059891</v>
      </c>
      <c r="J4" s="54">
        <v>12700.8502636154</v>
      </c>
      <c r="K4" s="54">
        <v>16435.5165224129</v>
      </c>
      <c r="L4" s="54">
        <v>672.944641059926</v>
      </c>
      <c r="M4" s="54">
        <v>1229.10869937336</v>
      </c>
      <c r="N4" s="54">
        <v>559.202125278706</v>
      </c>
      <c r="O4" s="54">
        <v>0.0</v>
      </c>
      <c r="P4" s="54">
        <v>-2.0</v>
      </c>
      <c r="Q4" s="54">
        <v>2.0</v>
      </c>
      <c r="R4" s="59">
        <f t="shared" ref="R4:T4" si="5">RANK(O4,$O4:$Q4)</f>
        <v>2</v>
      </c>
      <c r="S4" s="57">
        <f t="shared" si="5"/>
        <v>3</v>
      </c>
      <c r="T4" s="56">
        <f t="shared" si="5"/>
        <v>1</v>
      </c>
      <c r="X4" s="52"/>
      <c r="Y4" s="58" t="str">
        <f>if(T8:T124&gt;S8:S124,1,0)</f>
        <v>#VALUE!</v>
      </c>
      <c r="Z4" s="58" t="str">
        <f>if(T8:T124&gt;R8:R124,1,0)</f>
        <v>#VALUE!</v>
      </c>
      <c r="AA4" s="58" t="str">
        <f>if($T8:$T124=$S8:$S124,1,0)</f>
        <v>#VALUE!</v>
      </c>
      <c r="AB4" s="58" t="str">
        <f>if($T8:$T124=$R8:$R124,1,0)</f>
        <v>#VALUE!</v>
      </c>
      <c r="AC4" s="58" t="str">
        <f>if($T8:$T124&lt;$S8:$S124,1,0)</f>
        <v>#VALUE!</v>
      </c>
      <c r="AD4" s="58" t="str">
        <f>if($T8:$T124&lt;$R8:$R124,1,0)</f>
        <v>#VALUE!</v>
      </c>
      <c r="AE4" s="58">
        <f t="shared" si="3"/>
        <v>1</v>
      </c>
      <c r="AF4" s="58">
        <f t="shared" si="4"/>
        <v>3734.666259</v>
      </c>
    </row>
    <row r="5">
      <c r="A5" s="54">
        <v>2000.0</v>
      </c>
      <c r="B5" s="55" t="s">
        <v>78</v>
      </c>
      <c r="C5" s="55" t="s">
        <v>64</v>
      </c>
      <c r="D5" s="54">
        <v>5.0</v>
      </c>
      <c r="E5" s="54">
        <v>10.0</v>
      </c>
      <c r="F5" s="54">
        <v>13791.9321138072</v>
      </c>
      <c r="G5" s="54">
        <v>11710.0721556704</v>
      </c>
      <c r="H5" s="54">
        <v>12948.4255501111</v>
      </c>
      <c r="I5" s="54">
        <v>12595.1771092528</v>
      </c>
      <c r="J5" s="54">
        <v>10632.272642354</v>
      </c>
      <c r="K5" s="54">
        <v>13016.9352819264</v>
      </c>
      <c r="L5" s="54">
        <v>2082.95502207036</v>
      </c>
      <c r="M5" s="54">
        <v>2104.22355758332</v>
      </c>
      <c r="N5" s="54">
        <v>1196.15419356438</v>
      </c>
      <c r="O5" s="54">
        <v>1.0</v>
      </c>
      <c r="P5" s="54">
        <v>-2.0</v>
      </c>
      <c r="Q5" s="54">
        <v>1.0</v>
      </c>
      <c r="R5" s="56">
        <f t="shared" ref="R5:T5" si="6">RANK(O5,$O5:$Q5)</f>
        <v>1</v>
      </c>
      <c r="S5" s="57">
        <f t="shared" si="6"/>
        <v>3</v>
      </c>
      <c r="T5" s="56">
        <f t="shared" si="6"/>
        <v>1</v>
      </c>
      <c r="X5" s="52"/>
      <c r="Y5" s="58" t="str">
        <f>if(T8:T125&gt;S8:S125,1,0)</f>
        <v>#VALUE!</v>
      </c>
      <c r="Z5" s="58" t="str">
        <f>if(T8:T125&gt;R8:R125,1,0)</f>
        <v>#VALUE!</v>
      </c>
      <c r="AA5" s="58" t="str">
        <f>if($T8:$T125=$S8:$S125,1,0)</f>
        <v>#VALUE!</v>
      </c>
      <c r="AB5" s="58" t="str">
        <f>if($T8:$T125=$R8:$R125,1,0)</f>
        <v>#VALUE!</v>
      </c>
      <c r="AC5" s="58" t="str">
        <f>if($T8:$T125&lt;$S8:$S125,1,0)</f>
        <v>#VALUE!</v>
      </c>
      <c r="AD5" s="58" t="str">
        <f>if($T8:$T125&lt;$R8:$R125,1,0)</f>
        <v>#VALUE!</v>
      </c>
      <c r="AE5" s="58">
        <f t="shared" si="3"/>
        <v>0</v>
      </c>
      <c r="AF5" s="58">
        <f t="shared" si="4"/>
        <v>2384.66264</v>
      </c>
    </row>
    <row r="6">
      <c r="A6" s="54">
        <v>2000.0</v>
      </c>
      <c r="B6" s="55" t="s">
        <v>12</v>
      </c>
      <c r="C6" s="55" t="s">
        <v>62</v>
      </c>
      <c r="D6" s="54">
        <v>3.0</v>
      </c>
      <c r="E6" s="54">
        <v>5.0</v>
      </c>
      <c r="F6" s="54">
        <v>73.0598853186555</v>
      </c>
      <c r="G6" s="54">
        <v>60.4536725964431</v>
      </c>
      <c r="H6" s="54">
        <v>73.7687554252998</v>
      </c>
      <c r="I6" s="54">
        <v>75.3921077047071</v>
      </c>
      <c r="J6" s="54">
        <v>54.869281645706</v>
      </c>
      <c r="K6" s="54">
        <v>74.7605107784374</v>
      </c>
      <c r="L6" s="54">
        <v>4.01516303010115</v>
      </c>
      <c r="M6" s="54">
        <v>9.35317691014199</v>
      </c>
      <c r="N6" s="54">
        <v>2.72641020222848</v>
      </c>
      <c r="O6" s="54">
        <v>1.0</v>
      </c>
      <c r="P6" s="54">
        <v>-2.0</v>
      </c>
      <c r="Q6" s="54">
        <v>1.0</v>
      </c>
      <c r="R6" s="56">
        <f t="shared" ref="R6:T6" si="7">RANK(O6,$O6:$Q6)</f>
        <v>1</v>
      </c>
      <c r="S6" s="57">
        <f t="shared" si="7"/>
        <v>3</v>
      </c>
      <c r="T6" s="56">
        <f t="shared" si="7"/>
        <v>1</v>
      </c>
      <c r="X6" s="52"/>
      <c r="Y6" s="58" t="str">
        <f>if(T8:T126&gt;S8:S126,1,0)</f>
        <v>#VALUE!</v>
      </c>
      <c r="Z6" s="58" t="str">
        <f>if(T8:T126&gt;R8:R126,1,0)</f>
        <v>#VALUE!</v>
      </c>
      <c r="AA6" s="58" t="str">
        <f>if($T8:$T126=$S8:$S126,1,0)</f>
        <v>#VALUE!</v>
      </c>
      <c r="AB6" s="58" t="str">
        <f>if($T8:$T126=$R8:$R126,1,0)</f>
        <v>#VALUE!</v>
      </c>
      <c r="AC6" s="58" t="str">
        <f>if($T8:$T126&lt;$S8:$S126,1,0)</f>
        <v>#VALUE!</v>
      </c>
      <c r="AD6" s="58" t="str">
        <f>if($T8:$T126&lt;$R8:$R126,1,0)</f>
        <v>#VALUE!</v>
      </c>
      <c r="AE6" s="58">
        <f t="shared" si="3"/>
        <v>0</v>
      </c>
      <c r="AF6" s="58">
        <f t="shared" si="4"/>
        <v>19.89122913</v>
      </c>
    </row>
    <row r="7">
      <c r="A7" s="54">
        <v>2000.0</v>
      </c>
      <c r="B7" s="55" t="s">
        <v>78</v>
      </c>
      <c r="C7" s="55" t="s">
        <v>62</v>
      </c>
      <c r="D7" s="54">
        <v>3.0</v>
      </c>
      <c r="E7" s="54">
        <v>10.0</v>
      </c>
      <c r="F7" s="54">
        <v>59.8143408442027</v>
      </c>
      <c r="G7" s="54">
        <v>56.1348105671105</v>
      </c>
      <c r="H7" s="54">
        <v>64.1434433441506</v>
      </c>
      <c r="I7" s="54">
        <v>57.103600005775</v>
      </c>
      <c r="J7" s="54">
        <v>56.452929091335</v>
      </c>
      <c r="K7" s="54">
        <v>62.6550393960662</v>
      </c>
      <c r="L7" s="54">
        <v>4.14263683815888</v>
      </c>
      <c r="M7" s="54">
        <v>6.35320521638607</v>
      </c>
      <c r="N7" s="54">
        <v>5.1043220617834</v>
      </c>
      <c r="O7" s="54">
        <v>0.0</v>
      </c>
      <c r="P7" s="54">
        <v>-2.0</v>
      </c>
      <c r="Q7" s="54">
        <v>2.0</v>
      </c>
      <c r="R7" s="59">
        <f t="shared" ref="R7:T7" si="8">RANK(O7,$O7:$Q7)</f>
        <v>2</v>
      </c>
      <c r="S7" s="57">
        <f t="shared" si="8"/>
        <v>3</v>
      </c>
      <c r="T7" s="56">
        <f t="shared" si="8"/>
        <v>1</v>
      </c>
      <c r="X7" s="52"/>
      <c r="Y7" s="58" t="str">
        <f>if(T8:T127&gt;S8:S127,1,0)</f>
        <v>#VALUE!</v>
      </c>
      <c r="Z7" s="58" t="str">
        <f>if(T8:T127&gt;R8:R127,1,0)</f>
        <v>#VALUE!</v>
      </c>
      <c r="AA7" s="58" t="str">
        <f>if($T8:$T127=$S8:$S127,1,0)</f>
        <v>#VALUE!</v>
      </c>
      <c r="AB7" s="58" t="str">
        <f>if($T8:$T127=$R8:$R127,1,0)</f>
        <v>#VALUE!</v>
      </c>
      <c r="AC7" s="58" t="str">
        <f>if($T8:$T127&lt;$S8:$S127,1,0)</f>
        <v>#VALUE!</v>
      </c>
      <c r="AD7" s="58" t="str">
        <f>if($T8:$T127&lt;$R8:$R127,1,0)</f>
        <v>#VALUE!</v>
      </c>
      <c r="AE7" s="58">
        <f t="shared" si="3"/>
        <v>1</v>
      </c>
      <c r="AF7" s="58">
        <f t="shared" si="4"/>
        <v>6.202110305</v>
      </c>
    </row>
    <row r="8">
      <c r="A8" s="54">
        <v>50000.0</v>
      </c>
      <c r="B8" s="55" t="s">
        <v>78</v>
      </c>
      <c r="C8" s="55" t="s">
        <v>62</v>
      </c>
      <c r="D8" s="54">
        <v>7.0</v>
      </c>
      <c r="E8" s="54">
        <v>5.0</v>
      </c>
      <c r="F8" s="60"/>
      <c r="G8" s="54">
        <v>7163691.35111337</v>
      </c>
      <c r="H8" s="54">
        <v>9212404.82878914</v>
      </c>
      <c r="J8" s="54">
        <v>6554237.77241381</v>
      </c>
      <c r="K8" s="54">
        <v>9263372.06369239</v>
      </c>
      <c r="M8" s="54">
        <v>1048898.68619009</v>
      </c>
      <c r="N8" s="54">
        <v>118325.236669683</v>
      </c>
      <c r="P8" s="54">
        <v>-1.0</v>
      </c>
      <c r="Q8" s="54">
        <v>1.0</v>
      </c>
      <c r="S8" s="57">
        <f t="shared" ref="S8:T8" si="9">RANK(P8,$P8:$Q8)</f>
        <v>2</v>
      </c>
      <c r="T8" s="61">
        <f t="shared" si="9"/>
        <v>1</v>
      </c>
      <c r="U8" s="58">
        <f t="shared" ref="U8:U19" si="11">ABS(K8-J8)</f>
        <v>2709134.291</v>
      </c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</row>
    <row r="9">
      <c r="A9" s="54">
        <v>50000.0</v>
      </c>
      <c r="B9" s="55" t="s">
        <v>12</v>
      </c>
      <c r="C9" s="55" t="s">
        <v>66</v>
      </c>
      <c r="D9" s="54">
        <v>7.0</v>
      </c>
      <c r="E9" s="54">
        <v>10.0</v>
      </c>
      <c r="F9" s="60"/>
      <c r="G9" s="54">
        <v>7494906.60628551</v>
      </c>
      <c r="H9" s="54">
        <v>8647632.88565448</v>
      </c>
      <c r="J9" s="54">
        <v>7488603.95328304</v>
      </c>
      <c r="K9" s="54">
        <v>8652978.59639884</v>
      </c>
      <c r="M9" s="54">
        <v>111947.357853132</v>
      </c>
      <c r="N9" s="54">
        <v>164847.072522645</v>
      </c>
      <c r="P9" s="54">
        <v>-1.0</v>
      </c>
      <c r="Q9" s="54">
        <v>1.0</v>
      </c>
      <c r="S9" s="57">
        <f t="shared" ref="S9:T9" si="10">RANK(P9,$P9:$Q9)</f>
        <v>2</v>
      </c>
      <c r="T9" s="61">
        <f t="shared" si="10"/>
        <v>1</v>
      </c>
      <c r="U9" s="58">
        <f t="shared" si="11"/>
        <v>1164374.643</v>
      </c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>
      <c r="A10" s="54">
        <v>50000.0</v>
      </c>
      <c r="B10" s="55" t="s">
        <v>78</v>
      </c>
      <c r="C10" s="55" t="s">
        <v>62</v>
      </c>
      <c r="D10" s="54">
        <v>5.0</v>
      </c>
      <c r="E10" s="54">
        <v>5.0</v>
      </c>
      <c r="F10" s="60"/>
      <c r="G10" s="54">
        <v>13685.6052321251</v>
      </c>
      <c r="H10" s="54">
        <v>17410.114840486</v>
      </c>
      <c r="J10" s="54">
        <v>12496.0266019689</v>
      </c>
      <c r="K10" s="54">
        <v>17579.7378210514</v>
      </c>
      <c r="M10" s="54">
        <v>2044.1175015421</v>
      </c>
      <c r="N10" s="54">
        <v>302.569733732045</v>
      </c>
      <c r="P10" s="54">
        <v>-1.0</v>
      </c>
      <c r="Q10" s="54">
        <v>1.0</v>
      </c>
      <c r="S10" s="57">
        <f t="shared" ref="S10:T10" si="12">RANK(P10,$P10:$Q10)</f>
        <v>2</v>
      </c>
      <c r="T10" s="61">
        <f t="shared" si="12"/>
        <v>1</v>
      </c>
      <c r="U10" s="58">
        <f t="shared" si="11"/>
        <v>5083.711219</v>
      </c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</row>
    <row r="11">
      <c r="A11" s="54">
        <v>50000.0</v>
      </c>
      <c r="B11" s="55" t="s">
        <v>12</v>
      </c>
      <c r="C11" s="55" t="s">
        <v>62</v>
      </c>
      <c r="D11" s="54">
        <v>5.0</v>
      </c>
      <c r="E11" s="54">
        <v>10.0</v>
      </c>
      <c r="F11" s="60"/>
      <c r="G11" s="54">
        <v>14644.5533307867</v>
      </c>
      <c r="H11" s="54">
        <v>16378.5861304703</v>
      </c>
      <c r="J11" s="54">
        <v>14521.3318663919</v>
      </c>
      <c r="K11" s="54">
        <v>16469.0092627601</v>
      </c>
      <c r="M11" s="54">
        <v>409.736953460877</v>
      </c>
      <c r="N11" s="54">
        <v>404.10224497104</v>
      </c>
      <c r="P11" s="54">
        <v>-1.0</v>
      </c>
      <c r="Q11" s="54">
        <v>1.0</v>
      </c>
      <c r="S11" s="57">
        <f t="shared" ref="S11:T11" si="13">RANK(P11,$P11:$Q11)</f>
        <v>2</v>
      </c>
      <c r="T11" s="61">
        <f t="shared" si="13"/>
        <v>1</v>
      </c>
      <c r="U11" s="58">
        <f t="shared" si="11"/>
        <v>1947.677396</v>
      </c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</row>
    <row r="12">
      <c r="A12" s="54">
        <v>50000.0</v>
      </c>
      <c r="B12" s="55" t="s">
        <v>78</v>
      </c>
      <c r="C12" s="55" t="s">
        <v>62</v>
      </c>
      <c r="D12" s="54">
        <v>3.0</v>
      </c>
      <c r="E12" s="54">
        <v>5.0</v>
      </c>
      <c r="F12" s="54"/>
      <c r="G12" s="54">
        <v>61.8456528135229</v>
      </c>
      <c r="H12" s="54">
        <v>75.8076835667467</v>
      </c>
      <c r="J12" s="54">
        <v>52.6914609023057</v>
      </c>
      <c r="K12" s="54">
        <v>75.9202284371611</v>
      </c>
      <c r="M12" s="54">
        <v>11.3813831417357</v>
      </c>
      <c r="N12" s="54">
        <v>0.440629614631584</v>
      </c>
      <c r="P12" s="54">
        <v>-1.0</v>
      </c>
      <c r="Q12" s="54">
        <v>1.0</v>
      </c>
      <c r="S12" s="57">
        <f t="shared" ref="S12:T12" si="14">RANK(P12,$P12:$Q12)</f>
        <v>2</v>
      </c>
      <c r="T12" s="61">
        <f t="shared" si="14"/>
        <v>1</v>
      </c>
      <c r="U12" s="58">
        <f t="shared" si="11"/>
        <v>23.22876753</v>
      </c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>
      <c r="A13" s="54">
        <v>50000.0</v>
      </c>
      <c r="B13" s="55" t="s">
        <v>12</v>
      </c>
      <c r="C13" s="55" t="s">
        <v>62</v>
      </c>
      <c r="D13" s="54">
        <v>3.0</v>
      </c>
      <c r="E13" s="54">
        <v>10.0</v>
      </c>
      <c r="F13" s="54"/>
      <c r="G13" s="54">
        <v>65.1247878649929</v>
      </c>
      <c r="H13" s="54">
        <v>72.0611685814436</v>
      </c>
      <c r="J13" s="54">
        <v>60.3789023914265</v>
      </c>
      <c r="K13" s="54">
        <v>72.9935536764088</v>
      </c>
      <c r="M13" s="54">
        <v>7.27952472971082</v>
      </c>
      <c r="N13" s="54">
        <v>2.62101139821572</v>
      </c>
      <c r="P13" s="54">
        <v>-1.0</v>
      </c>
      <c r="Q13" s="54">
        <v>1.0</v>
      </c>
      <c r="S13" s="57">
        <f t="shared" ref="S13:T13" si="15">RANK(P13,$P13:$Q13)</f>
        <v>2</v>
      </c>
      <c r="T13" s="61">
        <f t="shared" si="15"/>
        <v>1</v>
      </c>
      <c r="U13" s="58">
        <f t="shared" si="11"/>
        <v>12.61465128</v>
      </c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</row>
    <row r="14">
      <c r="A14" s="54">
        <v>10000.0</v>
      </c>
      <c r="B14" s="55" t="s">
        <v>78</v>
      </c>
      <c r="C14" s="55" t="s">
        <v>62</v>
      </c>
      <c r="D14" s="54">
        <v>7.0</v>
      </c>
      <c r="E14" s="54">
        <v>5.0</v>
      </c>
      <c r="F14" s="60"/>
      <c r="G14" s="54">
        <v>7346633.59577271</v>
      </c>
      <c r="H14" s="54">
        <v>9197824.16681232</v>
      </c>
      <c r="J14" s="54">
        <v>6554237.77241376</v>
      </c>
      <c r="K14" s="54">
        <v>9239939.19830245</v>
      </c>
      <c r="M14" s="54">
        <v>1217750.9964157</v>
      </c>
      <c r="N14" s="54">
        <v>101077.52032628</v>
      </c>
      <c r="P14" s="54">
        <v>-1.0</v>
      </c>
      <c r="Q14" s="54">
        <v>1.0</v>
      </c>
      <c r="S14" s="57">
        <f t="shared" ref="S14:T14" si="16">RANK(P14,$P14:$Q14)</f>
        <v>2</v>
      </c>
      <c r="T14" s="61">
        <f t="shared" si="16"/>
        <v>1</v>
      </c>
      <c r="U14" s="58">
        <f t="shared" si="11"/>
        <v>2685701.426</v>
      </c>
    </row>
    <row r="15">
      <c r="A15" s="54">
        <v>10000.0</v>
      </c>
      <c r="B15" s="55" t="s">
        <v>12</v>
      </c>
      <c r="C15" s="55" t="s">
        <v>66</v>
      </c>
      <c r="D15" s="54">
        <v>7.0</v>
      </c>
      <c r="E15" s="54">
        <v>10.0</v>
      </c>
      <c r="F15" s="60"/>
      <c r="G15" s="54">
        <v>6757109.51565943</v>
      </c>
      <c r="H15" s="54">
        <v>8551228.5655763</v>
      </c>
      <c r="J15" s="54">
        <v>6706510.60127067</v>
      </c>
      <c r="K15" s="54">
        <v>8588225.5934333</v>
      </c>
      <c r="M15" s="54">
        <v>189662.67411961</v>
      </c>
      <c r="N15" s="54">
        <v>260689.775051197</v>
      </c>
      <c r="P15" s="54">
        <v>-1.0</v>
      </c>
      <c r="Q15" s="54">
        <v>1.0</v>
      </c>
      <c r="S15" s="57">
        <f t="shared" ref="S15:T15" si="17">RANK(P15,$P15:$Q15)</f>
        <v>2</v>
      </c>
      <c r="T15" s="61">
        <f t="shared" si="17"/>
        <v>1</v>
      </c>
      <c r="U15" s="58">
        <f t="shared" si="11"/>
        <v>1881714.992</v>
      </c>
    </row>
    <row r="16">
      <c r="A16" s="54">
        <v>10000.0</v>
      </c>
      <c r="B16" s="55" t="s">
        <v>78</v>
      </c>
      <c r="C16" s="55" t="s">
        <v>62</v>
      </c>
      <c r="D16" s="54">
        <v>5.0</v>
      </c>
      <c r="E16" s="54">
        <v>5.0</v>
      </c>
      <c r="F16" s="54"/>
      <c r="G16" s="54">
        <v>13979.1029796108</v>
      </c>
      <c r="H16" s="54">
        <v>17387.8553938374</v>
      </c>
      <c r="J16" s="54">
        <v>12254.3479510282</v>
      </c>
      <c r="K16" s="54">
        <v>17493.8759000847</v>
      </c>
      <c r="M16" s="54">
        <v>2497.96438791039</v>
      </c>
      <c r="N16" s="54">
        <v>315.0965137714</v>
      </c>
      <c r="P16" s="54">
        <v>-1.0</v>
      </c>
      <c r="Q16" s="54">
        <v>1.0</v>
      </c>
      <c r="S16" s="57">
        <f t="shared" ref="S16:T16" si="18">RANK(P16,$P16:$Q16)</f>
        <v>2</v>
      </c>
      <c r="T16" s="61">
        <f t="shared" si="18"/>
        <v>1</v>
      </c>
      <c r="U16" s="58">
        <f t="shared" si="11"/>
        <v>5239.527949</v>
      </c>
    </row>
    <row r="17">
      <c r="A17" s="54">
        <v>10000.0</v>
      </c>
      <c r="B17" s="55" t="s">
        <v>12</v>
      </c>
      <c r="C17" s="55" t="s">
        <v>63</v>
      </c>
      <c r="D17" s="54">
        <v>5.0</v>
      </c>
      <c r="E17" s="54">
        <v>10.0</v>
      </c>
      <c r="F17" s="60"/>
      <c r="G17" s="54">
        <v>12887.3299378663</v>
      </c>
      <c r="H17" s="54">
        <v>16148.1915892661</v>
      </c>
      <c r="J17" s="54">
        <v>12714.2069545095</v>
      </c>
      <c r="K17" s="54">
        <v>16500.2573344521</v>
      </c>
      <c r="M17" s="54">
        <v>609.266568115474</v>
      </c>
      <c r="N17" s="54">
        <v>826.00064058117</v>
      </c>
      <c r="P17" s="54">
        <v>-1.0</v>
      </c>
      <c r="Q17" s="54">
        <v>1.0</v>
      </c>
      <c r="S17" s="57">
        <f t="shared" ref="S17:T17" si="19">RANK(P17,$P17:$Q17)</f>
        <v>2</v>
      </c>
      <c r="T17" s="61">
        <f t="shared" si="19"/>
        <v>1</v>
      </c>
      <c r="U17" s="58">
        <f t="shared" si="11"/>
        <v>3786.05038</v>
      </c>
    </row>
    <row r="18">
      <c r="A18" s="54">
        <v>10000.0</v>
      </c>
      <c r="B18" s="55" t="s">
        <v>78</v>
      </c>
      <c r="C18" s="55" t="s">
        <v>62</v>
      </c>
      <c r="D18" s="54">
        <v>3.0</v>
      </c>
      <c r="E18" s="54">
        <v>10.0</v>
      </c>
      <c r="F18" s="60"/>
      <c r="G18" s="54">
        <v>52.7476129444491</v>
      </c>
      <c r="H18" s="54">
        <v>64.069289429747</v>
      </c>
      <c r="J18" s="54">
        <v>49.7041896366895</v>
      </c>
      <c r="K18" s="54">
        <v>62.6663543920653</v>
      </c>
      <c r="M18" s="54">
        <v>5.3957930582164</v>
      </c>
      <c r="N18" s="54">
        <v>3.31488633913491</v>
      </c>
      <c r="P18" s="54">
        <v>-1.0</v>
      </c>
      <c r="Q18" s="54">
        <v>1.0</v>
      </c>
      <c r="S18" s="57">
        <f t="shared" ref="S18:T18" si="20">RANK(P18,$P18:$Q18)</f>
        <v>2</v>
      </c>
      <c r="T18" s="61">
        <f t="shared" si="20"/>
        <v>1</v>
      </c>
      <c r="U18" s="58">
        <f t="shared" si="11"/>
        <v>12.96216476</v>
      </c>
    </row>
    <row r="19">
      <c r="A19" s="54">
        <v>10000.0</v>
      </c>
      <c r="B19" s="55" t="s">
        <v>12</v>
      </c>
      <c r="C19" s="55" t="s">
        <v>62</v>
      </c>
      <c r="D19" s="54">
        <v>3.0</v>
      </c>
      <c r="E19" s="54">
        <v>5.0</v>
      </c>
      <c r="F19" s="60"/>
      <c r="G19" s="54">
        <v>63.1144225279257</v>
      </c>
      <c r="H19" s="54">
        <v>75.5876017773016</v>
      </c>
      <c r="J19" s="54">
        <v>62.6317148288325</v>
      </c>
      <c r="K19" s="54">
        <v>75.7553928863788</v>
      </c>
      <c r="M19" s="54">
        <v>9.77835529513577</v>
      </c>
      <c r="N19" s="54">
        <v>0.593284052574733</v>
      </c>
      <c r="P19" s="54">
        <v>-1.0</v>
      </c>
      <c r="Q19" s="54">
        <v>1.0</v>
      </c>
      <c r="S19" s="57">
        <f t="shared" ref="S19:T19" si="21">RANK(P19,$P19:$Q19)</f>
        <v>2</v>
      </c>
      <c r="T19" s="61">
        <f t="shared" si="21"/>
        <v>1</v>
      </c>
      <c r="U19" s="58">
        <f t="shared" si="11"/>
        <v>13.12367806</v>
      </c>
    </row>
    <row r="26"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</row>
    <row r="34"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</row>
    <row r="35"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9.43"/>
  </cols>
  <sheetData>
    <row r="1">
      <c r="A1" s="52" t="s">
        <v>1</v>
      </c>
      <c r="B1" s="52" t="s">
        <v>67</v>
      </c>
      <c r="C1" s="52" t="s">
        <v>57</v>
      </c>
      <c r="D1" s="53" t="s">
        <v>58</v>
      </c>
      <c r="E1" s="53" t="s">
        <v>59</v>
      </c>
      <c r="F1" s="52" t="s">
        <v>68</v>
      </c>
      <c r="G1" s="52" t="s">
        <v>69</v>
      </c>
      <c r="H1" s="52" t="s">
        <v>70</v>
      </c>
      <c r="I1" s="52" t="s">
        <v>71</v>
      </c>
      <c r="J1" s="52" t="s">
        <v>72</v>
      </c>
      <c r="K1" s="52" t="s">
        <v>73</v>
      </c>
      <c r="L1" s="52" t="s">
        <v>74</v>
      </c>
      <c r="M1" s="52" t="s">
        <v>75</v>
      </c>
      <c r="N1" s="52" t="s">
        <v>76</v>
      </c>
      <c r="O1" s="52" t="s">
        <v>6</v>
      </c>
      <c r="P1" s="52" t="s">
        <v>7</v>
      </c>
      <c r="Q1" s="52" t="s">
        <v>61</v>
      </c>
      <c r="R1" s="52" t="s">
        <v>6</v>
      </c>
      <c r="S1" s="52" t="s">
        <v>7</v>
      </c>
      <c r="T1" s="52" t="s">
        <v>61</v>
      </c>
    </row>
    <row r="2">
      <c r="A2" s="54">
        <v>2000.0</v>
      </c>
      <c r="B2" s="55" t="s">
        <v>12</v>
      </c>
      <c r="C2" s="55" t="s">
        <v>62</v>
      </c>
      <c r="D2" s="54">
        <v>7.0</v>
      </c>
      <c r="E2" s="54">
        <v>5.0</v>
      </c>
      <c r="F2" s="54">
        <v>0.083439507748684</v>
      </c>
      <c r="G2" s="54">
        <v>1.6886023035016</v>
      </c>
      <c r="H2" s="54">
        <v>0.208954224446139</v>
      </c>
      <c r="I2" s="54">
        <v>0.051139064132872</v>
      </c>
      <c r="J2" s="54">
        <v>2.15865559367365</v>
      </c>
      <c r="K2" s="54">
        <v>0.166455572431505</v>
      </c>
      <c r="L2" s="54">
        <v>0.08257857746432</v>
      </c>
      <c r="M2" s="54">
        <v>0.969841800575007</v>
      </c>
      <c r="N2" s="54">
        <v>0.111040658015628</v>
      </c>
      <c r="O2" s="54">
        <v>2.0</v>
      </c>
      <c r="P2" s="54">
        <v>-2.0</v>
      </c>
      <c r="Q2" s="54">
        <v>0.0</v>
      </c>
      <c r="R2" s="56">
        <f t="shared" ref="R2:T2" si="1">RANK(O2,$O2:$Q2)</f>
        <v>1</v>
      </c>
      <c r="S2" s="57">
        <f t="shared" si="1"/>
        <v>3</v>
      </c>
      <c r="T2" s="59">
        <f t="shared" si="1"/>
        <v>2</v>
      </c>
    </row>
    <row r="3">
      <c r="A3" s="54">
        <v>2000.0</v>
      </c>
      <c r="B3" s="55" t="s">
        <v>78</v>
      </c>
      <c r="C3" s="55" t="s">
        <v>64</v>
      </c>
      <c r="D3" s="54">
        <v>7.0</v>
      </c>
      <c r="E3" s="54">
        <v>7.0</v>
      </c>
      <c r="F3" s="54">
        <v>0.838770856969419</v>
      </c>
      <c r="G3" s="54">
        <v>3.81075832096009</v>
      </c>
      <c r="H3" s="54">
        <v>1.02424419136902</v>
      </c>
      <c r="I3" s="54">
        <v>0.779776496424567</v>
      </c>
      <c r="J3" s="54">
        <v>3.75970588361838</v>
      </c>
      <c r="K3" s="54">
        <v>0.980032814700799</v>
      </c>
      <c r="L3" s="54">
        <v>0.206674796902068</v>
      </c>
      <c r="M3" s="54">
        <v>0.855159818172553</v>
      </c>
      <c r="N3" s="54">
        <v>0.237993372328044</v>
      </c>
      <c r="O3" s="54">
        <v>2.0</v>
      </c>
      <c r="P3" s="54">
        <v>-2.0</v>
      </c>
      <c r="Q3" s="54">
        <v>0.0</v>
      </c>
      <c r="R3" s="56">
        <f t="shared" ref="R3:T3" si="2">RANK(O3,$O3:$Q3)</f>
        <v>1</v>
      </c>
      <c r="S3" s="57">
        <f t="shared" si="2"/>
        <v>3</v>
      </c>
      <c r="T3" s="59">
        <f t="shared" si="2"/>
        <v>2</v>
      </c>
    </row>
    <row r="4">
      <c r="A4" s="54">
        <v>2000.0</v>
      </c>
      <c r="B4" s="55" t="s">
        <v>12</v>
      </c>
      <c r="C4" s="55" t="s">
        <v>63</v>
      </c>
      <c r="D4" s="54">
        <v>5.0</v>
      </c>
      <c r="E4" s="54">
        <v>10.0</v>
      </c>
      <c r="F4" s="54">
        <v>1.72024681496537</v>
      </c>
      <c r="G4" s="54">
        <v>1.7146273068553</v>
      </c>
      <c r="H4" s="54">
        <v>0.934960160710955</v>
      </c>
      <c r="I4" s="54">
        <v>1.75120657244988</v>
      </c>
      <c r="J4" s="54">
        <v>1.78950942236593</v>
      </c>
      <c r="K4" s="54">
        <v>0.933068716228373</v>
      </c>
      <c r="L4" s="54">
        <v>0.369410643278085</v>
      </c>
      <c r="M4" s="54">
        <v>0.438321054721327</v>
      </c>
      <c r="N4" s="54">
        <v>0.166341395013697</v>
      </c>
      <c r="O4" s="54">
        <v>-1.0</v>
      </c>
      <c r="P4" s="54">
        <v>-1.0</v>
      </c>
      <c r="Q4" s="54">
        <v>2.0</v>
      </c>
      <c r="R4" s="59">
        <f t="shared" ref="R4:T4" si="3">RANK(O4,$O4:$Q4)</f>
        <v>2</v>
      </c>
      <c r="S4" s="59">
        <f t="shared" si="3"/>
        <v>2</v>
      </c>
      <c r="T4" s="56">
        <f t="shared" si="3"/>
        <v>1</v>
      </c>
    </row>
    <row r="5">
      <c r="A5" s="54">
        <v>2000.0</v>
      </c>
      <c r="B5" s="55" t="s">
        <v>78</v>
      </c>
      <c r="C5" s="55" t="s">
        <v>64</v>
      </c>
      <c r="D5" s="54">
        <v>5.0</v>
      </c>
      <c r="E5" s="54">
        <v>10.0</v>
      </c>
      <c r="F5" s="54">
        <v>1.86735086852338</v>
      </c>
      <c r="G5" s="54">
        <v>2.73819353236669</v>
      </c>
      <c r="H5" s="54">
        <v>2.07935508161123</v>
      </c>
      <c r="I5" s="54">
        <v>1.86293053423482</v>
      </c>
      <c r="J5" s="54">
        <v>2.75931624392244</v>
      </c>
      <c r="K5" s="54">
        <v>2.03702061031887</v>
      </c>
      <c r="L5" s="54">
        <v>0.194945012444024</v>
      </c>
      <c r="M5" s="54">
        <v>0.15894194206791</v>
      </c>
      <c r="N5" s="54">
        <v>0.278291667394482</v>
      </c>
      <c r="O5" s="54">
        <v>2.0</v>
      </c>
      <c r="P5" s="54">
        <v>-2.0</v>
      </c>
      <c r="Q5" s="54">
        <v>0.0</v>
      </c>
      <c r="R5" s="56">
        <f t="shared" ref="R5:T5" si="4">RANK(O5,$O5:$Q5)</f>
        <v>1</v>
      </c>
      <c r="S5" s="57">
        <f t="shared" si="4"/>
        <v>3</v>
      </c>
      <c r="T5" s="59">
        <f t="shared" si="4"/>
        <v>2</v>
      </c>
    </row>
    <row r="6">
      <c r="A6" s="54">
        <v>2000.0</v>
      </c>
      <c r="B6" s="55" t="s">
        <v>12</v>
      </c>
      <c r="C6" s="55" t="s">
        <v>62</v>
      </c>
      <c r="D6" s="54">
        <v>3.0</v>
      </c>
      <c r="E6" s="54">
        <v>5.0</v>
      </c>
      <c r="F6" s="54">
        <v>0.214930675704632</v>
      </c>
      <c r="G6" s="54">
        <v>0.832976691503103</v>
      </c>
      <c r="H6" s="54">
        <v>0.259877894796479</v>
      </c>
      <c r="I6" s="54">
        <v>0.041820744950006</v>
      </c>
      <c r="J6" s="54">
        <v>1.04368257296629</v>
      </c>
      <c r="K6" s="54">
        <v>0.26700280980792</v>
      </c>
      <c r="L6" s="54">
        <v>0.274430916364371</v>
      </c>
      <c r="M6" s="54">
        <v>0.572066289542212</v>
      </c>
      <c r="N6" s="54">
        <v>0.137506718362738</v>
      </c>
      <c r="O6" s="54">
        <v>1.0</v>
      </c>
      <c r="P6" s="54">
        <v>-2.0</v>
      </c>
      <c r="Q6" s="54">
        <v>1.0</v>
      </c>
      <c r="R6" s="56">
        <f t="shared" ref="R6:T6" si="5">RANK(O6,$O6:$Q6)</f>
        <v>1</v>
      </c>
      <c r="S6" s="57">
        <f t="shared" si="5"/>
        <v>3</v>
      </c>
      <c r="T6" s="56">
        <f t="shared" si="5"/>
        <v>1</v>
      </c>
    </row>
    <row r="7">
      <c r="A7" s="54">
        <v>2000.0</v>
      </c>
      <c r="B7" s="55" t="s">
        <v>78</v>
      </c>
      <c r="C7" s="55" t="s">
        <v>62</v>
      </c>
      <c r="D7" s="54">
        <v>3.0</v>
      </c>
      <c r="E7" s="54">
        <v>10.0</v>
      </c>
      <c r="F7" s="54">
        <v>0.919178135040186</v>
      </c>
      <c r="G7" s="54">
        <v>1.58262602600896</v>
      </c>
      <c r="H7" s="54">
        <v>0.882084996387019</v>
      </c>
      <c r="I7" s="54">
        <v>1.08100516648268</v>
      </c>
      <c r="J7" s="54">
        <v>1.51864353153962</v>
      </c>
      <c r="K7" s="54">
        <v>0.854530961092707</v>
      </c>
      <c r="L7" s="54">
        <v>0.464909164225891</v>
      </c>
      <c r="M7" s="54">
        <v>0.608655552530617</v>
      </c>
      <c r="N7" s="54">
        <v>0.199472283167238</v>
      </c>
      <c r="O7" s="54">
        <v>1.0</v>
      </c>
      <c r="P7" s="54">
        <v>-2.0</v>
      </c>
      <c r="Q7" s="54">
        <v>1.0</v>
      </c>
      <c r="R7" s="56">
        <f t="shared" ref="R7:T7" si="6">RANK(O7,$O7:$Q7)</f>
        <v>1</v>
      </c>
      <c r="S7" s="57">
        <f t="shared" si="6"/>
        <v>3</v>
      </c>
      <c r="T7" s="56">
        <f t="shared" si="6"/>
        <v>1</v>
      </c>
    </row>
    <row r="8">
      <c r="A8" s="54">
        <v>50000.0</v>
      </c>
      <c r="B8" s="55" t="s">
        <v>78</v>
      </c>
      <c r="C8" s="55" t="s">
        <v>62</v>
      </c>
      <c r="D8" s="54">
        <v>7.0</v>
      </c>
      <c r="E8" s="54">
        <v>5.0</v>
      </c>
      <c r="G8" s="54">
        <v>3.02122872090008</v>
      </c>
      <c r="H8" s="54">
        <v>0.165185374996478</v>
      </c>
      <c r="J8" s="54">
        <v>3.74871718814546</v>
      </c>
      <c r="K8" s="54">
        <v>0.098087069080878</v>
      </c>
      <c r="M8" s="54">
        <v>1.44820583621648</v>
      </c>
      <c r="N8" s="54">
        <v>0.135830978204728</v>
      </c>
      <c r="P8" s="54">
        <v>-1.0</v>
      </c>
      <c r="Q8" s="54">
        <v>1.0</v>
      </c>
      <c r="S8" s="57">
        <f t="shared" ref="S8:T8" si="7">RANK(P8,$P8:$Q8)</f>
        <v>2</v>
      </c>
      <c r="T8" s="61">
        <f t="shared" si="7"/>
        <v>1</v>
      </c>
    </row>
    <row r="9">
      <c r="A9" s="54">
        <v>50000.0</v>
      </c>
      <c r="B9" s="55" t="s">
        <v>12</v>
      </c>
      <c r="C9" s="55" t="s">
        <v>66</v>
      </c>
      <c r="D9" s="54">
        <v>7.0</v>
      </c>
      <c r="E9" s="54">
        <v>10.0</v>
      </c>
      <c r="G9" s="54">
        <v>0.914520384573085</v>
      </c>
      <c r="H9" s="54">
        <v>0.726284556544296</v>
      </c>
      <c r="J9" s="54">
        <v>0.920166636659504</v>
      </c>
      <c r="K9" s="54">
        <v>0.74358222650887</v>
      </c>
      <c r="M9" s="54">
        <v>0.092294129990815</v>
      </c>
      <c r="N9" s="54">
        <v>0.085927668987863</v>
      </c>
      <c r="P9" s="54">
        <v>-1.0</v>
      </c>
      <c r="Q9" s="54">
        <v>1.0</v>
      </c>
      <c r="S9" s="57">
        <f t="shared" ref="S9:T9" si="8">RANK(P9,$P9:$Q9)</f>
        <v>2</v>
      </c>
      <c r="T9" s="61">
        <f t="shared" si="8"/>
        <v>1</v>
      </c>
    </row>
    <row r="10">
      <c r="A10" s="54">
        <v>50000.0</v>
      </c>
      <c r="B10" s="55" t="s">
        <v>78</v>
      </c>
      <c r="C10" s="55" t="s">
        <v>62</v>
      </c>
      <c r="D10" s="54">
        <v>5.0</v>
      </c>
      <c r="E10" s="54">
        <v>5.0</v>
      </c>
      <c r="G10" s="54">
        <v>2.16484022062154</v>
      </c>
      <c r="H10" s="54">
        <v>0.207055529737255</v>
      </c>
      <c r="J10" s="54">
        <v>2.73024195508145</v>
      </c>
      <c r="K10" s="54">
        <v>0.142840650091269</v>
      </c>
      <c r="M10" s="54">
        <v>1.133505326017</v>
      </c>
      <c r="N10" s="54">
        <v>0.14883268255</v>
      </c>
      <c r="P10" s="54">
        <v>-1.0</v>
      </c>
      <c r="Q10" s="54">
        <v>1.0</v>
      </c>
      <c r="S10" s="57">
        <f t="shared" ref="S10:T10" si="9">RANK(P10,$P10:$Q10)</f>
        <v>2</v>
      </c>
      <c r="T10" s="61">
        <f t="shared" si="9"/>
        <v>1</v>
      </c>
    </row>
    <row r="11">
      <c r="A11" s="54">
        <v>50000.0</v>
      </c>
      <c r="B11" s="55" t="s">
        <v>12</v>
      </c>
      <c r="C11" s="55" t="s">
        <v>62</v>
      </c>
      <c r="D11" s="54">
        <v>5.0</v>
      </c>
      <c r="E11" s="54">
        <v>10.0</v>
      </c>
      <c r="G11" s="54">
        <v>0.89035050396359</v>
      </c>
      <c r="H11" s="54">
        <v>0.639285309776916</v>
      </c>
      <c r="J11" s="54">
        <v>0.863518022266036</v>
      </c>
      <c r="K11" s="54">
        <v>0.618002708043519</v>
      </c>
      <c r="M11" s="54">
        <v>0.210203984342564</v>
      </c>
      <c r="N11" s="54">
        <v>0.120436130389036</v>
      </c>
      <c r="P11" s="54">
        <v>-1.0</v>
      </c>
      <c r="Q11" s="54">
        <v>1.0</v>
      </c>
      <c r="S11" s="57">
        <f t="shared" ref="S11:T11" si="10">RANK(P11,$P11:$Q11)</f>
        <v>2</v>
      </c>
      <c r="T11" s="61">
        <f t="shared" si="10"/>
        <v>1</v>
      </c>
    </row>
    <row r="12">
      <c r="A12" s="54">
        <v>50000.0</v>
      </c>
      <c r="B12" s="55" t="s">
        <v>78</v>
      </c>
      <c r="C12" s="55" t="s">
        <v>62</v>
      </c>
      <c r="D12" s="54">
        <v>3.0</v>
      </c>
      <c r="E12" s="54">
        <v>5.0</v>
      </c>
      <c r="G12" s="54">
        <v>1.20419913414063</v>
      </c>
      <c r="H12" s="54">
        <v>0.1045303587928</v>
      </c>
      <c r="J12" s="54">
        <v>1.77210141960543</v>
      </c>
      <c r="K12" s="54">
        <v>0.097316252416317</v>
      </c>
      <c r="M12" s="54">
        <v>0.910897643859872</v>
      </c>
      <c r="N12" s="54">
        <v>0.050435658342302</v>
      </c>
      <c r="P12" s="54">
        <v>-1.0</v>
      </c>
      <c r="Q12" s="54">
        <v>1.0</v>
      </c>
      <c r="S12" s="57">
        <f t="shared" ref="S12:T12" si="11">RANK(P12,$P12:$Q12)</f>
        <v>2</v>
      </c>
      <c r="T12" s="61">
        <f t="shared" si="11"/>
        <v>1</v>
      </c>
    </row>
    <row r="13">
      <c r="A13" s="54">
        <v>50000.0</v>
      </c>
      <c r="B13" s="55" t="s">
        <v>12</v>
      </c>
      <c r="C13" s="55" t="s">
        <v>62</v>
      </c>
      <c r="D13" s="54">
        <v>3.0</v>
      </c>
      <c r="E13" s="54">
        <v>10.0</v>
      </c>
      <c r="G13" s="54">
        <v>0.742233292895602</v>
      </c>
      <c r="H13" s="54">
        <v>0.39120928388403</v>
      </c>
      <c r="J13" s="54">
        <v>0.829305816629593</v>
      </c>
      <c r="K13" s="54">
        <v>0.390529906809959</v>
      </c>
      <c r="M13" s="54">
        <v>0.608039663527472</v>
      </c>
      <c r="N13" s="54">
        <v>0.086282651023825</v>
      </c>
      <c r="P13" s="54">
        <v>-1.0</v>
      </c>
      <c r="Q13" s="54">
        <v>1.0</v>
      </c>
      <c r="S13" s="57">
        <f t="shared" ref="S13:T13" si="12">RANK(P13,$P13:$Q13)</f>
        <v>2</v>
      </c>
      <c r="T13" s="61">
        <f t="shared" si="12"/>
        <v>1</v>
      </c>
    </row>
    <row r="14">
      <c r="A14" s="54">
        <v>10000.0</v>
      </c>
      <c r="B14" s="55" t="s">
        <v>78</v>
      </c>
      <c r="C14" s="55" t="s">
        <v>62</v>
      </c>
      <c r="D14" s="54">
        <v>7.0</v>
      </c>
      <c r="E14" s="54">
        <v>5.0</v>
      </c>
      <c r="G14" s="54">
        <v>2.17427861635304</v>
      </c>
      <c r="H14" s="54">
        <v>0.185775915951835</v>
      </c>
      <c r="J14" s="54">
        <v>2.91198246125553</v>
      </c>
      <c r="K14" s="54">
        <v>0.121992790047526</v>
      </c>
      <c r="M14" s="54">
        <v>1.33501936967519</v>
      </c>
      <c r="N14" s="54">
        <v>0.14189020982876</v>
      </c>
      <c r="P14" s="54">
        <v>-1.0</v>
      </c>
      <c r="Q14" s="54">
        <v>1.0</v>
      </c>
      <c r="S14" s="57">
        <f t="shared" ref="S14:T14" si="13">RANK(P14,$P14:$Q14)</f>
        <v>2</v>
      </c>
      <c r="T14" s="61">
        <f t="shared" si="13"/>
        <v>1</v>
      </c>
    </row>
    <row r="15">
      <c r="A15" s="54">
        <v>10000.0</v>
      </c>
      <c r="B15" s="55" t="s">
        <v>12</v>
      </c>
      <c r="C15" s="55" t="s">
        <v>66</v>
      </c>
      <c r="D15" s="54">
        <v>7.0</v>
      </c>
      <c r="E15" s="54">
        <v>10.0</v>
      </c>
      <c r="G15" s="54">
        <v>1.5435323742148</v>
      </c>
      <c r="H15" s="54">
        <v>0.970055486379827</v>
      </c>
      <c r="J15" s="54">
        <v>1.55936461848703</v>
      </c>
      <c r="K15" s="54">
        <v>0.972500502579682</v>
      </c>
      <c r="M15" s="54">
        <v>0.184079609188127</v>
      </c>
      <c r="N15" s="54">
        <v>0.088215849918249</v>
      </c>
      <c r="P15" s="54">
        <v>-1.0</v>
      </c>
      <c r="Q15" s="54">
        <v>1.0</v>
      </c>
      <c r="S15" s="57">
        <f t="shared" ref="S15:T15" si="14">RANK(P15,$P15:$Q15)</f>
        <v>2</v>
      </c>
      <c r="T15" s="61">
        <f t="shared" si="14"/>
        <v>1</v>
      </c>
    </row>
    <row r="16">
      <c r="A16" s="54">
        <v>10000.0</v>
      </c>
      <c r="B16" s="55" t="s">
        <v>78</v>
      </c>
      <c r="C16" s="55" t="s">
        <v>62</v>
      </c>
      <c r="D16" s="54">
        <v>5.0</v>
      </c>
      <c r="E16" s="54">
        <v>5.0</v>
      </c>
      <c r="G16" s="54">
        <v>1.67254667285386</v>
      </c>
      <c r="H16" s="54">
        <v>0.207341399721432</v>
      </c>
      <c r="J16" s="54">
        <v>2.32352586027874</v>
      </c>
      <c r="K16" s="54">
        <v>0.182648513608227</v>
      </c>
      <c r="M16" s="54">
        <v>1.10273960516706</v>
      </c>
      <c r="N16" s="54">
        <v>0.12171302666962</v>
      </c>
      <c r="P16" s="54">
        <v>-1.0</v>
      </c>
      <c r="Q16" s="54">
        <v>1.0</v>
      </c>
      <c r="S16" s="57">
        <f t="shared" ref="S16:T16" si="15">RANK(P16,$P16:$Q16)</f>
        <v>2</v>
      </c>
      <c r="T16" s="61">
        <f t="shared" si="15"/>
        <v>1</v>
      </c>
    </row>
    <row r="17">
      <c r="A17" s="54">
        <v>10000.0</v>
      </c>
      <c r="B17" s="55" t="s">
        <v>12</v>
      </c>
      <c r="C17" s="55" t="s">
        <v>63</v>
      </c>
      <c r="D17" s="54">
        <v>5.0</v>
      </c>
      <c r="E17" s="54">
        <v>10.0</v>
      </c>
      <c r="G17" s="54">
        <v>2.07522410695053</v>
      </c>
      <c r="H17" s="54">
        <v>0.79416906512131</v>
      </c>
      <c r="J17" s="54">
        <v>2.09885959625647</v>
      </c>
      <c r="K17" s="54">
        <v>0.708727444854564</v>
      </c>
      <c r="M17" s="54">
        <v>0.221882570530379</v>
      </c>
      <c r="N17" s="54">
        <v>0.228134095590507</v>
      </c>
      <c r="P17" s="54">
        <v>-1.0</v>
      </c>
      <c r="Q17" s="54">
        <v>1.0</v>
      </c>
      <c r="S17" s="57">
        <f t="shared" ref="S17:T17" si="16">RANK(P17,$P17:$Q17)</f>
        <v>2</v>
      </c>
      <c r="T17" s="61">
        <f t="shared" si="16"/>
        <v>1</v>
      </c>
    </row>
    <row r="18">
      <c r="A18" s="54">
        <v>10000.0</v>
      </c>
      <c r="B18" s="55" t="s">
        <v>78</v>
      </c>
      <c r="C18" s="55" t="s">
        <v>62</v>
      </c>
      <c r="D18" s="54">
        <v>3.0</v>
      </c>
      <c r="E18" s="54">
        <v>10.0</v>
      </c>
      <c r="G18" s="54">
        <v>1.61465099680371</v>
      </c>
      <c r="H18" s="54">
        <v>0.882069052765406</v>
      </c>
      <c r="J18" s="54">
        <v>1.68002360913949</v>
      </c>
      <c r="K18" s="54">
        <v>0.908835343369539</v>
      </c>
      <c r="M18" s="54">
        <v>0.339695540784796</v>
      </c>
      <c r="N18" s="54">
        <v>0.152106522913064</v>
      </c>
      <c r="P18" s="54">
        <v>-1.0</v>
      </c>
      <c r="Q18" s="54">
        <v>1.0</v>
      </c>
      <c r="S18" s="57">
        <f t="shared" ref="S18:T18" si="17">RANK(P18,$P18:$Q18)</f>
        <v>2</v>
      </c>
      <c r="T18" s="61">
        <f t="shared" si="17"/>
        <v>1</v>
      </c>
    </row>
    <row r="19">
      <c r="A19" s="54">
        <v>10000.0</v>
      </c>
      <c r="B19" s="55" t="s">
        <v>12</v>
      </c>
      <c r="C19" s="55" t="s">
        <v>62</v>
      </c>
      <c r="D19" s="54">
        <v>3.0</v>
      </c>
      <c r="E19" s="54">
        <v>5.0</v>
      </c>
      <c r="G19" s="54">
        <v>0.813468632289987</v>
      </c>
      <c r="H19" s="54">
        <v>0.151306261546487</v>
      </c>
      <c r="J19" s="54">
        <v>0.895237209873197</v>
      </c>
      <c r="K19" s="54">
        <v>0.150463364837518</v>
      </c>
      <c r="M19" s="54">
        <v>0.485133476089373</v>
      </c>
      <c r="N19" s="54">
        <v>0.050512820929936</v>
      </c>
      <c r="P19" s="54">
        <v>-1.0</v>
      </c>
      <c r="Q19" s="54">
        <v>1.0</v>
      </c>
      <c r="S19" s="57">
        <f t="shared" ref="S19:T19" si="18">RANK(P19,$P19:$Q19)</f>
        <v>2</v>
      </c>
      <c r="T19" s="61">
        <f t="shared" si="18"/>
        <v>1</v>
      </c>
    </row>
    <row r="23">
      <c r="A23" s="54"/>
      <c r="B23" s="55"/>
      <c r="C23" s="55"/>
      <c r="D23" s="54"/>
      <c r="E23" s="54"/>
      <c r="X23" s="52"/>
      <c r="Y23" s="58"/>
      <c r="Z23" s="58"/>
      <c r="AA23" s="58"/>
      <c r="AB23" s="58"/>
      <c r="AC23" s="58"/>
      <c r="AD23" s="58"/>
      <c r="AE23" s="58"/>
    </row>
    <row r="24">
      <c r="A24" s="54"/>
      <c r="B24" s="55"/>
      <c r="C24" s="55"/>
      <c r="D24" s="54"/>
      <c r="E24" s="54"/>
      <c r="X24" s="52"/>
      <c r="Y24" s="58"/>
      <c r="Z24" s="58"/>
      <c r="AA24" s="58"/>
      <c r="AB24" s="58"/>
      <c r="AC24" s="58"/>
      <c r="AD24" s="58"/>
      <c r="AE24" s="58"/>
    </row>
    <row r="25">
      <c r="A25" s="54"/>
      <c r="B25" s="55"/>
      <c r="C25" s="55"/>
      <c r="D25" s="54"/>
      <c r="E25" s="54"/>
      <c r="X25" s="52"/>
      <c r="Y25" s="58"/>
      <c r="Z25" s="58"/>
      <c r="AA25" s="58"/>
      <c r="AB25" s="58"/>
      <c r="AC25" s="58"/>
      <c r="AD25" s="58"/>
      <c r="AE25" s="58"/>
    </row>
    <row r="26">
      <c r="A26" s="54"/>
      <c r="B26" s="55"/>
      <c r="C26" s="55"/>
      <c r="D26" s="54"/>
      <c r="E26" s="54"/>
      <c r="X26" s="52"/>
      <c r="Y26" s="58"/>
      <c r="Z26" s="58"/>
      <c r="AA26" s="58"/>
      <c r="AB26" s="58"/>
      <c r="AC26" s="58"/>
      <c r="AD26" s="58"/>
      <c r="AE26" s="58"/>
    </row>
    <row r="27">
      <c r="A27" s="54"/>
      <c r="B27" s="55"/>
      <c r="C27" s="55"/>
      <c r="D27" s="54"/>
      <c r="E27" s="54"/>
      <c r="X27" s="52"/>
      <c r="Y27" s="58"/>
      <c r="Z27" s="58"/>
      <c r="AA27" s="58"/>
      <c r="AB27" s="58"/>
      <c r="AC27" s="58"/>
      <c r="AD27" s="58"/>
      <c r="AE27" s="58"/>
    </row>
    <row r="28">
      <c r="A28" s="54"/>
      <c r="B28" s="55"/>
      <c r="C28" s="55"/>
      <c r="D28" s="54"/>
      <c r="E28" s="54"/>
      <c r="X28" s="52"/>
      <c r="Y28" s="58"/>
      <c r="Z28" s="58"/>
      <c r="AA28" s="58"/>
      <c r="AB28" s="58"/>
      <c r="AC28" s="58"/>
      <c r="AD28" s="58"/>
      <c r="AE28" s="58"/>
    </row>
    <row r="29">
      <c r="A29" s="54"/>
      <c r="B29" s="55"/>
      <c r="C29" s="55"/>
      <c r="D29" s="54"/>
      <c r="E29" s="54"/>
      <c r="F29" s="60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4"/>
      <c r="B30" s="55"/>
      <c r="C30" s="55"/>
      <c r="D30" s="54"/>
      <c r="E30" s="54"/>
      <c r="F30" s="60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4"/>
      <c r="B31" s="55"/>
      <c r="C31" s="55"/>
      <c r="D31" s="54"/>
      <c r="E31" s="54"/>
      <c r="F31" s="60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4"/>
      <c r="B32" s="55"/>
      <c r="C32" s="55"/>
      <c r="D32" s="54"/>
      <c r="E32" s="54"/>
      <c r="F32" s="60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4"/>
      <c r="B33" s="55"/>
      <c r="C33" s="55"/>
      <c r="D33" s="54"/>
      <c r="E33" s="54"/>
      <c r="F33" s="54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4"/>
      <c r="B34" s="55"/>
      <c r="C34" s="55"/>
      <c r="D34" s="54"/>
      <c r="E34" s="54"/>
      <c r="F34" s="54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4"/>
      <c r="B35" s="55"/>
      <c r="C35" s="55"/>
      <c r="D35" s="54"/>
      <c r="E35" s="54"/>
      <c r="F35" s="60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4"/>
      <c r="B36" s="55"/>
      <c r="C36" s="55"/>
      <c r="D36" s="54"/>
      <c r="E36" s="54"/>
      <c r="F36" s="60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4"/>
      <c r="B37" s="55"/>
      <c r="C37" s="55"/>
      <c r="D37" s="54"/>
      <c r="E37" s="54"/>
      <c r="F37" s="54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4"/>
      <c r="B38" s="55"/>
      <c r="C38" s="55"/>
      <c r="D38" s="54"/>
      <c r="E38" s="54"/>
      <c r="F38" s="60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4"/>
      <c r="B39" s="55"/>
      <c r="C39" s="55"/>
      <c r="D39" s="54"/>
      <c r="E39" s="54"/>
      <c r="F39" s="60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4"/>
      <c r="B40" s="55"/>
      <c r="C40" s="55"/>
      <c r="D40" s="54"/>
      <c r="E40" s="54"/>
      <c r="F40" s="60"/>
      <c r="Q40" s="52"/>
      <c r="R40" s="52"/>
      <c r="S40" s="52"/>
      <c r="T40" s="52"/>
      <c r="U40" s="52"/>
      <c r="V40" s="52"/>
      <c r="W40" s="52"/>
      <c r="X40" s="52"/>
      <c r="Y40" s="52"/>
      <c r="Z40" s="5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71"/>
    <col customWidth="1" min="4" max="4" width="9.71"/>
    <col customWidth="1" min="5" max="5" width="7.86"/>
  </cols>
  <sheetData>
    <row r="1">
      <c r="A1" s="52" t="s">
        <v>1</v>
      </c>
      <c r="B1" s="52" t="s">
        <v>67</v>
      </c>
      <c r="C1" s="52" t="s">
        <v>57</v>
      </c>
      <c r="D1" s="53" t="s">
        <v>58</v>
      </c>
      <c r="E1" s="53" t="s">
        <v>59</v>
      </c>
      <c r="F1" s="52" t="s">
        <v>68</v>
      </c>
      <c r="G1" s="52" t="s">
        <v>69</v>
      </c>
      <c r="H1" s="52" t="s">
        <v>70</v>
      </c>
      <c r="I1" s="52" t="s">
        <v>71</v>
      </c>
      <c r="J1" s="52" t="s">
        <v>72</v>
      </c>
      <c r="K1" s="52" t="s">
        <v>73</v>
      </c>
      <c r="L1" s="52" t="s">
        <v>74</v>
      </c>
      <c r="M1" s="52" t="s">
        <v>75</v>
      </c>
      <c r="N1" s="52" t="s">
        <v>76</v>
      </c>
      <c r="O1" s="52" t="s">
        <v>6</v>
      </c>
      <c r="P1" s="52" t="s">
        <v>7</v>
      </c>
      <c r="Q1" s="52" t="s">
        <v>61</v>
      </c>
      <c r="R1" s="52" t="s">
        <v>6</v>
      </c>
      <c r="S1" s="52" t="s">
        <v>7</v>
      </c>
      <c r="T1" s="52" t="s">
        <v>61</v>
      </c>
    </row>
    <row r="2">
      <c r="A2" s="54">
        <v>2000.0</v>
      </c>
      <c r="B2" s="55" t="s">
        <v>12</v>
      </c>
      <c r="C2" s="55" t="s">
        <v>62</v>
      </c>
      <c r="D2" s="54">
        <v>7.0</v>
      </c>
      <c r="E2" s="54">
        <v>5.0</v>
      </c>
      <c r="F2" s="54">
        <v>318.01553590067</v>
      </c>
      <c r="G2" s="54">
        <v>215.82894705957</v>
      </c>
      <c r="H2" s="54">
        <v>31.5235572630359</v>
      </c>
      <c r="I2" s="54">
        <v>319.878288269043</v>
      </c>
      <c r="J2" s="54">
        <v>209.693714618683</v>
      </c>
      <c r="K2" s="54">
        <v>28.2552511692047</v>
      </c>
      <c r="L2" s="54">
        <v>53.7935810156189</v>
      </c>
      <c r="M2" s="54">
        <v>34.5928835293573</v>
      </c>
      <c r="N2" s="54">
        <v>15.3023083993872</v>
      </c>
      <c r="O2" s="54">
        <v>-2.0</v>
      </c>
      <c r="P2" s="54">
        <v>0.0</v>
      </c>
      <c r="Q2" s="54">
        <v>2.0</v>
      </c>
      <c r="R2" s="57">
        <f t="shared" ref="R2:T2" si="1">RANK(O2,$O2:$Q2)</f>
        <v>3</v>
      </c>
      <c r="S2" s="59">
        <f t="shared" si="1"/>
        <v>2</v>
      </c>
      <c r="T2" s="56">
        <f t="shared" si="1"/>
        <v>1</v>
      </c>
    </row>
    <row r="3">
      <c r="A3" s="54">
        <v>2000.0</v>
      </c>
      <c r="B3" s="55" t="s">
        <v>78</v>
      </c>
      <c r="C3" s="55" t="s">
        <v>64</v>
      </c>
      <c r="D3" s="54">
        <v>7.0</v>
      </c>
      <c r="E3" s="54">
        <v>7.0</v>
      </c>
      <c r="F3" s="54">
        <v>344.888439816813</v>
      </c>
      <c r="G3" s="54">
        <v>434.508424066728</v>
      </c>
      <c r="H3" s="54">
        <v>18.4245961481525</v>
      </c>
      <c r="I3" s="54">
        <v>356.583309173584</v>
      </c>
      <c r="J3" s="54">
        <v>436.347896575928</v>
      </c>
      <c r="K3" s="54">
        <v>12.6670460700989</v>
      </c>
      <c r="L3" s="54">
        <v>44.0295912232949</v>
      </c>
      <c r="M3" s="54">
        <v>63.240409691056</v>
      </c>
      <c r="N3" s="54">
        <v>16.9190530905982</v>
      </c>
      <c r="O3" s="54">
        <v>0.0</v>
      </c>
      <c r="P3" s="54">
        <v>-2.0</v>
      </c>
      <c r="Q3" s="54">
        <v>2.0</v>
      </c>
      <c r="R3" s="59">
        <f t="shared" ref="R3:T3" si="2">RANK(O3,$O3:$Q3)</f>
        <v>2</v>
      </c>
      <c r="S3" s="57">
        <f t="shared" si="2"/>
        <v>3</v>
      </c>
      <c r="T3" s="56">
        <f t="shared" si="2"/>
        <v>1</v>
      </c>
    </row>
    <row r="4">
      <c r="A4" s="54">
        <v>2000.0</v>
      </c>
      <c r="B4" s="55" t="s">
        <v>12</v>
      </c>
      <c r="C4" s="55" t="s">
        <v>63</v>
      </c>
      <c r="D4" s="54">
        <v>5.0</v>
      </c>
      <c r="E4" s="54">
        <v>10.0</v>
      </c>
      <c r="F4" s="54">
        <v>625.381724534496</v>
      </c>
      <c r="G4" s="54">
        <v>592.962331841069</v>
      </c>
      <c r="H4" s="54">
        <v>27.6584091186523</v>
      </c>
      <c r="I4" s="54">
        <v>616.019936084747</v>
      </c>
      <c r="J4" s="54">
        <v>550.819829463959</v>
      </c>
      <c r="K4" s="54">
        <v>26.1604442596436</v>
      </c>
      <c r="L4" s="54">
        <v>139.85730485912</v>
      </c>
      <c r="M4" s="54">
        <v>142.557896464851</v>
      </c>
      <c r="N4" s="54">
        <v>11.2426385871695</v>
      </c>
      <c r="O4" s="54">
        <v>-1.0</v>
      </c>
      <c r="P4" s="54">
        <v>-1.0</v>
      </c>
      <c r="Q4" s="54">
        <v>2.0</v>
      </c>
      <c r="R4" s="59">
        <f t="shared" ref="R4:T4" si="3">RANK(O4,$O4:$Q4)</f>
        <v>2</v>
      </c>
      <c r="S4" s="59">
        <f t="shared" si="3"/>
        <v>2</v>
      </c>
      <c r="T4" s="56">
        <f t="shared" si="3"/>
        <v>1</v>
      </c>
    </row>
    <row r="5">
      <c r="A5" s="54">
        <v>2000.0</v>
      </c>
      <c r="B5" s="55" t="s">
        <v>78</v>
      </c>
      <c r="C5" s="55" t="s">
        <v>64</v>
      </c>
      <c r="D5" s="54">
        <v>5.0</v>
      </c>
      <c r="E5" s="54">
        <v>10.0</v>
      </c>
      <c r="F5" s="54">
        <v>529.52361427584</v>
      </c>
      <c r="G5" s="54">
        <v>565.376970829502</v>
      </c>
      <c r="H5" s="54">
        <v>17.1240883796446</v>
      </c>
      <c r="I5" s="54">
        <v>534.150674819946</v>
      </c>
      <c r="J5" s="54">
        <v>551.085678100586</v>
      </c>
      <c r="K5" s="54">
        <v>13.9079127311707</v>
      </c>
      <c r="L5" s="54">
        <v>100.892376059746</v>
      </c>
      <c r="M5" s="54">
        <v>76.3868068772313</v>
      </c>
      <c r="N5" s="54">
        <v>8.0007756162329</v>
      </c>
      <c r="O5" s="54">
        <v>-1.0</v>
      </c>
      <c r="P5" s="54">
        <v>-1.0</v>
      </c>
      <c r="Q5" s="54">
        <v>2.0</v>
      </c>
      <c r="R5" s="59">
        <f t="shared" ref="R5:T5" si="4">RANK(O5,$O5:$Q5)</f>
        <v>2</v>
      </c>
      <c r="S5" s="59">
        <f t="shared" si="4"/>
        <v>2</v>
      </c>
      <c r="T5" s="56">
        <f t="shared" si="4"/>
        <v>1</v>
      </c>
    </row>
    <row r="6">
      <c r="A6" s="54">
        <v>2000.0</v>
      </c>
      <c r="B6" s="55" t="s">
        <v>12</v>
      </c>
      <c r="C6" s="55" t="s">
        <v>62</v>
      </c>
      <c r="D6" s="54">
        <v>3.0</v>
      </c>
      <c r="E6" s="54">
        <v>5.0</v>
      </c>
      <c r="F6" s="54">
        <v>134.018472071617</v>
      </c>
      <c r="G6" s="54">
        <v>90.4770789992425</v>
      </c>
      <c r="H6" s="54">
        <v>17.8203351805287</v>
      </c>
      <c r="I6" s="54">
        <v>136.355672359467</v>
      </c>
      <c r="J6" s="54">
        <v>86.4092442989349</v>
      </c>
      <c r="K6" s="54">
        <v>13.9517033100128</v>
      </c>
      <c r="L6" s="54">
        <v>18.4571878942639</v>
      </c>
      <c r="M6" s="54">
        <v>21.6064731543464</v>
      </c>
      <c r="N6" s="54">
        <v>11.950170316508</v>
      </c>
      <c r="O6" s="54">
        <v>-2.0</v>
      </c>
      <c r="P6" s="54">
        <v>0.0</v>
      </c>
      <c r="Q6" s="54">
        <v>2.0</v>
      </c>
      <c r="R6" s="57">
        <f t="shared" ref="R6:T6" si="5">RANK(O6,$O6:$Q6)</f>
        <v>3</v>
      </c>
      <c r="S6" s="59">
        <f t="shared" si="5"/>
        <v>2</v>
      </c>
      <c r="T6" s="56">
        <f t="shared" si="5"/>
        <v>1</v>
      </c>
    </row>
    <row r="7">
      <c r="A7" s="54">
        <v>2000.0</v>
      </c>
      <c r="B7" s="55" t="s">
        <v>78</v>
      </c>
      <c r="C7" s="55" t="s">
        <v>62</v>
      </c>
      <c r="D7" s="54">
        <v>3.0</v>
      </c>
      <c r="E7" s="54">
        <v>10.0</v>
      </c>
      <c r="F7" s="54">
        <v>342.737942787909</v>
      </c>
      <c r="G7" s="54">
        <v>373.97180324216</v>
      </c>
      <c r="H7" s="54">
        <v>13.055729850646</v>
      </c>
      <c r="I7" s="54">
        <v>325.44983458519</v>
      </c>
      <c r="J7" s="54">
        <v>355.686604976654</v>
      </c>
      <c r="K7" s="54">
        <v>13.1462020874023</v>
      </c>
      <c r="L7" s="54">
        <v>67.589420190812</v>
      </c>
      <c r="M7" s="54">
        <v>118.96338872721</v>
      </c>
      <c r="N7" s="54">
        <v>2.44518660317641</v>
      </c>
      <c r="O7" s="54">
        <v>-1.0</v>
      </c>
      <c r="P7" s="54">
        <v>-1.0</v>
      </c>
      <c r="Q7" s="54">
        <v>2.0</v>
      </c>
      <c r="R7" s="59">
        <f t="shared" ref="R7:T7" si="6">RANK(O7,$O7:$Q7)</f>
        <v>2</v>
      </c>
      <c r="S7" s="59">
        <f t="shared" si="6"/>
        <v>2</v>
      </c>
      <c r="T7" s="56">
        <f t="shared" si="6"/>
        <v>1</v>
      </c>
    </row>
    <row r="8">
      <c r="A8" s="54">
        <v>50000.0</v>
      </c>
      <c r="B8" s="55" t="s">
        <v>78</v>
      </c>
      <c r="C8" s="55" t="s">
        <v>62</v>
      </c>
      <c r="D8" s="54">
        <v>7.0</v>
      </c>
      <c r="E8" s="54">
        <v>5.0</v>
      </c>
      <c r="G8" s="54">
        <v>18299.3412911738</v>
      </c>
      <c r="H8" s="54">
        <v>197.041319277979</v>
      </c>
      <c r="J8" s="54">
        <v>18734.5087845325</v>
      </c>
      <c r="K8" s="54">
        <v>190.731195449829</v>
      </c>
      <c r="M8" s="54">
        <v>2236.52617284631</v>
      </c>
      <c r="N8" s="54">
        <v>75.8866650835035</v>
      </c>
      <c r="P8" s="54">
        <v>-1.0</v>
      </c>
      <c r="Q8" s="54">
        <v>1.0</v>
      </c>
      <c r="S8" s="57">
        <f t="shared" ref="S8:T8" si="7">RANK(P8,$P8:$Q8)</f>
        <v>2</v>
      </c>
      <c r="T8" s="61">
        <f t="shared" si="7"/>
        <v>1</v>
      </c>
    </row>
    <row r="9">
      <c r="A9" s="54">
        <v>50000.0</v>
      </c>
      <c r="B9" s="55" t="s">
        <v>12</v>
      </c>
      <c r="C9" s="55" t="s">
        <v>66</v>
      </c>
      <c r="D9" s="54">
        <v>7.0</v>
      </c>
      <c r="E9" s="54">
        <v>10.0</v>
      </c>
      <c r="G9" s="54">
        <v>47497.6079979943</v>
      </c>
      <c r="H9" s="54">
        <v>91.215146587741</v>
      </c>
      <c r="J9" s="54">
        <v>50493.6157450676</v>
      </c>
      <c r="K9" s="54">
        <v>87.6793262958527</v>
      </c>
      <c r="M9" s="54">
        <v>9408.4133142135</v>
      </c>
      <c r="N9" s="54">
        <v>34.3644215911838</v>
      </c>
      <c r="P9" s="54">
        <v>-1.0</v>
      </c>
      <c r="Q9" s="54">
        <v>1.0</v>
      </c>
      <c r="S9" s="57">
        <f t="shared" ref="S9:T9" si="8">RANK(P9,$P9:$Q9)</f>
        <v>2</v>
      </c>
      <c r="T9" s="61">
        <f t="shared" si="8"/>
        <v>1</v>
      </c>
    </row>
    <row r="10">
      <c r="A10" s="54">
        <v>50000.0</v>
      </c>
      <c r="B10" s="55" t="s">
        <v>78</v>
      </c>
      <c r="C10" s="55" t="s">
        <v>62</v>
      </c>
      <c r="D10" s="54">
        <v>5.0</v>
      </c>
      <c r="E10" s="54">
        <v>5.0</v>
      </c>
      <c r="G10" s="54">
        <v>13382.2395043219</v>
      </c>
      <c r="H10" s="54">
        <v>88.5968014424847</v>
      </c>
      <c r="J10" s="54">
        <v>13360.3109519482</v>
      </c>
      <c r="K10" s="54">
        <v>86.8194065093994</v>
      </c>
      <c r="M10" s="54">
        <v>796.45645545042</v>
      </c>
      <c r="N10" s="54">
        <v>41.3997187202875</v>
      </c>
      <c r="P10" s="54">
        <v>-1.0</v>
      </c>
      <c r="Q10" s="54">
        <v>1.0</v>
      </c>
      <c r="S10" s="57">
        <f t="shared" ref="S10:T10" si="9">RANK(P10,$P10:$Q10)</f>
        <v>2</v>
      </c>
      <c r="T10" s="61">
        <f t="shared" si="9"/>
        <v>1</v>
      </c>
    </row>
    <row r="11">
      <c r="A11" s="54">
        <v>50000.0</v>
      </c>
      <c r="B11" s="55" t="s">
        <v>12</v>
      </c>
      <c r="C11" s="55" t="s">
        <v>62</v>
      </c>
      <c r="D11" s="54">
        <v>5.0</v>
      </c>
      <c r="E11" s="54">
        <v>10.0</v>
      </c>
      <c r="G11" s="54">
        <v>34130.0268174218</v>
      </c>
      <c r="H11" s="54">
        <v>39.9443833827972</v>
      </c>
      <c r="J11" s="54">
        <v>35927.1858961582</v>
      </c>
      <c r="K11" s="54">
        <v>38.9704983234405</v>
      </c>
      <c r="M11" s="54">
        <v>6289.43963198701</v>
      </c>
      <c r="N11" s="54">
        <v>11.0325205793188</v>
      </c>
      <c r="P11" s="54">
        <v>-1.0</v>
      </c>
      <c r="Q11" s="54">
        <v>1.0</v>
      </c>
      <c r="S11" s="57">
        <f t="shared" ref="S11:T11" si="10">RANK(P11,$P11:$Q11)</f>
        <v>2</v>
      </c>
      <c r="T11" s="61">
        <f t="shared" si="10"/>
        <v>1</v>
      </c>
    </row>
    <row r="12">
      <c r="A12" s="54">
        <v>50000.0</v>
      </c>
      <c r="B12" s="55" t="s">
        <v>78</v>
      </c>
      <c r="C12" s="55" t="s">
        <v>62</v>
      </c>
      <c r="D12" s="54">
        <v>3.0</v>
      </c>
      <c r="E12" s="54">
        <v>5.0</v>
      </c>
      <c r="G12" s="54">
        <v>8137.04977244715</v>
      </c>
      <c r="H12" s="54">
        <v>55.0990504218686</v>
      </c>
      <c r="J12" s="54">
        <v>8185.03610157967</v>
      </c>
      <c r="K12" s="54">
        <v>52.9334189891815</v>
      </c>
      <c r="M12" s="54">
        <v>635.389546246331</v>
      </c>
      <c r="N12" s="54">
        <v>20.727668566563</v>
      </c>
      <c r="P12" s="54">
        <v>-1.0</v>
      </c>
      <c r="Q12" s="54">
        <v>1.0</v>
      </c>
      <c r="S12" s="57">
        <f t="shared" ref="S12:T12" si="11">RANK(P12,$P12:$Q12)</f>
        <v>2</v>
      </c>
      <c r="T12" s="61">
        <f t="shared" si="11"/>
        <v>1</v>
      </c>
    </row>
    <row r="13">
      <c r="A13" s="54">
        <v>50000.0</v>
      </c>
      <c r="B13" s="55" t="s">
        <v>12</v>
      </c>
      <c r="C13" s="55" t="s">
        <v>62</v>
      </c>
      <c r="D13" s="54">
        <v>3.0</v>
      </c>
      <c r="E13" s="54">
        <v>10.0</v>
      </c>
      <c r="G13" s="54">
        <v>21166.1208809114</v>
      </c>
      <c r="H13" s="54">
        <v>32.9613267529395</v>
      </c>
      <c r="J13" s="54">
        <v>21648.8629689217</v>
      </c>
      <c r="K13" s="54">
        <v>31.599494934082</v>
      </c>
      <c r="M13" s="54">
        <v>1770.14206051404</v>
      </c>
      <c r="N13" s="54">
        <v>9.2534333795607</v>
      </c>
      <c r="P13" s="54">
        <v>-1.0</v>
      </c>
      <c r="Q13" s="54">
        <v>1.0</v>
      </c>
      <c r="S13" s="57">
        <f t="shared" ref="S13:T13" si="12">RANK(P13,$P13:$Q13)</f>
        <v>2</v>
      </c>
      <c r="T13" s="61">
        <f t="shared" si="12"/>
        <v>1</v>
      </c>
    </row>
    <row r="14">
      <c r="A14" s="54">
        <v>10000.0</v>
      </c>
      <c r="B14" s="55" t="s">
        <v>78</v>
      </c>
      <c r="C14" s="55" t="s">
        <v>62</v>
      </c>
      <c r="D14" s="54">
        <v>7.0</v>
      </c>
      <c r="E14" s="54">
        <v>5.0</v>
      </c>
      <c r="G14" s="54">
        <v>3527.06387842086</v>
      </c>
      <c r="H14" s="54">
        <v>87.5420876318409</v>
      </c>
      <c r="J14" s="54">
        <v>3508.28891777992</v>
      </c>
      <c r="K14" s="54">
        <v>89.3725411891937</v>
      </c>
      <c r="M14" s="54">
        <v>654.43629873426</v>
      </c>
      <c r="N14" s="54">
        <v>30.1963000678817</v>
      </c>
      <c r="P14" s="54">
        <v>-1.0</v>
      </c>
      <c r="Q14" s="54">
        <v>1.0</v>
      </c>
      <c r="S14" s="57">
        <f t="shared" ref="S14:T14" si="13">RANK(P14,$P14:$Q14)</f>
        <v>2</v>
      </c>
      <c r="T14" s="61">
        <f t="shared" si="13"/>
        <v>1</v>
      </c>
    </row>
    <row r="15">
      <c r="A15" s="54">
        <v>10000.0</v>
      </c>
      <c r="B15" s="55" t="s">
        <v>12</v>
      </c>
      <c r="C15" s="55" t="s">
        <v>66</v>
      </c>
      <c r="D15" s="54">
        <v>7.0</v>
      </c>
      <c r="E15" s="54">
        <v>10.0</v>
      </c>
      <c r="G15" s="54">
        <v>9134.65929624342</v>
      </c>
      <c r="H15" s="54">
        <v>39.0943274574895</v>
      </c>
      <c r="J15" s="54">
        <v>9374.12689900398</v>
      </c>
      <c r="K15" s="54">
        <v>37.8325178623199</v>
      </c>
      <c r="M15" s="54">
        <v>1382.06706922973</v>
      </c>
      <c r="N15" s="54">
        <v>13.2368999340831</v>
      </c>
      <c r="P15" s="54">
        <v>-1.0</v>
      </c>
      <c r="Q15" s="54">
        <v>1.0</v>
      </c>
      <c r="S15" s="57">
        <f t="shared" ref="S15:T15" si="14">RANK(P15,$P15:$Q15)</f>
        <v>2</v>
      </c>
      <c r="T15" s="61">
        <f t="shared" si="14"/>
        <v>1</v>
      </c>
    </row>
    <row r="16">
      <c r="A16" s="54">
        <v>10000.0</v>
      </c>
      <c r="B16" s="55" t="s">
        <v>78</v>
      </c>
      <c r="C16" s="55" t="s">
        <v>62</v>
      </c>
      <c r="D16" s="54">
        <v>5.0</v>
      </c>
      <c r="E16" s="54">
        <v>5.0</v>
      </c>
      <c r="G16" s="54">
        <v>2464.27892989497</v>
      </c>
      <c r="H16" s="54">
        <v>44.7959924667112</v>
      </c>
      <c r="J16" s="54">
        <v>2383.86390519142</v>
      </c>
      <c r="K16" s="54">
        <v>47.2722611427307</v>
      </c>
      <c r="M16" s="54">
        <v>464.755047855661</v>
      </c>
      <c r="N16" s="54">
        <v>11.8778695757058</v>
      </c>
      <c r="P16" s="54">
        <v>-1.0</v>
      </c>
      <c r="Q16" s="54">
        <v>1.0</v>
      </c>
      <c r="S16" s="57">
        <f t="shared" ref="S16:T16" si="15">RANK(P16,$P16:$Q16)</f>
        <v>2</v>
      </c>
      <c r="T16" s="61">
        <f t="shared" si="15"/>
        <v>1</v>
      </c>
    </row>
    <row r="17">
      <c r="A17" s="54">
        <v>10000.0</v>
      </c>
      <c r="B17" s="55" t="s">
        <v>12</v>
      </c>
      <c r="C17" s="55" t="s">
        <v>63</v>
      </c>
      <c r="D17" s="54">
        <v>5.0</v>
      </c>
      <c r="E17" s="54">
        <v>10.0</v>
      </c>
      <c r="G17" s="54">
        <v>6708.35655933042</v>
      </c>
      <c r="H17" s="54">
        <v>61.1975949810397</v>
      </c>
      <c r="J17" s="54">
        <v>6522.35775876045</v>
      </c>
      <c r="K17" s="54">
        <v>59.2879841327667</v>
      </c>
      <c r="M17" s="54">
        <v>1244.77952569396</v>
      </c>
      <c r="N17" s="54">
        <v>21.0952925504957</v>
      </c>
      <c r="P17" s="54">
        <v>-1.0</v>
      </c>
      <c r="Q17" s="54">
        <v>1.0</v>
      </c>
      <c r="S17" s="57">
        <f t="shared" ref="S17:T17" si="16">RANK(P17,$P17:$Q17)</f>
        <v>2</v>
      </c>
      <c r="T17" s="61">
        <f t="shared" si="16"/>
        <v>1</v>
      </c>
    </row>
    <row r="18">
      <c r="A18" s="54">
        <v>10000.0</v>
      </c>
      <c r="B18" s="55" t="s">
        <v>78</v>
      </c>
      <c r="C18" s="55" t="s">
        <v>62</v>
      </c>
      <c r="D18" s="54">
        <v>3.0</v>
      </c>
      <c r="E18" s="54">
        <v>10.0</v>
      </c>
      <c r="G18" s="54">
        <v>4302.85581008081</v>
      </c>
      <c r="H18" s="54">
        <v>14.466635357949</v>
      </c>
      <c r="J18" s="54">
        <v>4117.87128448486</v>
      </c>
      <c r="K18" s="54">
        <v>14.2418172359467</v>
      </c>
      <c r="M18" s="54">
        <v>669.148217284401</v>
      </c>
      <c r="N18" s="54">
        <v>1.52176428533477</v>
      </c>
      <c r="P18" s="54">
        <v>-1.0</v>
      </c>
      <c r="Q18" s="54">
        <v>1.0</v>
      </c>
      <c r="S18" s="57">
        <f t="shared" ref="S18:T18" si="17">RANK(P18,$P18:$Q18)</f>
        <v>2</v>
      </c>
      <c r="T18" s="61">
        <f t="shared" si="17"/>
        <v>1</v>
      </c>
    </row>
    <row r="19">
      <c r="A19" s="54">
        <v>10000.0</v>
      </c>
      <c r="B19" s="55" t="s">
        <v>12</v>
      </c>
      <c r="C19" s="55" t="s">
        <v>62</v>
      </c>
      <c r="D19" s="54">
        <v>3.0</v>
      </c>
      <c r="E19" s="54">
        <v>5.0</v>
      </c>
      <c r="G19" s="54">
        <v>1478.45723228301</v>
      </c>
      <c r="H19" s="54">
        <v>26.4936341470288</v>
      </c>
      <c r="J19" s="54">
        <v>1447.61685371399</v>
      </c>
      <c r="K19" s="54">
        <v>24.9476127624512</v>
      </c>
      <c r="M19" s="54">
        <v>221.577950704057</v>
      </c>
      <c r="N19" s="54">
        <v>8.79616911431758</v>
      </c>
      <c r="P19" s="54">
        <v>-1.0</v>
      </c>
      <c r="Q19" s="54">
        <v>1.0</v>
      </c>
      <c r="S19" s="57">
        <f t="shared" ref="S19:T19" si="18">RANK(P19,$P19:$Q19)</f>
        <v>2</v>
      </c>
      <c r="T19" s="61">
        <f t="shared" si="18"/>
        <v>1</v>
      </c>
    </row>
    <row r="23">
      <c r="A23" s="54"/>
      <c r="B23" s="55"/>
      <c r="C23" s="55"/>
      <c r="D23" s="54"/>
      <c r="E23" s="54"/>
      <c r="F23" s="60"/>
      <c r="G23" s="60"/>
      <c r="H23" s="60"/>
      <c r="X23" s="52"/>
      <c r="Y23" s="58">
        <f t="shared" ref="Y23:Y28" si="19">if(T23:T118&gt;S23:S118,1,0)</f>
        <v>0</v>
      </c>
      <c r="Z23" s="58">
        <f t="shared" ref="Z23:Z28" si="20">if(T23:T118&gt;R23:R118,1,0)</f>
        <v>0</v>
      </c>
      <c r="AA23" s="58">
        <f t="shared" ref="AA23:AA28" si="21">if($T23:$T118=$S23:$S118,1,0)</f>
        <v>1</v>
      </c>
      <c r="AB23" s="58">
        <f t="shared" ref="AB23:AB28" si="22">if($T23:$T118=$R23:$R118,1,0)</f>
        <v>1</v>
      </c>
      <c r="AC23" s="58">
        <f t="shared" ref="AC23:AC28" si="23">if($T23:$T118&lt;$S23:$S118,1,0)</f>
        <v>0</v>
      </c>
      <c r="AD23" s="58">
        <f t="shared" ref="AD23:AD28" si="24">if($T23:$T118&lt;$R23:$R118,1,0)</f>
        <v>0</v>
      </c>
      <c r="AE23" s="58">
        <f t="shared" ref="AE23:AE28" si="25">if(AND(T2=1, S2&gt;1,R2&gt;1),1,0)</f>
        <v>1</v>
      </c>
    </row>
    <row r="24">
      <c r="A24" s="54"/>
      <c r="B24" s="55"/>
      <c r="C24" s="55"/>
      <c r="D24" s="54"/>
      <c r="E24" s="54"/>
      <c r="F24" s="60"/>
      <c r="G24" s="60"/>
      <c r="H24" s="60"/>
      <c r="X24" s="52"/>
      <c r="Y24" s="58">
        <f t="shared" si="19"/>
        <v>0</v>
      </c>
      <c r="Z24" s="58">
        <f t="shared" si="20"/>
        <v>0</v>
      </c>
      <c r="AA24" s="58">
        <f t="shared" si="21"/>
        <v>1</v>
      </c>
      <c r="AB24" s="58">
        <f t="shared" si="22"/>
        <v>1</v>
      </c>
      <c r="AC24" s="58">
        <f t="shared" si="23"/>
        <v>0</v>
      </c>
      <c r="AD24" s="58">
        <f t="shared" si="24"/>
        <v>0</v>
      </c>
      <c r="AE24" s="58">
        <f t="shared" si="25"/>
        <v>1</v>
      </c>
    </row>
    <row r="25">
      <c r="A25" s="54"/>
      <c r="B25" s="55"/>
      <c r="C25" s="55"/>
      <c r="D25" s="54"/>
      <c r="E25" s="54"/>
      <c r="F25" s="54"/>
      <c r="G25" s="60"/>
      <c r="H25" s="60"/>
      <c r="X25" s="52"/>
      <c r="Y25" s="58">
        <f t="shared" si="19"/>
        <v>0</v>
      </c>
      <c r="Z25" s="58">
        <f t="shared" si="20"/>
        <v>0</v>
      </c>
      <c r="AA25" s="58">
        <f t="shared" si="21"/>
        <v>1</v>
      </c>
      <c r="AB25" s="58">
        <f t="shared" si="22"/>
        <v>1</v>
      </c>
      <c r="AC25" s="58">
        <f t="shared" si="23"/>
        <v>0</v>
      </c>
      <c r="AD25" s="58">
        <f t="shared" si="24"/>
        <v>0</v>
      </c>
      <c r="AE25" s="58">
        <f t="shared" si="25"/>
        <v>1</v>
      </c>
    </row>
    <row r="26">
      <c r="A26" s="54"/>
      <c r="B26" s="55"/>
      <c r="C26" s="55"/>
      <c r="D26" s="54"/>
      <c r="E26" s="54"/>
      <c r="F26" s="54"/>
      <c r="G26" s="60"/>
      <c r="H26" s="60"/>
      <c r="X26" s="52"/>
      <c r="Y26" s="58">
        <f t="shared" si="19"/>
        <v>0</v>
      </c>
      <c r="Z26" s="58">
        <f t="shared" si="20"/>
        <v>0</v>
      </c>
      <c r="AA26" s="58">
        <f t="shared" si="21"/>
        <v>1</v>
      </c>
      <c r="AB26" s="58">
        <f t="shared" si="22"/>
        <v>1</v>
      </c>
      <c r="AC26" s="58">
        <f t="shared" si="23"/>
        <v>0</v>
      </c>
      <c r="AD26" s="58">
        <f t="shared" si="24"/>
        <v>0</v>
      </c>
      <c r="AE26" s="58">
        <f t="shared" si="25"/>
        <v>1</v>
      </c>
    </row>
    <row r="27">
      <c r="A27" s="54"/>
      <c r="B27" s="55"/>
      <c r="C27" s="55"/>
      <c r="D27" s="54"/>
      <c r="E27" s="54"/>
      <c r="F27" s="60"/>
      <c r="G27" s="60"/>
      <c r="H27" s="60"/>
      <c r="X27" s="52"/>
      <c r="Y27" s="58">
        <f t="shared" si="19"/>
        <v>0</v>
      </c>
      <c r="Z27" s="58">
        <f t="shared" si="20"/>
        <v>0</v>
      </c>
      <c r="AA27" s="58">
        <f t="shared" si="21"/>
        <v>1</v>
      </c>
      <c r="AB27" s="58">
        <f t="shared" si="22"/>
        <v>1</v>
      </c>
      <c r="AC27" s="58">
        <f t="shared" si="23"/>
        <v>0</v>
      </c>
      <c r="AD27" s="58">
        <f t="shared" si="24"/>
        <v>0</v>
      </c>
      <c r="AE27" s="58">
        <f t="shared" si="25"/>
        <v>1</v>
      </c>
    </row>
    <row r="28">
      <c r="A28" s="54"/>
      <c r="B28" s="55"/>
      <c r="C28" s="55"/>
      <c r="D28" s="54"/>
      <c r="E28" s="54"/>
      <c r="F28" s="54"/>
      <c r="G28" s="60"/>
      <c r="H28" s="60"/>
      <c r="X28" s="52"/>
      <c r="Y28" s="58">
        <f t="shared" si="19"/>
        <v>0</v>
      </c>
      <c r="Z28" s="58">
        <f t="shared" si="20"/>
        <v>0</v>
      </c>
      <c r="AA28" s="58">
        <f t="shared" si="21"/>
        <v>1</v>
      </c>
      <c r="AB28" s="58">
        <f t="shared" si="22"/>
        <v>1</v>
      </c>
      <c r="AC28" s="58">
        <f t="shared" si="23"/>
        <v>0</v>
      </c>
      <c r="AD28" s="58">
        <f t="shared" si="24"/>
        <v>0</v>
      </c>
      <c r="AE28" s="58">
        <f t="shared" si="25"/>
        <v>1</v>
      </c>
    </row>
    <row r="29">
      <c r="A29" s="54"/>
      <c r="B29" s="55"/>
      <c r="C29" s="55"/>
      <c r="D29" s="54"/>
      <c r="E29" s="54"/>
      <c r="F29" s="60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4"/>
      <c r="B30" s="55"/>
      <c r="C30" s="55"/>
      <c r="D30" s="54"/>
      <c r="E30" s="54"/>
      <c r="F30" s="60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4"/>
      <c r="B31" s="55"/>
      <c r="C31" s="55"/>
      <c r="D31" s="54"/>
      <c r="E31" s="54"/>
      <c r="F31" s="60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4"/>
      <c r="B32" s="55"/>
      <c r="C32" s="55"/>
      <c r="D32" s="54"/>
      <c r="E32" s="54"/>
      <c r="F32" s="60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4"/>
      <c r="B33" s="55"/>
      <c r="C33" s="55"/>
      <c r="D33" s="54"/>
      <c r="E33" s="54"/>
      <c r="F33" s="60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4"/>
      <c r="B34" s="55"/>
      <c r="C34" s="55"/>
      <c r="D34" s="54"/>
      <c r="E34" s="54"/>
      <c r="F34" s="60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4"/>
      <c r="B35" s="55"/>
      <c r="C35" s="55"/>
      <c r="D35" s="54"/>
      <c r="E35" s="54"/>
      <c r="F35" s="60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4"/>
      <c r="B36" s="55"/>
      <c r="C36" s="55"/>
      <c r="D36" s="54"/>
      <c r="E36" s="54"/>
      <c r="F36" s="60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4"/>
      <c r="B37" s="55"/>
      <c r="C37" s="55"/>
      <c r="D37" s="54"/>
      <c r="E37" s="54"/>
      <c r="F37" s="60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4"/>
      <c r="B38" s="55"/>
      <c r="C38" s="55"/>
      <c r="D38" s="54"/>
      <c r="E38" s="54"/>
      <c r="F38" s="60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4"/>
      <c r="B39" s="55"/>
      <c r="C39" s="55"/>
      <c r="D39" s="54"/>
      <c r="E39" s="54"/>
      <c r="F39" s="60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4"/>
      <c r="B40" s="55"/>
      <c r="C40" s="55"/>
      <c r="D40" s="54"/>
      <c r="E40" s="54"/>
      <c r="F40" s="60"/>
      <c r="Q40" s="52"/>
      <c r="R40" s="52"/>
      <c r="S40" s="52"/>
      <c r="T40" s="52"/>
      <c r="U40" s="52"/>
      <c r="V40" s="52"/>
      <c r="W40" s="52"/>
      <c r="X40" s="52"/>
      <c r="Y40" s="52"/>
      <c r="Z40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8.71"/>
    <col customWidth="1" min="3" max="3" width="9.71"/>
    <col customWidth="1" min="4" max="5" width="3.86"/>
    <col customWidth="1" min="6" max="14" width="11.43"/>
  </cols>
  <sheetData>
    <row r="1" ht="19.5" customHeight="1">
      <c r="A1" s="34" t="s">
        <v>2</v>
      </c>
      <c r="B1" s="34" t="s">
        <v>1</v>
      </c>
      <c r="C1" s="35" t="s">
        <v>57</v>
      </c>
      <c r="D1" s="35" t="s">
        <v>58</v>
      </c>
      <c r="E1" s="35" t="s">
        <v>59</v>
      </c>
      <c r="F1" s="35" t="s">
        <v>60</v>
      </c>
      <c r="G1" s="36"/>
      <c r="H1" s="36"/>
      <c r="I1" s="35" t="s">
        <v>16</v>
      </c>
      <c r="J1" s="36"/>
      <c r="K1" s="36"/>
      <c r="L1" s="35" t="s">
        <v>19</v>
      </c>
      <c r="M1" s="36"/>
      <c r="N1" s="36"/>
    </row>
    <row r="2" ht="21.0" customHeight="1">
      <c r="A2" s="9"/>
      <c r="B2" s="9"/>
      <c r="C2" s="9"/>
      <c r="D2" s="9"/>
      <c r="E2" s="9"/>
      <c r="F2" s="37" t="s">
        <v>6</v>
      </c>
      <c r="G2" s="37" t="s">
        <v>7</v>
      </c>
      <c r="H2" s="37" t="s">
        <v>61</v>
      </c>
      <c r="I2" s="37" t="s">
        <v>6</v>
      </c>
      <c r="J2" s="37" t="s">
        <v>7</v>
      </c>
      <c r="K2" s="37" t="s">
        <v>61</v>
      </c>
      <c r="L2" s="37" t="s">
        <v>6</v>
      </c>
      <c r="M2" s="37" t="s">
        <v>7</v>
      </c>
      <c r="N2" s="37" t="s">
        <v>61</v>
      </c>
    </row>
    <row r="3">
      <c r="A3" s="31" t="s">
        <v>12</v>
      </c>
      <c r="B3" s="31">
        <v>2000.0</v>
      </c>
      <c r="C3" s="62" t="s">
        <v>64</v>
      </c>
      <c r="D3" s="62">
        <v>5.0</v>
      </c>
      <c r="E3" s="62">
        <v>7.0</v>
      </c>
      <c r="F3" s="63">
        <v>17090.2241773334</v>
      </c>
      <c r="G3" s="63">
        <v>16232.5379674765</v>
      </c>
      <c r="H3" s="64">
        <v>17061.2740307567</v>
      </c>
      <c r="I3" s="63">
        <v>0.158932958694237</v>
      </c>
      <c r="J3" s="63">
        <v>0.15203258807457</v>
      </c>
      <c r="K3" s="63">
        <v>0.457273566662746</v>
      </c>
      <c r="L3" s="63">
        <v>403.431098937988</v>
      </c>
      <c r="M3" s="63">
        <v>140.275795698165</v>
      </c>
      <c r="N3" s="64">
        <v>32.4733860492706</v>
      </c>
    </row>
    <row r="4">
      <c r="F4" s="65">
        <v>603.28650932536</v>
      </c>
      <c r="G4" s="65">
        <v>412.598609074524</v>
      </c>
      <c r="H4" s="65">
        <v>385.014180992188</v>
      </c>
      <c r="I4" s="65">
        <v>0.229704017107984</v>
      </c>
      <c r="J4" s="65">
        <v>0.0913989635115883</v>
      </c>
      <c r="K4" s="65">
        <v>0.113421451664744</v>
      </c>
      <c r="L4" s="65">
        <v>53.1418595483166</v>
      </c>
      <c r="M4" s="65">
        <v>13.1686636633753</v>
      </c>
      <c r="N4" s="65">
        <v>8.98803028354228</v>
      </c>
    </row>
    <row r="5">
      <c r="C5" s="62" t="s">
        <v>79</v>
      </c>
      <c r="D5" s="62">
        <v>3.0</v>
      </c>
      <c r="E5" s="62">
        <v>7.0</v>
      </c>
      <c r="F5" s="64">
        <v>215.416197463958</v>
      </c>
      <c r="G5" s="63">
        <v>215.408796713018</v>
      </c>
      <c r="H5" s="63">
        <v>215.414037077885</v>
      </c>
      <c r="I5" s="64">
        <v>0.0029879205240145</v>
      </c>
      <c r="J5" s="63">
        <v>0.0296590724479959</v>
      </c>
      <c r="K5" s="63">
        <v>0.0120941301827898</v>
      </c>
      <c r="L5" s="63">
        <v>818.636057376861</v>
      </c>
      <c r="M5" s="63">
        <v>126.546301364898</v>
      </c>
      <c r="N5" s="64">
        <v>77.192889213562</v>
      </c>
    </row>
    <row r="6">
      <c r="F6" s="65">
        <v>5.15788697748056E-4</v>
      </c>
      <c r="G6" s="65">
        <v>0.00146516519896665</v>
      </c>
      <c r="H6" s="65">
        <v>0.0133479197912351</v>
      </c>
      <c r="I6" s="65">
        <v>2.98771800125479E-4</v>
      </c>
      <c r="J6" s="65">
        <v>0.00114961275198957</v>
      </c>
      <c r="K6" s="65">
        <v>8.64395620758815E-4</v>
      </c>
      <c r="L6" s="65">
        <v>116.272574276805</v>
      </c>
      <c r="M6" s="65">
        <v>17.4532889520137</v>
      </c>
      <c r="N6" s="65">
        <v>3.9149331540865</v>
      </c>
    </row>
    <row r="7">
      <c r="B7" s="16">
        <v>10000.0</v>
      </c>
      <c r="C7" s="62" t="s">
        <v>66</v>
      </c>
      <c r="D7" s="62">
        <v>5.0</v>
      </c>
      <c r="E7" s="62">
        <v>2.0</v>
      </c>
      <c r="F7" s="66" t="s">
        <v>28</v>
      </c>
      <c r="G7" s="63">
        <v>16895.3461879059</v>
      </c>
      <c r="H7" s="64">
        <v>17123.8077790098</v>
      </c>
      <c r="I7" s="66" t="s">
        <v>28</v>
      </c>
      <c r="J7" s="63">
        <v>0.0288725272764812</v>
      </c>
      <c r="K7" s="64">
        <v>0.00562787176334585</v>
      </c>
      <c r="L7" s="66" t="s">
        <v>28</v>
      </c>
      <c r="M7" s="63">
        <v>369.18179321289</v>
      </c>
      <c r="N7" s="64">
        <v>24.1846964359283</v>
      </c>
    </row>
    <row r="8">
      <c r="C8" s="9"/>
      <c r="D8" s="9"/>
      <c r="E8" s="9"/>
      <c r="F8" s="9"/>
      <c r="G8" s="67">
        <v>54.601838030751</v>
      </c>
      <c r="H8" s="67">
        <v>69.7799124212952</v>
      </c>
      <c r="I8" s="9"/>
      <c r="J8" s="67">
        <v>0.00366569535963026</v>
      </c>
      <c r="K8" s="67">
        <v>0.00558548258556337</v>
      </c>
      <c r="L8" s="9"/>
      <c r="M8" s="67">
        <v>75.6595066917194</v>
      </c>
      <c r="N8" s="67">
        <v>5.62904067648589</v>
      </c>
    </row>
    <row r="9">
      <c r="C9" s="68" t="s">
        <v>80</v>
      </c>
      <c r="D9" s="68">
        <v>3.0</v>
      </c>
      <c r="E9" s="68">
        <v>5.0</v>
      </c>
      <c r="F9" s="69" t="s">
        <v>28</v>
      </c>
      <c r="G9" s="70">
        <v>215.36082084687</v>
      </c>
      <c r="H9" s="70">
        <v>215.36317532218</v>
      </c>
      <c r="I9" s="69" t="s">
        <v>28</v>
      </c>
      <c r="J9" s="70">
        <v>0.352405799627136</v>
      </c>
      <c r="K9" s="70">
        <v>0.188271247761692</v>
      </c>
      <c r="L9" s="69" t="s">
        <v>28</v>
      </c>
      <c r="M9" s="70">
        <v>701.014336109161</v>
      </c>
      <c r="N9" s="71">
        <v>161.493258953094</v>
      </c>
    </row>
    <row r="10">
      <c r="B10" s="9"/>
      <c r="C10" s="9"/>
      <c r="D10" s="9"/>
      <c r="E10" s="9"/>
      <c r="F10" s="9"/>
      <c r="G10" s="67">
        <v>0.0244379939373734</v>
      </c>
      <c r="H10" s="67">
        <v>0.191811321857732</v>
      </c>
      <c r="I10" s="9"/>
      <c r="J10" s="67">
        <v>0.00932025296657572</v>
      </c>
      <c r="K10" s="67">
        <v>0.146393998935909</v>
      </c>
      <c r="L10" s="9"/>
      <c r="M10" s="67">
        <v>53.7093975216701</v>
      </c>
      <c r="N10" s="67">
        <v>136.674941807479</v>
      </c>
    </row>
    <row r="11">
      <c r="B11" s="31">
        <v>50000.0</v>
      </c>
      <c r="C11" s="68" t="s">
        <v>63</v>
      </c>
      <c r="D11" s="68">
        <v>5.0</v>
      </c>
      <c r="E11" s="68">
        <v>5.0</v>
      </c>
      <c r="F11" s="69" t="s">
        <v>28</v>
      </c>
      <c r="G11" s="70">
        <v>15895.2147371609</v>
      </c>
      <c r="H11" s="71">
        <v>17216.6436701586</v>
      </c>
      <c r="I11" s="69" t="s">
        <v>28</v>
      </c>
      <c r="J11" s="70">
        <v>0.79710415041247</v>
      </c>
      <c r="K11" s="71">
        <v>0.238013768514723</v>
      </c>
      <c r="L11" s="69" t="s">
        <v>28</v>
      </c>
      <c r="M11" s="70">
        <v>7708.3271267414</v>
      </c>
      <c r="N11" s="71">
        <v>20.6012027263641</v>
      </c>
    </row>
    <row r="12">
      <c r="G12" s="65">
        <v>211.936419279234</v>
      </c>
      <c r="H12" s="65">
        <v>198.391742489566</v>
      </c>
      <c r="J12" s="65">
        <v>0.042407847968726</v>
      </c>
      <c r="K12" s="65">
        <v>0.0538966591548289</v>
      </c>
      <c r="M12" s="65">
        <v>1677.08620860667</v>
      </c>
      <c r="N12" s="65">
        <v>11.0285934405279</v>
      </c>
    </row>
    <row r="13">
      <c r="C13" s="62" t="s">
        <v>80</v>
      </c>
      <c r="D13" s="62">
        <v>3.0</v>
      </c>
      <c r="E13" s="62">
        <v>7.0</v>
      </c>
      <c r="F13" s="66" t="s">
        <v>28</v>
      </c>
      <c r="G13" s="63">
        <v>215.363853470561</v>
      </c>
      <c r="H13" s="63">
        <v>215.324009913344</v>
      </c>
      <c r="I13" s="66" t="s">
        <v>28</v>
      </c>
      <c r="J13" s="63">
        <v>0.429009906966602</v>
      </c>
      <c r="K13" s="64">
        <v>0.201408359656742</v>
      </c>
      <c r="L13" s="66" t="s">
        <v>28</v>
      </c>
      <c r="M13" s="63">
        <v>6814.37820935249</v>
      </c>
      <c r="N13" s="64">
        <v>372.793596506118</v>
      </c>
    </row>
    <row r="14">
      <c r="G14" s="65">
        <v>0.107071324563481</v>
      </c>
      <c r="H14" s="65">
        <v>0.023336203477758</v>
      </c>
      <c r="J14" s="65">
        <v>0.0144910967071983</v>
      </c>
      <c r="K14" s="65">
        <v>0.0859443034360445</v>
      </c>
      <c r="M14" s="65">
        <v>683.094481229942</v>
      </c>
      <c r="N14" s="65">
        <v>138.077226125344</v>
      </c>
    </row>
    <row r="15">
      <c r="A15" s="16" t="s">
        <v>22</v>
      </c>
      <c r="B15" s="16">
        <v>2000.0</v>
      </c>
      <c r="C15" s="62" t="s">
        <v>66</v>
      </c>
      <c r="D15" s="62">
        <v>7.0</v>
      </c>
      <c r="E15" s="62">
        <v>2.0</v>
      </c>
      <c r="F15" s="63">
        <v>8866135.90550832</v>
      </c>
      <c r="G15" s="63">
        <v>8809999.95463179</v>
      </c>
      <c r="H15" s="64">
        <v>8900916.50119822</v>
      </c>
      <c r="I15" s="63">
        <v>1.55180305726841E-4</v>
      </c>
      <c r="J15" s="63">
        <v>0.0146756566729693</v>
      </c>
      <c r="K15" s="63">
        <v>0.0744776312608011</v>
      </c>
      <c r="L15" s="63">
        <v>447.669484853744</v>
      </c>
      <c r="M15" s="63">
        <v>54.6997911930084</v>
      </c>
      <c r="N15" s="63">
        <v>63.200644493103</v>
      </c>
    </row>
    <row r="16">
      <c r="F16" s="65">
        <v>8827.89719887423</v>
      </c>
      <c r="G16" s="65">
        <v>19887.6135132763</v>
      </c>
      <c r="H16" s="65">
        <v>28826.3471807581</v>
      </c>
      <c r="I16" s="65">
        <v>0.015234678892646</v>
      </c>
      <c r="J16" s="65">
        <v>0.00147921197853583</v>
      </c>
      <c r="K16" s="65">
        <v>0.0215240718044457</v>
      </c>
      <c r="L16" s="65">
        <v>50.6935959995807</v>
      </c>
      <c r="M16" s="65">
        <v>5.5717238198954</v>
      </c>
      <c r="N16" s="65">
        <v>14.8623178024343</v>
      </c>
    </row>
    <row r="17">
      <c r="C17" s="62" t="s">
        <v>81</v>
      </c>
      <c r="D17" s="62">
        <v>3.0</v>
      </c>
      <c r="E17" s="62">
        <v>5.0</v>
      </c>
      <c r="F17" s="63">
        <v>209.077964265467</v>
      </c>
      <c r="G17" s="63">
        <v>209.101746742423</v>
      </c>
      <c r="H17" s="64">
        <v>209.149494829092</v>
      </c>
      <c r="I17" s="64">
        <v>0.0177862936484803</v>
      </c>
      <c r="J17" s="63">
        <v>0.0343375536007385</v>
      </c>
      <c r="K17" s="63">
        <v>0.0474141326623839</v>
      </c>
      <c r="L17" s="63">
        <v>949.677281141281</v>
      </c>
      <c r="M17" s="63">
        <v>72.7617092132568</v>
      </c>
      <c r="N17" s="64">
        <v>47.2732324600219</v>
      </c>
    </row>
    <row r="18">
      <c r="C18" s="9"/>
      <c r="D18" s="9"/>
      <c r="E18" s="9"/>
      <c r="F18" s="67">
        <v>0.0514801726877491</v>
      </c>
      <c r="G18" s="67">
        <v>0.0959741724940644</v>
      </c>
      <c r="H18" s="67">
        <v>0.0491258918691864</v>
      </c>
      <c r="I18" s="67">
        <v>0.00208261155104702</v>
      </c>
      <c r="J18" s="67">
        <v>0.00251269686362458</v>
      </c>
      <c r="K18" s="67">
        <v>0.025575825391768</v>
      </c>
      <c r="L18" s="67">
        <v>262.558178990054</v>
      </c>
      <c r="M18" s="67">
        <v>9.42155645360716</v>
      </c>
      <c r="N18" s="67">
        <v>5.15500572632206</v>
      </c>
    </row>
    <row r="19">
      <c r="B19" s="16">
        <v>10000.0</v>
      </c>
      <c r="C19" s="62" t="s">
        <v>62</v>
      </c>
      <c r="D19" s="62">
        <v>5.0</v>
      </c>
      <c r="E19" s="62">
        <v>10.0</v>
      </c>
      <c r="F19" s="66" t="s">
        <v>28</v>
      </c>
      <c r="G19" s="63">
        <v>13391.553489171</v>
      </c>
      <c r="H19" s="64">
        <v>14832.841144334</v>
      </c>
      <c r="I19" s="66" t="s">
        <v>28</v>
      </c>
      <c r="J19" s="63">
        <v>1.78192586144974</v>
      </c>
      <c r="K19" s="64">
        <v>1.45121945212296</v>
      </c>
      <c r="L19" s="66" t="s">
        <v>28</v>
      </c>
      <c r="M19" s="63">
        <v>6537.53080916404</v>
      </c>
      <c r="N19" s="64">
        <v>16.1215624809265</v>
      </c>
    </row>
    <row r="20">
      <c r="G20" s="65">
        <v>799.976126101965</v>
      </c>
      <c r="H20" s="65">
        <v>744.528164444099</v>
      </c>
      <c r="J20" s="65">
        <v>0.61595408991851</v>
      </c>
      <c r="K20" s="65">
        <v>0.305592320621146</v>
      </c>
      <c r="M20" s="65">
        <v>1177.09969856377</v>
      </c>
      <c r="N20" s="65">
        <v>31.6019490765574</v>
      </c>
    </row>
    <row r="21">
      <c r="C21" s="62" t="s">
        <v>82</v>
      </c>
      <c r="D21" s="62">
        <v>5.0</v>
      </c>
      <c r="E21" s="62">
        <v>10.0</v>
      </c>
      <c r="F21" s="66" t="s">
        <v>28</v>
      </c>
      <c r="G21" s="64">
        <v>3178273.63527963</v>
      </c>
      <c r="H21" s="63">
        <v>3175820.14568079</v>
      </c>
      <c r="I21" s="66" t="s">
        <v>28</v>
      </c>
      <c r="J21" s="63">
        <v>2.8802760080337</v>
      </c>
      <c r="K21" s="64">
        <v>2.45359191421092</v>
      </c>
      <c r="L21" s="66" t="s">
        <v>28</v>
      </c>
      <c r="M21" s="63">
        <v>3813.03624844551</v>
      </c>
      <c r="N21" s="64">
        <v>521.644575357437</v>
      </c>
    </row>
    <row r="22">
      <c r="B22" s="9"/>
      <c r="C22" s="9"/>
      <c r="D22" s="9"/>
      <c r="E22" s="9"/>
      <c r="F22" s="9"/>
      <c r="G22" s="67">
        <v>1740.95031720433</v>
      </c>
      <c r="H22" s="67">
        <v>2609.54807064554</v>
      </c>
      <c r="I22" s="9"/>
      <c r="J22" s="67">
        <v>0.0620503257482375</v>
      </c>
      <c r="K22" s="67">
        <v>0.0909775962470158</v>
      </c>
      <c r="L22" s="9"/>
      <c r="M22" s="67">
        <v>520.441828143641</v>
      </c>
      <c r="N22" s="67">
        <v>41.2840226056172</v>
      </c>
    </row>
    <row r="23">
      <c r="B23" s="31">
        <v>50000.0</v>
      </c>
      <c r="C23" s="68" t="s">
        <v>62</v>
      </c>
      <c r="D23" s="68">
        <v>7.0</v>
      </c>
      <c r="E23" s="68">
        <v>5.0</v>
      </c>
      <c r="F23" s="69" t="s">
        <v>28</v>
      </c>
      <c r="G23" s="70">
        <v>6554237.7724138</v>
      </c>
      <c r="H23" s="71">
        <v>9270432.80258977</v>
      </c>
      <c r="I23" s="69" t="s">
        <v>28</v>
      </c>
      <c r="J23" s="70">
        <v>3.92720306397911</v>
      </c>
      <c r="K23" s="71">
        <v>0.106130048698375</v>
      </c>
      <c r="L23" s="69" t="s">
        <v>28</v>
      </c>
      <c r="M23" s="70">
        <v>10275.4921958446</v>
      </c>
      <c r="N23" s="71">
        <v>206.969185113906</v>
      </c>
    </row>
    <row r="24">
      <c r="C24" s="9"/>
      <c r="D24" s="9"/>
      <c r="E24" s="9"/>
      <c r="F24" s="9"/>
      <c r="G24" s="67">
        <v>1042732.99565961</v>
      </c>
      <c r="H24" s="67">
        <v>64359.8216002974</v>
      </c>
      <c r="I24" s="9"/>
      <c r="J24" s="67">
        <v>1.49141025435667</v>
      </c>
      <c r="K24" s="67">
        <v>0.0872319207099518</v>
      </c>
      <c r="L24" s="9"/>
      <c r="M24" s="67">
        <v>2459.24726909288</v>
      </c>
      <c r="N24" s="67">
        <v>66.9458329440102</v>
      </c>
    </row>
    <row r="25">
      <c r="C25" s="68" t="s">
        <v>83</v>
      </c>
      <c r="D25" s="68">
        <v>7.0</v>
      </c>
      <c r="E25" s="68">
        <v>10.0</v>
      </c>
      <c r="F25" s="69" t="s">
        <v>28</v>
      </c>
      <c r="G25" s="71">
        <v>57.2140865110117</v>
      </c>
      <c r="H25" s="70">
        <v>57.0322189580915</v>
      </c>
      <c r="I25" s="69" t="s">
        <v>28</v>
      </c>
      <c r="J25" s="71">
        <v>1.02738450267457</v>
      </c>
      <c r="K25" s="70">
        <v>2.54311093934538</v>
      </c>
      <c r="L25" s="69" t="s">
        <v>28</v>
      </c>
      <c r="M25" s="70">
        <v>10901.2685461044</v>
      </c>
      <c r="N25" s="71">
        <v>952.747035503387</v>
      </c>
    </row>
    <row r="26">
      <c r="A26" s="9"/>
      <c r="B26" s="9"/>
      <c r="C26" s="9"/>
      <c r="D26" s="9"/>
      <c r="E26" s="9"/>
      <c r="F26" s="9"/>
      <c r="G26" s="67">
        <v>0.0842001872810108</v>
      </c>
      <c r="H26" s="67">
        <v>0.14231251925058</v>
      </c>
      <c r="I26" s="9"/>
      <c r="J26" s="67">
        <v>0.102400969609596</v>
      </c>
      <c r="K26" s="67">
        <v>0.346469468633068</v>
      </c>
      <c r="L26" s="9"/>
      <c r="M26" s="67">
        <v>1674.02722944326</v>
      </c>
      <c r="N26" s="67">
        <v>256.987650640975</v>
      </c>
    </row>
    <row r="27">
      <c r="K27" s="58"/>
      <c r="L27" s="58"/>
    </row>
    <row r="28">
      <c r="F28" s="58"/>
      <c r="K28" s="58"/>
      <c r="L28" s="58"/>
      <c r="M28" s="58"/>
      <c r="N28" s="58"/>
      <c r="O28" s="58"/>
      <c r="P28" s="58"/>
      <c r="Q28" s="58"/>
    </row>
    <row r="29">
      <c r="O29" s="58"/>
      <c r="P29" s="58"/>
      <c r="Q29" s="58"/>
    </row>
    <row r="30">
      <c r="O30" s="58"/>
      <c r="P30" s="58"/>
      <c r="Q30" s="58"/>
    </row>
    <row r="31">
      <c r="G31" s="58"/>
      <c r="L31" s="58"/>
      <c r="M31" s="58"/>
      <c r="N31" s="58"/>
    </row>
    <row r="32">
      <c r="L32" s="58"/>
      <c r="M32" s="58"/>
      <c r="N32" s="58"/>
    </row>
    <row r="33">
      <c r="F33" s="58"/>
      <c r="G33" s="58"/>
      <c r="H33" s="58"/>
      <c r="I33" s="58"/>
      <c r="J33" s="58"/>
      <c r="K33" s="58"/>
      <c r="L33" s="58"/>
      <c r="M33" s="58"/>
      <c r="N33" s="58"/>
    </row>
  </sheetData>
  <mergeCells count="76">
    <mergeCell ref="A15:A26"/>
    <mergeCell ref="B15:B18"/>
    <mergeCell ref="B19:B22"/>
    <mergeCell ref="B23:B26"/>
    <mergeCell ref="A1:A2"/>
    <mergeCell ref="A3:A14"/>
    <mergeCell ref="B3:B6"/>
    <mergeCell ref="C3:C4"/>
    <mergeCell ref="D3:D4"/>
    <mergeCell ref="E3:E4"/>
    <mergeCell ref="E9:E10"/>
    <mergeCell ref="E11:E12"/>
    <mergeCell ref="C13:C14"/>
    <mergeCell ref="D13:D14"/>
    <mergeCell ref="E13:E14"/>
    <mergeCell ref="C15:C16"/>
    <mergeCell ref="D15:D16"/>
    <mergeCell ref="E15:E16"/>
    <mergeCell ref="C17:C18"/>
    <mergeCell ref="D17:D18"/>
    <mergeCell ref="E17:E18"/>
    <mergeCell ref="C19:C20"/>
    <mergeCell ref="D19:D20"/>
    <mergeCell ref="E19:E20"/>
    <mergeCell ref="F19:F20"/>
    <mergeCell ref="C23:C24"/>
    <mergeCell ref="C25:C26"/>
    <mergeCell ref="D25:D26"/>
    <mergeCell ref="E25:E26"/>
    <mergeCell ref="F25:F26"/>
    <mergeCell ref="C21:C22"/>
    <mergeCell ref="D21:D22"/>
    <mergeCell ref="E21:E22"/>
    <mergeCell ref="F21:F22"/>
    <mergeCell ref="D23:D24"/>
    <mergeCell ref="E23:E24"/>
    <mergeCell ref="F23:F24"/>
    <mergeCell ref="L23:L24"/>
    <mergeCell ref="L25:L26"/>
    <mergeCell ref="I13:I14"/>
    <mergeCell ref="I19:I20"/>
    <mergeCell ref="L19:L20"/>
    <mergeCell ref="I21:I22"/>
    <mergeCell ref="L21:L22"/>
    <mergeCell ref="I23:I24"/>
    <mergeCell ref="I25:I26"/>
    <mergeCell ref="B1:B2"/>
    <mergeCell ref="C1:C2"/>
    <mergeCell ref="D1:D2"/>
    <mergeCell ref="E1:E2"/>
    <mergeCell ref="F1:H1"/>
    <mergeCell ref="I1:K1"/>
    <mergeCell ref="L1:N1"/>
    <mergeCell ref="D5:D6"/>
    <mergeCell ref="E5:E6"/>
    <mergeCell ref="C5:C6"/>
    <mergeCell ref="C7:C8"/>
    <mergeCell ref="D7:D8"/>
    <mergeCell ref="E7:E8"/>
    <mergeCell ref="F7:F8"/>
    <mergeCell ref="I7:I8"/>
    <mergeCell ref="L7:L8"/>
    <mergeCell ref="C9:C10"/>
    <mergeCell ref="D9:D10"/>
    <mergeCell ref="F9:F10"/>
    <mergeCell ref="I9:I10"/>
    <mergeCell ref="L9:L10"/>
    <mergeCell ref="B7:B10"/>
    <mergeCell ref="B11:B14"/>
    <mergeCell ref="C11:C12"/>
    <mergeCell ref="D11:D12"/>
    <mergeCell ref="F11:F12"/>
    <mergeCell ref="I11:I12"/>
    <mergeCell ref="L11:L12"/>
    <mergeCell ref="F13:F14"/>
    <mergeCell ref="L13:L14"/>
  </mergeCells>
  <printOptions horizontalCentered="1"/>
  <pageMargins bottom="0.1512741941740041" footer="0.0" header="0.0" left="0.04322703654649454" right="0.06484055481974181" top="0.06483179750314462"/>
  <pageSetup cellComments="atEnd" orientation="landscape" pageOrder="overThenDown" paperHeight="5.511811023622046in" paperWidth="10.236220472440944i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