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uneno\Desktop\21K40-02-001 金型保守計画（改業務管理システム）\"/>
    </mc:Choice>
  </mc:AlternateContent>
  <bookViews>
    <workbookView xWindow="0" yWindow="0" windowWidth="24780" windowHeight="11565" activeTab="3"/>
  </bookViews>
  <sheets>
    <sheet name="表紙" sheetId="1" r:id="rId1"/>
    <sheet name="更新履歴" sheetId="2" r:id="rId2"/>
    <sheet name="作業履歴" sheetId="73" r:id="rId3"/>
    <sheet name="仕様書フォーマット" sheetId="68" r:id="rId4"/>
    <sheet name="機能概略図" sheetId="67" r:id="rId5"/>
    <sheet name="共通仕様" sheetId="29" r:id="rId6"/>
    <sheet name="機能一覧" sheetId="4" r:id="rId7"/>
    <sheet name="機能・バッチ仕様概要" sheetId="9" r:id="rId8"/>
    <sheet name="保守計画表フォーマット" sheetId="69" r:id="rId9"/>
    <sheet name="保守計画表 (SAMPLE)" sheetId="71" r:id="rId10"/>
    <sheet name="Sheet4" sheetId="70" r:id="rId11"/>
    <sheet name="21年度 6発（マンスリー上段___ウィークリー下段）原紙" sheetId="72" r:id="rId12"/>
    <sheet name="大日程データ構成調査" sheetId="74" r:id="rId13"/>
  </sheets>
  <externalReferences>
    <externalReference r:id="rId14"/>
  </externalReferences>
  <definedNames>
    <definedName name="_xlnm._FilterDatabase" localSheetId="11" hidden="1">'21年度 6発（マンスリー上段___ウィークリー下段）原紙'!$A$2:$S$66</definedName>
    <definedName name="_xlnm.Print_Area" localSheetId="11">'21年度 6発（マンスリー上段___ウィークリー下段）原紙'!$A$1:$S$66</definedName>
    <definedName name="_xlnm.Print_Area" localSheetId="7">機能・バッチ仕様概要!$A$1:$AY$322</definedName>
    <definedName name="_xlnm.Print_Area" localSheetId="4">機能概略図!$A$1:$AY$33</definedName>
    <definedName name="_xlnm.Print_Area" localSheetId="5">共通仕様!$A$1:$AY$95</definedName>
    <definedName name="_xlnm.Print_Area" localSheetId="1">更新履歴!$A$1:$AY$32</definedName>
    <definedName name="_xlnm.Print_Area" localSheetId="3">仕様書フォーマット!$A$1:$AY$33</definedName>
    <definedName name="_xlnm.Print_Area" localSheetId="0">表紙!$A$1:$AY$29</definedName>
    <definedName name="_xlnm.Print_Area" localSheetId="9">'保守計画表 (SAMPLE)'!$A$1:$V$106</definedName>
    <definedName name="_xlnm.Print_Area" localSheetId="8">保守計画表フォーマット!$A$1:$V$53</definedName>
    <definedName name="_xlnm.Print_Titles" localSheetId="11">'21年度 6発（マンスリー上段___ウィークリー下段）原紙'!$A:$D</definedName>
    <definedName name="_xlnm.Print_Titles" localSheetId="7">機能・バッチ仕様概要!$1:$2</definedName>
    <definedName name="_xlnm.Print_Titles" localSheetId="6">機能一覧!$1:$2</definedName>
    <definedName name="_xlnm.Print_Titles" localSheetId="5">共通仕様!$1:$2</definedName>
    <definedName name="_xlnm.Print_Titles" localSheetId="1">更新履歴!$1:$2</definedName>
    <definedName name="_xlnm.Print_Titles" localSheetId="3">仕様書フォーマット!$1:$2</definedName>
  </definedName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246" i="9" l="1"/>
  <c r="BA246" i="9"/>
  <c r="BL267" i="9"/>
  <c r="BK267" i="9"/>
  <c r="BJ267" i="9"/>
  <c r="BI267" i="9"/>
  <c r="BL266" i="9"/>
  <c r="BK266" i="9"/>
  <c r="BJ266" i="9"/>
  <c r="BI266" i="9"/>
  <c r="BL289" i="9"/>
  <c r="BK289" i="9"/>
  <c r="BJ289" i="9"/>
  <c r="BI289" i="9"/>
  <c r="BH289" i="9"/>
  <c r="BG289" i="9"/>
  <c r="BL288" i="9"/>
  <c r="BK288" i="9"/>
  <c r="BJ288" i="9"/>
  <c r="BI288" i="9"/>
  <c r="BH288" i="9"/>
  <c r="BG288" i="9"/>
  <c r="BL287" i="9"/>
  <c r="BK287" i="9"/>
  <c r="BJ287" i="9"/>
  <c r="BI287" i="9"/>
  <c r="BH287" i="9"/>
  <c r="BG287" i="9"/>
  <c r="BL286" i="9"/>
  <c r="BK286" i="9"/>
  <c r="BJ286" i="9"/>
  <c r="BI286" i="9"/>
  <c r="BH286" i="9"/>
  <c r="BG286" i="9"/>
  <c r="BL285" i="9"/>
  <c r="BK285" i="9"/>
  <c r="BJ285" i="9"/>
  <c r="BI285" i="9"/>
  <c r="BH285" i="9"/>
  <c r="BG285" i="9"/>
  <c r="BL284" i="9"/>
  <c r="BK284" i="9"/>
  <c r="BJ284" i="9"/>
  <c r="BI284" i="9"/>
  <c r="BH284" i="9"/>
  <c r="BG284" i="9"/>
  <c r="BL283" i="9"/>
  <c r="BK283" i="9"/>
  <c r="BJ283" i="9"/>
  <c r="BI283" i="9"/>
  <c r="BH283" i="9"/>
  <c r="BG283" i="9"/>
  <c r="BL282" i="9"/>
  <c r="BK282" i="9"/>
  <c r="BJ282" i="9"/>
  <c r="BI282" i="9"/>
  <c r="BH282" i="9"/>
  <c r="BG282" i="9"/>
  <c r="BL281" i="9"/>
  <c r="BK281" i="9"/>
  <c r="BJ281" i="9"/>
  <c r="BI281" i="9"/>
  <c r="BH281" i="9"/>
  <c r="BG281" i="9"/>
  <c r="BL280" i="9"/>
  <c r="BK280" i="9"/>
  <c r="BJ280" i="9"/>
  <c r="BI280" i="9"/>
  <c r="BH280" i="9"/>
  <c r="BG280" i="9"/>
  <c r="BL279" i="9"/>
  <c r="BK279" i="9"/>
  <c r="BJ279" i="9"/>
  <c r="BI279" i="9"/>
  <c r="BH279" i="9"/>
  <c r="BG279" i="9"/>
  <c r="BL278" i="9"/>
  <c r="BK278" i="9"/>
  <c r="BJ278" i="9"/>
  <c r="BI278" i="9"/>
  <c r="BH278" i="9"/>
  <c r="BG278" i="9"/>
  <c r="BL277" i="9"/>
  <c r="BK277" i="9"/>
  <c r="BJ277" i="9"/>
  <c r="BI277" i="9"/>
  <c r="BH277" i="9"/>
  <c r="BG277" i="9"/>
  <c r="BL276" i="9"/>
  <c r="BK276" i="9"/>
  <c r="BJ276" i="9"/>
  <c r="BI276" i="9"/>
  <c r="BH276" i="9"/>
  <c r="BG276" i="9"/>
  <c r="BL275" i="9"/>
  <c r="BK275" i="9"/>
  <c r="BJ275" i="9"/>
  <c r="BI275" i="9"/>
  <c r="BH275" i="9"/>
  <c r="BG275" i="9"/>
  <c r="BL274" i="9"/>
  <c r="BK274" i="9"/>
  <c r="BJ274" i="9"/>
  <c r="BI274" i="9"/>
  <c r="BH274" i="9"/>
  <c r="BG274" i="9"/>
  <c r="BL273" i="9"/>
  <c r="BK273" i="9"/>
  <c r="BJ273" i="9"/>
  <c r="BI273" i="9"/>
  <c r="BH273" i="9"/>
  <c r="BG273" i="9"/>
  <c r="BL272" i="9"/>
  <c r="BK272" i="9"/>
  <c r="BJ272" i="9"/>
  <c r="BI272" i="9"/>
  <c r="BH272" i="9"/>
  <c r="BG272" i="9"/>
  <c r="BL271" i="9"/>
  <c r="BK271" i="9"/>
  <c r="BJ271" i="9"/>
  <c r="BI271" i="9"/>
  <c r="BH271" i="9"/>
  <c r="BG271" i="9"/>
  <c r="BL270" i="9"/>
  <c r="BK270" i="9"/>
  <c r="BJ270" i="9"/>
  <c r="BI270" i="9"/>
  <c r="BH270" i="9"/>
  <c r="BG270" i="9"/>
  <c r="BL269" i="9"/>
  <c r="BK269" i="9"/>
  <c r="BJ269" i="9"/>
  <c r="BI269" i="9"/>
  <c r="BH269" i="9"/>
  <c r="BG269" i="9"/>
  <c r="BL268" i="9"/>
  <c r="BK268" i="9"/>
  <c r="BJ268" i="9"/>
  <c r="BI268" i="9"/>
  <c r="BH268" i="9"/>
  <c r="BG268" i="9"/>
  <c r="BL265" i="9"/>
  <c r="BK265" i="9"/>
  <c r="BJ265" i="9"/>
  <c r="BL264" i="9"/>
  <c r="BK264" i="9"/>
  <c r="BJ264" i="9"/>
  <c r="BL263" i="9"/>
  <c r="BK263" i="9"/>
  <c r="BJ263" i="9"/>
  <c r="BL262" i="9"/>
  <c r="BK262" i="9"/>
  <c r="BJ262" i="9"/>
  <c r="BL261" i="9"/>
  <c r="BK261" i="9"/>
  <c r="BJ261" i="9"/>
  <c r="BL260" i="9"/>
  <c r="BK260" i="9"/>
  <c r="BJ260" i="9"/>
  <c r="BL259" i="9"/>
  <c r="BK259" i="9"/>
  <c r="BJ259" i="9"/>
  <c r="BL258" i="9"/>
  <c r="BK258" i="9"/>
  <c r="BJ258" i="9"/>
  <c r="BL257" i="9"/>
  <c r="BK257" i="9"/>
  <c r="BJ257" i="9"/>
  <c r="BL256" i="9"/>
  <c r="BK256" i="9"/>
  <c r="BJ256" i="9"/>
  <c r="BL305" i="9"/>
  <c r="BK305" i="9"/>
  <c r="BJ305" i="9"/>
  <c r="BI305" i="9"/>
  <c r="BH305" i="9"/>
  <c r="BG305" i="9"/>
  <c r="BL304" i="9"/>
  <c r="BK304" i="9"/>
  <c r="BJ304" i="9"/>
  <c r="BI304" i="9"/>
  <c r="BH304" i="9"/>
  <c r="BG304" i="9"/>
  <c r="BL303" i="9"/>
  <c r="BK303" i="9"/>
  <c r="BJ303" i="9"/>
  <c r="BI303" i="9"/>
  <c r="BH303" i="9"/>
  <c r="BG303" i="9"/>
  <c r="BL302" i="9"/>
  <c r="BK302" i="9"/>
  <c r="BJ302" i="9"/>
  <c r="BI302" i="9"/>
  <c r="BH302" i="9"/>
  <c r="BG302" i="9"/>
  <c r="BL301" i="9"/>
  <c r="BK301" i="9"/>
  <c r="BJ301" i="9"/>
  <c r="BI301" i="9"/>
  <c r="BH301" i="9"/>
  <c r="BG301" i="9"/>
  <c r="BL300" i="9"/>
  <c r="BK300" i="9"/>
  <c r="BJ300" i="9"/>
  <c r="BI300" i="9"/>
  <c r="BH300" i="9"/>
  <c r="BG300" i="9"/>
  <c r="BL299" i="9"/>
  <c r="BK299" i="9"/>
  <c r="BJ299" i="9"/>
  <c r="BI299" i="9"/>
  <c r="BH299" i="9"/>
  <c r="BG299" i="9"/>
  <c r="BL298" i="9"/>
  <c r="BK298" i="9"/>
  <c r="BJ298" i="9"/>
  <c r="BI298" i="9"/>
  <c r="BH298" i="9"/>
  <c r="BG298" i="9"/>
  <c r="BL297" i="9"/>
  <c r="BK297" i="9"/>
  <c r="BJ297" i="9"/>
  <c r="BI297" i="9"/>
  <c r="BH297" i="9"/>
  <c r="BG297" i="9"/>
  <c r="BL296" i="9"/>
  <c r="BK296" i="9"/>
  <c r="BJ296" i="9"/>
  <c r="BI296" i="9"/>
  <c r="BH296" i="9"/>
  <c r="BG296" i="9"/>
  <c r="BL295" i="9"/>
  <c r="BK295" i="9"/>
  <c r="BJ295" i="9"/>
  <c r="BI295" i="9"/>
  <c r="BH295" i="9"/>
  <c r="BG295" i="9"/>
  <c r="BL294" i="9"/>
  <c r="BK294" i="9"/>
  <c r="BJ294" i="9"/>
  <c r="BI294" i="9"/>
  <c r="BH294" i="9"/>
  <c r="BG294" i="9"/>
  <c r="BL293" i="9"/>
  <c r="BK293" i="9"/>
  <c r="BJ293" i="9"/>
  <c r="BI293" i="9"/>
  <c r="BH293" i="9"/>
  <c r="BG293" i="9"/>
  <c r="BL292" i="9"/>
  <c r="BK292" i="9"/>
  <c r="BJ292" i="9"/>
  <c r="BI292" i="9"/>
  <c r="BH292" i="9"/>
  <c r="BG292" i="9"/>
  <c r="BL291" i="9"/>
  <c r="BK291" i="9"/>
  <c r="BJ291" i="9"/>
  <c r="BI291" i="9"/>
  <c r="BH291" i="9"/>
  <c r="BG291" i="9"/>
  <c r="BL290" i="9"/>
  <c r="BK290" i="9"/>
  <c r="BJ290" i="9"/>
  <c r="BI290" i="9"/>
  <c r="BH290" i="9"/>
  <c r="BG290" i="9"/>
  <c r="BL313" i="9"/>
  <c r="BK313" i="9"/>
  <c r="BJ313" i="9"/>
  <c r="BI313" i="9"/>
  <c r="BH313" i="9"/>
  <c r="BG313" i="9"/>
  <c r="BL312" i="9"/>
  <c r="BK312" i="9"/>
  <c r="BJ312" i="9"/>
  <c r="BI312" i="9"/>
  <c r="BH312" i="9"/>
  <c r="BG312" i="9"/>
  <c r="BL311" i="9"/>
  <c r="BK311" i="9"/>
  <c r="BJ311" i="9"/>
  <c r="BI311" i="9"/>
  <c r="BH311" i="9"/>
  <c r="BG311" i="9"/>
  <c r="BL310" i="9"/>
  <c r="BK310" i="9"/>
  <c r="BJ310" i="9"/>
  <c r="BI310" i="9"/>
  <c r="BH310" i="9"/>
  <c r="BG310" i="9"/>
  <c r="BL309" i="9"/>
  <c r="BK309" i="9"/>
  <c r="BJ309" i="9"/>
  <c r="BI309" i="9"/>
  <c r="BH309" i="9"/>
  <c r="BG309" i="9"/>
  <c r="BL308" i="9"/>
  <c r="BK308" i="9"/>
  <c r="BJ308" i="9"/>
  <c r="BI308" i="9"/>
  <c r="BH308" i="9"/>
  <c r="BG308" i="9"/>
  <c r="BL307" i="9"/>
  <c r="BK307" i="9"/>
  <c r="BJ307" i="9"/>
  <c r="BI307" i="9"/>
  <c r="BH307" i="9"/>
  <c r="BG307" i="9"/>
  <c r="BL306" i="9"/>
  <c r="BK306" i="9"/>
  <c r="BJ306" i="9"/>
  <c r="BI306" i="9"/>
  <c r="BH306" i="9"/>
  <c r="BG306" i="9"/>
  <c r="BL317" i="9"/>
  <c r="BK317" i="9"/>
  <c r="BJ317" i="9"/>
  <c r="BI317" i="9"/>
  <c r="BH317" i="9"/>
  <c r="BG317" i="9"/>
  <c r="BL316" i="9"/>
  <c r="BK316" i="9"/>
  <c r="BJ316" i="9"/>
  <c r="BI316" i="9"/>
  <c r="BH316" i="9"/>
  <c r="BG316" i="9"/>
  <c r="BL315" i="9"/>
  <c r="BK315" i="9"/>
  <c r="BJ315" i="9"/>
  <c r="BI315" i="9"/>
  <c r="BH315" i="9"/>
  <c r="BG315" i="9"/>
  <c r="BL314" i="9"/>
  <c r="BK314" i="9"/>
  <c r="BJ314" i="9"/>
  <c r="BI314" i="9"/>
  <c r="BH314" i="9"/>
  <c r="BG314" i="9"/>
  <c r="BL319" i="9"/>
  <c r="BK319" i="9"/>
  <c r="BJ319" i="9"/>
  <c r="BI319" i="9"/>
  <c r="BH319" i="9"/>
  <c r="BG319" i="9"/>
  <c r="BL318" i="9"/>
  <c r="BK318" i="9"/>
  <c r="BJ318" i="9"/>
  <c r="BI318" i="9"/>
  <c r="BH318" i="9"/>
  <c r="BG318" i="9"/>
  <c r="BL322" i="9"/>
  <c r="BK322" i="9"/>
  <c r="BJ322" i="9"/>
  <c r="BI322" i="9"/>
  <c r="BH322" i="9"/>
  <c r="BG322" i="9"/>
  <c r="BL321" i="9"/>
  <c r="BK321" i="9"/>
  <c r="BJ321" i="9"/>
  <c r="BI321" i="9"/>
  <c r="BH321" i="9"/>
  <c r="BG321" i="9"/>
  <c r="BL320" i="9"/>
  <c r="BK320" i="9"/>
  <c r="BJ320" i="9"/>
  <c r="BI320" i="9"/>
  <c r="BH320" i="9"/>
  <c r="BG320" i="9"/>
  <c r="BL255" i="9"/>
  <c r="BK255" i="9"/>
  <c r="BJ255" i="9"/>
  <c r="BL254" i="9"/>
  <c r="BK254" i="9"/>
  <c r="BJ254" i="9"/>
  <c r="BL253" i="9"/>
  <c r="BK253" i="9"/>
  <c r="BJ253" i="9"/>
  <c r="BL252" i="9"/>
  <c r="BK252" i="9"/>
  <c r="BJ252" i="9"/>
  <c r="BL251" i="9"/>
  <c r="BK251" i="9"/>
  <c r="BJ251" i="9"/>
  <c r="BL250" i="9"/>
  <c r="BK250" i="9"/>
  <c r="BJ250" i="9"/>
  <c r="BL248" i="9"/>
  <c r="BK248" i="9"/>
  <c r="BJ248" i="9"/>
  <c r="BI248" i="9"/>
  <c r="BL247" i="9"/>
  <c r="BK247" i="9"/>
  <c r="BJ247" i="9"/>
  <c r="BI247" i="9"/>
  <c r="BL246" i="9"/>
  <c r="BK246" i="9"/>
  <c r="BJ246" i="9"/>
  <c r="BI246" i="9"/>
  <c r="BL249" i="9"/>
  <c r="BK249" i="9"/>
  <c r="BJ249" i="9"/>
  <c r="BC249" i="9"/>
  <c r="BC250" i="9" s="1"/>
  <c r="BC251" i="9" s="1"/>
  <c r="BC252" i="9" s="1"/>
  <c r="B2" i="73"/>
  <c r="B3" i="73"/>
  <c r="G35" i="73"/>
  <c r="H35" i="73" s="1"/>
  <c r="B35" i="73"/>
  <c r="G34" i="73"/>
  <c r="H34" i="73" s="1"/>
  <c r="B34" i="73"/>
  <c r="G33" i="73"/>
  <c r="H33" i="73" s="1"/>
  <c r="B33" i="73"/>
  <c r="G32" i="73"/>
  <c r="H32" i="73" s="1"/>
  <c r="B32" i="73"/>
  <c r="G31" i="73"/>
  <c r="H31" i="73" s="1"/>
  <c r="B31" i="73"/>
  <c r="G30" i="73"/>
  <c r="H30" i="73" s="1"/>
  <c r="B30" i="73"/>
  <c r="G29" i="73"/>
  <c r="H29" i="73" s="1"/>
  <c r="B29" i="73"/>
  <c r="G28" i="73"/>
  <c r="H28" i="73" s="1"/>
  <c r="B28" i="73"/>
  <c r="G27" i="73"/>
  <c r="H27" i="73" s="1"/>
  <c r="B27" i="73"/>
  <c r="G26" i="73"/>
  <c r="H26" i="73" s="1"/>
  <c r="B26" i="73"/>
  <c r="G25" i="73"/>
  <c r="H25" i="73" s="1"/>
  <c r="B25" i="73"/>
  <c r="G24" i="73"/>
  <c r="H24" i="73" s="1"/>
  <c r="B24" i="73"/>
  <c r="G23" i="73"/>
  <c r="H23" i="73" s="1"/>
  <c r="B23" i="73"/>
  <c r="G22" i="73"/>
  <c r="H22" i="73" s="1"/>
  <c r="B22" i="73"/>
  <c r="G21" i="73"/>
  <c r="H21" i="73" s="1"/>
  <c r="B21" i="73"/>
  <c r="G20" i="73"/>
  <c r="H20" i="73" s="1"/>
  <c r="B20" i="73"/>
  <c r="G19" i="73"/>
  <c r="H19" i="73" s="1"/>
  <c r="B19" i="73"/>
  <c r="G18" i="73"/>
  <c r="H18" i="73" s="1"/>
  <c r="B18" i="73"/>
  <c r="G17" i="73"/>
  <c r="H17" i="73" s="1"/>
  <c r="B17" i="73"/>
  <c r="G16" i="73"/>
  <c r="H16" i="73" s="1"/>
  <c r="B16" i="73"/>
  <c r="G15" i="73"/>
  <c r="H15" i="73" s="1"/>
  <c r="B15" i="73"/>
  <c r="G14" i="73"/>
  <c r="H14" i="73" s="1"/>
  <c r="B14" i="73"/>
  <c r="G13" i="73"/>
  <c r="H13" i="73" s="1"/>
  <c r="B13" i="73"/>
  <c r="G12" i="73"/>
  <c r="H12" i="73" s="1"/>
  <c r="B12" i="73"/>
  <c r="G11" i="73"/>
  <c r="H11" i="73" s="1"/>
  <c r="B11" i="73"/>
  <c r="G10" i="73"/>
  <c r="H10" i="73" s="1"/>
  <c r="B10" i="73"/>
  <c r="G9" i="73"/>
  <c r="H9" i="73" s="1"/>
  <c r="B9" i="73"/>
  <c r="G8" i="73"/>
  <c r="H8" i="73" s="1"/>
  <c r="B8" i="73"/>
  <c r="G7" i="73"/>
  <c r="H7" i="73" s="1"/>
  <c r="B7" i="73"/>
  <c r="G6" i="73"/>
  <c r="H6" i="73" s="1"/>
  <c r="B6" i="73"/>
  <c r="G5" i="73"/>
  <c r="H5" i="73" s="1"/>
  <c r="B5" i="73"/>
  <c r="G4" i="73"/>
  <c r="H4" i="73" s="1"/>
  <c r="B4" i="73"/>
  <c r="G3" i="73"/>
  <c r="H3" i="73" s="1"/>
  <c r="G2" i="73"/>
  <c r="H2" i="73" s="1"/>
  <c r="BI250" i="9"/>
  <c r="BI249" i="9"/>
  <c r="BC253" i="9" l="1"/>
  <c r="BI252" i="9"/>
  <c r="BI251" i="9"/>
  <c r="BC254" i="9" l="1"/>
  <c r="BC255" i="9" s="1"/>
  <c r="BC256" i="9" s="1"/>
  <c r="BI253" i="9"/>
  <c r="BI256" i="9"/>
  <c r="BI254" i="9"/>
  <c r="BI255" i="9"/>
  <c r="BC257" i="9" l="1"/>
  <c r="BI257" i="9"/>
  <c r="BC258" i="9" l="1"/>
  <c r="BI258" i="9"/>
  <c r="BC259" i="9" l="1"/>
  <c r="BI259" i="9"/>
  <c r="BC260" i="9" l="1"/>
  <c r="BI260" i="9"/>
  <c r="BC261" i="9" l="1"/>
  <c r="BI261" i="9"/>
  <c r="BC262" i="9" l="1"/>
  <c r="BI262" i="9"/>
  <c r="BC263" i="9" l="1"/>
  <c r="BI263" i="9"/>
  <c r="BC264" i="9" l="1"/>
  <c r="BI264" i="9"/>
  <c r="BC265" i="9" l="1"/>
  <c r="BI265" i="9"/>
  <c r="O106" i="71" l="1"/>
  <c r="P106" i="71" s="1"/>
  <c r="Q106" i="71" s="1"/>
  <c r="R106" i="71" s="1"/>
  <c r="S106" i="71" s="1"/>
  <c r="T106" i="71" s="1"/>
  <c r="U106" i="71" s="1"/>
  <c r="V106" i="71" s="1"/>
  <c r="N106" i="71"/>
  <c r="M106" i="71"/>
  <c r="L106" i="71"/>
  <c r="K106" i="71"/>
  <c r="I106" i="71"/>
  <c r="X105" i="71"/>
  <c r="Y105" i="71" s="1"/>
  <c r="Z105" i="71" s="1"/>
  <c r="AA105" i="71" s="1"/>
  <c r="AB105" i="71" s="1"/>
  <c r="AC105" i="71" s="1"/>
  <c r="AD105" i="71" s="1"/>
  <c r="AE105" i="71" s="1"/>
  <c r="AF105" i="71" s="1"/>
  <c r="AG105" i="71" s="1"/>
  <c r="AH105" i="71" s="1"/>
  <c r="W105" i="71"/>
  <c r="B105" i="71"/>
  <c r="E104" i="71"/>
  <c r="D104" i="71"/>
  <c r="C104" i="71"/>
  <c r="B104" i="71"/>
  <c r="A104" i="71"/>
  <c r="O103" i="71"/>
  <c r="P103" i="71" s="1"/>
  <c r="Q103" i="71" s="1"/>
  <c r="R103" i="71" s="1"/>
  <c r="S103" i="71" s="1"/>
  <c r="T103" i="71" s="1"/>
  <c r="U103" i="71" s="1"/>
  <c r="V103" i="71" s="1"/>
  <c r="N103" i="71"/>
  <c r="L103" i="71"/>
  <c r="M103" i="71" s="1"/>
  <c r="K103" i="71"/>
  <c r="I103" i="71"/>
  <c r="AG102" i="71"/>
  <c r="AH102" i="71" s="1"/>
  <c r="W102" i="71"/>
  <c r="X102" i="71" s="1"/>
  <c r="Y102" i="71" s="1"/>
  <c r="Z102" i="71" s="1"/>
  <c r="AA102" i="71" s="1"/>
  <c r="AB102" i="71" s="1"/>
  <c r="AC102" i="71" s="1"/>
  <c r="AD102" i="71" s="1"/>
  <c r="AE102" i="71" s="1"/>
  <c r="AF102" i="71" s="1"/>
  <c r="B102" i="71"/>
  <c r="E101" i="71"/>
  <c r="D101" i="71"/>
  <c r="C101" i="71"/>
  <c r="B101" i="71"/>
  <c r="A101" i="71"/>
  <c r="K100" i="71"/>
  <c r="L100" i="71" s="1"/>
  <c r="M100" i="71" s="1"/>
  <c r="N100" i="71" s="1"/>
  <c r="O100" i="71" s="1"/>
  <c r="P100" i="71" s="1"/>
  <c r="Q100" i="71" s="1"/>
  <c r="R100" i="71" s="1"/>
  <c r="S100" i="71" s="1"/>
  <c r="T100" i="71" s="1"/>
  <c r="U100" i="71" s="1"/>
  <c r="V100" i="71" s="1"/>
  <c r="I100" i="71"/>
  <c r="X99" i="71"/>
  <c r="Y99" i="71" s="1"/>
  <c r="Z99" i="71" s="1"/>
  <c r="AA99" i="71" s="1"/>
  <c r="AB99" i="71" s="1"/>
  <c r="AC99" i="71" s="1"/>
  <c r="AD99" i="71" s="1"/>
  <c r="AE99" i="71" s="1"/>
  <c r="AF99" i="71" s="1"/>
  <c r="AG99" i="71" s="1"/>
  <c r="AH99" i="71" s="1"/>
  <c r="W99" i="71"/>
  <c r="B99" i="71"/>
  <c r="E98" i="71"/>
  <c r="D98" i="71"/>
  <c r="C98" i="71"/>
  <c r="B98" i="71"/>
  <c r="A98" i="71"/>
  <c r="L97" i="71"/>
  <c r="M97" i="71" s="1"/>
  <c r="N97" i="71" s="1"/>
  <c r="O97" i="71" s="1"/>
  <c r="P97" i="71" s="1"/>
  <c r="Q97" i="71" s="1"/>
  <c r="R97" i="71" s="1"/>
  <c r="S97" i="71" s="1"/>
  <c r="T97" i="71" s="1"/>
  <c r="U97" i="71" s="1"/>
  <c r="V97" i="71" s="1"/>
  <c r="K97" i="71"/>
  <c r="I97" i="71"/>
  <c r="W96" i="71"/>
  <c r="X96" i="71" s="1"/>
  <c r="Y96" i="71" s="1"/>
  <c r="Z96" i="71" s="1"/>
  <c r="AA96" i="71" s="1"/>
  <c r="AB96" i="71" s="1"/>
  <c r="AC96" i="71" s="1"/>
  <c r="AD96" i="71" s="1"/>
  <c r="AE96" i="71" s="1"/>
  <c r="AF96" i="71" s="1"/>
  <c r="AG96" i="71" s="1"/>
  <c r="AH96" i="71" s="1"/>
  <c r="B96" i="71"/>
  <c r="E95" i="71"/>
  <c r="D95" i="71"/>
  <c r="C95" i="71"/>
  <c r="B95" i="71"/>
  <c r="A95" i="71"/>
  <c r="M94" i="71"/>
  <c r="N94" i="71" s="1"/>
  <c r="O94" i="71" s="1"/>
  <c r="P94" i="71" s="1"/>
  <c r="Q94" i="71" s="1"/>
  <c r="R94" i="71" s="1"/>
  <c r="S94" i="71" s="1"/>
  <c r="T94" i="71" s="1"/>
  <c r="U94" i="71" s="1"/>
  <c r="V94" i="71" s="1"/>
  <c r="L94" i="71"/>
  <c r="K94" i="71"/>
  <c r="I94" i="71"/>
  <c r="Y93" i="71"/>
  <c r="Z93" i="71" s="1"/>
  <c r="AA93" i="71" s="1"/>
  <c r="AB93" i="71" s="1"/>
  <c r="AC93" i="71" s="1"/>
  <c r="AD93" i="71" s="1"/>
  <c r="AE93" i="71" s="1"/>
  <c r="AF93" i="71" s="1"/>
  <c r="AG93" i="71" s="1"/>
  <c r="AH93" i="71" s="1"/>
  <c r="X93" i="71"/>
  <c r="W93" i="71"/>
  <c r="B93" i="71"/>
  <c r="E92" i="71"/>
  <c r="D92" i="71"/>
  <c r="C92" i="71"/>
  <c r="B92" i="71"/>
  <c r="A92" i="71"/>
  <c r="N91" i="71"/>
  <c r="O91" i="71" s="1"/>
  <c r="P91" i="71" s="1"/>
  <c r="Q91" i="71" s="1"/>
  <c r="R91" i="71" s="1"/>
  <c r="S91" i="71" s="1"/>
  <c r="T91" i="71" s="1"/>
  <c r="U91" i="71" s="1"/>
  <c r="V91" i="71" s="1"/>
  <c r="M91" i="71"/>
  <c r="L91" i="71"/>
  <c r="K91" i="71"/>
  <c r="I91" i="71"/>
  <c r="W90" i="71"/>
  <c r="X90" i="71" s="1"/>
  <c r="Y90" i="71" s="1"/>
  <c r="Z90" i="71" s="1"/>
  <c r="AA90" i="71" s="1"/>
  <c r="AB90" i="71" s="1"/>
  <c r="AC90" i="71" s="1"/>
  <c r="AD90" i="71" s="1"/>
  <c r="AE90" i="71" s="1"/>
  <c r="AF90" i="71" s="1"/>
  <c r="AG90" i="71" s="1"/>
  <c r="AH90" i="71" s="1"/>
  <c r="B90" i="71"/>
  <c r="E89" i="71"/>
  <c r="D89" i="71"/>
  <c r="C89" i="71"/>
  <c r="B89" i="71"/>
  <c r="A89" i="71"/>
  <c r="N88" i="71"/>
  <c r="O88" i="71" s="1"/>
  <c r="P88" i="71" s="1"/>
  <c r="Q88" i="71" s="1"/>
  <c r="R88" i="71" s="1"/>
  <c r="S88" i="71" s="1"/>
  <c r="T88" i="71" s="1"/>
  <c r="U88" i="71" s="1"/>
  <c r="V88" i="71" s="1"/>
  <c r="M88" i="71"/>
  <c r="K88" i="71"/>
  <c r="L88" i="71" s="1"/>
  <c r="I88" i="71"/>
  <c r="Z87" i="71"/>
  <c r="AA87" i="71" s="1"/>
  <c r="AB87" i="71" s="1"/>
  <c r="AC87" i="71" s="1"/>
  <c r="AD87" i="71" s="1"/>
  <c r="AE87" i="71" s="1"/>
  <c r="AF87" i="71" s="1"/>
  <c r="AG87" i="71" s="1"/>
  <c r="AH87" i="71" s="1"/>
  <c r="X87" i="71"/>
  <c r="Y87" i="71" s="1"/>
  <c r="W87" i="71"/>
  <c r="B87" i="71"/>
  <c r="E86" i="71"/>
  <c r="D86" i="71"/>
  <c r="C86" i="71"/>
  <c r="B86" i="71"/>
  <c r="A86" i="71"/>
  <c r="O85" i="71"/>
  <c r="P85" i="71" s="1"/>
  <c r="Q85" i="71" s="1"/>
  <c r="R85" i="71" s="1"/>
  <c r="S85" i="71" s="1"/>
  <c r="T85" i="71" s="1"/>
  <c r="U85" i="71" s="1"/>
  <c r="V85" i="71" s="1"/>
  <c r="N85" i="71"/>
  <c r="L85" i="71"/>
  <c r="M85" i="71" s="1"/>
  <c r="K85" i="71"/>
  <c r="I85" i="71"/>
  <c r="W84" i="71"/>
  <c r="X84" i="71" s="1"/>
  <c r="Y84" i="71" s="1"/>
  <c r="Z84" i="71" s="1"/>
  <c r="AA84" i="71" s="1"/>
  <c r="AB84" i="71" s="1"/>
  <c r="AC84" i="71" s="1"/>
  <c r="AD84" i="71" s="1"/>
  <c r="AE84" i="71" s="1"/>
  <c r="AF84" i="71" s="1"/>
  <c r="AG84" i="71" s="1"/>
  <c r="AH84" i="71" s="1"/>
  <c r="B84" i="71"/>
  <c r="AH83" i="71"/>
  <c r="AG83" i="71"/>
  <c r="AF83" i="71"/>
  <c r="AE83" i="71"/>
  <c r="AD83" i="71"/>
  <c r="AC83" i="71"/>
  <c r="AB83" i="71"/>
  <c r="AA83" i="71"/>
  <c r="Z83" i="71"/>
  <c r="Y83" i="71"/>
  <c r="X83" i="71"/>
  <c r="W83" i="71"/>
  <c r="E83" i="71"/>
  <c r="D83" i="71"/>
  <c r="C83" i="71"/>
  <c r="B83" i="71"/>
  <c r="A83" i="71"/>
  <c r="O82" i="71"/>
  <c r="P82" i="71" s="1"/>
  <c r="Q82" i="71" s="1"/>
  <c r="R82" i="71" s="1"/>
  <c r="S82" i="71" s="1"/>
  <c r="T82" i="71" s="1"/>
  <c r="U82" i="71" s="1"/>
  <c r="V82" i="71" s="1"/>
  <c r="M82" i="71"/>
  <c r="N82" i="71" s="1"/>
  <c r="K82" i="71"/>
  <c r="L82" i="71" s="1"/>
  <c r="I82" i="71"/>
  <c r="X81" i="71"/>
  <c r="Y81" i="71" s="1"/>
  <c r="Z81" i="71" s="1"/>
  <c r="AA81" i="71" s="1"/>
  <c r="AB81" i="71" s="1"/>
  <c r="AC81" i="71" s="1"/>
  <c r="AD81" i="71" s="1"/>
  <c r="AE81" i="71" s="1"/>
  <c r="AF81" i="71" s="1"/>
  <c r="AG81" i="71" s="1"/>
  <c r="AH81" i="71" s="1"/>
  <c r="W81" i="71"/>
  <c r="B81" i="71"/>
  <c r="D80" i="71"/>
  <c r="C80" i="71"/>
  <c r="B80" i="71"/>
  <c r="A80" i="71"/>
  <c r="U79" i="71"/>
  <c r="V79" i="71" s="1"/>
  <c r="K79" i="71"/>
  <c r="L79" i="71" s="1"/>
  <c r="M79" i="71" s="1"/>
  <c r="N79" i="71" s="1"/>
  <c r="O79" i="71" s="1"/>
  <c r="P79" i="71" s="1"/>
  <c r="Q79" i="71" s="1"/>
  <c r="R79" i="71" s="1"/>
  <c r="S79" i="71" s="1"/>
  <c r="T79" i="71" s="1"/>
  <c r="I79" i="71"/>
  <c r="W78" i="71"/>
  <c r="X78" i="71" s="1"/>
  <c r="Y78" i="71" s="1"/>
  <c r="Z78" i="71" s="1"/>
  <c r="AA78" i="71" s="1"/>
  <c r="AB78" i="71" s="1"/>
  <c r="AC78" i="71" s="1"/>
  <c r="AD78" i="71" s="1"/>
  <c r="AE78" i="71" s="1"/>
  <c r="AF78" i="71" s="1"/>
  <c r="AG78" i="71" s="1"/>
  <c r="AH78" i="71" s="1"/>
  <c r="B78" i="71"/>
  <c r="E77" i="71"/>
  <c r="D77" i="71"/>
  <c r="C77" i="71"/>
  <c r="B77" i="71"/>
  <c r="A77" i="71"/>
  <c r="R76" i="71"/>
  <c r="S76" i="71" s="1"/>
  <c r="T76" i="71" s="1"/>
  <c r="U76" i="71" s="1"/>
  <c r="V76" i="71" s="1"/>
  <c r="L76" i="71"/>
  <c r="M76" i="71" s="1"/>
  <c r="N76" i="71" s="1"/>
  <c r="O76" i="71" s="1"/>
  <c r="P76" i="71" s="1"/>
  <c r="Q76" i="71" s="1"/>
  <c r="K76" i="71"/>
  <c r="I76" i="71"/>
  <c r="Y75" i="71"/>
  <c r="Z75" i="71" s="1"/>
  <c r="AA75" i="71" s="1"/>
  <c r="AB75" i="71" s="1"/>
  <c r="AC75" i="71" s="1"/>
  <c r="AD75" i="71" s="1"/>
  <c r="AE75" i="71" s="1"/>
  <c r="AF75" i="71" s="1"/>
  <c r="AG75" i="71" s="1"/>
  <c r="AH75" i="71" s="1"/>
  <c r="X75" i="71"/>
  <c r="W75" i="71"/>
  <c r="B75" i="71"/>
  <c r="E74" i="71"/>
  <c r="D74" i="71"/>
  <c r="C74" i="71"/>
  <c r="B74" i="71"/>
  <c r="A74" i="71"/>
  <c r="Q73" i="71"/>
  <c r="R73" i="71" s="1"/>
  <c r="S73" i="71" s="1"/>
  <c r="T73" i="71" s="1"/>
  <c r="U73" i="71" s="1"/>
  <c r="V73" i="71" s="1"/>
  <c r="K73" i="71"/>
  <c r="L73" i="71" s="1"/>
  <c r="M73" i="71" s="1"/>
  <c r="N73" i="71" s="1"/>
  <c r="O73" i="71" s="1"/>
  <c r="P73" i="71" s="1"/>
  <c r="I73" i="71"/>
  <c r="Y72" i="71"/>
  <c r="Z72" i="71" s="1"/>
  <c r="AA72" i="71" s="1"/>
  <c r="AB72" i="71" s="1"/>
  <c r="AC72" i="71" s="1"/>
  <c r="AD72" i="71" s="1"/>
  <c r="AE72" i="71" s="1"/>
  <c r="AF72" i="71" s="1"/>
  <c r="AG72" i="71" s="1"/>
  <c r="AH72" i="71" s="1"/>
  <c r="X72" i="71"/>
  <c r="W72" i="71"/>
  <c r="B72" i="71"/>
  <c r="AH71" i="71"/>
  <c r="AG71" i="71"/>
  <c r="AF71" i="71"/>
  <c r="AE71" i="71"/>
  <c r="AD71" i="71"/>
  <c r="AC71" i="71"/>
  <c r="AB71" i="71"/>
  <c r="AA71" i="71"/>
  <c r="Z71" i="71"/>
  <c r="Y71" i="71"/>
  <c r="X71" i="71"/>
  <c r="E71" i="71"/>
  <c r="D71" i="71"/>
  <c r="C71" i="71"/>
  <c r="B71" i="71"/>
  <c r="A71" i="71"/>
  <c r="O70" i="71"/>
  <c r="P70" i="71" s="1"/>
  <c r="Q70" i="71" s="1"/>
  <c r="R70" i="71" s="1"/>
  <c r="S70" i="71" s="1"/>
  <c r="T70" i="71" s="1"/>
  <c r="U70" i="71" s="1"/>
  <c r="V70" i="71" s="1"/>
  <c r="K70" i="71"/>
  <c r="L70" i="71" s="1"/>
  <c r="M70" i="71" s="1"/>
  <c r="N70" i="71" s="1"/>
  <c r="I70" i="71"/>
  <c r="X69" i="71"/>
  <c r="Y69" i="71" s="1"/>
  <c r="Z69" i="71" s="1"/>
  <c r="AA69" i="71" s="1"/>
  <c r="AB69" i="71" s="1"/>
  <c r="AC69" i="71" s="1"/>
  <c r="AD69" i="71" s="1"/>
  <c r="AE69" i="71" s="1"/>
  <c r="AF69" i="71" s="1"/>
  <c r="AG69" i="71" s="1"/>
  <c r="AH69" i="71" s="1"/>
  <c r="W69" i="71"/>
  <c r="B69" i="71"/>
  <c r="E68" i="71"/>
  <c r="D68" i="71"/>
  <c r="C68" i="71"/>
  <c r="B68" i="71"/>
  <c r="A68" i="71"/>
  <c r="P67" i="71"/>
  <c r="Q67" i="71" s="1"/>
  <c r="R67" i="71" s="1"/>
  <c r="S67" i="71" s="1"/>
  <c r="T67" i="71" s="1"/>
  <c r="U67" i="71" s="1"/>
  <c r="V67" i="71" s="1"/>
  <c r="L67" i="71"/>
  <c r="M67" i="71" s="1"/>
  <c r="N67" i="71" s="1"/>
  <c r="O67" i="71" s="1"/>
  <c r="K67" i="71"/>
  <c r="I67" i="71"/>
  <c r="Y66" i="71"/>
  <c r="Z66" i="71" s="1"/>
  <c r="AA66" i="71" s="1"/>
  <c r="AB66" i="71" s="1"/>
  <c r="AC66" i="71" s="1"/>
  <c r="AD66" i="71" s="1"/>
  <c r="AE66" i="71" s="1"/>
  <c r="AF66" i="71" s="1"/>
  <c r="AG66" i="71" s="1"/>
  <c r="AH66" i="71" s="1"/>
  <c r="W66" i="71"/>
  <c r="X66" i="71" s="1"/>
  <c r="B66" i="71"/>
  <c r="E65" i="71"/>
  <c r="D65" i="71"/>
  <c r="C65" i="71"/>
  <c r="B65" i="71"/>
  <c r="A65" i="71"/>
  <c r="K64" i="71"/>
  <c r="L64" i="71" s="1"/>
  <c r="M64" i="71" s="1"/>
  <c r="N64" i="71" s="1"/>
  <c r="O64" i="71" s="1"/>
  <c r="P64" i="71" s="1"/>
  <c r="Q64" i="71" s="1"/>
  <c r="R64" i="71" s="1"/>
  <c r="S64" i="71" s="1"/>
  <c r="T64" i="71" s="1"/>
  <c r="U64" i="71" s="1"/>
  <c r="V64" i="71" s="1"/>
  <c r="I64" i="71"/>
  <c r="X63" i="71"/>
  <c r="Y63" i="71" s="1"/>
  <c r="Z63" i="71" s="1"/>
  <c r="AA63" i="71" s="1"/>
  <c r="AB63" i="71" s="1"/>
  <c r="AC63" i="71" s="1"/>
  <c r="AD63" i="71" s="1"/>
  <c r="AE63" i="71" s="1"/>
  <c r="AF63" i="71" s="1"/>
  <c r="AG63" i="71" s="1"/>
  <c r="AH63" i="71" s="1"/>
  <c r="W63" i="71"/>
  <c r="B63" i="71"/>
  <c r="D62" i="71"/>
  <c r="C62" i="71"/>
  <c r="B62" i="71"/>
  <c r="A62" i="71"/>
  <c r="N61" i="71"/>
  <c r="O61" i="71" s="1"/>
  <c r="P61" i="71" s="1"/>
  <c r="Q61" i="71" s="1"/>
  <c r="R61" i="71" s="1"/>
  <c r="S61" i="71" s="1"/>
  <c r="T61" i="71" s="1"/>
  <c r="U61" i="71" s="1"/>
  <c r="V61" i="71" s="1"/>
  <c r="M61" i="71"/>
  <c r="K61" i="71"/>
  <c r="L61" i="71" s="1"/>
  <c r="I61" i="71"/>
  <c r="Z60" i="71"/>
  <c r="AA60" i="71" s="1"/>
  <c r="AB60" i="71" s="1"/>
  <c r="AC60" i="71" s="1"/>
  <c r="AD60" i="71" s="1"/>
  <c r="AE60" i="71" s="1"/>
  <c r="AF60" i="71" s="1"/>
  <c r="AG60" i="71" s="1"/>
  <c r="AH60" i="71" s="1"/>
  <c r="X60" i="71"/>
  <c r="Y60" i="71" s="1"/>
  <c r="W60" i="71"/>
  <c r="B60" i="71"/>
  <c r="E59" i="71"/>
  <c r="D59" i="71"/>
  <c r="C59" i="71"/>
  <c r="B59" i="71"/>
  <c r="A59" i="71"/>
  <c r="O58" i="71"/>
  <c r="P58" i="71" s="1"/>
  <c r="Q58" i="71" s="1"/>
  <c r="R58" i="71" s="1"/>
  <c r="S58" i="71" s="1"/>
  <c r="T58" i="71" s="1"/>
  <c r="U58" i="71" s="1"/>
  <c r="V58" i="71" s="1"/>
  <c r="N58" i="71"/>
  <c r="L58" i="71"/>
  <c r="M58" i="71" s="1"/>
  <c r="K58" i="71"/>
  <c r="I58" i="71"/>
  <c r="Y57" i="71"/>
  <c r="Z57" i="71" s="1"/>
  <c r="AA57" i="71" s="1"/>
  <c r="AB57" i="71" s="1"/>
  <c r="AC57" i="71" s="1"/>
  <c r="AD57" i="71" s="1"/>
  <c r="AE57" i="71" s="1"/>
  <c r="AF57" i="71" s="1"/>
  <c r="AG57" i="71" s="1"/>
  <c r="AH57" i="71" s="1"/>
  <c r="X57" i="71"/>
  <c r="W57" i="71"/>
  <c r="B57" i="71"/>
  <c r="E56" i="71"/>
  <c r="D56" i="71"/>
  <c r="C56" i="71"/>
  <c r="B56" i="71"/>
  <c r="A56" i="71"/>
  <c r="S53" i="71"/>
  <c r="T53" i="71" s="1"/>
  <c r="U53" i="71" s="1"/>
  <c r="V53" i="71" s="1"/>
  <c r="M53" i="71"/>
  <c r="N53" i="71" s="1"/>
  <c r="O53" i="71" s="1"/>
  <c r="P53" i="71" s="1"/>
  <c r="Q53" i="71" s="1"/>
  <c r="R53" i="71" s="1"/>
  <c r="L53" i="71"/>
  <c r="K53" i="71"/>
  <c r="I53" i="71"/>
  <c r="Z52" i="71"/>
  <c r="AA52" i="71" s="1"/>
  <c r="AB52" i="71" s="1"/>
  <c r="AC52" i="71" s="1"/>
  <c r="AD52" i="71" s="1"/>
  <c r="AE52" i="71" s="1"/>
  <c r="AF52" i="71" s="1"/>
  <c r="AG52" i="71" s="1"/>
  <c r="AH52" i="71" s="1"/>
  <c r="W52" i="71"/>
  <c r="X52" i="71" s="1"/>
  <c r="Y52" i="71" s="1"/>
  <c r="B52" i="71"/>
  <c r="E51" i="71"/>
  <c r="D51" i="71"/>
  <c r="C51" i="71"/>
  <c r="B51" i="71"/>
  <c r="A51" i="71"/>
  <c r="N50" i="71"/>
  <c r="O50" i="71" s="1"/>
  <c r="P50" i="71" s="1"/>
  <c r="Q50" i="71" s="1"/>
  <c r="R50" i="71" s="1"/>
  <c r="S50" i="71" s="1"/>
  <c r="T50" i="71" s="1"/>
  <c r="U50" i="71" s="1"/>
  <c r="V50" i="71" s="1"/>
  <c r="K50" i="71"/>
  <c r="L50" i="71" s="1"/>
  <c r="M50" i="71" s="1"/>
  <c r="I50" i="71"/>
  <c r="AG49" i="71"/>
  <c r="AH49" i="71" s="1"/>
  <c r="AA49" i="71"/>
  <c r="AB49" i="71" s="1"/>
  <c r="AC49" i="71" s="1"/>
  <c r="AD49" i="71" s="1"/>
  <c r="AE49" i="71" s="1"/>
  <c r="AF49" i="71" s="1"/>
  <c r="W49" i="71"/>
  <c r="X49" i="71" s="1"/>
  <c r="Y49" i="71" s="1"/>
  <c r="Z49" i="71" s="1"/>
  <c r="B49" i="71"/>
  <c r="E48" i="71"/>
  <c r="D48" i="71"/>
  <c r="C48" i="71"/>
  <c r="B48" i="71"/>
  <c r="A48" i="71"/>
  <c r="L47" i="71"/>
  <c r="M47" i="71" s="1"/>
  <c r="N47" i="71" s="1"/>
  <c r="O47" i="71" s="1"/>
  <c r="P47" i="71" s="1"/>
  <c r="Q47" i="71" s="1"/>
  <c r="R47" i="71" s="1"/>
  <c r="S47" i="71" s="1"/>
  <c r="T47" i="71" s="1"/>
  <c r="U47" i="71" s="1"/>
  <c r="V47" i="71" s="1"/>
  <c r="K47" i="71"/>
  <c r="I47" i="71"/>
  <c r="AB46" i="71"/>
  <c r="AC46" i="71" s="1"/>
  <c r="AD46" i="71" s="1"/>
  <c r="AE46" i="71" s="1"/>
  <c r="AF46" i="71" s="1"/>
  <c r="AG46" i="71" s="1"/>
  <c r="AH46" i="71" s="1"/>
  <c r="Y46" i="71"/>
  <c r="Z46" i="71" s="1"/>
  <c r="AA46" i="71" s="1"/>
  <c r="X46" i="71"/>
  <c r="W46" i="71"/>
  <c r="B46" i="71"/>
  <c r="E45" i="71"/>
  <c r="D45" i="71"/>
  <c r="C45" i="71"/>
  <c r="B45" i="71"/>
  <c r="A45" i="71"/>
  <c r="M44" i="71"/>
  <c r="N44" i="71" s="1"/>
  <c r="O44" i="71" s="1"/>
  <c r="P44" i="71" s="1"/>
  <c r="Q44" i="71" s="1"/>
  <c r="R44" i="71" s="1"/>
  <c r="S44" i="71" s="1"/>
  <c r="T44" i="71" s="1"/>
  <c r="U44" i="71" s="1"/>
  <c r="V44" i="71" s="1"/>
  <c r="L44" i="71"/>
  <c r="K44" i="71"/>
  <c r="I44" i="71"/>
  <c r="AC43" i="71"/>
  <c r="AD43" i="71" s="1"/>
  <c r="AE43" i="71" s="1"/>
  <c r="AF43" i="71" s="1"/>
  <c r="AG43" i="71" s="1"/>
  <c r="AH43" i="71" s="1"/>
  <c r="W43" i="71"/>
  <c r="X43" i="71" s="1"/>
  <c r="Y43" i="71" s="1"/>
  <c r="Z43" i="71" s="1"/>
  <c r="AA43" i="71" s="1"/>
  <c r="AB43" i="71" s="1"/>
  <c r="B43" i="71"/>
  <c r="E42" i="71"/>
  <c r="D42" i="71"/>
  <c r="C42" i="71"/>
  <c r="B42" i="71"/>
  <c r="A42" i="71"/>
  <c r="Q41" i="71"/>
  <c r="R41" i="71" s="1"/>
  <c r="S41" i="71" s="1"/>
  <c r="T41" i="71" s="1"/>
  <c r="U41" i="71" s="1"/>
  <c r="V41" i="71" s="1"/>
  <c r="K41" i="71"/>
  <c r="L41" i="71" s="1"/>
  <c r="M41" i="71" s="1"/>
  <c r="N41" i="71" s="1"/>
  <c r="O41" i="71" s="1"/>
  <c r="P41" i="71" s="1"/>
  <c r="I41" i="71"/>
  <c r="AD40" i="71"/>
  <c r="AE40" i="71" s="1"/>
  <c r="AF40" i="71" s="1"/>
  <c r="AG40" i="71" s="1"/>
  <c r="AH40" i="71" s="1"/>
  <c r="X40" i="71"/>
  <c r="Y40" i="71" s="1"/>
  <c r="Z40" i="71" s="1"/>
  <c r="AA40" i="71" s="1"/>
  <c r="AB40" i="71" s="1"/>
  <c r="AC40" i="71" s="1"/>
  <c r="W40" i="71"/>
  <c r="B40" i="71"/>
  <c r="E39" i="71"/>
  <c r="D39" i="71"/>
  <c r="C39" i="71"/>
  <c r="B39" i="71"/>
  <c r="A39" i="71"/>
  <c r="R38" i="71"/>
  <c r="S38" i="71" s="1"/>
  <c r="T38" i="71" s="1"/>
  <c r="U38" i="71" s="1"/>
  <c r="V38" i="71" s="1"/>
  <c r="L38" i="71"/>
  <c r="M38" i="71" s="1"/>
  <c r="N38" i="71" s="1"/>
  <c r="O38" i="71" s="1"/>
  <c r="P38" i="71" s="1"/>
  <c r="Q38" i="71" s="1"/>
  <c r="K38" i="71"/>
  <c r="I38" i="71"/>
  <c r="AE37" i="71"/>
  <c r="AF37" i="71" s="1"/>
  <c r="AG37" i="71" s="1"/>
  <c r="AH37" i="71" s="1"/>
  <c r="Y37" i="71"/>
  <c r="Z37" i="71" s="1"/>
  <c r="AA37" i="71" s="1"/>
  <c r="AB37" i="71" s="1"/>
  <c r="AC37" i="71" s="1"/>
  <c r="AD37" i="71" s="1"/>
  <c r="X37" i="71"/>
  <c r="W37" i="71"/>
  <c r="B37" i="71"/>
  <c r="E36" i="71"/>
  <c r="D36" i="71"/>
  <c r="C36" i="71"/>
  <c r="B36" i="71"/>
  <c r="A36" i="71"/>
  <c r="M35" i="71"/>
  <c r="N35" i="71" s="1"/>
  <c r="O35" i="71" s="1"/>
  <c r="P35" i="71" s="1"/>
  <c r="Q35" i="71" s="1"/>
  <c r="R35" i="71" s="1"/>
  <c r="S35" i="71" s="1"/>
  <c r="T35" i="71" s="1"/>
  <c r="U35" i="71" s="1"/>
  <c r="V35" i="71" s="1"/>
  <c r="L35" i="71"/>
  <c r="K35" i="71"/>
  <c r="I35" i="71"/>
  <c r="W34" i="71"/>
  <c r="X34" i="71" s="1"/>
  <c r="Y34" i="71" s="1"/>
  <c r="Z34" i="71" s="1"/>
  <c r="AA34" i="71" s="1"/>
  <c r="AB34" i="71" s="1"/>
  <c r="AC34" i="71" s="1"/>
  <c r="AD34" i="71" s="1"/>
  <c r="AE34" i="71" s="1"/>
  <c r="AF34" i="71" s="1"/>
  <c r="AG34" i="71" s="1"/>
  <c r="AH34" i="71" s="1"/>
  <c r="B34" i="71"/>
  <c r="E33" i="71"/>
  <c r="D33" i="71"/>
  <c r="C33" i="71"/>
  <c r="B33" i="71"/>
  <c r="A33" i="71"/>
  <c r="K32" i="71"/>
  <c r="L32" i="71" s="1"/>
  <c r="M32" i="71" s="1"/>
  <c r="N32" i="71" s="1"/>
  <c r="O32" i="71" s="1"/>
  <c r="P32" i="71" s="1"/>
  <c r="Q32" i="71" s="1"/>
  <c r="R32" i="71" s="1"/>
  <c r="S32" i="71" s="1"/>
  <c r="T32" i="71" s="1"/>
  <c r="U32" i="71" s="1"/>
  <c r="V32" i="71" s="1"/>
  <c r="I32" i="71"/>
  <c r="AA31" i="71"/>
  <c r="AB31" i="71" s="1"/>
  <c r="AC31" i="71" s="1"/>
  <c r="AD31" i="71" s="1"/>
  <c r="AE31" i="71" s="1"/>
  <c r="AF31" i="71" s="1"/>
  <c r="AG31" i="71" s="1"/>
  <c r="AH31" i="71" s="1"/>
  <c r="X31" i="71"/>
  <c r="Y31" i="71" s="1"/>
  <c r="Z31" i="71" s="1"/>
  <c r="W31" i="71"/>
  <c r="B31" i="71"/>
  <c r="AH30" i="71"/>
  <c r="AG30" i="71"/>
  <c r="AF30" i="71"/>
  <c r="AE30" i="71"/>
  <c r="AD30" i="71"/>
  <c r="AC30" i="71"/>
  <c r="AB30" i="71"/>
  <c r="AA30" i="71"/>
  <c r="Z30" i="71"/>
  <c r="Y30" i="71"/>
  <c r="X30" i="71"/>
  <c r="W30" i="71"/>
  <c r="E30" i="71"/>
  <c r="D30" i="71"/>
  <c r="C30" i="71"/>
  <c r="B30" i="71"/>
  <c r="A30" i="71"/>
  <c r="U29" i="71"/>
  <c r="V29" i="71" s="1"/>
  <c r="O29" i="71"/>
  <c r="P29" i="71" s="1"/>
  <c r="Q29" i="71" s="1"/>
  <c r="R29" i="71" s="1"/>
  <c r="S29" i="71" s="1"/>
  <c r="T29" i="71" s="1"/>
  <c r="N29" i="71"/>
  <c r="L29" i="71"/>
  <c r="M29" i="71" s="1"/>
  <c r="K29" i="71"/>
  <c r="I29" i="71"/>
  <c r="AG28" i="71"/>
  <c r="AH28" i="71" s="1"/>
  <c r="AB28" i="71"/>
  <c r="AC28" i="71" s="1"/>
  <c r="AD28" i="71" s="1"/>
  <c r="AE28" i="71" s="1"/>
  <c r="AF28" i="71" s="1"/>
  <c r="X28" i="71"/>
  <c r="Y28" i="71" s="1"/>
  <c r="Z28" i="71" s="1"/>
  <c r="AA28" i="71" s="1"/>
  <c r="W28" i="71"/>
  <c r="B28" i="71"/>
  <c r="D27" i="71"/>
  <c r="C27" i="71"/>
  <c r="B27" i="71"/>
  <c r="A27" i="71"/>
  <c r="R26" i="71"/>
  <c r="S26" i="71" s="1"/>
  <c r="T26" i="71" s="1"/>
  <c r="U26" i="71" s="1"/>
  <c r="V26" i="71" s="1"/>
  <c r="O26" i="71"/>
  <c r="P26" i="71" s="1"/>
  <c r="Q26" i="71" s="1"/>
  <c r="K26" i="71"/>
  <c r="L26" i="71" s="1"/>
  <c r="M26" i="71" s="1"/>
  <c r="N26" i="71" s="1"/>
  <c r="I26" i="71"/>
  <c r="AG25" i="71"/>
  <c r="AH25" i="71" s="1"/>
  <c r="Y25" i="71"/>
  <c r="Z25" i="71" s="1"/>
  <c r="AA25" i="71" s="1"/>
  <c r="AB25" i="71" s="1"/>
  <c r="AC25" i="71" s="1"/>
  <c r="AD25" i="71" s="1"/>
  <c r="AE25" i="71" s="1"/>
  <c r="AF25" i="71" s="1"/>
  <c r="X25" i="71"/>
  <c r="W25" i="71"/>
  <c r="B25" i="71"/>
  <c r="E24" i="71"/>
  <c r="D24" i="71"/>
  <c r="C24" i="71"/>
  <c r="B24" i="71"/>
  <c r="A24" i="71"/>
  <c r="S23" i="71"/>
  <c r="T23" i="71" s="1"/>
  <c r="U23" i="71" s="1"/>
  <c r="V23" i="71" s="1"/>
  <c r="M23" i="71"/>
  <c r="N23" i="71" s="1"/>
  <c r="O23" i="71" s="1"/>
  <c r="P23" i="71" s="1"/>
  <c r="Q23" i="71" s="1"/>
  <c r="R23" i="71" s="1"/>
  <c r="L23" i="71"/>
  <c r="K23" i="71"/>
  <c r="I23" i="71"/>
  <c r="Z22" i="71"/>
  <c r="AA22" i="71" s="1"/>
  <c r="AB22" i="71" s="1"/>
  <c r="AC22" i="71" s="1"/>
  <c r="AD22" i="71" s="1"/>
  <c r="AE22" i="71" s="1"/>
  <c r="AF22" i="71" s="1"/>
  <c r="AG22" i="71" s="1"/>
  <c r="AH22" i="71" s="1"/>
  <c r="W22" i="71"/>
  <c r="X22" i="71" s="1"/>
  <c r="Y22" i="71" s="1"/>
  <c r="B22" i="71"/>
  <c r="E21" i="71"/>
  <c r="D21" i="71"/>
  <c r="C21" i="71"/>
  <c r="B21" i="71"/>
  <c r="A21" i="71"/>
  <c r="Q20" i="71"/>
  <c r="R20" i="71" s="1"/>
  <c r="S20" i="71" s="1"/>
  <c r="T20" i="71" s="1"/>
  <c r="U20" i="71" s="1"/>
  <c r="V20" i="71" s="1"/>
  <c r="N20" i="71"/>
  <c r="O20" i="71" s="1"/>
  <c r="P20" i="71" s="1"/>
  <c r="K20" i="71"/>
  <c r="L20" i="71" s="1"/>
  <c r="M20" i="71" s="1"/>
  <c r="I20" i="71"/>
  <c r="AA19" i="71"/>
  <c r="AB19" i="71" s="1"/>
  <c r="AC19" i="71" s="1"/>
  <c r="AD19" i="71" s="1"/>
  <c r="AE19" i="71" s="1"/>
  <c r="AF19" i="71" s="1"/>
  <c r="AG19" i="71" s="1"/>
  <c r="AH19" i="71" s="1"/>
  <c r="X19" i="71"/>
  <c r="Y19" i="71" s="1"/>
  <c r="Z19" i="71" s="1"/>
  <c r="W19" i="71"/>
  <c r="B19" i="71"/>
  <c r="AH18" i="71"/>
  <c r="AG18" i="71"/>
  <c r="AF18" i="71"/>
  <c r="AE18" i="71"/>
  <c r="AD18" i="71"/>
  <c r="AC18" i="71"/>
  <c r="AB18" i="71"/>
  <c r="AA18" i="71"/>
  <c r="Z18" i="71"/>
  <c r="Y18" i="71"/>
  <c r="X18" i="71"/>
  <c r="E18" i="71"/>
  <c r="D18" i="71"/>
  <c r="C18" i="71"/>
  <c r="B18" i="71"/>
  <c r="A18" i="71"/>
  <c r="N17" i="71"/>
  <c r="O17" i="71" s="1"/>
  <c r="P17" i="71" s="1"/>
  <c r="Q17" i="71" s="1"/>
  <c r="R17" i="71" s="1"/>
  <c r="S17" i="71" s="1"/>
  <c r="T17" i="71" s="1"/>
  <c r="U17" i="71" s="1"/>
  <c r="V17" i="71" s="1"/>
  <c r="K17" i="71"/>
  <c r="L17" i="71" s="1"/>
  <c r="M17" i="71" s="1"/>
  <c r="I17" i="71"/>
  <c r="X16" i="71"/>
  <c r="Y16" i="71" s="1"/>
  <c r="Z16" i="71" s="1"/>
  <c r="AA16" i="71" s="1"/>
  <c r="AB16" i="71" s="1"/>
  <c r="AC16" i="71" s="1"/>
  <c r="AD16" i="71" s="1"/>
  <c r="AE16" i="71" s="1"/>
  <c r="AF16" i="71" s="1"/>
  <c r="AG16" i="71" s="1"/>
  <c r="AH16" i="71" s="1"/>
  <c r="W16" i="71"/>
  <c r="B16" i="71"/>
  <c r="E15" i="71"/>
  <c r="D15" i="71"/>
  <c r="C15" i="71"/>
  <c r="B15" i="71"/>
  <c r="A15" i="71"/>
  <c r="L14" i="71"/>
  <c r="M14" i="71" s="1"/>
  <c r="N14" i="71" s="1"/>
  <c r="O14" i="71" s="1"/>
  <c r="P14" i="71" s="1"/>
  <c r="Q14" i="71" s="1"/>
  <c r="R14" i="71" s="1"/>
  <c r="S14" i="71" s="1"/>
  <c r="T14" i="71" s="1"/>
  <c r="U14" i="71" s="1"/>
  <c r="V14" i="71" s="1"/>
  <c r="K14" i="71"/>
  <c r="I14" i="71"/>
  <c r="AH13" i="71"/>
  <c r="AE13" i="71"/>
  <c r="AF13" i="71" s="1"/>
  <c r="AG13" i="71" s="1"/>
  <c r="W13" i="71"/>
  <c r="X13" i="71" s="1"/>
  <c r="Y13" i="71" s="1"/>
  <c r="Z13" i="71" s="1"/>
  <c r="AA13" i="71" s="1"/>
  <c r="AB13" i="71" s="1"/>
  <c r="AC13" i="71" s="1"/>
  <c r="AD13" i="71" s="1"/>
  <c r="B13" i="71"/>
  <c r="E12" i="71"/>
  <c r="D12" i="71"/>
  <c r="C12" i="71"/>
  <c r="B12" i="71"/>
  <c r="A12" i="71"/>
  <c r="K11" i="71"/>
  <c r="L11" i="71" s="1"/>
  <c r="M11" i="71" s="1"/>
  <c r="N11" i="71" s="1"/>
  <c r="O11" i="71" s="1"/>
  <c r="P11" i="71" s="1"/>
  <c r="Q11" i="71" s="1"/>
  <c r="R11" i="71" s="1"/>
  <c r="S11" i="71" s="1"/>
  <c r="T11" i="71" s="1"/>
  <c r="U11" i="71" s="1"/>
  <c r="V11" i="71" s="1"/>
  <c r="I11" i="71"/>
  <c r="X10" i="71"/>
  <c r="Y10" i="71" s="1"/>
  <c r="Z10" i="71" s="1"/>
  <c r="AA10" i="71" s="1"/>
  <c r="AB10" i="71" s="1"/>
  <c r="AC10" i="71" s="1"/>
  <c r="AD10" i="71" s="1"/>
  <c r="AE10" i="71" s="1"/>
  <c r="AF10" i="71" s="1"/>
  <c r="AG10" i="71" s="1"/>
  <c r="AH10" i="71" s="1"/>
  <c r="W10" i="71"/>
  <c r="B10" i="71"/>
  <c r="D9" i="71"/>
  <c r="C9" i="71"/>
  <c r="B9" i="71"/>
  <c r="A9" i="71"/>
  <c r="Q8" i="71"/>
  <c r="R8" i="71" s="1"/>
  <c r="S8" i="71" s="1"/>
  <c r="T8" i="71" s="1"/>
  <c r="U8" i="71" s="1"/>
  <c r="V8" i="71" s="1"/>
  <c r="K8" i="71"/>
  <c r="L8" i="71" s="1"/>
  <c r="M8" i="71" s="1"/>
  <c r="N8" i="71" s="1"/>
  <c r="O8" i="71" s="1"/>
  <c r="P8" i="71" s="1"/>
  <c r="I8" i="71"/>
  <c r="X7" i="71"/>
  <c r="Y7" i="71" s="1"/>
  <c r="Z7" i="71" s="1"/>
  <c r="AA7" i="71" s="1"/>
  <c r="AB7" i="71" s="1"/>
  <c r="AC7" i="71" s="1"/>
  <c r="AD7" i="71" s="1"/>
  <c r="AE7" i="71" s="1"/>
  <c r="AF7" i="71" s="1"/>
  <c r="AG7" i="71" s="1"/>
  <c r="AH7" i="71" s="1"/>
  <c r="W7" i="71"/>
  <c r="B7" i="71"/>
  <c r="E6" i="71"/>
  <c r="D6" i="71"/>
  <c r="C6" i="71"/>
  <c r="B6" i="71"/>
  <c r="A6" i="71"/>
  <c r="T5" i="71"/>
  <c r="U5" i="71" s="1"/>
  <c r="V5" i="71" s="1"/>
  <c r="R5" i="71"/>
  <c r="S5" i="71" s="1"/>
  <c r="L5" i="71"/>
  <c r="M5" i="71" s="1"/>
  <c r="N5" i="71" s="1"/>
  <c r="O5" i="71" s="1"/>
  <c r="P5" i="71" s="1"/>
  <c r="Q5" i="71" s="1"/>
  <c r="K5" i="71"/>
  <c r="I5" i="71"/>
  <c r="AG4" i="71"/>
  <c r="AH4" i="71" s="1"/>
  <c r="X4" i="71"/>
  <c r="Y4" i="71" s="1"/>
  <c r="Z4" i="71" s="1"/>
  <c r="AA4" i="71" s="1"/>
  <c r="AB4" i="71" s="1"/>
  <c r="AC4" i="71" s="1"/>
  <c r="AD4" i="71" s="1"/>
  <c r="AE4" i="71" s="1"/>
  <c r="AF4" i="71" s="1"/>
  <c r="W4" i="71"/>
  <c r="B4" i="71"/>
  <c r="E3" i="71"/>
  <c r="D3" i="71"/>
  <c r="C3" i="71"/>
  <c r="B3" i="71"/>
  <c r="A3" i="71"/>
  <c r="BL245" i="9"/>
  <c r="BK245" i="9"/>
  <c r="BL244" i="9"/>
  <c r="BK244" i="9"/>
  <c r="BL243" i="9"/>
  <c r="BK243" i="9"/>
  <c r="BL242" i="9"/>
  <c r="BK242" i="9"/>
  <c r="BL241" i="9"/>
  <c r="BK241" i="9"/>
  <c r="BL240" i="9"/>
  <c r="BK240" i="9"/>
  <c r="BL239" i="9"/>
  <c r="BK239" i="9"/>
  <c r="BL238" i="9"/>
  <c r="BK238" i="9"/>
  <c r="BL237" i="9"/>
  <c r="BK237" i="9"/>
  <c r="BL236" i="9"/>
  <c r="BK236" i="9"/>
  <c r="BL235" i="9"/>
  <c r="BK235" i="9"/>
  <c r="BL234" i="9"/>
  <c r="BK234" i="9"/>
  <c r="BL233" i="9"/>
  <c r="BK233" i="9"/>
  <c r="BL232" i="9"/>
  <c r="BK232" i="9"/>
  <c r="BL231" i="9"/>
  <c r="BK231" i="9"/>
  <c r="BL230" i="9"/>
  <c r="BK230" i="9"/>
  <c r="BL229" i="9"/>
  <c r="BK229" i="9"/>
  <c r="BL228" i="9"/>
  <c r="BL227" i="9"/>
  <c r="BL226" i="9"/>
  <c r="BL225" i="9"/>
  <c r="BL224" i="9"/>
  <c r="BL223" i="9"/>
  <c r="BL222" i="9"/>
  <c r="BL221" i="9"/>
  <c r="BL220" i="9"/>
  <c r="BL219" i="9"/>
  <c r="BE219" i="9"/>
  <c r="BL218" i="9"/>
  <c r="BK218" i="9"/>
  <c r="BD218" i="9"/>
  <c r="BL217" i="9"/>
  <c r="BK217" i="9"/>
  <c r="BJ217" i="9"/>
  <c r="BL216" i="9"/>
  <c r="BK216" i="9"/>
  <c r="BL215" i="9"/>
  <c r="BK215" i="9"/>
  <c r="BL214" i="9"/>
  <c r="BK214" i="9"/>
  <c r="BL213" i="9"/>
  <c r="BK213" i="9"/>
  <c r="BL212" i="9"/>
  <c r="BK212" i="9"/>
  <c r="BL211" i="9"/>
  <c r="BK211" i="9"/>
  <c r="BL210" i="9"/>
  <c r="BK210" i="9"/>
  <c r="BL209" i="9"/>
  <c r="BK209" i="9"/>
  <c r="BL208" i="9"/>
  <c r="BK208" i="9"/>
  <c r="BL207" i="9"/>
  <c r="BK207" i="9"/>
  <c r="BD207" i="9"/>
  <c r="A207" i="9" s="1"/>
  <c r="BL206" i="9"/>
  <c r="BK206" i="9"/>
  <c r="BJ206" i="9"/>
  <c r="BC206" i="9"/>
  <c r="BC207" i="9" s="1"/>
  <c r="BL205" i="9"/>
  <c r="BK205" i="9"/>
  <c r="BJ205" i="9"/>
  <c r="BI205" i="9"/>
  <c r="BL204" i="9"/>
  <c r="BK204" i="9"/>
  <c r="BJ204" i="9"/>
  <c r="BI204" i="9"/>
  <c r="BL203" i="9"/>
  <c r="BK203" i="9"/>
  <c r="BJ203" i="9"/>
  <c r="BI203" i="9"/>
  <c r="BL202" i="9"/>
  <c r="BK202" i="9"/>
  <c r="BJ202" i="9"/>
  <c r="BC202" i="9"/>
  <c r="BL201" i="9"/>
  <c r="BK201" i="9"/>
  <c r="BJ201" i="9"/>
  <c r="BI201" i="9"/>
  <c r="BL200" i="9"/>
  <c r="BK200" i="9"/>
  <c r="BL199" i="9"/>
  <c r="BK199" i="9"/>
  <c r="BL198" i="9"/>
  <c r="BK198" i="9"/>
  <c r="BL197" i="9"/>
  <c r="BK197" i="9"/>
  <c r="BL196" i="9"/>
  <c r="BK196" i="9"/>
  <c r="BL195" i="9"/>
  <c r="BK195" i="9"/>
  <c r="BL194" i="9"/>
  <c r="BK194" i="9"/>
  <c r="BL193" i="9"/>
  <c r="BK193" i="9"/>
  <c r="BL192" i="9"/>
  <c r="BK192" i="9"/>
  <c r="BL191" i="9"/>
  <c r="BK191" i="9"/>
  <c r="BL190" i="9"/>
  <c r="BK190" i="9"/>
  <c r="BL189" i="9"/>
  <c r="BK189" i="9"/>
  <c r="BL188" i="9"/>
  <c r="BK188" i="9"/>
  <c r="BL187" i="9"/>
  <c r="BK187" i="9"/>
  <c r="BL186" i="9"/>
  <c r="BK186" i="9"/>
  <c r="BL185" i="9"/>
  <c r="BK185" i="9"/>
  <c r="BL184" i="9"/>
  <c r="BK184" i="9"/>
  <c r="BL183" i="9"/>
  <c r="BK183" i="9"/>
  <c r="BL182" i="9"/>
  <c r="BK182" i="9"/>
  <c r="BL181" i="9"/>
  <c r="BK181" i="9"/>
  <c r="BL180" i="9"/>
  <c r="BK180" i="9"/>
  <c r="BL179" i="9"/>
  <c r="BK179" i="9"/>
  <c r="BD179" i="9"/>
  <c r="A179" i="9" s="1"/>
  <c r="BL178" i="9"/>
  <c r="BK178" i="9"/>
  <c r="BJ178" i="9"/>
  <c r="BL177" i="9"/>
  <c r="BK177" i="9"/>
  <c r="BL176" i="9"/>
  <c r="BK176" i="9"/>
  <c r="BL175" i="9"/>
  <c r="BK175" i="9"/>
  <c r="BL174" i="9"/>
  <c r="BK174" i="9"/>
  <c r="BL173" i="9"/>
  <c r="BK173" i="9"/>
  <c r="BL172" i="9"/>
  <c r="BK172" i="9"/>
  <c r="BL171" i="9"/>
  <c r="BK171" i="9"/>
  <c r="BL170" i="9"/>
  <c r="BK170" i="9"/>
  <c r="BD170" i="9"/>
  <c r="BD171" i="9" s="1"/>
  <c r="BD172" i="9" s="1"/>
  <c r="BL169" i="9"/>
  <c r="BK169" i="9"/>
  <c r="BJ169" i="9"/>
  <c r="BC169" i="9"/>
  <c r="BC170" i="9" s="1"/>
  <c r="BL168" i="9"/>
  <c r="BK168" i="9"/>
  <c r="BJ168" i="9"/>
  <c r="BI168" i="9"/>
  <c r="BL167" i="9"/>
  <c r="BK167" i="9"/>
  <c r="BJ167" i="9"/>
  <c r="BI167" i="9"/>
  <c r="BL166" i="9"/>
  <c r="BK166" i="9"/>
  <c r="BJ166" i="9"/>
  <c r="BI166" i="9"/>
  <c r="BL165" i="9"/>
  <c r="BK165" i="9"/>
  <c r="BJ165" i="9"/>
  <c r="BC165" i="9"/>
  <c r="BL164" i="9"/>
  <c r="BK164" i="9"/>
  <c r="BJ164" i="9"/>
  <c r="BI164" i="9"/>
  <c r="BB164" i="9"/>
  <c r="BB165" i="9" s="1"/>
  <c r="BL163" i="9"/>
  <c r="BK163" i="9"/>
  <c r="BJ163" i="9"/>
  <c r="BI163" i="9"/>
  <c r="BH163" i="9"/>
  <c r="BL162" i="9"/>
  <c r="BK162" i="9"/>
  <c r="BJ162" i="9"/>
  <c r="BI162" i="9"/>
  <c r="BH162" i="9"/>
  <c r="BL161" i="9"/>
  <c r="BL160" i="9"/>
  <c r="BL159" i="9"/>
  <c r="BL158" i="9"/>
  <c r="BL157" i="9"/>
  <c r="BL156" i="9"/>
  <c r="BL155" i="9"/>
  <c r="BL154" i="9"/>
  <c r="BE154" i="9"/>
  <c r="BE155" i="9" s="1"/>
  <c r="BE156" i="9" s="1"/>
  <c r="BE157" i="9" s="1"/>
  <c r="BL153" i="9"/>
  <c r="BK153" i="9"/>
  <c r="BL152" i="9"/>
  <c r="BK152" i="9"/>
  <c r="BL151" i="9"/>
  <c r="BK151" i="9"/>
  <c r="BL150" i="9"/>
  <c r="BK150" i="9"/>
  <c r="BL149" i="9"/>
  <c r="BK149" i="9"/>
  <c r="BL148" i="9"/>
  <c r="BK148" i="9"/>
  <c r="BL147" i="9"/>
  <c r="BK147" i="9"/>
  <c r="BD147" i="9"/>
  <c r="BL146" i="9"/>
  <c r="BK146" i="9"/>
  <c r="BJ146" i="9"/>
  <c r="BC146" i="9"/>
  <c r="BL145" i="9"/>
  <c r="BK145" i="9"/>
  <c r="BJ145" i="9"/>
  <c r="BI145" i="9"/>
  <c r="BL144" i="9"/>
  <c r="BK144" i="9"/>
  <c r="BJ144" i="9"/>
  <c r="BL143" i="9"/>
  <c r="BK143" i="9"/>
  <c r="BJ143" i="9"/>
  <c r="BL142" i="9"/>
  <c r="BK142" i="9"/>
  <c r="BJ142" i="9"/>
  <c r="BL141" i="9"/>
  <c r="BK141" i="9"/>
  <c r="BJ141" i="9"/>
  <c r="BL140" i="9"/>
  <c r="BK140" i="9"/>
  <c r="BJ140" i="9"/>
  <c r="BL139" i="9"/>
  <c r="BK139" i="9"/>
  <c r="BJ139" i="9"/>
  <c r="BC139" i="9"/>
  <c r="BC140" i="9" s="1"/>
  <c r="BC141" i="9" s="1"/>
  <c r="BL138" i="9"/>
  <c r="BK138" i="9"/>
  <c r="BJ138" i="9"/>
  <c r="BI138" i="9"/>
  <c r="BL137" i="9"/>
  <c r="BK137" i="9"/>
  <c r="BJ137" i="9"/>
  <c r="BI137" i="9"/>
  <c r="BL136" i="9"/>
  <c r="BK136" i="9"/>
  <c r="BJ136" i="9"/>
  <c r="BI136" i="9"/>
  <c r="BL135" i="9"/>
  <c r="BK135" i="9"/>
  <c r="BJ135" i="9"/>
  <c r="BI135" i="9"/>
  <c r="BL134" i="9"/>
  <c r="BK134" i="9"/>
  <c r="BJ134" i="9"/>
  <c r="BI134" i="9"/>
  <c r="BL133" i="9"/>
  <c r="BK133" i="9"/>
  <c r="BJ133" i="9"/>
  <c r="BI133" i="9"/>
  <c r="BL132" i="9"/>
  <c r="BK132" i="9"/>
  <c r="BJ132" i="9"/>
  <c r="BI132" i="9"/>
  <c r="BL131" i="9"/>
  <c r="BK131" i="9"/>
  <c r="BJ131" i="9"/>
  <c r="BI131" i="9"/>
  <c r="BL130" i="9"/>
  <c r="BK130" i="9"/>
  <c r="BJ130" i="9"/>
  <c r="BI130" i="9"/>
  <c r="BL129" i="9"/>
  <c r="BK129" i="9"/>
  <c r="BJ129" i="9"/>
  <c r="BI129" i="9"/>
  <c r="BL128" i="9"/>
  <c r="BK128" i="9"/>
  <c r="BJ128" i="9"/>
  <c r="BI128" i="9"/>
  <c r="BL127" i="9"/>
  <c r="BK127" i="9"/>
  <c r="BJ127" i="9"/>
  <c r="BI127" i="9"/>
  <c r="BL126" i="9"/>
  <c r="BK126" i="9"/>
  <c r="BJ126" i="9"/>
  <c r="BI126" i="9"/>
  <c r="BL125" i="9"/>
  <c r="BK125" i="9"/>
  <c r="BJ125" i="9"/>
  <c r="BI125" i="9"/>
  <c r="BL124" i="9"/>
  <c r="BK124" i="9"/>
  <c r="BJ124" i="9"/>
  <c r="BI124" i="9"/>
  <c r="BL123" i="9"/>
  <c r="BK123" i="9"/>
  <c r="BJ123" i="9"/>
  <c r="BI123" i="9"/>
  <c r="BL122" i="9"/>
  <c r="BK122" i="9"/>
  <c r="BJ122" i="9"/>
  <c r="BI122" i="9"/>
  <c r="BL121" i="9"/>
  <c r="BK121" i="9"/>
  <c r="BJ121" i="9"/>
  <c r="BI121" i="9"/>
  <c r="BL120" i="9"/>
  <c r="BK120" i="9"/>
  <c r="BJ120" i="9"/>
  <c r="BI120" i="9"/>
  <c r="BL119" i="9"/>
  <c r="BK119" i="9"/>
  <c r="BJ119" i="9"/>
  <c r="BI119" i="9"/>
  <c r="BL118" i="9"/>
  <c r="BK118" i="9"/>
  <c r="BJ118" i="9"/>
  <c r="BI118" i="9"/>
  <c r="BL117" i="9"/>
  <c r="BK117" i="9"/>
  <c r="BJ117" i="9"/>
  <c r="BI117" i="9"/>
  <c r="BL116" i="9"/>
  <c r="BK116" i="9"/>
  <c r="BJ116" i="9"/>
  <c r="BI116" i="9"/>
  <c r="BL115" i="9"/>
  <c r="BK115" i="9"/>
  <c r="BJ115" i="9"/>
  <c r="BI115" i="9"/>
  <c r="BL114" i="9"/>
  <c r="BK114" i="9"/>
  <c r="BJ114" i="9"/>
  <c r="BI114" i="9"/>
  <c r="BL113" i="9"/>
  <c r="BK113" i="9"/>
  <c r="BJ113" i="9"/>
  <c r="BI113" i="9"/>
  <c r="BL112" i="9"/>
  <c r="BK112" i="9"/>
  <c r="BJ112" i="9"/>
  <c r="BI112" i="9"/>
  <c r="BL111" i="9"/>
  <c r="BK111" i="9"/>
  <c r="BJ111" i="9"/>
  <c r="BI111" i="9"/>
  <c r="BL110" i="9"/>
  <c r="BK110" i="9"/>
  <c r="BJ110" i="9"/>
  <c r="BI110" i="9"/>
  <c r="BL109" i="9"/>
  <c r="BK109" i="9"/>
  <c r="BJ109" i="9"/>
  <c r="BI109" i="9"/>
  <c r="BL108" i="9"/>
  <c r="BK108" i="9"/>
  <c r="BJ108" i="9"/>
  <c r="BI108" i="9"/>
  <c r="BL107" i="9"/>
  <c r="BK107" i="9"/>
  <c r="BJ107" i="9"/>
  <c r="BI107" i="9"/>
  <c r="BL106" i="9"/>
  <c r="BK106" i="9"/>
  <c r="BJ106" i="9"/>
  <c r="BI106" i="9"/>
  <c r="BL105" i="9"/>
  <c r="BK105" i="9"/>
  <c r="BJ105" i="9"/>
  <c r="BI105" i="9"/>
  <c r="BL104" i="9"/>
  <c r="BK104" i="9"/>
  <c r="BJ104" i="9"/>
  <c r="BI104" i="9"/>
  <c r="BL103" i="9"/>
  <c r="BK103" i="9"/>
  <c r="BJ103" i="9"/>
  <c r="BI103" i="9"/>
  <c r="BL102" i="9"/>
  <c r="BK102" i="9"/>
  <c r="BJ102" i="9"/>
  <c r="BI102" i="9"/>
  <c r="BL101" i="9"/>
  <c r="BK101" i="9"/>
  <c r="BJ101" i="9"/>
  <c r="BI101" i="9"/>
  <c r="BL100" i="9"/>
  <c r="BK100" i="9"/>
  <c r="BJ100" i="9"/>
  <c r="BI100" i="9"/>
  <c r="BL99" i="9"/>
  <c r="BK99" i="9"/>
  <c r="BJ99" i="9"/>
  <c r="BI99" i="9"/>
  <c r="BL98" i="9"/>
  <c r="BK98" i="9"/>
  <c r="BJ98" i="9"/>
  <c r="BI98" i="9"/>
  <c r="D98" i="9"/>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BL97" i="9"/>
  <c r="BK97" i="9"/>
  <c r="BJ97" i="9"/>
  <c r="BI97" i="9"/>
  <c r="BL96" i="9"/>
  <c r="BK96" i="9"/>
  <c r="BJ96" i="9"/>
  <c r="BI96" i="9"/>
  <c r="BL95" i="9"/>
  <c r="BK95" i="9"/>
  <c r="BJ95" i="9"/>
  <c r="BI95" i="9"/>
  <c r="BL94" i="9"/>
  <c r="BK94" i="9"/>
  <c r="BJ94" i="9"/>
  <c r="BI94" i="9"/>
  <c r="BB94" i="9"/>
  <c r="BB95" i="9" s="1"/>
  <c r="BL93" i="9"/>
  <c r="BK93" i="9"/>
  <c r="BJ93" i="9"/>
  <c r="BI93" i="9"/>
  <c r="BH93" i="9"/>
  <c r="BL92" i="9"/>
  <c r="BK92" i="9"/>
  <c r="BJ92" i="9"/>
  <c r="BI92" i="9"/>
  <c r="BH92" i="9"/>
  <c r="BL91" i="9"/>
  <c r="BK91" i="9"/>
  <c r="BJ91" i="9"/>
  <c r="BL90" i="9"/>
  <c r="BK90" i="9"/>
  <c r="BJ90" i="9"/>
  <c r="BL89" i="9"/>
  <c r="BK89" i="9"/>
  <c r="BJ89" i="9"/>
  <c r="BL88" i="9"/>
  <c r="BK88" i="9"/>
  <c r="BJ88" i="9"/>
  <c r="BL87" i="9"/>
  <c r="BK87" i="9"/>
  <c r="BJ87" i="9"/>
  <c r="BC87" i="9"/>
  <c r="BC88" i="9" s="1"/>
  <c r="BL86" i="9"/>
  <c r="BK86" i="9"/>
  <c r="BJ86" i="9"/>
  <c r="BI86" i="9"/>
  <c r="BL85" i="9"/>
  <c r="BK85" i="9"/>
  <c r="BJ85" i="9"/>
  <c r="BI85" i="9"/>
  <c r="BL84" i="9"/>
  <c r="BK84" i="9"/>
  <c r="BJ84" i="9"/>
  <c r="BI84" i="9"/>
  <c r="BL83" i="9"/>
  <c r="BK83" i="9"/>
  <c r="BJ83" i="9"/>
  <c r="BI83" i="9"/>
  <c r="BL82" i="9"/>
  <c r="BK82" i="9"/>
  <c r="BJ82" i="9"/>
  <c r="BI82" i="9"/>
  <c r="BL81" i="9"/>
  <c r="BK81" i="9"/>
  <c r="BJ81" i="9"/>
  <c r="BI81" i="9"/>
  <c r="BL80" i="9"/>
  <c r="BK80" i="9"/>
  <c r="BJ80" i="9"/>
  <c r="BI80" i="9"/>
  <c r="BL79" i="9"/>
  <c r="BK79" i="9"/>
  <c r="BJ79" i="9"/>
  <c r="BI79" i="9"/>
  <c r="BL78" i="9"/>
  <c r="BK78" i="9"/>
  <c r="BJ78" i="9"/>
  <c r="BI78" i="9"/>
  <c r="D78" i="9"/>
  <c r="D79" i="9" s="1"/>
  <c r="D80" i="9" s="1"/>
  <c r="D81" i="9" s="1"/>
  <c r="D82" i="9" s="1"/>
  <c r="D83" i="9" s="1"/>
  <c r="D84" i="9" s="1"/>
  <c r="BL77" i="9"/>
  <c r="BK77" i="9"/>
  <c r="BJ77" i="9"/>
  <c r="BI77" i="9"/>
  <c r="BL76" i="9"/>
  <c r="BK76" i="9"/>
  <c r="BJ76" i="9"/>
  <c r="BI76" i="9"/>
  <c r="BL75" i="9"/>
  <c r="BK75" i="9"/>
  <c r="BJ75" i="9"/>
  <c r="BI75" i="9"/>
  <c r="BL74" i="9"/>
  <c r="BK74" i="9"/>
  <c r="BJ74" i="9"/>
  <c r="BI74" i="9"/>
  <c r="BB74" i="9"/>
  <c r="BB75" i="9" s="1"/>
  <c r="BL73" i="9"/>
  <c r="BK73" i="9"/>
  <c r="BJ73" i="9"/>
  <c r="BI73" i="9"/>
  <c r="BH73" i="9"/>
  <c r="BL72" i="9"/>
  <c r="BK72" i="9"/>
  <c r="BJ72" i="9"/>
  <c r="BI72" i="9"/>
  <c r="BH72" i="9"/>
  <c r="BL71" i="9"/>
  <c r="BK71" i="9"/>
  <c r="BJ71" i="9"/>
  <c r="BL70" i="9"/>
  <c r="BK70" i="9"/>
  <c r="BJ70" i="9"/>
  <c r="BL69" i="9"/>
  <c r="BK69" i="9"/>
  <c r="BJ69" i="9"/>
  <c r="BL68" i="9"/>
  <c r="BK68" i="9"/>
  <c r="BJ68" i="9"/>
  <c r="BL67" i="9"/>
  <c r="BK67" i="9"/>
  <c r="BJ67" i="9"/>
  <c r="BC67" i="9"/>
  <c r="BC68" i="9" s="1"/>
  <c r="BL66" i="9"/>
  <c r="BK66" i="9"/>
  <c r="BJ66" i="9"/>
  <c r="BI66" i="9"/>
  <c r="BL65" i="9"/>
  <c r="BK65" i="9"/>
  <c r="BJ65" i="9"/>
  <c r="BI65" i="9"/>
  <c r="BL64" i="9"/>
  <c r="BK64" i="9"/>
  <c r="BJ64" i="9"/>
  <c r="BI64" i="9"/>
  <c r="BL63" i="9"/>
  <c r="BK63" i="9"/>
  <c r="BJ63" i="9"/>
  <c r="BI63" i="9"/>
  <c r="BL62" i="9"/>
  <c r="BK62" i="9"/>
  <c r="BJ62" i="9"/>
  <c r="BI62" i="9"/>
  <c r="BL61" i="9"/>
  <c r="BK61" i="9"/>
  <c r="BJ61" i="9"/>
  <c r="BI61" i="9"/>
  <c r="BL60" i="9"/>
  <c r="BK60" i="9"/>
  <c r="BJ60" i="9"/>
  <c r="BI60" i="9"/>
  <c r="BL59" i="9"/>
  <c r="BK59" i="9"/>
  <c r="BJ59" i="9"/>
  <c r="BI59" i="9"/>
  <c r="BL58" i="9"/>
  <c r="BK58" i="9"/>
  <c r="BJ58" i="9"/>
  <c r="BI58" i="9"/>
  <c r="D58" i="9"/>
  <c r="D59" i="9" s="1"/>
  <c r="D60" i="9" s="1"/>
  <c r="D61" i="9" s="1"/>
  <c r="D62" i="9" s="1"/>
  <c r="D63" i="9" s="1"/>
  <c r="D64" i="9" s="1"/>
  <c r="BL57" i="9"/>
  <c r="BK57" i="9"/>
  <c r="BJ57" i="9"/>
  <c r="BI57" i="9"/>
  <c r="BL56" i="9"/>
  <c r="BK56" i="9"/>
  <c r="BJ56" i="9"/>
  <c r="BI56" i="9"/>
  <c r="BL55" i="9"/>
  <c r="BK55" i="9"/>
  <c r="BJ55" i="9"/>
  <c r="BI55" i="9"/>
  <c r="BL54" i="9"/>
  <c r="BK54" i="9"/>
  <c r="BJ54" i="9"/>
  <c r="BI54" i="9"/>
  <c r="BB54" i="9"/>
  <c r="BB55" i="9" s="1"/>
  <c r="BL53" i="9"/>
  <c r="BK53" i="9"/>
  <c r="BJ53" i="9"/>
  <c r="BI53" i="9"/>
  <c r="BH53" i="9"/>
  <c r="BL52" i="9"/>
  <c r="BK52" i="9"/>
  <c r="BJ52" i="9"/>
  <c r="BI52" i="9"/>
  <c r="BH52" i="9"/>
  <c r="BL51" i="9"/>
  <c r="BL50" i="9"/>
  <c r="BE50" i="9"/>
  <c r="BL49" i="9"/>
  <c r="BK49" i="9"/>
  <c r="BD49" i="9"/>
  <c r="BD50" i="9" s="1"/>
  <c r="BL48" i="9"/>
  <c r="BK48" i="9"/>
  <c r="BJ48" i="9"/>
  <c r="BC48" i="9"/>
  <c r="BC49" i="9" s="1"/>
  <c r="BL47" i="9"/>
  <c r="BK47" i="9"/>
  <c r="BJ47" i="9"/>
  <c r="BI47" i="9"/>
  <c r="BL46" i="9"/>
  <c r="BK46" i="9"/>
  <c r="BJ46" i="9"/>
  <c r="BL45" i="9"/>
  <c r="BK45" i="9"/>
  <c r="BJ45" i="9"/>
  <c r="BL44" i="9"/>
  <c r="BK44" i="9"/>
  <c r="BJ44" i="9"/>
  <c r="BL43" i="9"/>
  <c r="BK43" i="9"/>
  <c r="BJ43" i="9"/>
  <c r="BL42" i="9"/>
  <c r="BK42" i="9"/>
  <c r="BJ42" i="9"/>
  <c r="BC42" i="9"/>
  <c r="BC43" i="9" s="1"/>
  <c r="BC44" i="9" s="1"/>
  <c r="BL41" i="9"/>
  <c r="BK41" i="9"/>
  <c r="BJ41" i="9"/>
  <c r="BI41" i="9"/>
  <c r="BL40" i="9"/>
  <c r="BK40" i="9"/>
  <c r="BJ40" i="9"/>
  <c r="BI40" i="9"/>
  <c r="BL39" i="9"/>
  <c r="BK39" i="9"/>
  <c r="BJ39" i="9"/>
  <c r="BI39" i="9"/>
  <c r="BL38" i="9"/>
  <c r="BK38" i="9"/>
  <c r="BJ38" i="9"/>
  <c r="BI38" i="9"/>
  <c r="BL37" i="9"/>
  <c r="BK37" i="9"/>
  <c r="BJ37" i="9"/>
  <c r="BI37" i="9"/>
  <c r="BL36" i="9"/>
  <c r="BK36" i="9"/>
  <c r="BJ36" i="9"/>
  <c r="BI36" i="9"/>
  <c r="BL35" i="9"/>
  <c r="BK35" i="9"/>
  <c r="BJ35" i="9"/>
  <c r="BI35" i="9"/>
  <c r="D35" i="9"/>
  <c r="D36" i="9" s="1"/>
  <c r="D37" i="9" s="1"/>
  <c r="D38" i="9" s="1"/>
  <c r="D39" i="9" s="1"/>
  <c r="BL34" i="9"/>
  <c r="BK34" i="9"/>
  <c r="BJ34" i="9"/>
  <c r="BI34" i="9"/>
  <c r="BL33" i="9"/>
  <c r="BK33" i="9"/>
  <c r="BJ33" i="9"/>
  <c r="BI33" i="9"/>
  <c r="BL32" i="9"/>
  <c r="BK32" i="9"/>
  <c r="BJ32" i="9"/>
  <c r="BI32" i="9"/>
  <c r="BL31" i="9"/>
  <c r="BK31" i="9"/>
  <c r="BJ31" i="9"/>
  <c r="BI31" i="9"/>
  <c r="BB31" i="9"/>
  <c r="BB32" i="9" s="1"/>
  <c r="BL30" i="9"/>
  <c r="BK30" i="9"/>
  <c r="BJ30" i="9"/>
  <c r="BI30" i="9"/>
  <c r="BH30" i="9"/>
  <c r="BL29" i="9"/>
  <c r="BK29" i="9"/>
  <c r="BJ29" i="9"/>
  <c r="BI29" i="9"/>
  <c r="BH29" i="9"/>
  <c r="BL28" i="9"/>
  <c r="BL27" i="9"/>
  <c r="BE27" i="9"/>
  <c r="BE28" i="9" s="1"/>
  <c r="BL26" i="9"/>
  <c r="BK26" i="9"/>
  <c r="BD26" i="9"/>
  <c r="BL25" i="9"/>
  <c r="BK25" i="9"/>
  <c r="BJ25" i="9"/>
  <c r="BC25" i="9"/>
  <c r="BC26" i="9" s="1"/>
  <c r="BC27" i="9" s="1"/>
  <c r="BL24" i="9"/>
  <c r="BK24" i="9"/>
  <c r="BJ24" i="9"/>
  <c r="BI24" i="9"/>
  <c r="BL23" i="9"/>
  <c r="BK23" i="9"/>
  <c r="BJ23" i="9"/>
  <c r="BL22" i="9"/>
  <c r="BK22" i="9"/>
  <c r="BJ22" i="9"/>
  <c r="BL21" i="9"/>
  <c r="BK21" i="9"/>
  <c r="BJ21" i="9"/>
  <c r="BL20" i="9"/>
  <c r="BK20" i="9"/>
  <c r="BJ20" i="9"/>
  <c r="BL19" i="9"/>
  <c r="BK19" i="9"/>
  <c r="BJ19" i="9"/>
  <c r="BC19" i="9"/>
  <c r="BC20" i="9" s="1"/>
  <c r="BC21" i="9" s="1"/>
  <c r="BL18" i="9"/>
  <c r="BK18" i="9"/>
  <c r="BJ18" i="9"/>
  <c r="BI18" i="9"/>
  <c r="BL17" i="9"/>
  <c r="BK17" i="9"/>
  <c r="BJ17" i="9"/>
  <c r="BI17" i="9"/>
  <c r="BL16" i="9"/>
  <c r="BK16" i="9"/>
  <c r="BJ16" i="9"/>
  <c r="BI16" i="9"/>
  <c r="BL15" i="9"/>
  <c r="BK15" i="9"/>
  <c r="BJ15" i="9"/>
  <c r="BI15" i="9"/>
  <c r="BL14" i="9"/>
  <c r="BK14" i="9"/>
  <c r="BJ14" i="9"/>
  <c r="BI14" i="9"/>
  <c r="BL13" i="9"/>
  <c r="BK13" i="9"/>
  <c r="BJ13" i="9"/>
  <c r="BI13" i="9"/>
  <c r="BL12" i="9"/>
  <c r="BK12" i="9"/>
  <c r="BJ12" i="9"/>
  <c r="BI12" i="9"/>
  <c r="BL11" i="9"/>
  <c r="BK11" i="9"/>
  <c r="BJ11" i="9"/>
  <c r="BI11" i="9"/>
  <c r="BL10" i="9"/>
  <c r="BK10" i="9"/>
  <c r="BJ10" i="9"/>
  <c r="BI10" i="9"/>
  <c r="D10" i="9"/>
  <c r="D12" i="9" s="1"/>
  <c r="D13" i="9" s="1"/>
  <c r="D14" i="9" s="1"/>
  <c r="BL9" i="9"/>
  <c r="BK9" i="9"/>
  <c r="BJ9" i="9"/>
  <c r="BI9" i="9"/>
  <c r="BL8" i="9"/>
  <c r="BK8" i="9"/>
  <c r="BJ8" i="9"/>
  <c r="BI8" i="9"/>
  <c r="BL7" i="9"/>
  <c r="BK7" i="9"/>
  <c r="BJ7" i="9"/>
  <c r="BI7" i="9"/>
  <c r="BL6" i="9"/>
  <c r="BK6" i="9"/>
  <c r="BJ6" i="9"/>
  <c r="BI6" i="9"/>
  <c r="BB6" i="9"/>
  <c r="BB7" i="9" s="1"/>
  <c r="BL5" i="9"/>
  <c r="BK5" i="9"/>
  <c r="BJ5" i="9"/>
  <c r="BI5" i="9"/>
  <c r="BH5" i="9"/>
  <c r="BL4" i="9"/>
  <c r="BK4" i="9"/>
  <c r="BJ4" i="9"/>
  <c r="BI4" i="9"/>
  <c r="BH4" i="9"/>
  <c r="BA4" i="9"/>
  <c r="BA5" i="9" s="1"/>
  <c r="BA6" i="9" s="1"/>
  <c r="BB33" i="4"/>
  <c r="BB32" i="4"/>
  <c r="B32" i="4"/>
  <c r="BB31" i="4"/>
  <c r="B31" i="4"/>
  <c r="BB30" i="4"/>
  <c r="B30" i="4"/>
  <c r="BB29" i="4"/>
  <c r="B29" i="4"/>
  <c r="BB28" i="4"/>
  <c r="B28" i="4"/>
  <c r="BB27" i="4"/>
  <c r="B27" i="4"/>
  <c r="BB26" i="4"/>
  <c r="B26" i="4"/>
  <c r="BB25" i="4"/>
  <c r="B25" i="4"/>
  <c r="BB24" i="4"/>
  <c r="B24" i="4"/>
  <c r="BB23" i="4"/>
  <c r="B23" i="4"/>
  <c r="BB22" i="4"/>
  <c r="B22" i="4"/>
  <c r="BB21" i="4"/>
  <c r="B21" i="4"/>
  <c r="BB20" i="4"/>
  <c r="B20" i="4"/>
  <c r="BB19" i="4"/>
  <c r="B19" i="4"/>
  <c r="BB18" i="4"/>
  <c r="B18" i="4"/>
  <c r="BB17" i="4"/>
  <c r="B17" i="4"/>
  <c r="BB16" i="4"/>
  <c r="B16" i="4"/>
  <c r="BB15" i="4"/>
  <c r="B15" i="4"/>
  <c r="BB14" i="4"/>
  <c r="B14" i="4"/>
  <c r="BB13" i="4"/>
  <c r="B13" i="4"/>
  <c r="BB12" i="4"/>
  <c r="B12" i="4"/>
  <c r="BB11" i="4"/>
  <c r="B11" i="4"/>
  <c r="BB10" i="4"/>
  <c r="BB9" i="4"/>
  <c r="BB8" i="4"/>
  <c r="BB7" i="4"/>
  <c r="BB6" i="4"/>
  <c r="B6" i="4"/>
  <c r="BB5" i="4"/>
  <c r="B5" i="4"/>
  <c r="C4" i="9" s="1"/>
  <c r="BL78" i="29"/>
  <c r="BK78" i="29"/>
  <c r="BJ78" i="29"/>
  <c r="BL77" i="29"/>
  <c r="BK77" i="29"/>
  <c r="BJ77" i="29"/>
  <c r="BL76" i="29"/>
  <c r="BK76" i="29"/>
  <c r="BJ76" i="29"/>
  <c r="BL75" i="29"/>
  <c r="BK75" i="29"/>
  <c r="BJ75" i="29"/>
  <c r="BL74" i="29"/>
  <c r="BK74" i="29"/>
  <c r="BJ74" i="29"/>
  <c r="BL73" i="29"/>
  <c r="BK73" i="29"/>
  <c r="BJ73" i="29"/>
  <c r="BL72" i="29"/>
  <c r="BK72" i="29"/>
  <c r="BJ72" i="29"/>
  <c r="BL71" i="29"/>
  <c r="BK71" i="29"/>
  <c r="BJ71" i="29"/>
  <c r="BL70" i="29"/>
  <c r="BK70" i="29"/>
  <c r="BJ70" i="29"/>
  <c r="BL69" i="29"/>
  <c r="BK69" i="29"/>
  <c r="BJ69" i="29"/>
  <c r="BL68" i="29"/>
  <c r="BK68" i="29"/>
  <c r="BJ68" i="29"/>
  <c r="BL67" i="29"/>
  <c r="BK67" i="29"/>
  <c r="BJ67" i="29"/>
  <c r="BL66" i="29"/>
  <c r="BK66" i="29"/>
  <c r="BJ66" i="29"/>
  <c r="BL65" i="29"/>
  <c r="BK65" i="29"/>
  <c r="BJ65" i="29"/>
  <c r="BL64" i="29"/>
  <c r="BK64" i="29"/>
  <c r="BJ64" i="29"/>
  <c r="BL63" i="29"/>
  <c r="BK63" i="29"/>
  <c r="BJ63" i="29"/>
  <c r="BL62" i="29"/>
  <c r="BK62" i="29"/>
  <c r="BJ62" i="29"/>
  <c r="BL61" i="29"/>
  <c r="BK61" i="29"/>
  <c r="BJ61" i="29"/>
  <c r="BL60" i="29"/>
  <c r="BK60" i="29"/>
  <c r="BJ60" i="29"/>
  <c r="BL59" i="29"/>
  <c r="BK59" i="29"/>
  <c r="BJ59" i="29"/>
  <c r="BL58" i="29"/>
  <c r="BK58" i="29"/>
  <c r="BJ58" i="29"/>
  <c r="BL57" i="29"/>
  <c r="BK57" i="29"/>
  <c r="BJ57" i="29"/>
  <c r="BL56" i="29"/>
  <c r="BK56" i="29"/>
  <c r="BJ56" i="29"/>
  <c r="BL55" i="29"/>
  <c r="BK55" i="29"/>
  <c r="BJ55" i="29"/>
  <c r="BL54" i="29"/>
  <c r="BK54" i="29"/>
  <c r="BJ54" i="29"/>
  <c r="BL53" i="29"/>
  <c r="BK53" i="29"/>
  <c r="BJ53" i="29"/>
  <c r="BL52" i="29"/>
  <c r="BK52" i="29"/>
  <c r="BJ52" i="29"/>
  <c r="BC52" i="29"/>
  <c r="BC53" i="29" s="1"/>
  <c r="BL51" i="29"/>
  <c r="BK51" i="29"/>
  <c r="BJ51" i="29"/>
  <c r="BI51" i="29"/>
  <c r="BL50" i="29"/>
  <c r="BK50" i="29"/>
  <c r="BJ50" i="29"/>
  <c r="BI50" i="29"/>
  <c r="BL49" i="29"/>
  <c r="BK49" i="29"/>
  <c r="BJ49" i="29"/>
  <c r="BI49" i="29"/>
  <c r="BL48" i="29"/>
  <c r="BK48" i="29"/>
  <c r="BJ48" i="29"/>
  <c r="BI48" i="29"/>
  <c r="BL47" i="29"/>
  <c r="BK47" i="29"/>
  <c r="BJ47" i="29"/>
  <c r="BI47" i="29"/>
  <c r="BL46" i="29"/>
  <c r="BK46" i="29"/>
  <c r="BJ46" i="29"/>
  <c r="BI46" i="29"/>
  <c r="BL45" i="29"/>
  <c r="BK45" i="29"/>
  <c r="BJ45" i="29"/>
  <c r="BI45" i="29"/>
  <c r="BL44" i="29"/>
  <c r="BK44" i="29"/>
  <c r="BJ44" i="29"/>
  <c r="BI44" i="29"/>
  <c r="BL43" i="29"/>
  <c r="BK43" i="29"/>
  <c r="BJ43" i="29"/>
  <c r="BI43" i="29"/>
  <c r="BL42" i="29"/>
  <c r="BK42" i="29"/>
  <c r="BJ42" i="29"/>
  <c r="BI42" i="29"/>
  <c r="BL41" i="29"/>
  <c r="BK41" i="29"/>
  <c r="BJ41" i="29"/>
  <c r="BI41" i="29"/>
  <c r="BL40" i="29"/>
  <c r="BK40" i="29"/>
  <c r="BJ40" i="29"/>
  <c r="BI40" i="29"/>
  <c r="BL39" i="29"/>
  <c r="BK39" i="29"/>
  <c r="BJ39" i="29"/>
  <c r="BI39" i="29"/>
  <c r="BL38" i="29"/>
  <c r="BK38" i="29"/>
  <c r="BJ38" i="29"/>
  <c r="BI38" i="29"/>
  <c r="BB38" i="29"/>
  <c r="BB39" i="29" s="1"/>
  <c r="BL37" i="29"/>
  <c r="BK37" i="29"/>
  <c r="BJ37" i="29"/>
  <c r="BI37" i="29"/>
  <c r="BB37" i="29"/>
  <c r="BL36" i="29"/>
  <c r="BK36" i="29"/>
  <c r="BJ36" i="29"/>
  <c r="BI36" i="29"/>
  <c r="BH36" i="29"/>
  <c r="BL35" i="29"/>
  <c r="BK35" i="29"/>
  <c r="BJ35" i="29"/>
  <c r="BI35" i="29"/>
  <c r="BH35" i="29"/>
  <c r="BL34" i="29"/>
  <c r="BK34" i="29"/>
  <c r="BJ34" i="29"/>
  <c r="BI34" i="29"/>
  <c r="BH34" i="29"/>
  <c r="BL33" i="29"/>
  <c r="BK33" i="29"/>
  <c r="BJ33" i="29"/>
  <c r="BI33" i="29"/>
  <c r="BH33" i="29"/>
  <c r="BL32" i="29"/>
  <c r="BK32" i="29"/>
  <c r="BJ32" i="29"/>
  <c r="BI32" i="29"/>
  <c r="BH32" i="29"/>
  <c r="BL31" i="29"/>
  <c r="BK31" i="29"/>
  <c r="BJ31" i="29"/>
  <c r="BI31" i="29"/>
  <c r="BH31" i="29"/>
  <c r="BL30" i="29"/>
  <c r="BK30" i="29"/>
  <c r="BJ30" i="29"/>
  <c r="BI30" i="29"/>
  <c r="BH30" i="29"/>
  <c r="BL29" i="29"/>
  <c r="BK29" i="29"/>
  <c r="BJ29" i="29"/>
  <c r="BI29" i="29"/>
  <c r="BH29" i="29"/>
  <c r="BL28" i="29"/>
  <c r="BK28" i="29"/>
  <c r="BJ28" i="29"/>
  <c r="BI28" i="29"/>
  <c r="BH28" i="29"/>
  <c r="BL27" i="29"/>
  <c r="BK27" i="29"/>
  <c r="BJ27" i="29"/>
  <c r="BI27" i="29"/>
  <c r="BH27" i="29"/>
  <c r="BL26" i="29"/>
  <c r="BK26" i="29"/>
  <c r="BJ26" i="29"/>
  <c r="BI26" i="29"/>
  <c r="BH26" i="29"/>
  <c r="BL25" i="29"/>
  <c r="BK25" i="29"/>
  <c r="BJ25" i="29"/>
  <c r="BI25" i="29"/>
  <c r="BH25" i="29"/>
  <c r="BL24" i="29"/>
  <c r="BK24" i="29"/>
  <c r="BJ24" i="29"/>
  <c r="BI24" i="29"/>
  <c r="BH24" i="29"/>
  <c r="BL23" i="29"/>
  <c r="BK23" i="29"/>
  <c r="BJ23" i="29"/>
  <c r="BI23" i="29"/>
  <c r="BH23" i="29"/>
  <c r="BL22" i="29"/>
  <c r="BK22" i="29"/>
  <c r="BJ22" i="29"/>
  <c r="BI22" i="29"/>
  <c r="BH22" i="29"/>
  <c r="BL21" i="29"/>
  <c r="BK21" i="29"/>
  <c r="BJ21" i="29"/>
  <c r="BI21" i="29"/>
  <c r="BH21" i="29"/>
  <c r="BL20" i="29"/>
  <c r="BK20" i="29"/>
  <c r="BJ20" i="29"/>
  <c r="BI20" i="29"/>
  <c r="BH20" i="29"/>
  <c r="BL19" i="29"/>
  <c r="BK19" i="29"/>
  <c r="BJ19" i="29"/>
  <c r="BI19" i="29"/>
  <c r="BH19" i="29"/>
  <c r="BL18" i="29"/>
  <c r="BK18" i="29"/>
  <c r="BJ18" i="29"/>
  <c r="BI18" i="29"/>
  <c r="BH18" i="29"/>
  <c r="BL17" i="29"/>
  <c r="BK17" i="29"/>
  <c r="BJ17" i="29"/>
  <c r="BI17" i="29"/>
  <c r="BH17" i="29"/>
  <c r="BL16" i="29"/>
  <c r="BK16" i="29"/>
  <c r="BJ16" i="29"/>
  <c r="BI16" i="29"/>
  <c r="BH16" i="29"/>
  <c r="BL15" i="29"/>
  <c r="BK15" i="29"/>
  <c r="BJ15" i="29"/>
  <c r="BI15" i="29"/>
  <c r="BH15" i="29"/>
  <c r="BL14" i="29"/>
  <c r="BK14" i="29"/>
  <c r="BJ14" i="29"/>
  <c r="BI14" i="29"/>
  <c r="BH14" i="29"/>
  <c r="BL13" i="29"/>
  <c r="BK13" i="29"/>
  <c r="BJ13" i="29"/>
  <c r="BI13" i="29"/>
  <c r="BH13" i="29"/>
  <c r="BL12" i="29"/>
  <c r="BK12" i="29"/>
  <c r="BJ12" i="29"/>
  <c r="BI12" i="29"/>
  <c r="BH12" i="29"/>
  <c r="BL11" i="29"/>
  <c r="BK11" i="29"/>
  <c r="BJ11" i="29"/>
  <c r="BI11" i="29"/>
  <c r="BH11" i="29"/>
  <c r="BL10" i="29"/>
  <c r="BK10" i="29"/>
  <c r="BJ10" i="29"/>
  <c r="BI10" i="29"/>
  <c r="BH10" i="29"/>
  <c r="BL9" i="29"/>
  <c r="BK9" i="29"/>
  <c r="BJ9" i="29"/>
  <c r="BI9" i="29"/>
  <c r="BH9" i="29"/>
  <c r="BL8" i="29"/>
  <c r="BK8" i="29"/>
  <c r="BJ8" i="29"/>
  <c r="BI8" i="29"/>
  <c r="BH8" i="29"/>
  <c r="BL7" i="29"/>
  <c r="BK7" i="29"/>
  <c r="BJ7" i="29"/>
  <c r="BI7" i="29"/>
  <c r="BH7" i="29"/>
  <c r="BA7" i="29"/>
  <c r="BA8" i="29" s="1"/>
  <c r="BL6" i="29"/>
  <c r="BK6" i="29"/>
  <c r="BJ6" i="29"/>
  <c r="BI6" i="29"/>
  <c r="BH6" i="29"/>
  <c r="BA6" i="29"/>
  <c r="BL5" i="29"/>
  <c r="BK5" i="29"/>
  <c r="BJ5" i="29"/>
  <c r="BI5" i="29"/>
  <c r="BH5" i="29"/>
  <c r="BA5" i="29"/>
  <c r="BL4" i="29"/>
  <c r="BK4" i="29"/>
  <c r="BJ4" i="29"/>
  <c r="BI4" i="29"/>
  <c r="BH4" i="29"/>
  <c r="BA4" i="29"/>
  <c r="A4" i="29"/>
  <c r="BF18" i="68"/>
  <c r="BF19" i="68" s="1"/>
  <c r="BL17" i="68"/>
  <c r="BE17" i="68"/>
  <c r="BE18" i="68" s="1"/>
  <c r="BL16" i="68"/>
  <c r="BE16" i="68"/>
  <c r="BL15" i="68"/>
  <c r="BK15" i="68"/>
  <c r="BL14" i="68"/>
  <c r="BK14" i="68"/>
  <c r="BL13" i="68"/>
  <c r="BK13" i="68"/>
  <c r="BD13" i="68"/>
  <c r="BD14" i="68" s="1"/>
  <c r="BL12" i="68"/>
  <c r="BK12" i="68"/>
  <c r="BD12" i="68"/>
  <c r="A12" i="68" s="1"/>
  <c r="BL11" i="68"/>
  <c r="BK11" i="68"/>
  <c r="BJ11" i="68"/>
  <c r="BL10" i="68"/>
  <c r="BK10" i="68"/>
  <c r="BJ10" i="68"/>
  <c r="BC10" i="68"/>
  <c r="BC11" i="68" s="1"/>
  <c r="BL9" i="68"/>
  <c r="BK9" i="68"/>
  <c r="BJ9" i="68"/>
  <c r="BI9" i="68"/>
  <c r="BL8" i="68"/>
  <c r="BK8" i="68"/>
  <c r="BJ8" i="68"/>
  <c r="BI8" i="68"/>
  <c r="BB8" i="68"/>
  <c r="BB9" i="68" s="1"/>
  <c r="BL7" i="68"/>
  <c r="BK7" i="68"/>
  <c r="BJ7" i="68"/>
  <c r="BI7" i="68"/>
  <c r="BH7" i="68"/>
  <c r="BL6" i="68"/>
  <c r="BK6" i="68"/>
  <c r="BJ6" i="68"/>
  <c r="BI6" i="68"/>
  <c r="BH6" i="68"/>
  <c r="BL5" i="68"/>
  <c r="BK5" i="68"/>
  <c r="BJ5" i="68"/>
  <c r="BI5" i="68"/>
  <c r="BH5" i="68"/>
  <c r="BL4" i="68"/>
  <c r="BK4" i="68"/>
  <c r="BJ4" i="68"/>
  <c r="BI4" i="68"/>
  <c r="BH4" i="68"/>
  <c r="BA4" i="68"/>
  <c r="BA5" i="68" s="1"/>
  <c r="E32" i="2"/>
  <c r="AV1" i="2"/>
  <c r="F1" i="4"/>
  <c r="BI206" i="9"/>
  <c r="BG4" i="29"/>
  <c r="BK50" i="9"/>
  <c r="BK156" i="9"/>
  <c r="BJ218" i="9"/>
  <c r="BI139" i="9"/>
  <c r="BJ26" i="9"/>
  <c r="BK154" i="9"/>
  <c r="BK28" i="9"/>
  <c r="BL19" i="68"/>
  <c r="BK17" i="68"/>
  <c r="BJ207" i="9"/>
  <c r="BG6" i="29"/>
  <c r="BH37" i="29"/>
  <c r="BK155" i="9"/>
  <c r="BI140" i="9"/>
  <c r="BI19" i="9"/>
  <c r="BG5" i="9"/>
  <c r="BG4" i="9"/>
  <c r="BJ12" i="68"/>
  <c r="BI165" i="9"/>
  <c r="BI202" i="9"/>
  <c r="BI25" i="9"/>
  <c r="BI42" i="9"/>
  <c r="BH164" i="9"/>
  <c r="BG5" i="29"/>
  <c r="BK16" i="68"/>
  <c r="BJ171" i="9"/>
  <c r="A170" i="9" l="1"/>
  <c r="A4" i="9"/>
  <c r="BD208" i="9"/>
  <c r="D11" i="9"/>
  <c r="BE19" i="68"/>
  <c r="BC50" i="9"/>
  <c r="BD15" i="68"/>
  <c r="A14" i="68"/>
  <c r="BC45" i="9"/>
  <c r="BA6" i="68"/>
  <c r="BB8" i="9"/>
  <c r="BB10" i="68"/>
  <c r="BA9" i="29"/>
  <c r="BB40" i="29"/>
  <c r="D16" i="9"/>
  <c r="D15" i="9"/>
  <c r="BC22" i="9"/>
  <c r="BB56" i="9"/>
  <c r="BC12" i="68"/>
  <c r="BA7" i="9"/>
  <c r="A6" i="9"/>
  <c r="BB33" i="9"/>
  <c r="BD51" i="9"/>
  <c r="A50" i="9"/>
  <c r="BC54" i="29"/>
  <c r="BC28" i="9"/>
  <c r="F1" i="2"/>
  <c r="A4" i="68"/>
  <c r="F1" i="67"/>
  <c r="BD27" i="9"/>
  <c r="BE51" i="9"/>
  <c r="F1" i="29"/>
  <c r="BB96" i="9"/>
  <c r="BE158" i="9"/>
  <c r="F1" i="9"/>
  <c r="A49" i="9"/>
  <c r="AV2" i="2"/>
  <c r="AQ1" i="2" s="1"/>
  <c r="AV1" i="29"/>
  <c r="B7" i="4"/>
  <c r="A26" i="9"/>
  <c r="BC69" i="9"/>
  <c r="BC142" i="9"/>
  <c r="BD173" i="9"/>
  <c r="F1" i="68"/>
  <c r="BB76" i="9"/>
  <c r="BC89" i="9"/>
  <c r="BC147" i="9"/>
  <c r="BC171" i="9"/>
  <c r="BD148" i="9"/>
  <c r="A147" i="9"/>
  <c r="BB166" i="9"/>
  <c r="BC208" i="9"/>
  <c r="BD180" i="9"/>
  <c r="A218" i="9"/>
  <c r="BD219" i="9"/>
  <c r="BE220" i="9"/>
  <c r="BG6" i="9"/>
  <c r="BI26" i="9"/>
  <c r="BH95" i="9"/>
  <c r="BI170" i="9"/>
  <c r="BK157" i="9"/>
  <c r="BJ172" i="9"/>
  <c r="BI207" i="9"/>
  <c r="BH31" i="9"/>
  <c r="BH8" i="68"/>
  <c r="BH55" i="9"/>
  <c r="BH7" i="9"/>
  <c r="BH32" i="9"/>
  <c r="BI43" i="9"/>
  <c r="BH54" i="9"/>
  <c r="BH74" i="9"/>
  <c r="BI49" i="9"/>
  <c r="BJ208" i="9"/>
  <c r="BK19" i="68"/>
  <c r="BI68" i="9"/>
  <c r="BI53" i="29"/>
  <c r="BK219" i="9"/>
  <c r="BJ179" i="9"/>
  <c r="BJ49" i="9"/>
  <c r="BJ50" i="9"/>
  <c r="BI44" i="9"/>
  <c r="BH94" i="9"/>
  <c r="BH165" i="9"/>
  <c r="BG7" i="29"/>
  <c r="BH9" i="68"/>
  <c r="BI88" i="9"/>
  <c r="BI10" i="68"/>
  <c r="BJ14" i="68"/>
  <c r="BJ13" i="68"/>
  <c r="BH75" i="9"/>
  <c r="BK27" i="9"/>
  <c r="BH38" i="29"/>
  <c r="BI20" i="9"/>
  <c r="BI141" i="9"/>
  <c r="BI87" i="9"/>
  <c r="BI48" i="9"/>
  <c r="BI11" i="68"/>
  <c r="BK51" i="9"/>
  <c r="BI67" i="9"/>
  <c r="BG4" i="68"/>
  <c r="BH6" i="9"/>
  <c r="BI28" i="9"/>
  <c r="BH39" i="29"/>
  <c r="BJ170" i="9"/>
  <c r="BI146" i="9"/>
  <c r="BI169" i="9"/>
  <c r="BI52" i="29"/>
  <c r="BJ147" i="9"/>
  <c r="BI27" i="9"/>
  <c r="BI21" i="9"/>
  <c r="BG5" i="68"/>
  <c r="BG8" i="29"/>
  <c r="BL18" i="68"/>
  <c r="BK18" i="68"/>
  <c r="BD209" i="9" l="1"/>
  <c r="BC209" i="9"/>
  <c r="BC172" i="9"/>
  <c r="BC55" i="29"/>
  <c r="BB57" i="9"/>
  <c r="BB41" i="29"/>
  <c r="BB9" i="9"/>
  <c r="BC148" i="9"/>
  <c r="BB77" i="9"/>
  <c r="BC143" i="9"/>
  <c r="BE159" i="9"/>
  <c r="BD16" i="68"/>
  <c r="BD181" i="9"/>
  <c r="BD149" i="9"/>
  <c r="BC70" i="9"/>
  <c r="A27" i="9"/>
  <c r="BD28" i="9"/>
  <c r="BA8" i="9"/>
  <c r="BC23" i="9"/>
  <c r="BA10" i="29"/>
  <c r="BA7" i="68"/>
  <c r="A6" i="68"/>
  <c r="B8" i="4"/>
  <c r="BB97" i="9"/>
  <c r="A51" i="9"/>
  <c r="BC51" i="9"/>
  <c r="BE221" i="9"/>
  <c r="BB167" i="9"/>
  <c r="BC13" i="68"/>
  <c r="BB11" i="68"/>
  <c r="BC46" i="9"/>
  <c r="A219" i="9"/>
  <c r="BD220" i="9"/>
  <c r="BC90" i="9"/>
  <c r="BD174" i="9"/>
  <c r="A173" i="9"/>
  <c r="AQ1" i="29"/>
  <c r="BB34" i="9"/>
  <c r="BI147" i="9"/>
  <c r="BI208" i="9"/>
  <c r="BH56" i="9"/>
  <c r="BJ51" i="9"/>
  <c r="BG7" i="9"/>
  <c r="BK158" i="9"/>
  <c r="BH76" i="9"/>
  <c r="BI142" i="9"/>
  <c r="BI51" i="9"/>
  <c r="BH166" i="9"/>
  <c r="BJ15" i="68"/>
  <c r="BG9" i="29"/>
  <c r="BI54" i="29"/>
  <c r="BI50" i="9"/>
  <c r="BI46" i="9"/>
  <c r="BH40" i="29"/>
  <c r="BJ180" i="9"/>
  <c r="BK220" i="9"/>
  <c r="BI69" i="9"/>
  <c r="BH33" i="9"/>
  <c r="BI23" i="9"/>
  <c r="BI12" i="68"/>
  <c r="BJ173" i="9"/>
  <c r="BH10" i="68"/>
  <c r="BJ27" i="9"/>
  <c r="BI45" i="9"/>
  <c r="BI171" i="9"/>
  <c r="BI89" i="9"/>
  <c r="BJ219" i="9"/>
  <c r="BH96" i="9"/>
  <c r="BG6" i="68"/>
  <c r="BI22" i="9"/>
  <c r="BJ148" i="9"/>
  <c r="BH8" i="9"/>
  <c r="BJ209" i="9"/>
  <c r="BD210" i="9" l="1"/>
  <c r="BB12" i="68"/>
  <c r="BE222" i="9"/>
  <c r="BB98" i="9"/>
  <c r="BB10" i="9"/>
  <c r="BC56" i="29"/>
  <c r="BD221" i="9"/>
  <c r="BC71" i="9"/>
  <c r="BD150" i="9"/>
  <c r="BE160" i="9"/>
  <c r="BC149" i="9"/>
  <c r="BC14" i="68"/>
  <c r="BA8" i="68"/>
  <c r="BA9" i="9"/>
  <c r="BD182" i="9"/>
  <c r="BB42" i="29"/>
  <c r="BC173" i="9"/>
  <c r="A28" i="9"/>
  <c r="BC144" i="9"/>
  <c r="BC210" i="9"/>
  <c r="BB35" i="9"/>
  <c r="BB168" i="9"/>
  <c r="BA11" i="29"/>
  <c r="BB58" i="9"/>
  <c r="BD175" i="9"/>
  <c r="BC91" i="9"/>
  <c r="B9" i="4"/>
  <c r="B10" i="4" s="1"/>
  <c r="BD17" i="68"/>
  <c r="A16" i="68"/>
  <c r="BB78" i="9"/>
  <c r="BJ149" i="9"/>
  <c r="BI13" i="68"/>
  <c r="BH167" i="9"/>
  <c r="BH11" i="68"/>
  <c r="BJ210" i="9"/>
  <c r="BH9" i="9"/>
  <c r="BJ16" i="68"/>
  <c r="BK221" i="9"/>
  <c r="BI148" i="9"/>
  <c r="BI91" i="9"/>
  <c r="BJ28" i="9"/>
  <c r="BH77" i="9"/>
  <c r="BG10" i="29"/>
  <c r="BH57" i="9"/>
  <c r="BJ174" i="9"/>
  <c r="BG8" i="9"/>
  <c r="BG7" i="68"/>
  <c r="BI70" i="9"/>
  <c r="BH97" i="9"/>
  <c r="BI90" i="9"/>
  <c r="BJ220" i="9"/>
  <c r="BI143" i="9"/>
  <c r="BI71" i="9"/>
  <c r="BJ181" i="9"/>
  <c r="BI144" i="9"/>
  <c r="BK159" i="9"/>
  <c r="BI55" i="29"/>
  <c r="BH41" i="29"/>
  <c r="BI209" i="9"/>
  <c r="BI172" i="9"/>
  <c r="BH34" i="9"/>
  <c r="A210" i="9" l="1"/>
  <c r="BD211" i="9"/>
  <c r="BB59" i="9"/>
  <c r="BB36" i="9"/>
  <c r="BA9" i="68"/>
  <c r="A8" i="68"/>
  <c r="BE161" i="9"/>
  <c r="BB99" i="9"/>
  <c r="BC174" i="9"/>
  <c r="BD183" i="9"/>
  <c r="BC15" i="68"/>
  <c r="A150" i="9"/>
  <c r="BD151" i="9"/>
  <c r="BD18" i="68"/>
  <c r="BA12" i="29"/>
  <c r="BC211" i="9"/>
  <c r="BC57" i="29"/>
  <c r="BE223" i="9"/>
  <c r="BC150" i="9"/>
  <c r="BB11" i="9"/>
  <c r="BB79" i="9"/>
  <c r="BD176" i="9"/>
  <c r="BB169" i="9"/>
  <c r="BB43" i="29"/>
  <c r="BA10" i="9"/>
  <c r="BB13" i="68"/>
  <c r="BD222" i="9"/>
  <c r="BI173" i="9"/>
  <c r="BH42" i="29"/>
  <c r="BJ221" i="9"/>
  <c r="BK161" i="9"/>
  <c r="BH58" i="9"/>
  <c r="BJ175" i="9"/>
  <c r="BH98" i="9"/>
  <c r="BG11" i="29"/>
  <c r="BJ182" i="9"/>
  <c r="BJ211" i="9"/>
  <c r="BH12" i="68"/>
  <c r="BI149" i="9"/>
  <c r="BI14" i="68"/>
  <c r="BJ17" i="68"/>
  <c r="BK160" i="9"/>
  <c r="BI210" i="9"/>
  <c r="BG9" i="9"/>
  <c r="BH10" i="9"/>
  <c r="BK222" i="9"/>
  <c r="BJ150" i="9"/>
  <c r="BH35" i="9"/>
  <c r="BI56" i="29"/>
  <c r="BH78" i="9"/>
  <c r="BH168" i="9"/>
  <c r="BG8" i="68"/>
  <c r="BD212" i="9" l="1"/>
  <c r="BB44" i="29"/>
  <c r="BB80" i="9"/>
  <c r="BA13" i="29"/>
  <c r="BA10" i="68"/>
  <c r="BB170" i="9"/>
  <c r="BC16" i="68"/>
  <c r="BB100" i="9"/>
  <c r="BD223" i="9"/>
  <c r="BB14" i="68"/>
  <c r="BB12" i="9"/>
  <c r="BC58" i="29"/>
  <c r="A18" i="68"/>
  <c r="BD19" i="68"/>
  <c r="A183" i="9"/>
  <c r="BD184" i="9"/>
  <c r="BB37" i="9"/>
  <c r="A176" i="9"/>
  <c r="BD177" i="9"/>
  <c r="BC151" i="9"/>
  <c r="BC212" i="9"/>
  <c r="BA11" i="9"/>
  <c r="BD152" i="9"/>
  <c r="BB60" i="9"/>
  <c r="BE224" i="9"/>
  <c r="BC175" i="9"/>
  <c r="BG10" i="9"/>
  <c r="BJ176" i="9"/>
  <c r="BI174" i="9"/>
  <c r="BH11" i="9"/>
  <c r="BJ177" i="9"/>
  <c r="BH59" i="9"/>
  <c r="BH79" i="9"/>
  <c r="BJ222" i="9"/>
  <c r="BH169" i="9"/>
  <c r="BH36" i="9"/>
  <c r="BJ151" i="9"/>
  <c r="BI57" i="29"/>
  <c r="BH43" i="29"/>
  <c r="BI211" i="9"/>
  <c r="BH99" i="9"/>
  <c r="BJ212" i="9"/>
  <c r="BI15" i="68"/>
  <c r="BJ19" i="68"/>
  <c r="BJ18" i="68"/>
  <c r="BG12" i="29"/>
  <c r="BK223" i="9"/>
  <c r="BJ183" i="9"/>
  <c r="BG9" i="68"/>
  <c r="BH13" i="68"/>
  <c r="BI150" i="9"/>
  <c r="BD213" i="9" l="1"/>
  <c r="BD153" i="9"/>
  <c r="BC213" i="9"/>
  <c r="BB38" i="9"/>
  <c r="BB15" i="68"/>
  <c r="BC17" i="68"/>
  <c r="BA14" i="29"/>
  <c r="BE225" i="9"/>
  <c r="BA12" i="9"/>
  <c r="BC152" i="9"/>
  <c r="BD185" i="9"/>
  <c r="BB81" i="9"/>
  <c r="BC59" i="29"/>
  <c r="BD224" i="9"/>
  <c r="A223" i="9"/>
  <c r="BB171" i="9"/>
  <c r="BB61" i="9"/>
  <c r="BB13" i="9"/>
  <c r="A10" i="68"/>
  <c r="BA11" i="68"/>
  <c r="BC176" i="9"/>
  <c r="BB101" i="9"/>
  <c r="BB45" i="29"/>
  <c r="BG10" i="68"/>
  <c r="BH80" i="9"/>
  <c r="BI58" i="29"/>
  <c r="BH60" i="9"/>
  <c r="BG13" i="29"/>
  <c r="BI212" i="9"/>
  <c r="BH12" i="9"/>
  <c r="BI175" i="9"/>
  <c r="BH170" i="9"/>
  <c r="BH37" i="9"/>
  <c r="BH14" i="68"/>
  <c r="BI151" i="9"/>
  <c r="BJ152" i="9"/>
  <c r="BJ213" i="9"/>
  <c r="BJ223" i="9"/>
  <c r="BK224" i="9"/>
  <c r="BJ184" i="9"/>
  <c r="BH44" i="29"/>
  <c r="BH100" i="9"/>
  <c r="BI16" i="68"/>
  <c r="BG11" i="9"/>
  <c r="BD214" i="9" l="1"/>
  <c r="BB102" i="9"/>
  <c r="BB39" i="9"/>
  <c r="BC177" i="9"/>
  <c r="BA13" i="9"/>
  <c r="BB62" i="9"/>
  <c r="BA15" i="29"/>
  <c r="BB14" i="9"/>
  <c r="BB172" i="9"/>
  <c r="BB82" i="9"/>
  <c r="BC18" i="68"/>
  <c r="BC214" i="9"/>
  <c r="BC60" i="29"/>
  <c r="BC153" i="9"/>
  <c r="BB46" i="29"/>
  <c r="BA12" i="68"/>
  <c r="BD225" i="9"/>
  <c r="BD186" i="9"/>
  <c r="BE226" i="9"/>
  <c r="BB16" i="68"/>
  <c r="A153" i="9"/>
  <c r="BD154" i="9"/>
  <c r="BJ224" i="9"/>
  <c r="BH101" i="9"/>
  <c r="BG12" i="9"/>
  <c r="BH81" i="9"/>
  <c r="BI152" i="9"/>
  <c r="BI59" i="29"/>
  <c r="BG11" i="68"/>
  <c r="BH15" i="68"/>
  <c r="BJ185" i="9"/>
  <c r="BI176" i="9"/>
  <c r="BH38" i="9"/>
  <c r="BI213" i="9"/>
  <c r="BJ214" i="9"/>
  <c r="BK225" i="9"/>
  <c r="BI17" i="68"/>
  <c r="BH61" i="9"/>
  <c r="BH13" i="9"/>
  <c r="BJ153" i="9"/>
  <c r="BH45" i="29"/>
  <c r="BG14" i="29"/>
  <c r="BH171" i="9"/>
  <c r="BD215" i="9" l="1"/>
  <c r="BB173" i="9"/>
  <c r="BD187" i="9"/>
  <c r="A186" i="9"/>
  <c r="BB47" i="29"/>
  <c r="BB83" i="9"/>
  <c r="BD226" i="9"/>
  <c r="BC154" i="9"/>
  <c r="BC61" i="29"/>
  <c r="BA16" i="29"/>
  <c r="BC178" i="9"/>
  <c r="BB17" i="68"/>
  <c r="BC215" i="9"/>
  <c r="BB40" i="9"/>
  <c r="A154" i="9"/>
  <c r="BD155" i="9"/>
  <c r="BE227" i="9"/>
  <c r="BA13" i="68"/>
  <c r="BB15" i="9"/>
  <c r="BB63" i="9"/>
  <c r="BC19" i="68"/>
  <c r="BA14" i="9"/>
  <c r="BB103" i="9"/>
  <c r="BH46" i="29"/>
  <c r="BI60" i="29"/>
  <c r="BI177" i="9"/>
  <c r="BG15" i="29"/>
  <c r="BK226" i="9"/>
  <c r="BH102" i="9"/>
  <c r="BH62" i="9"/>
  <c r="BI19" i="68"/>
  <c r="BJ215" i="9"/>
  <c r="BG12" i="68"/>
  <c r="BJ154" i="9"/>
  <c r="BJ186" i="9"/>
  <c r="BH82" i="9"/>
  <c r="BJ225" i="9"/>
  <c r="BH39" i="9"/>
  <c r="BI214" i="9"/>
  <c r="BG13" i="9"/>
  <c r="BI153" i="9"/>
  <c r="BH172" i="9"/>
  <c r="BI18" i="68"/>
  <c r="BH14" i="9"/>
  <c r="BH16" i="68"/>
  <c r="A215" i="9" l="1"/>
  <c r="BD216" i="9"/>
  <c r="BE228" i="9"/>
  <c r="BB41" i="9"/>
  <c r="BC179" i="9"/>
  <c r="BB48" i="29"/>
  <c r="BA15" i="9"/>
  <c r="BB104" i="9"/>
  <c r="BB64" i="9"/>
  <c r="BD156" i="9"/>
  <c r="BC216" i="9"/>
  <c r="BA17" i="29"/>
  <c r="BD227" i="9"/>
  <c r="BB16" i="9"/>
  <c r="BD188" i="9"/>
  <c r="BB18" i="68"/>
  <c r="BC62" i="29"/>
  <c r="BB84" i="9"/>
  <c r="BA14" i="68"/>
  <c r="BC155" i="9"/>
  <c r="BB174" i="9"/>
  <c r="BH83" i="9"/>
  <c r="BH63" i="9"/>
  <c r="BI61" i="29"/>
  <c r="BK228" i="9"/>
  <c r="BH15" i="9"/>
  <c r="BG14" i="9"/>
  <c r="BH173" i="9"/>
  <c r="BG16" i="29"/>
  <c r="BG13" i="68"/>
  <c r="BH103" i="9"/>
  <c r="BH47" i="29"/>
  <c r="BI215" i="9"/>
  <c r="BH17" i="68"/>
  <c r="BI154" i="9"/>
  <c r="BH40" i="9"/>
  <c r="BJ187" i="9"/>
  <c r="BJ155" i="9"/>
  <c r="BI178" i="9"/>
  <c r="BJ226" i="9"/>
  <c r="BK227" i="9"/>
  <c r="BJ216" i="9"/>
  <c r="A227" i="9" l="1"/>
  <c r="BD228" i="9"/>
  <c r="BB175" i="9"/>
  <c r="BB85" i="9"/>
  <c r="BB17" i="9"/>
  <c r="BC180" i="9"/>
  <c r="BC156" i="9"/>
  <c r="BC63" i="29"/>
  <c r="BC217" i="9"/>
  <c r="BB105" i="9"/>
  <c r="BA15" i="68"/>
  <c r="BB19" i="68"/>
  <c r="BD157" i="9"/>
  <c r="BA16" i="9"/>
  <c r="BB42" i="9"/>
  <c r="BD189" i="9"/>
  <c r="BA18" i="29"/>
  <c r="BB65" i="9"/>
  <c r="BB49" i="29"/>
  <c r="BH19" i="68"/>
  <c r="BI179" i="9"/>
  <c r="BG15" i="9"/>
  <c r="BH104" i="9"/>
  <c r="BH84" i="9"/>
  <c r="BJ156" i="9"/>
  <c r="BJ227" i="9"/>
  <c r="BI62" i="29"/>
  <c r="BG17" i="29"/>
  <c r="BH18" i="68"/>
  <c r="BI155" i="9"/>
  <c r="BH16" i="9"/>
  <c r="BH64" i="9"/>
  <c r="BI216" i="9"/>
  <c r="BH48" i="29"/>
  <c r="BH174" i="9"/>
  <c r="BJ188" i="9"/>
  <c r="BG14" i="68"/>
  <c r="BH41" i="9"/>
  <c r="BB66" i="9" l="1"/>
  <c r="BC181" i="9"/>
  <c r="BA16" i="68"/>
  <c r="BA19" i="29"/>
  <c r="BA17" i="9"/>
  <c r="BC64" i="29"/>
  <c r="BB18" i="9"/>
  <c r="BD229" i="9"/>
  <c r="BB50" i="29"/>
  <c r="BB106" i="9"/>
  <c r="BC157" i="9"/>
  <c r="BB86" i="9"/>
  <c r="BC218" i="9"/>
  <c r="BB176" i="9"/>
  <c r="BB43" i="9"/>
  <c r="BD190" i="9"/>
  <c r="BD158" i="9"/>
  <c r="A157" i="9"/>
  <c r="BG18" i="29"/>
  <c r="BH65" i="9"/>
  <c r="BG15" i="68"/>
  <c r="BH49" i="29"/>
  <c r="BI63" i="29"/>
  <c r="BH42" i="9"/>
  <c r="BI180" i="9"/>
  <c r="BH105" i="9"/>
  <c r="BH17" i="9"/>
  <c r="BH85" i="9"/>
  <c r="BH175" i="9"/>
  <c r="BG16" i="9"/>
  <c r="BJ157" i="9"/>
  <c r="BI217" i="9"/>
  <c r="BJ189" i="9"/>
  <c r="BJ228" i="9"/>
  <c r="BI156" i="9"/>
  <c r="BD159" i="9" l="1"/>
  <c r="BB177" i="9"/>
  <c r="BC158" i="9"/>
  <c r="BA18" i="9"/>
  <c r="A17" i="9"/>
  <c r="BC182" i="9"/>
  <c r="BB44" i="9"/>
  <c r="BB87" i="9"/>
  <c r="BB51" i="29"/>
  <c r="BC65" i="29"/>
  <c r="BA17" i="68"/>
  <c r="BD230" i="9"/>
  <c r="A229" i="9"/>
  <c r="BD191" i="9"/>
  <c r="BC219" i="9"/>
  <c r="BB107" i="9"/>
  <c r="BB19" i="9"/>
  <c r="BA20" i="29"/>
  <c r="BB67" i="9"/>
  <c r="BG19" i="29"/>
  <c r="BI218" i="9"/>
  <c r="BH50" i="29"/>
  <c r="BH176" i="9"/>
  <c r="BH106" i="9"/>
  <c r="BJ158" i="9"/>
  <c r="BJ190" i="9"/>
  <c r="BI181" i="9"/>
  <c r="BH66" i="9"/>
  <c r="BH18" i="9"/>
  <c r="BI157" i="9"/>
  <c r="BH86" i="9"/>
  <c r="BH43" i="9"/>
  <c r="BI64" i="29"/>
  <c r="BG17" i="9"/>
  <c r="BJ229" i="9"/>
  <c r="BG16" i="68"/>
  <c r="BB108" i="9" l="1"/>
  <c r="BB88" i="9"/>
  <c r="BC66" i="29"/>
  <c r="BB45" i="9"/>
  <c r="BB68" i="9"/>
  <c r="BC183" i="9"/>
  <c r="BC159" i="9"/>
  <c r="BD231" i="9"/>
  <c r="BD192" i="9"/>
  <c r="BA18" i="68"/>
  <c r="BC220" i="9"/>
  <c r="BB52" i="29"/>
  <c r="BA21" i="29"/>
  <c r="BB178" i="9"/>
  <c r="BB20" i="9"/>
  <c r="BA19" i="9"/>
  <c r="BD160" i="9"/>
  <c r="BJ230" i="9"/>
  <c r="BJ191" i="9"/>
  <c r="BH67" i="9"/>
  <c r="BH19" i="9"/>
  <c r="BI219" i="9"/>
  <c r="BI65" i="29"/>
  <c r="BI182" i="9"/>
  <c r="BH87" i="9"/>
  <c r="BI158" i="9"/>
  <c r="BH107" i="9"/>
  <c r="BJ159" i="9"/>
  <c r="BH44" i="9"/>
  <c r="BG20" i="29"/>
  <c r="BH51" i="29"/>
  <c r="BH177" i="9"/>
  <c r="BG18" i="9"/>
  <c r="BG17" i="68"/>
  <c r="BA19" i="68" l="1"/>
  <c r="BB109" i="9"/>
  <c r="BB21" i="9"/>
  <c r="BA22" i="29"/>
  <c r="BC160" i="9"/>
  <c r="BB53" i="29"/>
  <c r="BD193" i="9"/>
  <c r="BC184" i="9"/>
  <c r="BC67" i="29"/>
  <c r="BA20" i="9"/>
  <c r="A19" i="9"/>
  <c r="BB46" i="9"/>
  <c r="BB179" i="9"/>
  <c r="BC221" i="9"/>
  <c r="BD232" i="9"/>
  <c r="BB89" i="9"/>
  <c r="BD161" i="9"/>
  <c r="A160" i="9"/>
  <c r="BB69" i="9"/>
  <c r="BH45" i="9"/>
  <c r="BH52" i="29"/>
  <c r="BI66" i="29"/>
  <c r="BI159" i="9"/>
  <c r="BI220" i="9"/>
  <c r="BH108" i="9"/>
  <c r="BG19" i="68"/>
  <c r="BG18" i="68"/>
  <c r="BI183" i="9"/>
  <c r="BJ161" i="9"/>
  <c r="BG21" i="29"/>
  <c r="BJ160" i="9"/>
  <c r="BH178" i="9"/>
  <c r="BG19" i="9"/>
  <c r="BH88" i="9"/>
  <c r="BJ192" i="9"/>
  <c r="BJ231" i="9"/>
  <c r="BH20" i="9"/>
  <c r="BH68" i="9"/>
  <c r="A232" i="9" l="1"/>
  <c r="BD233" i="9"/>
  <c r="BB47" i="9"/>
  <c r="BC185" i="9"/>
  <c r="BC161" i="9"/>
  <c r="BB110" i="9"/>
  <c r="BC222" i="9"/>
  <c r="A193" i="9"/>
  <c r="BD194" i="9"/>
  <c r="BB90" i="9"/>
  <c r="BB180" i="9"/>
  <c r="BB70" i="9"/>
  <c r="BC68" i="29"/>
  <c r="BB54" i="29"/>
  <c r="BB22" i="9"/>
  <c r="A20" i="9"/>
  <c r="BA21" i="9"/>
  <c r="BA23" i="29"/>
  <c r="BJ193" i="9"/>
  <c r="BI221" i="9"/>
  <c r="BG22" i="29"/>
  <c r="BI160" i="9"/>
  <c r="BI161" i="9"/>
  <c r="BH53" i="29"/>
  <c r="BI184" i="9"/>
  <c r="BI67" i="29"/>
  <c r="BH46" i="9"/>
  <c r="BH69" i="9"/>
  <c r="BH89" i="9"/>
  <c r="BG20" i="9"/>
  <c r="BH109" i="9"/>
  <c r="BH21" i="9"/>
  <c r="BH179" i="9"/>
  <c r="BJ232" i="9"/>
  <c r="BB91" i="9" l="1"/>
  <c r="BD195" i="9"/>
  <c r="BB48" i="9"/>
  <c r="BB23" i="9"/>
  <c r="BB71" i="9"/>
  <c r="BA24" i="29"/>
  <c r="BD234" i="9"/>
  <c r="BB55" i="29"/>
  <c r="BB181" i="9"/>
  <c r="BC186" i="9"/>
  <c r="A21" i="9"/>
  <c r="BA22" i="9"/>
  <c r="BC223" i="9"/>
  <c r="BC69" i="29"/>
  <c r="BB111" i="9"/>
  <c r="BH71" i="9"/>
  <c r="BI68" i="29"/>
  <c r="BH91" i="9"/>
  <c r="BI222" i="9"/>
  <c r="BH47" i="9"/>
  <c r="BH70" i="9"/>
  <c r="BH54" i="29"/>
  <c r="BG21" i="9"/>
  <c r="BJ233" i="9"/>
  <c r="BH110" i="9"/>
  <c r="BH22" i="9"/>
  <c r="BI185" i="9"/>
  <c r="BG23" i="29"/>
  <c r="BH180" i="9"/>
  <c r="BJ194" i="9"/>
  <c r="BH90" i="9"/>
  <c r="BB112" i="9" l="1"/>
  <c r="BA23" i="9"/>
  <c r="A22" i="9"/>
  <c r="BB56" i="29"/>
  <c r="BD196" i="9"/>
  <c r="BC70" i="29"/>
  <c r="BC187" i="9"/>
  <c r="BB24" i="9"/>
  <c r="BC224" i="9"/>
  <c r="BB182" i="9"/>
  <c r="BB49" i="9"/>
  <c r="BA25" i="29"/>
  <c r="BD235" i="9"/>
  <c r="BH55" i="29"/>
  <c r="BJ234" i="9"/>
  <c r="BH111" i="9"/>
  <c r="BG24" i="29"/>
  <c r="BH48" i="9"/>
  <c r="BH181" i="9"/>
  <c r="BI223" i="9"/>
  <c r="BI69" i="29"/>
  <c r="BH23" i="9"/>
  <c r="BJ195" i="9"/>
  <c r="BG22" i="9"/>
  <c r="BI186" i="9"/>
  <c r="BC225" i="9" l="1"/>
  <c r="BA26" i="29"/>
  <c r="BC71" i="29"/>
  <c r="A23" i="9"/>
  <c r="BA24" i="9"/>
  <c r="BB50" i="9"/>
  <c r="BB25" i="9"/>
  <c r="BD197" i="9"/>
  <c r="A196" i="9"/>
  <c r="BD236" i="9"/>
  <c r="BB183" i="9"/>
  <c r="BB57" i="29"/>
  <c r="BC188" i="9"/>
  <c r="BB113" i="9"/>
  <c r="BH182" i="9"/>
  <c r="BG25" i="29"/>
  <c r="BJ196" i="9"/>
  <c r="BG23" i="9"/>
  <c r="BH49" i="9"/>
  <c r="BI224" i="9"/>
  <c r="BH56" i="29"/>
  <c r="BJ235" i="9"/>
  <c r="BI187" i="9"/>
  <c r="BI70" i="29"/>
  <c r="BH24" i="9"/>
  <c r="BH112" i="9"/>
  <c r="BC189" i="9" l="1"/>
  <c r="BD237" i="9"/>
  <c r="BC72" i="29"/>
  <c r="BB51" i="9"/>
  <c r="BB58" i="29"/>
  <c r="BA27" i="29"/>
  <c r="BB184" i="9"/>
  <c r="BD198" i="9"/>
  <c r="A24" i="9"/>
  <c r="BA25" i="9"/>
  <c r="BB114" i="9"/>
  <c r="BC226" i="9"/>
  <c r="BB26" i="9"/>
  <c r="BH25" i="9"/>
  <c r="BJ236" i="9"/>
  <c r="BG24" i="9"/>
  <c r="BH113" i="9"/>
  <c r="BG26" i="29"/>
  <c r="BH57" i="29"/>
  <c r="BH51" i="9"/>
  <c r="BH183" i="9"/>
  <c r="BI188" i="9"/>
  <c r="BJ197" i="9"/>
  <c r="BI225" i="9"/>
  <c r="BH50" i="9"/>
  <c r="BI71" i="29"/>
  <c r="BC227" i="9" l="1"/>
  <c r="BA28" i="29"/>
  <c r="BD199" i="9"/>
  <c r="BB59" i="29"/>
  <c r="BD238" i="9"/>
  <c r="BB115" i="9"/>
  <c r="BC190" i="9"/>
  <c r="BB27" i="9"/>
  <c r="BC73" i="29"/>
  <c r="A25" i="9"/>
  <c r="BA26" i="9"/>
  <c r="BB185" i="9"/>
  <c r="BG25" i="9"/>
  <c r="BJ237" i="9"/>
  <c r="BI226" i="9"/>
  <c r="BI72" i="29"/>
  <c r="BH114" i="9"/>
  <c r="BI189" i="9"/>
  <c r="BG27" i="29"/>
  <c r="BH184" i="9"/>
  <c r="BH26" i="9"/>
  <c r="BH58" i="29"/>
  <c r="BJ198" i="9"/>
  <c r="BD200" i="9" l="1"/>
  <c r="A199" i="9"/>
  <c r="BB186" i="9"/>
  <c r="BB28" i="9"/>
  <c r="BD239" i="9"/>
  <c r="BA29" i="29"/>
  <c r="BA27" i="9"/>
  <c r="BC191" i="9"/>
  <c r="BC228" i="9"/>
  <c r="BB60" i="29"/>
  <c r="BC74" i="29"/>
  <c r="BB116" i="9"/>
  <c r="BI190" i="9"/>
  <c r="BG28" i="29"/>
  <c r="BH59" i="29"/>
  <c r="BH185" i="9"/>
  <c r="BG26" i="9"/>
  <c r="BJ200" i="9"/>
  <c r="BH28" i="9"/>
  <c r="BH115" i="9"/>
  <c r="BI227" i="9"/>
  <c r="BI73" i="29"/>
  <c r="BJ199" i="9"/>
  <c r="BJ238" i="9"/>
  <c r="BH27" i="9"/>
  <c r="BC229" i="9" l="1"/>
  <c r="BA30" i="29"/>
  <c r="BB187" i="9"/>
  <c r="BC75" i="29"/>
  <c r="BC192" i="9"/>
  <c r="BD240" i="9"/>
  <c r="A239" i="9"/>
  <c r="BB61" i="29"/>
  <c r="BA28" i="9"/>
  <c r="BB117" i="9"/>
  <c r="BG27" i="9"/>
  <c r="BH60" i="29"/>
  <c r="BH186" i="9"/>
  <c r="BJ239" i="9"/>
  <c r="BH116" i="9"/>
  <c r="BG29" i="29"/>
  <c r="BI74" i="29"/>
  <c r="BI191" i="9"/>
  <c r="BI228" i="9"/>
  <c r="BD241" i="9" l="1"/>
  <c r="BA29" i="9"/>
  <c r="BC193" i="9"/>
  <c r="BA31" i="29"/>
  <c r="BB62" i="29"/>
  <c r="BC230" i="9"/>
  <c r="BC76" i="29"/>
  <c r="BB118" i="9"/>
  <c r="BB188" i="9"/>
  <c r="BJ240" i="9"/>
  <c r="BI192" i="9"/>
  <c r="BI75" i="29"/>
  <c r="BH61" i="29"/>
  <c r="BG30" i="29"/>
  <c r="BH117" i="9"/>
  <c r="BH187" i="9"/>
  <c r="BG28" i="9"/>
  <c r="BI229" i="9"/>
  <c r="BC231" i="9" l="1"/>
  <c r="BC194" i="9"/>
  <c r="BB119" i="9"/>
  <c r="BB63" i="29"/>
  <c r="BA30" i="9"/>
  <c r="C29" i="9"/>
  <c r="A29" i="9"/>
  <c r="BC77" i="29"/>
  <c r="BA32" i="29"/>
  <c r="BD242" i="9"/>
  <c r="A241" i="9"/>
  <c r="BB189" i="9"/>
  <c r="BH62" i="29"/>
  <c r="BH188" i="9"/>
  <c r="BI230" i="9"/>
  <c r="BI193" i="9"/>
  <c r="BJ241" i="9"/>
  <c r="BI76" i="29"/>
  <c r="BG29" i="9"/>
  <c r="BH118" i="9"/>
  <c r="BG31" i="29"/>
  <c r="BB120" i="9" l="1"/>
  <c r="BC195" i="9"/>
  <c r="BA33" i="29"/>
  <c r="BA31" i="9"/>
  <c r="BB190" i="9"/>
  <c r="BC78" i="29"/>
  <c r="BB64" i="29"/>
  <c r="BC232" i="9"/>
  <c r="BD243" i="9"/>
  <c r="BI77" i="29"/>
  <c r="BH119" i="9"/>
  <c r="BJ242" i="9"/>
  <c r="BI194" i="9"/>
  <c r="BH189" i="9"/>
  <c r="BG30" i="9"/>
  <c r="BI78" i="29"/>
  <c r="BH63" i="29"/>
  <c r="BG32" i="29"/>
  <c r="BI231" i="9"/>
  <c r="BC196" i="9" l="1"/>
  <c r="BD244" i="9"/>
  <c r="BA34" i="29"/>
  <c r="BC233" i="9"/>
  <c r="BB191" i="9"/>
  <c r="BB65" i="29"/>
  <c r="BA32" i="9"/>
  <c r="A31" i="9"/>
  <c r="BB121" i="9"/>
  <c r="BH120" i="9"/>
  <c r="BH64" i="29"/>
  <c r="BG33" i="29"/>
  <c r="BJ243" i="9"/>
  <c r="BG31" i="9"/>
  <c r="BH190" i="9"/>
  <c r="BI195" i="9"/>
  <c r="BI232" i="9"/>
  <c r="BB66" i="29" l="1"/>
  <c r="BA35" i="29"/>
  <c r="BB122" i="9"/>
  <c r="BB192" i="9"/>
  <c r="A244" i="9"/>
  <c r="BD245" i="9"/>
  <c r="BC197" i="9"/>
  <c r="BA33" i="9"/>
  <c r="BC234" i="9"/>
  <c r="BJ244" i="9"/>
  <c r="BH121" i="9"/>
  <c r="BH191" i="9"/>
  <c r="BI233" i="9"/>
  <c r="BG32" i="9"/>
  <c r="BH65" i="29"/>
  <c r="BI196" i="9"/>
  <c r="BG34" i="29"/>
  <c r="BJ245" i="9"/>
  <c r="BB123" i="9" l="1"/>
  <c r="BC235" i="9"/>
  <c r="BA36" i="29"/>
  <c r="A35" i="29"/>
  <c r="BA34" i="9"/>
  <c r="BB193" i="9"/>
  <c r="BB67" i="29"/>
  <c r="BC198" i="9"/>
  <c r="BH192" i="9"/>
  <c r="BI197" i="9"/>
  <c r="BH66" i="29"/>
  <c r="BH122" i="9"/>
  <c r="BG35" i="29"/>
  <c r="BI234" i="9"/>
  <c r="BG33" i="9"/>
  <c r="BC236" i="9" l="1"/>
  <c r="BC199" i="9"/>
  <c r="BA35" i="9"/>
  <c r="BB124" i="9"/>
  <c r="BA37" i="29"/>
  <c r="BB68" i="29"/>
  <c r="BB194" i="9"/>
  <c r="BG34" i="9"/>
  <c r="BG36" i="29"/>
  <c r="BI198" i="9"/>
  <c r="BH67" i="29"/>
  <c r="BH123" i="9"/>
  <c r="BH193" i="9"/>
  <c r="BI235" i="9"/>
  <c r="BB69" i="29" l="1"/>
  <c r="BC200" i="9"/>
  <c r="BA36" i="9"/>
  <c r="A37" i="29"/>
  <c r="BA38" i="29"/>
  <c r="BB195" i="9"/>
  <c r="BB125" i="9"/>
  <c r="BC237" i="9"/>
  <c r="BG35" i="9"/>
  <c r="BI236" i="9"/>
  <c r="BH194" i="9"/>
  <c r="BI199" i="9"/>
  <c r="BH124" i="9"/>
  <c r="BH68" i="29"/>
  <c r="BG37" i="29"/>
  <c r="BB196" i="9" l="1"/>
  <c r="BA37" i="9"/>
  <c r="BC238" i="9"/>
  <c r="BA39" i="29"/>
  <c r="BB70" i="29"/>
  <c r="BB126" i="9"/>
  <c r="BG36" i="9"/>
  <c r="BH69" i="29"/>
  <c r="BI237" i="9"/>
  <c r="BH125" i="9"/>
  <c r="BG38" i="29"/>
  <c r="BH195" i="9"/>
  <c r="BI200" i="9"/>
  <c r="BB71" i="29" l="1"/>
  <c r="BA40" i="29"/>
  <c r="BA38" i="9"/>
  <c r="BB127" i="9"/>
  <c r="BC239" i="9"/>
  <c r="BB197" i="9"/>
  <c r="BI238" i="9"/>
  <c r="BG39" i="29"/>
  <c r="BG37" i="9"/>
  <c r="BH196" i="9"/>
  <c r="BH70" i="29"/>
  <c r="BH126" i="9"/>
  <c r="BB198" i="9" l="1"/>
  <c r="BA39" i="9"/>
  <c r="BB72" i="29"/>
  <c r="BC240" i="9"/>
  <c r="BB128" i="9"/>
  <c r="BA41" i="29"/>
  <c r="BG40" i="29"/>
  <c r="BI239" i="9"/>
  <c r="BH127" i="9"/>
  <c r="BH71" i="29"/>
  <c r="BG38" i="9"/>
  <c r="BH197" i="9"/>
  <c r="BA42" i="29" l="1"/>
  <c r="BB73" i="29"/>
  <c r="BB129" i="9"/>
  <c r="BA40" i="9"/>
  <c r="BB199" i="9"/>
  <c r="BC241" i="9"/>
  <c r="BH128" i="9"/>
  <c r="BG39" i="9"/>
  <c r="BG41" i="29"/>
  <c r="BI240" i="9"/>
  <c r="BH72" i="29"/>
  <c r="BH198" i="9"/>
  <c r="BB130" i="9" l="1"/>
  <c r="BB200" i="9"/>
  <c r="BB201" i="9" s="1"/>
  <c r="BB74" i="29"/>
  <c r="BA41" i="9"/>
  <c r="A40" i="9"/>
  <c r="BA43" i="29"/>
  <c r="BC242" i="9"/>
  <c r="BH73" i="29"/>
  <c r="BH199" i="9"/>
  <c r="BG40" i="9"/>
  <c r="BG42" i="29"/>
  <c r="BH129" i="9"/>
  <c r="BI241" i="9"/>
  <c r="BB75" i="29" l="1"/>
  <c r="BA44" i="29"/>
  <c r="BA42" i="9"/>
  <c r="BB131" i="9"/>
  <c r="BC243" i="9"/>
  <c r="BH130" i="9"/>
  <c r="BH74" i="29"/>
  <c r="BH200" i="9"/>
  <c r="BG41" i="9"/>
  <c r="BI242" i="9"/>
  <c r="BG43" i="29"/>
  <c r="BC244" i="9" l="1"/>
  <c r="BB132" i="9"/>
  <c r="BA45" i="29"/>
  <c r="A42" i="9"/>
  <c r="BA43" i="9"/>
  <c r="BB76" i="29"/>
  <c r="BG42" i="9"/>
  <c r="BH75" i="29"/>
  <c r="BI243" i="9"/>
  <c r="BH131" i="9"/>
  <c r="BG44" i="29"/>
  <c r="BA46" i="29" l="1"/>
  <c r="BB133" i="9"/>
  <c r="BB77" i="29"/>
  <c r="A43" i="9"/>
  <c r="BA44" i="9"/>
  <c r="BB202" i="9"/>
  <c r="BC245" i="9"/>
  <c r="BG43" i="9"/>
  <c r="BI244" i="9"/>
  <c r="BH76" i="29"/>
  <c r="BH132" i="9"/>
  <c r="BG45" i="29"/>
  <c r="BH201" i="9"/>
  <c r="BB134" i="9" l="1"/>
  <c r="BB78" i="29"/>
  <c r="BB203" i="9"/>
  <c r="A44" i="9"/>
  <c r="BA45" i="9"/>
  <c r="BA47" i="29"/>
  <c r="BG46" i="29"/>
  <c r="BG44" i="9"/>
  <c r="BH133" i="9"/>
  <c r="BH77" i="29"/>
  <c r="BH78" i="29"/>
  <c r="BI245" i="9"/>
  <c r="BH202" i="9"/>
  <c r="BA48" i="29" l="1"/>
  <c r="BB135" i="9"/>
  <c r="A45" i="9"/>
  <c r="BA46" i="9"/>
  <c r="BB204" i="9"/>
  <c r="BG45" i="9"/>
  <c r="BG47" i="29"/>
  <c r="BH203" i="9"/>
  <c r="BH134" i="9"/>
  <c r="BB205" i="9" l="1"/>
  <c r="BB136" i="9"/>
  <c r="BA49" i="29"/>
  <c r="A46" i="9"/>
  <c r="BA47" i="9"/>
  <c r="BH204" i="9"/>
  <c r="BG46" i="9"/>
  <c r="BG48" i="29"/>
  <c r="BH135" i="9"/>
  <c r="BA50" i="29" l="1"/>
  <c r="BB137" i="9"/>
  <c r="BA48" i="9"/>
  <c r="A47" i="9"/>
  <c r="BB206" i="9"/>
  <c r="BG49" i="29"/>
  <c r="BG47" i="9"/>
  <c r="BH136" i="9"/>
  <c r="BH205" i="9"/>
  <c r="A48" i="9" l="1"/>
  <c r="BA49" i="9"/>
  <c r="BB138" i="9"/>
  <c r="BB207" i="9"/>
  <c r="BA51" i="29"/>
  <c r="BG50" i="29"/>
  <c r="BH206" i="9"/>
  <c r="BH137" i="9"/>
  <c r="BG48" i="9"/>
  <c r="BB139" i="9" l="1"/>
  <c r="A51" i="29"/>
  <c r="BA52" i="29"/>
  <c r="BA50" i="9"/>
  <c r="BB208" i="9"/>
  <c r="BG49" i="9"/>
  <c r="BG51" i="29"/>
  <c r="BH138" i="9"/>
  <c r="BH207" i="9"/>
  <c r="A52" i="29" l="1"/>
  <c r="BA53" i="29"/>
  <c r="BB209" i="9"/>
  <c r="BB140" i="9"/>
  <c r="BA51" i="9"/>
  <c r="BH139" i="9"/>
  <c r="BG50" i="9"/>
  <c r="BH208" i="9"/>
  <c r="BG52" i="29"/>
  <c r="BB210" i="9" l="1"/>
  <c r="BA52" i="9"/>
  <c r="BA54" i="29"/>
  <c r="BB141" i="9"/>
  <c r="BG51" i="9"/>
  <c r="BG53" i="29"/>
  <c r="BH140" i="9"/>
  <c r="BH209" i="9"/>
  <c r="BA55" i="29" l="1"/>
  <c r="BA53" i="9"/>
  <c r="C52" i="9"/>
  <c r="A52" i="9"/>
  <c r="BB142" i="9"/>
  <c r="BB211" i="9"/>
  <c r="BG54" i="29"/>
  <c r="BG52" i="9"/>
  <c r="BH210" i="9"/>
  <c r="BH141" i="9"/>
  <c r="BB212" i="9" l="1"/>
  <c r="BA54" i="9"/>
  <c r="BB143" i="9"/>
  <c r="BA56" i="29"/>
  <c r="BG55" i="29"/>
  <c r="BH211" i="9"/>
  <c r="BH142" i="9"/>
  <c r="BG53" i="9"/>
  <c r="A54" i="9" l="1"/>
  <c r="BA55" i="9"/>
  <c r="BB213" i="9"/>
  <c r="BA57" i="29"/>
  <c r="BB144" i="9"/>
  <c r="BH143" i="9"/>
  <c r="BG54" i="9"/>
  <c r="BH212" i="9"/>
  <c r="BG56" i="29"/>
  <c r="BB214" i="9" l="1"/>
  <c r="BB145" i="9"/>
  <c r="BA56" i="9"/>
  <c r="BA58" i="29"/>
  <c r="BG55" i="9"/>
  <c r="BG57" i="29"/>
  <c r="BH213" i="9"/>
  <c r="BH144" i="9"/>
  <c r="BA57" i="9" l="1"/>
  <c r="BB146" i="9"/>
  <c r="BB215" i="9"/>
  <c r="BA59" i="29"/>
  <c r="BH214" i="9"/>
  <c r="BG58" i="29"/>
  <c r="BH145" i="9"/>
  <c r="BG56" i="9"/>
  <c r="BB216" i="9" l="1"/>
  <c r="BB147" i="9"/>
  <c r="BA60" i="29"/>
  <c r="BA58" i="9"/>
  <c r="BH146" i="9"/>
  <c r="BG59" i="29"/>
  <c r="BH215" i="9"/>
  <c r="BG57" i="9"/>
  <c r="BA59" i="9" l="1"/>
  <c r="BB217" i="9"/>
  <c r="BA61" i="29"/>
  <c r="BB148" i="9"/>
  <c r="BG60" i="29"/>
  <c r="BG58" i="9"/>
  <c r="BH147" i="9"/>
  <c r="BH216" i="9"/>
  <c r="BA60" i="9" l="1"/>
  <c r="BB149" i="9"/>
  <c r="BA62" i="29"/>
  <c r="BB218" i="9"/>
  <c r="BH148" i="9"/>
  <c r="BG59" i="9"/>
  <c r="BG61" i="29"/>
  <c r="BH217" i="9"/>
  <c r="BA63" i="29" l="1"/>
  <c r="BB150" i="9"/>
  <c r="BB219" i="9"/>
  <c r="BA61" i="9"/>
  <c r="BH149" i="9"/>
  <c r="BG60" i="9"/>
  <c r="BG62" i="29"/>
  <c r="BH218" i="9"/>
  <c r="BB151" i="9" l="1"/>
  <c r="BA62" i="9"/>
  <c r="BA64" i="29"/>
  <c r="BB220" i="9"/>
  <c r="BH150" i="9"/>
  <c r="BH219" i="9"/>
  <c r="BG63" i="29"/>
  <c r="BG61" i="9"/>
  <c r="BA65" i="29" l="1"/>
  <c r="BA63" i="9"/>
  <c r="BB221" i="9"/>
  <c r="BB152" i="9"/>
  <c r="BG62" i="9"/>
  <c r="BG64" i="29"/>
  <c r="BH151" i="9"/>
  <c r="BH220" i="9"/>
  <c r="BB222" i="9" l="1"/>
  <c r="BA64" i="9"/>
  <c r="BB153" i="9"/>
  <c r="BA66" i="29"/>
  <c r="BG65" i="29"/>
  <c r="BH221" i="9"/>
  <c r="BG63" i="9"/>
  <c r="BH152" i="9"/>
  <c r="BA65" i="9" l="1"/>
  <c r="BB223" i="9"/>
  <c r="BA67" i="29"/>
  <c r="A66" i="29"/>
  <c r="BB154" i="9"/>
  <c r="BG64" i="9"/>
  <c r="BH222" i="9"/>
  <c r="BH153" i="9"/>
  <c r="BG66" i="29"/>
  <c r="BA68" i="29" l="1"/>
  <c r="BB224" i="9"/>
  <c r="BB155" i="9"/>
  <c r="BA66" i="9"/>
  <c r="A65" i="9"/>
  <c r="BG65" i="9"/>
  <c r="BH154" i="9"/>
  <c r="BH223" i="9"/>
  <c r="BG67" i="29"/>
  <c r="BB156" i="9" l="1"/>
  <c r="BB225" i="9"/>
  <c r="BA67" i="9"/>
  <c r="BA69" i="29"/>
  <c r="BH224" i="9"/>
  <c r="BH155" i="9"/>
  <c r="BG68" i="29"/>
  <c r="BG66" i="9"/>
  <c r="A67" i="9" l="1"/>
  <c r="BA68" i="9"/>
  <c r="BB226" i="9"/>
  <c r="BA70" i="29"/>
  <c r="BB157" i="9"/>
  <c r="BG67" i="9"/>
  <c r="BG69" i="29"/>
  <c r="BH156" i="9"/>
  <c r="BH225" i="9"/>
  <c r="BB227" i="9" l="1"/>
  <c r="BB158" i="9"/>
  <c r="BA71" i="29"/>
  <c r="A68" i="9"/>
  <c r="BA69" i="9"/>
  <c r="BH157" i="9"/>
  <c r="BG70" i="29"/>
  <c r="BH226" i="9"/>
  <c r="BG68" i="9"/>
  <c r="BA72" i="29" l="1"/>
  <c r="BB159" i="9"/>
  <c r="A69" i="9"/>
  <c r="BA70" i="9"/>
  <c r="BB228" i="9"/>
  <c r="BH158" i="9"/>
  <c r="BG69" i="9"/>
  <c r="BG71" i="29"/>
  <c r="BH227" i="9"/>
  <c r="BB160" i="9" l="1"/>
  <c r="BB229" i="9"/>
  <c r="BA73" i="29"/>
  <c r="A70" i="9"/>
  <c r="BA71" i="9"/>
  <c r="BG72" i="29"/>
  <c r="BH159" i="9"/>
  <c r="BG70" i="9"/>
  <c r="BH228" i="9"/>
  <c r="BA74" i="29" l="1"/>
  <c r="BA72" i="9"/>
  <c r="A71" i="9"/>
  <c r="BB230" i="9"/>
  <c r="BB161" i="9"/>
  <c r="BG71" i="9"/>
  <c r="BG73" i="29"/>
  <c r="BH229" i="9"/>
  <c r="BH160" i="9"/>
  <c r="BH161" i="9"/>
  <c r="C72" i="9" l="1"/>
  <c r="A72" i="9"/>
  <c r="BA73" i="9"/>
  <c r="BB231" i="9"/>
  <c r="BA75" i="29"/>
  <c r="BG72" i="9"/>
  <c r="BH230" i="9"/>
  <c r="BG74" i="29"/>
  <c r="BA74" i="9" l="1"/>
  <c r="BA76" i="29"/>
  <c r="BB232" i="9"/>
  <c r="BG75" i="29"/>
  <c r="BG73" i="9"/>
  <c r="BH231" i="9"/>
  <c r="BA75" i="9" l="1"/>
  <c r="A74" i="9"/>
  <c r="BB233" i="9"/>
  <c r="BA77" i="29"/>
  <c r="BH232" i="9"/>
  <c r="BG74" i="9"/>
  <c r="BG76" i="29"/>
  <c r="BB234" i="9" l="1"/>
  <c r="BA76" i="9"/>
  <c r="BA78" i="29"/>
  <c r="BH233" i="9"/>
  <c r="BG75" i="9"/>
  <c r="BG78" i="29"/>
  <c r="BG77" i="29"/>
  <c r="BA77" i="9" l="1"/>
  <c r="BB235" i="9"/>
  <c r="BG76" i="9"/>
  <c r="BH234" i="9"/>
  <c r="BB236" i="9" l="1"/>
  <c r="BA78" i="9"/>
  <c r="BH235" i="9"/>
  <c r="BG77" i="9"/>
  <c r="BA79" i="9" l="1"/>
  <c r="BB237" i="9"/>
  <c r="BH236" i="9"/>
  <c r="BG78" i="9"/>
  <c r="BB238" i="9" l="1"/>
  <c r="BA80" i="9"/>
  <c r="BH237" i="9"/>
  <c r="BG79" i="9"/>
  <c r="BA81" i="9" l="1"/>
  <c r="BB239" i="9"/>
  <c r="BH238" i="9"/>
  <c r="BG80" i="9"/>
  <c r="BB240" i="9" l="1"/>
  <c r="BA82" i="9"/>
  <c r="BH239" i="9"/>
  <c r="BG81" i="9"/>
  <c r="BA83" i="9" l="1"/>
  <c r="BB241" i="9"/>
  <c r="BH240" i="9"/>
  <c r="BG82" i="9"/>
  <c r="BB242" i="9" l="1"/>
  <c r="BA84" i="9"/>
  <c r="BH241" i="9"/>
  <c r="BG83" i="9"/>
  <c r="BA85" i="9" l="1"/>
  <c r="BB243" i="9"/>
  <c r="BG84" i="9"/>
  <c r="BH242" i="9"/>
  <c r="BB244" i="9" l="1"/>
  <c r="BA86" i="9"/>
  <c r="A85" i="9"/>
  <c r="BH243" i="9"/>
  <c r="BG85" i="9"/>
  <c r="BA87" i="9" l="1"/>
  <c r="BB245" i="9"/>
  <c r="BG86" i="9"/>
  <c r="BH244" i="9"/>
  <c r="BA88" i="9" l="1"/>
  <c r="A87" i="9"/>
  <c r="BH245" i="9"/>
  <c r="BG87" i="9"/>
  <c r="A88" i="9" l="1"/>
  <c r="BA89" i="9"/>
  <c r="BG88" i="9"/>
  <c r="A89" i="9" l="1"/>
  <c r="BA90" i="9"/>
  <c r="BH246" i="9"/>
  <c r="BG89" i="9"/>
  <c r="BB247" i="9" l="1"/>
  <c r="BA91" i="9"/>
  <c r="A90" i="9"/>
  <c r="BH247" i="9"/>
  <c r="BG90" i="9"/>
  <c r="BB248" i="9" l="1"/>
  <c r="BA92" i="9"/>
  <c r="A91" i="9"/>
  <c r="BH248" i="9"/>
  <c r="BG91" i="9"/>
  <c r="BB249" i="9" l="1"/>
  <c r="BB250" i="9" s="1"/>
  <c r="BA93" i="9"/>
  <c r="C92" i="9"/>
  <c r="A92" i="9"/>
  <c r="BH250" i="9"/>
  <c r="BG92" i="9"/>
  <c r="BH249" i="9"/>
  <c r="BB251" i="9" l="1"/>
  <c r="BA94" i="9"/>
  <c r="BH251" i="9"/>
  <c r="BG93" i="9"/>
  <c r="BB252" i="9" l="1"/>
  <c r="BA95" i="9"/>
  <c r="A94" i="9"/>
  <c r="BH252" i="9"/>
  <c r="BG94" i="9"/>
  <c r="BB253" i="9" l="1"/>
  <c r="BA96" i="9"/>
  <c r="BH253" i="9"/>
  <c r="BG95" i="9"/>
  <c r="BB254" i="9" l="1"/>
  <c r="BA97" i="9"/>
  <c r="BH254" i="9"/>
  <c r="BG96" i="9"/>
  <c r="BB255" i="9" l="1"/>
  <c r="BB256" i="9" s="1"/>
  <c r="BA98" i="9"/>
  <c r="BH256" i="9"/>
  <c r="BG97" i="9"/>
  <c r="BH255" i="9"/>
  <c r="BB257" i="9" l="1"/>
  <c r="BA99" i="9"/>
  <c r="BH257" i="9"/>
  <c r="BG98" i="9"/>
  <c r="BB258" i="9" l="1"/>
  <c r="BA100" i="9"/>
  <c r="BH258" i="9"/>
  <c r="BG99" i="9"/>
  <c r="BB259" i="9" l="1"/>
  <c r="BA101" i="9"/>
  <c r="BH259" i="9"/>
  <c r="BG100" i="9"/>
  <c r="BB260" i="9" l="1"/>
  <c r="BA102" i="9"/>
  <c r="BH260" i="9"/>
  <c r="BG101" i="9"/>
  <c r="BB261" i="9" l="1"/>
  <c r="BA103" i="9"/>
  <c r="BH261" i="9"/>
  <c r="BG102" i="9"/>
  <c r="BB262" i="9" l="1"/>
  <c r="BA104" i="9"/>
  <c r="BG103" i="9"/>
  <c r="BH262" i="9"/>
  <c r="BB263" i="9" l="1"/>
  <c r="BA105" i="9"/>
  <c r="BH263" i="9"/>
  <c r="BG104" i="9"/>
  <c r="BB264" i="9" l="1"/>
  <c r="BB265" i="9" s="1"/>
  <c r="BA106" i="9"/>
  <c r="BH265" i="9"/>
  <c r="BH264" i="9"/>
  <c r="BG105" i="9"/>
  <c r="BB266" i="9" l="1"/>
  <c r="BA107" i="9"/>
  <c r="BH266" i="9"/>
  <c r="BG106" i="9"/>
  <c r="BB267" i="9" l="1"/>
  <c r="BA108" i="9"/>
  <c r="BH267" i="9"/>
  <c r="BG107" i="9"/>
  <c r="BA109" i="9" l="1"/>
  <c r="BG108" i="9"/>
  <c r="BA110" i="9" l="1"/>
  <c r="BG109" i="9"/>
  <c r="BA111" i="9" l="1"/>
  <c r="BG110" i="9"/>
  <c r="BA112" i="9" l="1"/>
  <c r="BG111" i="9"/>
  <c r="BA113" i="9" l="1"/>
  <c r="BG112" i="9"/>
  <c r="BA114" i="9" l="1"/>
  <c r="BG113" i="9"/>
  <c r="BA115" i="9" l="1"/>
  <c r="BG114" i="9"/>
  <c r="BA116" i="9" l="1"/>
  <c r="BG115" i="9"/>
  <c r="BA117" i="9" l="1"/>
  <c r="BG116" i="9"/>
  <c r="BA118" i="9" l="1"/>
  <c r="BG117" i="9"/>
  <c r="BA119" i="9" l="1"/>
  <c r="BG118" i="9"/>
  <c r="BA120" i="9" l="1"/>
  <c r="BG119" i="9"/>
  <c r="BA121" i="9" l="1"/>
  <c r="BG120" i="9"/>
  <c r="BA122" i="9" l="1"/>
  <c r="BG121" i="9"/>
  <c r="BA123" i="9" l="1"/>
  <c r="BG122" i="9"/>
  <c r="BA124" i="9" l="1"/>
  <c r="BG123" i="9"/>
  <c r="BA125" i="9" l="1"/>
  <c r="BG124" i="9"/>
  <c r="BA126" i="9" l="1"/>
  <c r="BG125" i="9"/>
  <c r="BA127" i="9" l="1"/>
  <c r="BG126" i="9"/>
  <c r="BA128" i="9" l="1"/>
  <c r="BG127" i="9"/>
  <c r="BA129" i="9" l="1"/>
  <c r="BG128" i="9"/>
  <c r="BA130" i="9" l="1"/>
  <c r="BG129" i="9"/>
  <c r="BA131" i="9" l="1"/>
  <c r="BG130" i="9"/>
  <c r="BA132" i="9" l="1"/>
  <c r="BG131" i="9"/>
  <c r="BA133" i="9" l="1"/>
  <c r="BG132" i="9"/>
  <c r="BA134" i="9" l="1"/>
  <c r="BG133" i="9"/>
  <c r="BA135" i="9" l="1"/>
  <c r="BG134" i="9"/>
  <c r="BA136" i="9" l="1"/>
  <c r="BG135" i="9"/>
  <c r="BA137" i="9" l="1"/>
  <c r="BG136" i="9"/>
  <c r="BA138" i="9" l="1"/>
  <c r="A137" i="9"/>
  <c r="BG137" i="9"/>
  <c r="BA139" i="9" l="1"/>
  <c r="BG138" i="9"/>
  <c r="A139" i="9" l="1"/>
  <c r="BA140" i="9"/>
  <c r="BG139" i="9"/>
  <c r="BA141" i="9" l="1"/>
  <c r="A140" i="9"/>
  <c r="BG140" i="9"/>
  <c r="A141" i="9" l="1"/>
  <c r="BA142" i="9"/>
  <c r="BG141" i="9"/>
  <c r="BA143" i="9" l="1"/>
  <c r="A142" i="9"/>
  <c r="BG142" i="9"/>
  <c r="BA144" i="9" l="1"/>
  <c r="A143" i="9"/>
  <c r="BG143" i="9"/>
  <c r="A144" i="9" l="1"/>
  <c r="BA145" i="9"/>
  <c r="BG144" i="9"/>
  <c r="BA146" i="9" l="1"/>
  <c r="A145" i="9"/>
  <c r="BG145" i="9"/>
  <c r="A146" i="9" l="1"/>
  <c r="BA147" i="9"/>
  <c r="BG146" i="9"/>
  <c r="BA148" i="9" l="1"/>
  <c r="BG147" i="9"/>
  <c r="BA149" i="9" l="1"/>
  <c r="BG148" i="9"/>
  <c r="BA150" i="9" l="1"/>
  <c r="BG149" i="9"/>
  <c r="BA151" i="9" l="1"/>
  <c r="BG150" i="9"/>
  <c r="BA152" i="9" l="1"/>
  <c r="BG151" i="9"/>
  <c r="BA153" i="9" l="1"/>
  <c r="BG152" i="9"/>
  <c r="BA154" i="9" l="1"/>
  <c r="BG153" i="9"/>
  <c r="BA155" i="9" l="1"/>
  <c r="BG154" i="9"/>
  <c r="BA156" i="9" l="1"/>
  <c r="BG155" i="9"/>
  <c r="BA157" i="9" l="1"/>
  <c r="BG156" i="9"/>
  <c r="BA158" i="9" l="1"/>
  <c r="BG157" i="9"/>
  <c r="BA159" i="9" l="1"/>
  <c r="BG158" i="9"/>
  <c r="BA160" i="9" l="1"/>
  <c r="BG159" i="9"/>
  <c r="BA161" i="9" l="1"/>
  <c r="BG160" i="9"/>
  <c r="BA162" i="9" l="1"/>
  <c r="BG161" i="9"/>
  <c r="A162" i="9" l="1"/>
  <c r="C162" i="9"/>
  <c r="BA163" i="9"/>
  <c r="BG162" i="9"/>
  <c r="BA164" i="9" l="1"/>
  <c r="BG163" i="9"/>
  <c r="A164" i="9" l="1"/>
  <c r="BA165" i="9"/>
  <c r="BG164" i="9"/>
  <c r="BA166" i="9" l="1"/>
  <c r="A165" i="9"/>
  <c r="BG165" i="9"/>
  <c r="BA167" i="9" l="1"/>
  <c r="BG166" i="9"/>
  <c r="BA168" i="9" l="1"/>
  <c r="BG167" i="9"/>
  <c r="BA169" i="9" l="1"/>
  <c r="BG168" i="9"/>
  <c r="A169" i="9" l="1"/>
  <c r="BA170" i="9"/>
  <c r="BG169" i="9"/>
  <c r="BA171" i="9" l="1"/>
  <c r="BG170" i="9"/>
  <c r="BA172" i="9" l="1"/>
  <c r="BG171" i="9"/>
  <c r="BA173" i="9" l="1"/>
  <c r="BG172" i="9"/>
  <c r="BA174" i="9" l="1"/>
  <c r="BG173" i="9"/>
  <c r="BA175" i="9" l="1"/>
  <c r="BG174" i="9"/>
  <c r="BA176" i="9" l="1"/>
  <c r="BG175" i="9"/>
  <c r="BA177" i="9" l="1"/>
  <c r="BG176" i="9"/>
  <c r="BA178" i="9" l="1"/>
  <c r="BG177" i="9"/>
  <c r="A178" i="9" l="1"/>
  <c r="BA179" i="9"/>
  <c r="BG178" i="9"/>
  <c r="BA180" i="9" l="1"/>
  <c r="BG179" i="9"/>
  <c r="BA181" i="9" l="1"/>
  <c r="BG180" i="9"/>
  <c r="BA182" i="9" l="1"/>
  <c r="BG181" i="9"/>
  <c r="BA183" i="9" l="1"/>
  <c r="BG182" i="9"/>
  <c r="BA184" i="9" l="1"/>
  <c r="BG183" i="9"/>
  <c r="BA185" i="9" l="1"/>
  <c r="BG184" i="9"/>
  <c r="BA186" i="9" l="1"/>
  <c r="BG185" i="9"/>
  <c r="BA187" i="9" l="1"/>
  <c r="BG186" i="9"/>
  <c r="BA188" i="9" l="1"/>
  <c r="BG187" i="9"/>
  <c r="BA189" i="9" l="1"/>
  <c r="BG188" i="9"/>
  <c r="BA190" i="9" l="1"/>
  <c r="BG189" i="9"/>
  <c r="BA191" i="9" l="1"/>
  <c r="BG190" i="9"/>
  <c r="BA192" i="9" l="1"/>
  <c r="BG191" i="9"/>
  <c r="BA193" i="9" l="1"/>
  <c r="BG192" i="9"/>
  <c r="BA194" i="9" l="1"/>
  <c r="BG193" i="9"/>
  <c r="BA195" i="9" l="1"/>
  <c r="BG194" i="9"/>
  <c r="BA196" i="9" l="1"/>
  <c r="BG195" i="9"/>
  <c r="BA197" i="9" l="1"/>
  <c r="BG196" i="9"/>
  <c r="BA198" i="9" l="1"/>
  <c r="BG197" i="9"/>
  <c r="BA199" i="9" l="1"/>
  <c r="BG198" i="9"/>
  <c r="BA200" i="9" l="1"/>
  <c r="BA201" i="9" s="1"/>
  <c r="BG199" i="9"/>
  <c r="BG200" i="9"/>
  <c r="A201" i="9" l="1"/>
  <c r="BA202" i="9"/>
  <c r="BG201" i="9"/>
  <c r="A202" i="9" l="1"/>
  <c r="BA203" i="9"/>
  <c r="BG202" i="9"/>
  <c r="BA204" i="9" l="1"/>
  <c r="BG203" i="9"/>
  <c r="BA205" i="9" l="1"/>
  <c r="BG204" i="9"/>
  <c r="BA206" i="9" l="1"/>
  <c r="BG205" i="9"/>
  <c r="BA207" i="9" l="1"/>
  <c r="A206" i="9"/>
  <c r="BG206" i="9"/>
  <c r="BA208" i="9" l="1"/>
  <c r="BG207" i="9"/>
  <c r="BA209" i="9" l="1"/>
  <c r="BG208" i="9"/>
  <c r="BA210" i="9" l="1"/>
  <c r="BG209" i="9"/>
  <c r="BA211" i="9" l="1"/>
  <c r="BG210" i="9"/>
  <c r="BA212" i="9" l="1"/>
  <c r="BG211" i="9"/>
  <c r="BA213" i="9" l="1"/>
  <c r="BG212" i="9"/>
  <c r="BA214" i="9" l="1"/>
  <c r="BG213" i="9"/>
  <c r="BA215" i="9" l="1"/>
  <c r="BG214" i="9"/>
  <c r="BA216" i="9" l="1"/>
  <c r="BG215" i="9"/>
  <c r="BA217" i="9" l="1"/>
  <c r="BG216" i="9"/>
  <c r="A217" i="9" l="1"/>
  <c r="BA218" i="9"/>
  <c r="BG217" i="9"/>
  <c r="BA219" i="9" l="1"/>
  <c r="BG218" i="9"/>
  <c r="BA220" i="9" l="1"/>
  <c r="BG219" i="9"/>
  <c r="BA221" i="9" l="1"/>
  <c r="BG220" i="9"/>
  <c r="BA222" i="9" l="1"/>
  <c r="BG221" i="9"/>
  <c r="BA223" i="9" l="1"/>
  <c r="BG222" i="9"/>
  <c r="BA224" i="9" l="1"/>
  <c r="BG223" i="9"/>
  <c r="BA225" i="9" l="1"/>
  <c r="BG224" i="9"/>
  <c r="BA226" i="9" l="1"/>
  <c r="BG225" i="9"/>
  <c r="BA227" i="9" l="1"/>
  <c r="BG226" i="9"/>
  <c r="BA228" i="9" l="1"/>
  <c r="BG227" i="9"/>
  <c r="BA229" i="9" l="1"/>
  <c r="BG228" i="9"/>
  <c r="BA230" i="9" l="1"/>
  <c r="BG229" i="9"/>
  <c r="BA231" i="9" l="1"/>
  <c r="BG230" i="9"/>
  <c r="BA232" i="9" l="1"/>
  <c r="BG231" i="9"/>
  <c r="BA233" i="9" l="1"/>
  <c r="BG232" i="9"/>
  <c r="BA234" i="9" l="1"/>
  <c r="BG233" i="9"/>
  <c r="BA235" i="9" l="1"/>
  <c r="BG234" i="9"/>
  <c r="BA236" i="9" l="1"/>
  <c r="BG235" i="9"/>
  <c r="BA237" i="9" l="1"/>
  <c r="BG236" i="9"/>
  <c r="BA238" i="9" l="1"/>
  <c r="BG237" i="9"/>
  <c r="BA239" i="9" l="1"/>
  <c r="BG238" i="9"/>
  <c r="BA240" i="9" l="1"/>
  <c r="BG239" i="9"/>
  <c r="BA241" i="9" l="1"/>
  <c r="BG240" i="9"/>
  <c r="BA242" i="9" l="1"/>
  <c r="BG241" i="9"/>
  <c r="BA243" i="9" l="1"/>
  <c r="BG242" i="9"/>
  <c r="BA244" i="9" l="1"/>
  <c r="BG243" i="9"/>
  <c r="BA245" i="9" l="1"/>
  <c r="BG244" i="9"/>
  <c r="BG245" i="9"/>
  <c r="BG246" i="9"/>
  <c r="BA247" i="9" l="1"/>
  <c r="A246" i="9"/>
  <c r="BG247" i="9"/>
  <c r="BA248" i="9" l="1"/>
  <c r="BG248" i="9"/>
  <c r="BA249" i="9" l="1"/>
  <c r="BA250" i="9" s="1"/>
  <c r="BG250" i="9"/>
  <c r="BG249" i="9"/>
  <c r="BA251" i="9" l="1"/>
  <c r="A249" i="9"/>
  <c r="BG251" i="9"/>
  <c r="BA252" i="9" l="1"/>
  <c r="BG252" i="9"/>
  <c r="BA253" i="9" l="1"/>
  <c r="BG253" i="9"/>
  <c r="BA254" i="9" l="1"/>
  <c r="BG254" i="9"/>
  <c r="BA255" i="9" l="1"/>
  <c r="BA256" i="9" s="1"/>
  <c r="BG256" i="9"/>
  <c r="BG255" i="9"/>
  <c r="BA257" i="9" l="1"/>
  <c r="A255" i="9"/>
  <c r="BG257" i="9"/>
  <c r="BA258" i="9" l="1"/>
  <c r="BG258" i="9"/>
  <c r="BA259" i="9" l="1"/>
  <c r="BG259" i="9"/>
  <c r="BA260" i="9" l="1"/>
  <c r="BG260" i="9"/>
  <c r="BA261" i="9" l="1"/>
  <c r="BG261" i="9"/>
  <c r="BA262" i="9" l="1"/>
  <c r="BG262" i="9"/>
  <c r="BA263" i="9" l="1"/>
  <c r="BG263" i="9"/>
  <c r="BA264" i="9" l="1"/>
  <c r="BA265" i="9" s="1"/>
  <c r="BG264" i="9"/>
  <c r="BG265" i="9"/>
  <c r="BA266" i="9" l="1"/>
  <c r="A264" i="9"/>
  <c r="BG266" i="9"/>
  <c r="A266" i="9" l="1"/>
  <c r="BA267" i="9"/>
  <c r="BG267" i="9"/>
</calcChain>
</file>

<file path=xl/sharedStrings.xml><?xml version="1.0" encoding="utf-8"?>
<sst xmlns="http://schemas.openxmlformats.org/spreadsheetml/2006/main" count="5306" uniqueCount="882">
  <si>
    <t>－</t>
    <phoneticPr fontId="4"/>
  </si>
  <si>
    <t>プロジェクトコード</t>
    <phoneticPr fontId="4"/>
  </si>
  <si>
    <t>システム設計書</t>
    <rPh sb="4" eb="7">
      <t>セッケイショ</t>
    </rPh>
    <phoneticPr fontId="4"/>
  </si>
  <si>
    <t>システム名称</t>
    <rPh sb="4" eb="6">
      <t>メイショウ</t>
    </rPh>
    <phoneticPr fontId="4"/>
  </si>
  <si>
    <t>部署名</t>
    <rPh sb="0" eb="2">
      <t>ブショ</t>
    </rPh>
    <rPh sb="2" eb="3">
      <t>メイ</t>
    </rPh>
    <phoneticPr fontId="4"/>
  </si>
  <si>
    <t>承認</t>
    <rPh sb="0" eb="2">
      <t>ショウニン</t>
    </rPh>
    <phoneticPr fontId="4"/>
  </si>
  <si>
    <t>審査</t>
    <rPh sb="0" eb="2">
      <t>シンサ</t>
    </rPh>
    <phoneticPr fontId="4"/>
  </si>
  <si>
    <t>作成</t>
    <rPh sb="0" eb="2">
      <t>サクセイ</t>
    </rPh>
    <phoneticPr fontId="4"/>
  </si>
  <si>
    <t>所属</t>
    <rPh sb="0" eb="2">
      <t>ショゾク</t>
    </rPh>
    <phoneticPr fontId="4"/>
  </si>
  <si>
    <t>氏名</t>
    <rPh sb="0" eb="2">
      <t>シメイ</t>
    </rPh>
    <phoneticPr fontId="4"/>
  </si>
  <si>
    <t>印</t>
    <rPh sb="0" eb="1">
      <t>イン</t>
    </rPh>
    <phoneticPr fontId="4"/>
  </si>
  <si>
    <t>版数</t>
    <rPh sb="0" eb="2">
      <t>ハンスウ</t>
    </rPh>
    <phoneticPr fontId="10"/>
  </si>
  <si>
    <t>変 更 内 容</t>
    <rPh sb="0" eb="1">
      <t>ヘン</t>
    </rPh>
    <rPh sb="2" eb="3">
      <t>サラ</t>
    </rPh>
    <rPh sb="4" eb="5">
      <t>ウチ</t>
    </rPh>
    <rPh sb="6" eb="7">
      <t>カタチ</t>
    </rPh>
    <phoneticPr fontId="10"/>
  </si>
  <si>
    <t>担当者</t>
    <rPh sb="0" eb="3">
      <t>タントウシャ</t>
    </rPh>
    <phoneticPr fontId="10"/>
  </si>
  <si>
    <t>備　考</t>
    <rPh sb="0" eb="1">
      <t>ビ</t>
    </rPh>
    <rPh sb="2" eb="3">
      <t>コウ</t>
    </rPh>
    <phoneticPr fontId="10"/>
  </si>
  <si>
    <t>初版</t>
    <rPh sb="0" eb="1">
      <t>ショ</t>
    </rPh>
    <rPh sb="1" eb="2">
      <t>ハン</t>
    </rPh>
    <phoneticPr fontId="10"/>
  </si>
  <si>
    <t>新規作成</t>
    <rPh sb="0" eb="2">
      <t>シンキ</t>
    </rPh>
    <rPh sb="2" eb="4">
      <t>サクセイ</t>
    </rPh>
    <phoneticPr fontId="10"/>
  </si>
  <si>
    <t>日付</t>
    <rPh sb="0" eb="2">
      <t>ヒヅケ</t>
    </rPh>
    <phoneticPr fontId="10"/>
  </si>
  <si>
    <t>変更シート</t>
    <rPh sb="0" eb="2">
      <t>ヘンコウ</t>
    </rPh>
    <phoneticPr fontId="10"/>
  </si>
  <si>
    <t>備　考</t>
  </si>
  <si>
    <t>采野　伊久磨</t>
    <rPh sb="0" eb="2">
      <t>ウ</t>
    </rPh>
    <rPh sb="3" eb="6">
      <t>イクマ</t>
    </rPh>
    <phoneticPr fontId="4"/>
  </si>
  <si>
    <t>采野</t>
    <rPh sb="0" eb="2">
      <t>ウ</t>
    </rPh>
    <phoneticPr fontId="4"/>
  </si>
  <si>
    <t>No</t>
  </si>
  <si>
    <t>K</t>
    <phoneticPr fontId="4"/>
  </si>
  <si>
    <t>処理内容</t>
    <rPh sb="0" eb="2">
      <t>ショリ</t>
    </rPh>
    <rPh sb="2" eb="4">
      <t>ナイヨウ</t>
    </rPh>
    <phoneticPr fontId="4"/>
  </si>
  <si>
    <t>プログラム・画面ID</t>
    <rPh sb="6" eb="8">
      <t>ガメン</t>
    </rPh>
    <phoneticPr fontId="10"/>
  </si>
  <si>
    <t>システム名称</t>
    <rPh sb="4" eb="6">
      <t>メイショウ</t>
    </rPh>
    <phoneticPr fontId="10"/>
  </si>
  <si>
    <t>No</t>
    <phoneticPr fontId="4"/>
  </si>
  <si>
    <t>項目名</t>
    <rPh sb="0" eb="2">
      <t>コウモク</t>
    </rPh>
    <rPh sb="2" eb="3">
      <t>メイ</t>
    </rPh>
    <phoneticPr fontId="4"/>
  </si>
  <si>
    <t>入力数</t>
    <rPh sb="0" eb="2">
      <t>ニュウリョク</t>
    </rPh>
    <rPh sb="2" eb="3">
      <t>スウ</t>
    </rPh>
    <phoneticPr fontId="4"/>
  </si>
  <si>
    <t>車種</t>
    <rPh sb="0" eb="2">
      <t>シャシュ</t>
    </rPh>
    <phoneticPr fontId="4"/>
  </si>
  <si>
    <t>部品番号</t>
    <rPh sb="0" eb="2">
      <t>ブヒン</t>
    </rPh>
    <rPh sb="2" eb="4">
      <t>バンゴウ</t>
    </rPh>
    <phoneticPr fontId="4"/>
  </si>
  <si>
    <t>工程名称</t>
    <rPh sb="0" eb="2">
      <t>コウテイ</t>
    </rPh>
    <rPh sb="2" eb="4">
      <t>メイショウ</t>
    </rPh>
    <phoneticPr fontId="4"/>
  </si>
  <si>
    <t>工具番号</t>
    <rPh sb="0" eb="2">
      <t>コウグ</t>
    </rPh>
    <rPh sb="2" eb="4">
      <t>バンゴウ</t>
    </rPh>
    <phoneticPr fontId="4"/>
  </si>
  <si>
    <t>取扱い区分</t>
    <rPh sb="0" eb="2">
      <t>トリアツカ</t>
    </rPh>
    <rPh sb="3" eb="5">
      <t>クブン</t>
    </rPh>
    <phoneticPr fontId="4"/>
  </si>
  <si>
    <t>入力</t>
    <rPh sb="0" eb="2">
      <t>ニュウリョク</t>
    </rPh>
    <phoneticPr fontId="4"/>
  </si>
  <si>
    <t>単数</t>
    <rPh sb="0" eb="2">
      <t>タンスウ</t>
    </rPh>
    <phoneticPr fontId="4"/>
  </si>
  <si>
    <t>複数</t>
    <rPh sb="0" eb="2">
      <t>フクスウ</t>
    </rPh>
    <phoneticPr fontId="4"/>
  </si>
  <si>
    <t>自動付与</t>
    <rPh sb="0" eb="2">
      <t>ジドウ</t>
    </rPh>
    <rPh sb="2" eb="4">
      <t>フヨ</t>
    </rPh>
    <phoneticPr fontId="4"/>
  </si>
  <si>
    <t>機能</t>
    <rPh sb="0" eb="2">
      <t>キノウ</t>
    </rPh>
    <phoneticPr fontId="4"/>
  </si>
  <si>
    <t>以下の機能を有する。</t>
    <rPh sb="0" eb="2">
      <t>イカ</t>
    </rPh>
    <rPh sb="3" eb="5">
      <t>キノウ</t>
    </rPh>
    <rPh sb="6" eb="7">
      <t>ユウ</t>
    </rPh>
    <phoneticPr fontId="4"/>
  </si>
  <si>
    <t>参照</t>
    <rPh sb="0" eb="2">
      <t>サンショウ</t>
    </rPh>
    <phoneticPr fontId="4"/>
  </si>
  <si>
    <t>管理項目</t>
    <rPh sb="0" eb="2">
      <t>カンリ</t>
    </rPh>
    <rPh sb="2" eb="4">
      <t>コウモク</t>
    </rPh>
    <phoneticPr fontId="4"/>
  </si>
  <si>
    <t>以下項目を管理する。</t>
    <rPh sb="0" eb="2">
      <t>イカ</t>
    </rPh>
    <rPh sb="2" eb="4">
      <t>コウモク</t>
    </rPh>
    <rPh sb="5" eb="7">
      <t>カンリ</t>
    </rPh>
    <phoneticPr fontId="4"/>
  </si>
  <si>
    <t>参照入力</t>
    <rPh sb="0" eb="2">
      <t>サンショウ</t>
    </rPh>
    <rPh sb="2" eb="4">
      <t>ニュウリョク</t>
    </rPh>
    <phoneticPr fontId="4"/>
  </si>
  <si>
    <t>備考</t>
    <rPh sb="0" eb="2">
      <t>ビコウ</t>
    </rPh>
    <phoneticPr fontId="4"/>
  </si>
  <si>
    <t>不具合内容</t>
    <rPh sb="0" eb="3">
      <t>フグアイ</t>
    </rPh>
    <rPh sb="3" eb="5">
      <t>ナイヨウ</t>
    </rPh>
    <phoneticPr fontId="4"/>
  </si>
  <si>
    <t>参照マスタ・データ</t>
    <phoneticPr fontId="4"/>
  </si>
  <si>
    <t>選択</t>
    <rPh sb="0" eb="2">
      <t>センタク</t>
    </rPh>
    <phoneticPr fontId="4"/>
  </si>
  <si>
    <t>TR</t>
  </si>
  <si>
    <t>RST</t>
  </si>
  <si>
    <t>FO</t>
  </si>
  <si>
    <t>BL-PI</t>
  </si>
  <si>
    <t>TR-PI</t>
  </si>
  <si>
    <t>D16D1203</t>
  </si>
  <si>
    <t>D15D5652</t>
  </si>
  <si>
    <t>各画面においての基本機能（データの登録、閲覧（検索）、削除）や、データ入力機能以外の機能についてはファンクションボタンに機能を割り当てる。</t>
    <rPh sb="8" eb="10">
      <t>キホン</t>
    </rPh>
    <rPh sb="10" eb="12">
      <t>キノウ</t>
    </rPh>
    <rPh sb="17" eb="19">
      <t>トウロク</t>
    </rPh>
    <rPh sb="20" eb="22">
      <t>エツラン</t>
    </rPh>
    <rPh sb="23" eb="25">
      <t>ケンサク</t>
    </rPh>
    <rPh sb="27" eb="29">
      <t>サクジョ</t>
    </rPh>
    <rPh sb="35" eb="37">
      <t>ニュウリョク</t>
    </rPh>
    <rPh sb="37" eb="39">
      <t>キノウ</t>
    </rPh>
    <rPh sb="39" eb="41">
      <t>イガイ</t>
    </rPh>
    <rPh sb="42" eb="44">
      <t>キノウ</t>
    </rPh>
    <rPh sb="60" eb="62">
      <t>キノウ</t>
    </rPh>
    <rPh sb="63" eb="64">
      <t>ワ</t>
    </rPh>
    <rPh sb="65" eb="66">
      <t>ア</t>
    </rPh>
    <phoneticPr fontId="4"/>
  </si>
  <si>
    <t>Ｆ１</t>
    <phoneticPr fontId="4"/>
  </si>
  <si>
    <t>各ファンクションボタンに割り当てる機能は以下の表を産所う</t>
    <rPh sb="11" eb="12">
      <t>ワ</t>
    </rPh>
    <rPh sb="13" eb="14">
      <t>ア</t>
    </rPh>
    <rPh sb="16" eb="18">
      <t>キノウ</t>
    </rPh>
    <rPh sb="19" eb="21">
      <t>イカ</t>
    </rPh>
    <rPh sb="22" eb="23">
      <t>ヒョウ</t>
    </rPh>
    <rPh sb="24" eb="26">
      <t>サンショ</t>
    </rPh>
    <phoneticPr fontId="4"/>
  </si>
  <si>
    <t>データ検索（一覧表などの更新）</t>
    <rPh sb="3" eb="5">
      <t>ケンサク</t>
    </rPh>
    <rPh sb="6" eb="8">
      <t>イチラン</t>
    </rPh>
    <rPh sb="8" eb="9">
      <t>ヒョウ</t>
    </rPh>
    <rPh sb="12" eb="14">
      <t>コウシン</t>
    </rPh>
    <phoneticPr fontId="4"/>
  </si>
  <si>
    <t>ボタン</t>
    <phoneticPr fontId="4"/>
  </si>
  <si>
    <t>画面</t>
    <rPh sb="0" eb="2">
      <t>ガメン</t>
    </rPh>
    <phoneticPr fontId="4"/>
  </si>
  <si>
    <t>全画面</t>
    <rPh sb="0" eb="3">
      <t>ゼンガメン</t>
    </rPh>
    <phoneticPr fontId="4"/>
  </si>
  <si>
    <t>Ｆ６</t>
    <phoneticPr fontId="4"/>
  </si>
  <si>
    <t>Ｆ１０</t>
    <phoneticPr fontId="4"/>
  </si>
  <si>
    <t>Ｆ１１</t>
    <phoneticPr fontId="4"/>
  </si>
  <si>
    <t>Ｆ２</t>
    <phoneticPr fontId="4"/>
  </si>
  <si>
    <t>Ｆ３</t>
    <phoneticPr fontId="4"/>
  </si>
  <si>
    <t>Ｆ４</t>
    <phoneticPr fontId="4"/>
  </si>
  <si>
    <t>Ｆ５</t>
    <phoneticPr fontId="4"/>
  </si>
  <si>
    <t>Ｆ７</t>
    <phoneticPr fontId="4"/>
  </si>
  <si>
    <t>Ｆ８</t>
    <phoneticPr fontId="4"/>
  </si>
  <si>
    <t>Ｆ９</t>
    <phoneticPr fontId="4"/>
  </si>
  <si>
    <t>Ｆ１２</t>
    <phoneticPr fontId="4"/>
  </si>
  <si>
    <t>Ｊ－ＳＯＸ管理文書</t>
    <rPh sb="5" eb="9">
      <t>カンリブンショ</t>
    </rPh>
    <phoneticPr fontId="4"/>
  </si>
  <si>
    <t>マスタ</t>
    <phoneticPr fontId="4"/>
  </si>
  <si>
    <t>マスタ管理されている項目の入力方法を以下にする。</t>
    <rPh sb="3" eb="5">
      <t>カンリ</t>
    </rPh>
    <rPh sb="10" eb="12">
      <t>コウモク</t>
    </rPh>
    <rPh sb="13" eb="15">
      <t>ニュウリョク</t>
    </rPh>
    <rPh sb="15" eb="17">
      <t>ホウホウ</t>
    </rPh>
    <rPh sb="18" eb="20">
      <t>イカ</t>
    </rPh>
    <phoneticPr fontId="4"/>
  </si>
  <si>
    <t>マスタ管理されている項目のコントロールに制御が移動した場合のリスト表示はマスタに登録されているすべてのデータを表示する。</t>
    <rPh sb="3" eb="5">
      <t>カンリ</t>
    </rPh>
    <rPh sb="10" eb="12">
      <t>コウモク</t>
    </rPh>
    <rPh sb="20" eb="22">
      <t>セイギョ</t>
    </rPh>
    <rPh sb="23" eb="25">
      <t>イドウ</t>
    </rPh>
    <rPh sb="27" eb="29">
      <t>バアイ</t>
    </rPh>
    <rPh sb="33" eb="35">
      <t>ヒョウジ</t>
    </rPh>
    <rPh sb="40" eb="42">
      <t>トウロク</t>
    </rPh>
    <rPh sb="55" eb="57">
      <t>ヒョウジ</t>
    </rPh>
    <phoneticPr fontId="4"/>
  </si>
  <si>
    <t>|</t>
    <phoneticPr fontId="4"/>
  </si>
  <si>
    <t>入力ボックス移動初期</t>
    <rPh sb="0" eb="2">
      <t>ニュウリョク</t>
    </rPh>
    <rPh sb="6" eb="8">
      <t>イドウ</t>
    </rPh>
    <rPh sb="8" eb="10">
      <t>ショキ</t>
    </rPh>
    <phoneticPr fontId="4"/>
  </si>
  <si>
    <t>入力ボックスの文字入力時</t>
    <rPh sb="0" eb="2">
      <t>ニュウリョク</t>
    </rPh>
    <rPh sb="7" eb="9">
      <t>モジ</t>
    </rPh>
    <rPh sb="9" eb="11">
      <t>ニュウリョク</t>
    </rPh>
    <rPh sb="11" eb="12">
      <t>ジ</t>
    </rPh>
    <phoneticPr fontId="4"/>
  </si>
  <si>
    <t>文字が入力された場合、その文字でマスタ登録データを検索し表示する。</t>
    <rPh sb="0" eb="2">
      <t>モジ</t>
    </rPh>
    <rPh sb="3" eb="5">
      <t>ニュウリョク</t>
    </rPh>
    <rPh sb="8" eb="10">
      <t>バアイ</t>
    </rPh>
    <rPh sb="13" eb="15">
      <t>モジ</t>
    </rPh>
    <rPh sb="19" eb="21">
      <t>トウロク</t>
    </rPh>
    <rPh sb="25" eb="27">
      <t>ケンサク</t>
    </rPh>
    <rPh sb="28" eb="30">
      <t>ヒョウジ</t>
    </rPh>
    <phoneticPr fontId="4"/>
  </si>
  <si>
    <r>
      <t>P</t>
    </r>
    <r>
      <rPr>
        <sz val="9"/>
        <color rgb="FF00B0F0"/>
        <rFont val="メイリオ"/>
        <family val="3"/>
        <charset val="128"/>
      </rPr>
      <t>|</t>
    </r>
    <phoneticPr fontId="4"/>
  </si>
  <si>
    <t>続けて文字が入力された場合、入力文字全てを検索条件としてマスタ登録データを検索し表示する。</t>
    <rPh sb="0" eb="1">
      <t>ツヅ</t>
    </rPh>
    <rPh sb="3" eb="5">
      <t>モジ</t>
    </rPh>
    <rPh sb="6" eb="8">
      <t>ニュウリョク</t>
    </rPh>
    <rPh sb="11" eb="13">
      <t>バアイ</t>
    </rPh>
    <rPh sb="14" eb="16">
      <t>ニュウリョク</t>
    </rPh>
    <rPh sb="16" eb="18">
      <t>モジ</t>
    </rPh>
    <rPh sb="18" eb="19">
      <t>スベ</t>
    </rPh>
    <rPh sb="21" eb="23">
      <t>ケンサク</t>
    </rPh>
    <rPh sb="23" eb="25">
      <t>ジョウケン</t>
    </rPh>
    <rPh sb="31" eb="33">
      <t>トウロク</t>
    </rPh>
    <rPh sb="37" eb="39">
      <t>ケンサク</t>
    </rPh>
    <rPh sb="40" eb="42">
      <t>ヒョウジ</t>
    </rPh>
    <phoneticPr fontId="4"/>
  </si>
  <si>
    <r>
      <t>PIバ</t>
    </r>
    <r>
      <rPr>
        <sz val="9"/>
        <color rgb="FF00B0F0"/>
        <rFont val="メイリオ"/>
        <family val="3"/>
        <charset val="128"/>
      </rPr>
      <t>|</t>
    </r>
    <phoneticPr fontId="4"/>
  </si>
  <si>
    <t>ステージNo</t>
    <phoneticPr fontId="4"/>
  </si>
  <si>
    <t>RCUT</t>
  </si>
  <si>
    <t>SEP-PI</t>
  </si>
  <si>
    <t>RST-FL</t>
  </si>
  <si>
    <t>DR</t>
  </si>
  <si>
    <t>PI</t>
  </si>
  <si>
    <t>PI-CPI-CCUT</t>
  </si>
  <si>
    <t>2FO</t>
  </si>
  <si>
    <t>条件他</t>
    <rPh sb="0" eb="2">
      <t>ジョウケン</t>
    </rPh>
    <rPh sb="2" eb="3">
      <t>ホカ</t>
    </rPh>
    <phoneticPr fontId="4"/>
  </si>
  <si>
    <t>条件</t>
    <rPh sb="0" eb="2">
      <t>ジョウケン</t>
    </rPh>
    <phoneticPr fontId="4"/>
  </si>
  <si>
    <t>全画面</t>
    <phoneticPr fontId="4"/>
  </si>
  <si>
    <t>データ登録</t>
    <phoneticPr fontId="4"/>
  </si>
  <si>
    <t>データ選択</t>
    <rPh sb="3" eb="5">
      <t>センタク</t>
    </rPh>
    <phoneticPr fontId="4"/>
  </si>
  <si>
    <t>概要設計書</t>
    <rPh sb="0" eb="2">
      <t>ガイヨウ</t>
    </rPh>
    <rPh sb="2" eb="5">
      <t>セッケイショ</t>
    </rPh>
    <phoneticPr fontId="4"/>
  </si>
  <si>
    <t>資料名</t>
    <rPh sb="0" eb="2">
      <t>シリョウ</t>
    </rPh>
    <rPh sb="2" eb="3">
      <t>メイ</t>
    </rPh>
    <phoneticPr fontId="10"/>
  </si>
  <si>
    <t>更新履歴</t>
    <rPh sb="0" eb="2">
      <t>コウシン</t>
    </rPh>
    <rPh sb="2" eb="4">
      <t>リレキ</t>
    </rPh>
    <phoneticPr fontId="26"/>
  </si>
  <si>
    <t>作成/更新担当</t>
    <rPh sb="0" eb="2">
      <t>サクセイ</t>
    </rPh>
    <rPh sb="3" eb="5">
      <t>コウシン</t>
    </rPh>
    <rPh sb="5" eb="7">
      <t>タントウ</t>
    </rPh>
    <phoneticPr fontId="10"/>
  </si>
  <si>
    <t>作成</t>
    <rPh sb="0" eb="2">
      <t>サクセイ</t>
    </rPh>
    <phoneticPr fontId="10"/>
  </si>
  <si>
    <t>更新</t>
    <rPh sb="0" eb="2">
      <t>コウシン</t>
    </rPh>
    <phoneticPr fontId="10"/>
  </si>
  <si>
    <t>要件定義</t>
    <rPh sb="0" eb="2">
      <t>ヨウケン</t>
    </rPh>
    <rPh sb="2" eb="4">
      <t>テイギ</t>
    </rPh>
    <phoneticPr fontId="26"/>
  </si>
  <si>
    <t>機能概要図</t>
    <rPh sb="0" eb="2">
      <t>キノウ</t>
    </rPh>
    <rPh sb="2" eb="4">
      <t>ガイヨウ</t>
    </rPh>
    <rPh sb="4" eb="5">
      <t>ズ</t>
    </rPh>
    <phoneticPr fontId="26"/>
  </si>
  <si>
    <t>共通仕様</t>
    <rPh sb="0" eb="2">
      <t>キョウツウ</t>
    </rPh>
    <rPh sb="2" eb="4">
      <t>シヨウ</t>
    </rPh>
    <phoneticPr fontId="26"/>
  </si>
  <si>
    <t>閉じる（画面を閉じる）</t>
    <rPh sb="0" eb="1">
      <t>ト</t>
    </rPh>
    <rPh sb="4" eb="6">
      <t>ガメン</t>
    </rPh>
    <rPh sb="7" eb="8">
      <t>ト</t>
    </rPh>
    <phoneticPr fontId="4"/>
  </si>
  <si>
    <t>XXXXXXXXXX</t>
    <phoneticPr fontId="27"/>
  </si>
  <si>
    <t>采野</t>
    <phoneticPr fontId="4"/>
  </si>
  <si>
    <t>更新</t>
    <phoneticPr fontId="4"/>
  </si>
  <si>
    <t>情報登録（F2）</t>
    <rPh sb="0" eb="2">
      <t>ジョウホウ</t>
    </rPh>
    <rPh sb="2" eb="4">
      <t>トウロク</t>
    </rPh>
    <phoneticPr fontId="4"/>
  </si>
  <si>
    <t>登録情報検索（F5）</t>
    <rPh sb="0" eb="2">
      <t>トウロク</t>
    </rPh>
    <rPh sb="2" eb="4">
      <t>ジョウホウ</t>
    </rPh>
    <rPh sb="4" eb="6">
      <t>ケンサク</t>
    </rPh>
    <phoneticPr fontId="4"/>
  </si>
  <si>
    <t>画面クリア（F6）</t>
    <rPh sb="0" eb="2">
      <t>ガメン</t>
    </rPh>
    <phoneticPr fontId="4"/>
  </si>
  <si>
    <t>登録情報削除（F9）</t>
    <rPh sb="0" eb="2">
      <t>トウロク</t>
    </rPh>
    <rPh sb="2" eb="4">
      <t>ジョウホウ</t>
    </rPh>
    <rPh sb="4" eb="6">
      <t>サクジョ</t>
    </rPh>
    <phoneticPr fontId="4"/>
  </si>
  <si>
    <t>閉じる（F12）</t>
    <rPh sb="0" eb="1">
      <t>ト</t>
    </rPh>
    <phoneticPr fontId="4"/>
  </si>
  <si>
    <t>背景色：</t>
    <rPh sb="0" eb="3">
      <t>ハイケイショク</t>
    </rPh>
    <phoneticPr fontId="4"/>
  </si>
  <si>
    <t>参照情報</t>
    <rPh sb="0" eb="2">
      <t>サンショウ</t>
    </rPh>
    <rPh sb="2" eb="4">
      <t>ジョウホウ</t>
    </rPh>
    <phoneticPr fontId="4"/>
  </si>
  <si>
    <t>入力項目</t>
    <rPh sb="0" eb="2">
      <t>ニュウリョク</t>
    </rPh>
    <rPh sb="2" eb="4">
      <t>コウモク</t>
    </rPh>
    <phoneticPr fontId="4"/>
  </si>
  <si>
    <t>検索項目</t>
    <rPh sb="0" eb="2">
      <t>ケンサク</t>
    </rPh>
    <rPh sb="2" eb="4">
      <t>コウモク</t>
    </rPh>
    <phoneticPr fontId="4"/>
  </si>
  <si>
    <t>一覧項目</t>
    <rPh sb="0" eb="2">
      <t>イチラン</t>
    </rPh>
    <rPh sb="2" eb="4">
      <t>コウモク</t>
    </rPh>
    <phoneticPr fontId="4"/>
  </si>
  <si>
    <t>生産課　情報システム</t>
    <rPh sb="0" eb="2">
      <t>セイサン</t>
    </rPh>
    <rPh sb="2" eb="3">
      <t>カ</t>
    </rPh>
    <rPh sb="4" eb="6">
      <t>ジョウホウ</t>
    </rPh>
    <phoneticPr fontId="4"/>
  </si>
  <si>
    <t>■機能概略図</t>
    <rPh sb="1" eb="3">
      <t>キノウ</t>
    </rPh>
    <rPh sb="3" eb="5">
      <t>ガイリャク</t>
    </rPh>
    <rPh sb="5" eb="6">
      <t>ズ</t>
    </rPh>
    <phoneticPr fontId="4"/>
  </si>
  <si>
    <t>ファンクションボタン</t>
    <phoneticPr fontId="4"/>
  </si>
  <si>
    <t>※出力系</t>
    <rPh sb="1" eb="3">
      <t>シュツリョク</t>
    </rPh>
    <rPh sb="3" eb="4">
      <t>ケイ</t>
    </rPh>
    <phoneticPr fontId="4"/>
  </si>
  <si>
    <t>※特殊機能</t>
    <rPh sb="1" eb="3">
      <t>トクシュ</t>
    </rPh>
    <rPh sb="3" eb="5">
      <t>キノウ</t>
    </rPh>
    <phoneticPr fontId="4"/>
  </si>
  <si>
    <t>※他画面呼出</t>
    <rPh sb="1" eb="2">
      <t>ホカ</t>
    </rPh>
    <rPh sb="2" eb="4">
      <t>ガメン</t>
    </rPh>
    <rPh sb="4" eb="6">
      <t>ヨビダシ</t>
    </rPh>
    <phoneticPr fontId="4"/>
  </si>
  <si>
    <t>※印刷</t>
    <rPh sb="1" eb="3">
      <t>インサツ</t>
    </rPh>
    <phoneticPr fontId="4"/>
  </si>
  <si>
    <t>リスト表示されるマスタ項目の入力方法</t>
    <rPh sb="3" eb="5">
      <t>ヒョウジ</t>
    </rPh>
    <rPh sb="11" eb="13">
      <t>コウモク</t>
    </rPh>
    <rPh sb="14" eb="16">
      <t>ニュウリョク</t>
    </rPh>
    <rPh sb="16" eb="18">
      <t>ホウホウ</t>
    </rPh>
    <phoneticPr fontId="4"/>
  </si>
  <si>
    <t>部品番号マスタ</t>
    <rPh sb="0" eb="2">
      <t>ブヒン</t>
    </rPh>
    <rPh sb="2" eb="4">
      <t>バンゴウ</t>
    </rPh>
    <phoneticPr fontId="4"/>
  </si>
  <si>
    <t>部品番号マスタ</t>
    <rPh sb="0" eb="2">
      <t>ブヒン</t>
    </rPh>
    <rPh sb="2" eb="4">
      <t>バンゴウ</t>
    </rPh>
    <phoneticPr fontId="4"/>
  </si>
  <si>
    <t>製造する部品の正式な部品番号を管理する</t>
    <rPh sb="0" eb="2">
      <t>セイゾウ</t>
    </rPh>
    <rPh sb="4" eb="6">
      <t>ブヒン</t>
    </rPh>
    <rPh sb="7" eb="9">
      <t>セイシキ</t>
    </rPh>
    <rPh sb="10" eb="12">
      <t>ブヒン</t>
    </rPh>
    <rPh sb="12" eb="14">
      <t>バンゴウ</t>
    </rPh>
    <rPh sb="15" eb="17">
      <t>カンリ</t>
    </rPh>
    <phoneticPr fontId="4"/>
  </si>
  <si>
    <t>金型保守管理</t>
    <rPh sb="0" eb="2">
      <t>カナガタ</t>
    </rPh>
    <rPh sb="2" eb="4">
      <t>ホシュ</t>
    </rPh>
    <rPh sb="4" eb="6">
      <t>カンリ</t>
    </rPh>
    <phoneticPr fontId="4"/>
  </si>
  <si>
    <t>部品番号リンク情報</t>
    <rPh sb="0" eb="2">
      <t>ブヒン</t>
    </rPh>
    <rPh sb="2" eb="4">
      <t>バンゴウ</t>
    </rPh>
    <rPh sb="7" eb="9">
      <t>ジョウホウ</t>
    </rPh>
    <phoneticPr fontId="4"/>
  </si>
  <si>
    <t>正式な部品番号と圧造課用部品番号の紐づけ情報を管理する。</t>
    <rPh sb="0" eb="2">
      <t>セイシキ</t>
    </rPh>
    <rPh sb="3" eb="5">
      <t>ブヒン</t>
    </rPh>
    <rPh sb="5" eb="7">
      <t>バンゴウ</t>
    </rPh>
    <rPh sb="8" eb="10">
      <t>アツゾウ</t>
    </rPh>
    <rPh sb="10" eb="11">
      <t>カ</t>
    </rPh>
    <rPh sb="11" eb="12">
      <t>ヨウ</t>
    </rPh>
    <rPh sb="12" eb="14">
      <t>ブヒン</t>
    </rPh>
    <rPh sb="14" eb="16">
      <t>バンゴウ</t>
    </rPh>
    <rPh sb="17" eb="18">
      <t>ヒモ</t>
    </rPh>
    <rPh sb="20" eb="22">
      <t>ジョウホウ</t>
    </rPh>
    <rPh sb="23" eb="25">
      <t>カンリ</t>
    </rPh>
    <phoneticPr fontId="4"/>
  </si>
  <si>
    <t>大日程部品番号リンク情報</t>
    <rPh sb="0" eb="1">
      <t>ダイ</t>
    </rPh>
    <rPh sb="1" eb="3">
      <t>ニッテイ</t>
    </rPh>
    <rPh sb="3" eb="5">
      <t>ブヒン</t>
    </rPh>
    <rPh sb="5" eb="7">
      <t>バンゴウ</t>
    </rPh>
    <rPh sb="10" eb="12">
      <t>ジョウホウ</t>
    </rPh>
    <phoneticPr fontId="4"/>
  </si>
  <si>
    <t>大日程記載部品番号と圧造課用部品番号の紐づけ情報を管理する。</t>
    <rPh sb="0" eb="1">
      <t>ダイ</t>
    </rPh>
    <rPh sb="1" eb="3">
      <t>ニッテイ</t>
    </rPh>
    <rPh sb="3" eb="5">
      <t>キサイ</t>
    </rPh>
    <rPh sb="5" eb="7">
      <t>ブヒン</t>
    </rPh>
    <rPh sb="7" eb="9">
      <t>バンゴウ</t>
    </rPh>
    <rPh sb="10" eb="12">
      <t>アツゾウ</t>
    </rPh>
    <rPh sb="12" eb="13">
      <t>カ</t>
    </rPh>
    <rPh sb="13" eb="14">
      <t>ヨウ</t>
    </rPh>
    <rPh sb="14" eb="16">
      <t>ブヒン</t>
    </rPh>
    <rPh sb="16" eb="18">
      <t>バンゴウ</t>
    </rPh>
    <rPh sb="19" eb="20">
      <t>ヒモ</t>
    </rPh>
    <rPh sb="22" eb="24">
      <t>ジョウホウ</t>
    </rPh>
    <rPh sb="25" eb="27">
      <t>カンリ</t>
    </rPh>
    <phoneticPr fontId="4"/>
  </si>
  <si>
    <t>金型の年間保守計画を管理する</t>
    <rPh sb="0" eb="2">
      <t>カナガタ</t>
    </rPh>
    <rPh sb="3" eb="5">
      <t>ネンカン</t>
    </rPh>
    <rPh sb="5" eb="7">
      <t>ホシュ</t>
    </rPh>
    <rPh sb="7" eb="9">
      <t>ケイカク</t>
    </rPh>
    <rPh sb="10" eb="12">
      <t>カンリ</t>
    </rPh>
    <phoneticPr fontId="4"/>
  </si>
  <si>
    <t>保守計画バッチ処理</t>
    <rPh sb="0" eb="2">
      <t>ホシュ</t>
    </rPh>
    <rPh sb="2" eb="4">
      <t>ケイカク</t>
    </rPh>
    <rPh sb="7" eb="9">
      <t>ショリ</t>
    </rPh>
    <phoneticPr fontId="4"/>
  </si>
  <si>
    <t>機能一覧</t>
    <rPh sb="0" eb="2">
      <t>キノウ</t>
    </rPh>
    <rPh sb="2" eb="4">
      <t>イチラン</t>
    </rPh>
    <phoneticPr fontId="26"/>
  </si>
  <si>
    <t>金型保守計画の元になるデータを保守計画用に取得する。</t>
    <rPh sb="0" eb="2">
      <t>カナガタ</t>
    </rPh>
    <rPh sb="2" eb="4">
      <t>ホシュ</t>
    </rPh>
    <rPh sb="4" eb="6">
      <t>ケイカク</t>
    </rPh>
    <rPh sb="7" eb="8">
      <t>モト</t>
    </rPh>
    <rPh sb="15" eb="17">
      <t>ホシュ</t>
    </rPh>
    <rPh sb="17" eb="19">
      <t>ケイカク</t>
    </rPh>
    <rPh sb="19" eb="20">
      <t>ヨウ</t>
    </rPh>
    <rPh sb="21" eb="23">
      <t>シュトク</t>
    </rPh>
    <phoneticPr fontId="4"/>
  </si>
  <si>
    <t>采野</t>
    <rPh sb="0" eb="2">
      <t>ウ</t>
    </rPh>
    <phoneticPr fontId="4"/>
  </si>
  <si>
    <t>データID</t>
    <phoneticPr fontId="4"/>
  </si>
  <si>
    <t>部品番号の入力</t>
    <rPh sb="0" eb="2">
      <t>ブヒン</t>
    </rPh>
    <rPh sb="2" eb="4">
      <t>バンゴウ</t>
    </rPh>
    <rPh sb="5" eb="7">
      <t>ニュウリョク</t>
    </rPh>
    <phoneticPr fontId="4"/>
  </si>
  <si>
    <t>入力文字数は最大半角で15文字とする</t>
    <rPh sb="0" eb="2">
      <t>ニュウリョク</t>
    </rPh>
    <rPh sb="2" eb="5">
      <t>モジスウ</t>
    </rPh>
    <rPh sb="6" eb="8">
      <t>サイダイ</t>
    </rPh>
    <rPh sb="8" eb="10">
      <t>ハンカク</t>
    </rPh>
    <rPh sb="13" eb="15">
      <t>モジ</t>
    </rPh>
    <phoneticPr fontId="4"/>
  </si>
  <si>
    <t>部品番号入力規制</t>
    <rPh sb="0" eb="2">
      <t>ブヒン</t>
    </rPh>
    <rPh sb="2" eb="4">
      <t>バンゴウ</t>
    </rPh>
    <rPh sb="4" eb="6">
      <t>ニュウリョク</t>
    </rPh>
    <rPh sb="6" eb="8">
      <t>キセイ</t>
    </rPh>
    <phoneticPr fontId="4"/>
  </si>
  <si>
    <t>機能・バッチ処理仕様概要</t>
    <rPh sb="0" eb="2">
      <t>キノウ</t>
    </rPh>
    <rPh sb="6" eb="8">
      <t>ショリ</t>
    </rPh>
    <rPh sb="8" eb="10">
      <t>シヨウ</t>
    </rPh>
    <rPh sb="10" eb="12">
      <t>ガイヨウ</t>
    </rPh>
    <phoneticPr fontId="26"/>
  </si>
  <si>
    <t>機能概略図</t>
    <rPh sb="0" eb="2">
      <t>キノウ</t>
    </rPh>
    <rPh sb="2" eb="4">
      <t>ガイリャク</t>
    </rPh>
    <rPh sb="4" eb="5">
      <t>ズ</t>
    </rPh>
    <phoneticPr fontId="4"/>
  </si>
  <si>
    <t>機能一覧</t>
    <rPh sb="0" eb="2">
      <t>キノウ</t>
    </rPh>
    <rPh sb="2" eb="4">
      <t>イチラン</t>
    </rPh>
    <phoneticPr fontId="4"/>
  </si>
  <si>
    <t>機能・バッチ処理概要</t>
    <rPh sb="0" eb="2">
      <t>キノウ</t>
    </rPh>
    <rPh sb="6" eb="8">
      <t>ショリ</t>
    </rPh>
    <rPh sb="8" eb="10">
      <t>ガイヨウ</t>
    </rPh>
    <phoneticPr fontId="4"/>
  </si>
  <si>
    <t>製造係数</t>
    <rPh sb="0" eb="2">
      <t>セイゾウ</t>
    </rPh>
    <rPh sb="2" eb="4">
      <t>ケイスウ</t>
    </rPh>
    <phoneticPr fontId="4"/>
  </si>
  <si>
    <t>車種１台に対する該当部品の製造数量</t>
    <rPh sb="0" eb="2">
      <t>シャシュ</t>
    </rPh>
    <rPh sb="3" eb="4">
      <t>ダイ</t>
    </rPh>
    <rPh sb="5" eb="6">
      <t>タイ</t>
    </rPh>
    <rPh sb="8" eb="10">
      <t>ガイトウ</t>
    </rPh>
    <rPh sb="10" eb="12">
      <t>ブヒン</t>
    </rPh>
    <rPh sb="13" eb="15">
      <t>セイゾウ</t>
    </rPh>
    <rPh sb="15" eb="17">
      <t>スウリョウ</t>
    </rPh>
    <phoneticPr fontId="4"/>
  </si>
  <si>
    <t>当社で製造する部品の正式な部品番号を管理し、製造車種１台に対し該当部品の製造数量を係数として管理する。</t>
    <rPh sb="0" eb="2">
      <t>トウシャ</t>
    </rPh>
    <rPh sb="3" eb="5">
      <t>セイゾウ</t>
    </rPh>
    <rPh sb="7" eb="9">
      <t>ブヒン</t>
    </rPh>
    <rPh sb="10" eb="12">
      <t>セイシキ</t>
    </rPh>
    <rPh sb="13" eb="15">
      <t>ブヒン</t>
    </rPh>
    <rPh sb="15" eb="17">
      <t>バンゴウ</t>
    </rPh>
    <rPh sb="18" eb="20">
      <t>カンリ</t>
    </rPh>
    <rPh sb="22" eb="24">
      <t>セイゾウ</t>
    </rPh>
    <rPh sb="24" eb="26">
      <t>シャシュ</t>
    </rPh>
    <rPh sb="27" eb="28">
      <t>ダイ</t>
    </rPh>
    <rPh sb="29" eb="30">
      <t>タイ</t>
    </rPh>
    <rPh sb="31" eb="33">
      <t>ガイトウ</t>
    </rPh>
    <rPh sb="33" eb="35">
      <t>ブヒン</t>
    </rPh>
    <rPh sb="36" eb="38">
      <t>セイゾウ</t>
    </rPh>
    <rPh sb="38" eb="40">
      <t>スウリョウ</t>
    </rPh>
    <rPh sb="41" eb="43">
      <t>ケイスウ</t>
    </rPh>
    <rPh sb="46" eb="48">
      <t>カンリ</t>
    </rPh>
    <phoneticPr fontId="4"/>
  </si>
  <si>
    <t>入力型</t>
    <rPh sb="0" eb="2">
      <t>ニュウリョク</t>
    </rPh>
    <rPh sb="2" eb="3">
      <t>カタ</t>
    </rPh>
    <phoneticPr fontId="4"/>
  </si>
  <si>
    <t>数値</t>
    <rPh sb="0" eb="2">
      <t>スウチ</t>
    </rPh>
    <phoneticPr fontId="4"/>
  </si>
  <si>
    <t>文字</t>
    <rPh sb="0" eb="2">
      <t>モジ</t>
    </rPh>
    <phoneticPr fontId="4"/>
  </si>
  <si>
    <t>圧造課用部品番号マスタ</t>
    <rPh sb="0" eb="2">
      <t>アツゾウ</t>
    </rPh>
    <rPh sb="2" eb="3">
      <t>カ</t>
    </rPh>
    <rPh sb="3" eb="4">
      <t>ヨウ</t>
    </rPh>
    <rPh sb="4" eb="6">
      <t>ブヒン</t>
    </rPh>
    <rPh sb="6" eb="8">
      <t>バンゴウ</t>
    </rPh>
    <phoneticPr fontId="4"/>
  </si>
  <si>
    <t>圧造課で使用する部品番号を管理する。</t>
    <rPh sb="0" eb="2">
      <t>アツゾウ</t>
    </rPh>
    <rPh sb="2" eb="3">
      <t>カ</t>
    </rPh>
    <rPh sb="4" eb="6">
      <t>シヨウ</t>
    </rPh>
    <rPh sb="8" eb="10">
      <t>ブヒン</t>
    </rPh>
    <rPh sb="10" eb="12">
      <t>バンゴウ</t>
    </rPh>
    <rPh sb="13" eb="15">
      <t>カンリ</t>
    </rPh>
    <phoneticPr fontId="4"/>
  </si>
  <si>
    <t>圧造課で使用する部品番号（左右部品を統合した部品番号等）を管理する。</t>
    <rPh sb="0" eb="2">
      <t>アツゾウ</t>
    </rPh>
    <rPh sb="2" eb="3">
      <t>カ</t>
    </rPh>
    <rPh sb="4" eb="6">
      <t>シヨウ</t>
    </rPh>
    <rPh sb="8" eb="10">
      <t>ブヒン</t>
    </rPh>
    <rPh sb="10" eb="12">
      <t>バンゴウ</t>
    </rPh>
    <rPh sb="13" eb="15">
      <t>サユウ</t>
    </rPh>
    <rPh sb="15" eb="17">
      <t>ブヒン</t>
    </rPh>
    <rPh sb="18" eb="20">
      <t>トウゴウ</t>
    </rPh>
    <rPh sb="22" eb="24">
      <t>ブヒン</t>
    </rPh>
    <rPh sb="24" eb="26">
      <t>バンゴウ</t>
    </rPh>
    <rPh sb="26" eb="27">
      <t>トウ</t>
    </rPh>
    <rPh sb="29" eb="31">
      <t>カンリ</t>
    </rPh>
    <phoneticPr fontId="4"/>
  </si>
  <si>
    <t>入力可能文字は英数字及び"-"を入力可能とする。（スペースやスラッシュ等の記号は許可しない）</t>
    <rPh sb="0" eb="2">
      <t>ニュウリョク</t>
    </rPh>
    <rPh sb="2" eb="4">
      <t>カノウ</t>
    </rPh>
    <rPh sb="4" eb="6">
      <t>モジ</t>
    </rPh>
    <rPh sb="35" eb="36">
      <t>トウ</t>
    </rPh>
    <rPh sb="37" eb="39">
      <t>キゴウ</t>
    </rPh>
    <rPh sb="40" eb="42">
      <t>キョカ</t>
    </rPh>
    <phoneticPr fontId="4"/>
  </si>
  <si>
    <t>入力可能文字は英数字及び" "（スペース）、"/"、"-"を入力可能とする。</t>
    <rPh sb="0" eb="2">
      <t>ニュウリョク</t>
    </rPh>
    <rPh sb="2" eb="4">
      <t>カノウ</t>
    </rPh>
    <rPh sb="4" eb="6">
      <t>モジ</t>
    </rPh>
    <phoneticPr fontId="4"/>
  </si>
  <si>
    <t>圧造課で使用する部品番号（左右部品を統合した部品番号等）と正式な部品番号のリンク情報を管理する。</t>
    <rPh sb="0" eb="2">
      <t>アツゾウ</t>
    </rPh>
    <rPh sb="2" eb="3">
      <t>カ</t>
    </rPh>
    <rPh sb="4" eb="6">
      <t>シヨウ</t>
    </rPh>
    <rPh sb="8" eb="10">
      <t>ブヒン</t>
    </rPh>
    <rPh sb="10" eb="12">
      <t>バンゴウ</t>
    </rPh>
    <rPh sb="13" eb="15">
      <t>サユウ</t>
    </rPh>
    <rPh sb="15" eb="17">
      <t>ブヒン</t>
    </rPh>
    <rPh sb="18" eb="20">
      <t>トウゴウ</t>
    </rPh>
    <rPh sb="22" eb="24">
      <t>ブヒン</t>
    </rPh>
    <rPh sb="24" eb="26">
      <t>バンゴウ</t>
    </rPh>
    <rPh sb="26" eb="27">
      <t>トウ</t>
    </rPh>
    <rPh sb="29" eb="31">
      <t>セイシキ</t>
    </rPh>
    <rPh sb="32" eb="34">
      <t>ブヒン</t>
    </rPh>
    <rPh sb="34" eb="36">
      <t>バンゴウ</t>
    </rPh>
    <rPh sb="40" eb="42">
      <t>ジョウホウ</t>
    </rPh>
    <rPh sb="43" eb="45">
      <t>カンリ</t>
    </rPh>
    <phoneticPr fontId="4"/>
  </si>
  <si>
    <t>正部品番号</t>
    <rPh sb="0" eb="1">
      <t>セイ</t>
    </rPh>
    <rPh sb="1" eb="3">
      <t>ブヒン</t>
    </rPh>
    <rPh sb="3" eb="5">
      <t>バンゴウ</t>
    </rPh>
    <phoneticPr fontId="4"/>
  </si>
  <si>
    <t>圧造部品番号</t>
    <rPh sb="0" eb="2">
      <t>アツゾウ</t>
    </rPh>
    <rPh sb="2" eb="4">
      <t>ブヒン</t>
    </rPh>
    <rPh sb="4" eb="6">
      <t>バンゴウ</t>
    </rPh>
    <phoneticPr fontId="4"/>
  </si>
  <si>
    <t>圧造課用部品番号マスタ</t>
    <rPh sb="0" eb="2">
      <t>アツゾウ</t>
    </rPh>
    <rPh sb="2" eb="3">
      <t>カ</t>
    </rPh>
    <rPh sb="3" eb="4">
      <t>ヨウ</t>
    </rPh>
    <rPh sb="4" eb="6">
      <t>ブヒン</t>
    </rPh>
    <rPh sb="6" eb="8">
      <t>バンゴウ</t>
    </rPh>
    <phoneticPr fontId="4"/>
  </si>
  <si>
    <t>部品番号リンク情報</t>
    <rPh sb="0" eb="2">
      <t>ブヒン</t>
    </rPh>
    <rPh sb="2" eb="4">
      <t>バンゴウ</t>
    </rPh>
    <rPh sb="7" eb="9">
      <t>ジョウホウ</t>
    </rPh>
    <phoneticPr fontId="4"/>
  </si>
  <si>
    <t>大日程の部品番号には不要な文字（スペースや次工程の情報など）が含まれている為、この大日程の部品番号と圧造課用部品番号とのリンク情報を管理する。</t>
    <rPh sb="0" eb="1">
      <t>ダイ</t>
    </rPh>
    <rPh sb="1" eb="3">
      <t>ニッテイ</t>
    </rPh>
    <rPh sb="4" eb="6">
      <t>ブヒン</t>
    </rPh>
    <rPh sb="6" eb="8">
      <t>バンゴウ</t>
    </rPh>
    <rPh sb="10" eb="12">
      <t>フヨウ</t>
    </rPh>
    <rPh sb="13" eb="15">
      <t>モジ</t>
    </rPh>
    <rPh sb="21" eb="24">
      <t>ジコウテイ</t>
    </rPh>
    <rPh sb="25" eb="27">
      <t>ジョウホウ</t>
    </rPh>
    <rPh sb="31" eb="32">
      <t>フク</t>
    </rPh>
    <rPh sb="37" eb="38">
      <t>タメ</t>
    </rPh>
    <rPh sb="41" eb="42">
      <t>ダイ</t>
    </rPh>
    <rPh sb="42" eb="44">
      <t>ニッテイ</t>
    </rPh>
    <rPh sb="45" eb="47">
      <t>ブヒン</t>
    </rPh>
    <rPh sb="47" eb="49">
      <t>バンゴウ</t>
    </rPh>
    <rPh sb="50" eb="52">
      <t>アツゾウ</t>
    </rPh>
    <rPh sb="52" eb="53">
      <t>カ</t>
    </rPh>
    <rPh sb="53" eb="54">
      <t>ヨウ</t>
    </rPh>
    <rPh sb="54" eb="56">
      <t>ブヒン</t>
    </rPh>
    <rPh sb="56" eb="58">
      <t>バンゴウ</t>
    </rPh>
    <rPh sb="63" eb="65">
      <t>ジョウホウ</t>
    </rPh>
    <rPh sb="66" eb="68">
      <t>カンリ</t>
    </rPh>
    <phoneticPr fontId="4"/>
  </si>
  <si>
    <t>大日程部品番号</t>
    <rPh sb="0" eb="1">
      <t>ダイ</t>
    </rPh>
    <rPh sb="1" eb="3">
      <t>ニッテイ</t>
    </rPh>
    <rPh sb="3" eb="5">
      <t>ブヒン</t>
    </rPh>
    <rPh sb="5" eb="7">
      <t>バンゴウ</t>
    </rPh>
    <phoneticPr fontId="4"/>
  </si>
  <si>
    <t>大日程部品番号リンク情報</t>
    <rPh sb="0" eb="1">
      <t>ダイ</t>
    </rPh>
    <rPh sb="1" eb="3">
      <t>ニッテイ</t>
    </rPh>
    <rPh sb="3" eb="5">
      <t>ブヒン</t>
    </rPh>
    <rPh sb="5" eb="7">
      <t>バンゴウ</t>
    </rPh>
    <rPh sb="10" eb="12">
      <t>ジョウホウ</t>
    </rPh>
    <phoneticPr fontId="4"/>
  </si>
  <si>
    <t>XXXXXXXXXXXXXXX</t>
    <phoneticPr fontId="27"/>
  </si>
  <si>
    <t>工程名称</t>
    <rPh sb="0" eb="2">
      <t>コウテイ</t>
    </rPh>
    <rPh sb="2" eb="4">
      <t>メイショウ</t>
    </rPh>
    <phoneticPr fontId="27"/>
  </si>
  <si>
    <t>工具番号</t>
    <rPh sb="0" eb="2">
      <t>コウグ</t>
    </rPh>
    <rPh sb="2" eb="4">
      <t>バンゴウ</t>
    </rPh>
    <phoneticPr fontId="27"/>
  </si>
  <si>
    <t>起点ST</t>
    <rPh sb="0" eb="2">
      <t>キテン</t>
    </rPh>
    <phoneticPr fontId="27"/>
  </si>
  <si>
    <t>yy/mm</t>
    <phoneticPr fontId="27"/>
  </si>
  <si>
    <t>保守間近</t>
    <rPh sb="0" eb="2">
      <t>ホシュ</t>
    </rPh>
    <rPh sb="2" eb="4">
      <t>マヂカ</t>
    </rPh>
    <phoneticPr fontId="27"/>
  </si>
  <si>
    <t>保守情報・起点ストローク</t>
    <rPh sb="0" eb="2">
      <t>ホシュ</t>
    </rPh>
    <rPh sb="2" eb="4">
      <t>ジョウホウ</t>
    </rPh>
    <rPh sb="5" eb="7">
      <t>キテン</t>
    </rPh>
    <phoneticPr fontId="27"/>
  </si>
  <si>
    <t>実績台数</t>
    <rPh sb="0" eb="2">
      <t>ジッセキ</t>
    </rPh>
    <rPh sb="2" eb="4">
      <t>ダイスウ</t>
    </rPh>
    <phoneticPr fontId="27"/>
  </si>
  <si>
    <t>予定台数</t>
    <rPh sb="0" eb="2">
      <t>ヨテイ</t>
    </rPh>
    <rPh sb="2" eb="4">
      <t>ダイスウ</t>
    </rPh>
    <phoneticPr fontId="27"/>
  </si>
  <si>
    <t>保守計画</t>
    <rPh sb="0" eb="2">
      <t>ホシュ</t>
    </rPh>
    <rPh sb="2" eb="4">
      <t>ケイカク</t>
    </rPh>
    <phoneticPr fontId="27"/>
  </si>
  <si>
    <t>年月</t>
    <rPh sb="0" eb="2">
      <t>ネンゲツ</t>
    </rPh>
    <phoneticPr fontId="27"/>
  </si>
  <si>
    <t>No</t>
    <phoneticPr fontId="27"/>
  </si>
  <si>
    <t>buhin_no</t>
  </si>
  <si>
    <t>stage_no</t>
  </si>
  <si>
    <t>koutei_name</t>
  </si>
  <si>
    <t>kougu_no</t>
  </si>
  <si>
    <t>syasyu</t>
  </si>
  <si>
    <t>D11D2621</t>
  </si>
  <si>
    <t>008A</t>
  </si>
  <si>
    <t>D15D4861</t>
  </si>
  <si>
    <t>ID</t>
  </si>
  <si>
    <t>D15D4871</t>
  </si>
  <si>
    <t>D15D4881</t>
  </si>
  <si>
    <t>PI-CPI</t>
  </si>
  <si>
    <t>D15D4891</t>
  </si>
  <si>
    <t>D15D3034</t>
  </si>
  <si>
    <t>1FO</t>
  </si>
  <si>
    <t>D15D3044</t>
  </si>
  <si>
    <t>D15D3054</t>
  </si>
  <si>
    <t>CRST</t>
  </si>
  <si>
    <t>D15D3064</t>
  </si>
  <si>
    <t>D17D0874</t>
  </si>
  <si>
    <t>SEP-PI-CPI-CFL</t>
  </si>
  <si>
    <t>D15D3074</t>
  </si>
  <si>
    <t>D15D0374</t>
  </si>
  <si>
    <t>D16D2034</t>
  </si>
  <si>
    <t>D16D2044</t>
  </si>
  <si>
    <t>D16D2054</t>
  </si>
  <si>
    <t>D16D2064</t>
  </si>
  <si>
    <t>D16D2074</t>
  </si>
  <si>
    <t>汎用CUT(K厚)</t>
  </si>
  <si>
    <t>D85G6421</t>
  </si>
  <si>
    <t>D15F5011</t>
  </si>
  <si>
    <t>D15F5021</t>
  </si>
  <si>
    <t>D15F5031</t>
  </si>
  <si>
    <t>CUT-PI</t>
  </si>
  <si>
    <t>D15F5041</t>
  </si>
  <si>
    <t>D15D3871</t>
  </si>
  <si>
    <t>D15D3881</t>
  </si>
  <si>
    <t>D15D3891</t>
  </si>
  <si>
    <t>D15D3901</t>
  </si>
  <si>
    <t>1PI-CPI-CUT</t>
  </si>
  <si>
    <t>D15D3911</t>
  </si>
  <si>
    <t>2PI-CPI-CCUT</t>
  </si>
  <si>
    <t>D15D3921</t>
  </si>
  <si>
    <t>D15D5122</t>
  </si>
  <si>
    <t>2BL</t>
  </si>
  <si>
    <t>D15D5132</t>
  </si>
  <si>
    <t>D15D5142</t>
  </si>
  <si>
    <t>D15D5152</t>
  </si>
  <si>
    <t>PI-CCUT</t>
  </si>
  <si>
    <t>D15D5162</t>
  </si>
  <si>
    <t>汎用CUT(K薄)</t>
  </si>
  <si>
    <t>D91O2001</t>
  </si>
  <si>
    <t>D15F3831</t>
  </si>
  <si>
    <t>RE-PI</t>
  </si>
  <si>
    <t>D15F3841</t>
  </si>
  <si>
    <t>D15F3851</t>
  </si>
  <si>
    <t>CUT-PI-CCUT</t>
  </si>
  <si>
    <t>D15F3861</t>
  </si>
  <si>
    <t>PRG</t>
  </si>
  <si>
    <t>D15F3311</t>
  </si>
  <si>
    <t>D16F0691</t>
  </si>
  <si>
    <t>D16F0701</t>
  </si>
  <si>
    <t>CUT</t>
  </si>
  <si>
    <t>D16F0711</t>
  </si>
  <si>
    <t>D15F5531</t>
  </si>
  <si>
    <t>D16D0554</t>
  </si>
  <si>
    <t>D16D1522</t>
  </si>
  <si>
    <t>D16D1532</t>
  </si>
  <si>
    <t>D16D1542</t>
  </si>
  <si>
    <t>D16D1552</t>
  </si>
  <si>
    <t>FL</t>
  </si>
  <si>
    <t>D16D1562</t>
  </si>
  <si>
    <t>D16D1573</t>
  </si>
  <si>
    <t>D16D1583</t>
  </si>
  <si>
    <t>D16D1593</t>
  </si>
  <si>
    <t>D16D1603</t>
  </si>
  <si>
    <t>D16D1613</t>
  </si>
  <si>
    <t>D16D0922</t>
  </si>
  <si>
    <t>1RST-FL</t>
  </si>
  <si>
    <t>D16D0932</t>
  </si>
  <si>
    <t>2RST-FL</t>
  </si>
  <si>
    <t>D16D0942</t>
  </si>
  <si>
    <t>D16D0952</t>
  </si>
  <si>
    <t>CUT-CPI-CCUT</t>
  </si>
  <si>
    <t>D16D0962</t>
  </si>
  <si>
    <t>D16D0972</t>
  </si>
  <si>
    <t>D16D0564</t>
  </si>
  <si>
    <t>D16D0572</t>
  </si>
  <si>
    <t>D16D1163</t>
  </si>
  <si>
    <t>D16D1173</t>
  </si>
  <si>
    <t>D16D1183</t>
  </si>
  <si>
    <t>D16D1193</t>
  </si>
  <si>
    <t>1PI-CPI-CCUT</t>
  </si>
  <si>
    <t>D16D1213</t>
  </si>
  <si>
    <t>D16D0583</t>
  </si>
  <si>
    <t>D15D5632</t>
  </si>
  <si>
    <t>D15D5642</t>
  </si>
  <si>
    <t>D15D5662</t>
  </si>
  <si>
    <t>D15D5672</t>
  </si>
  <si>
    <t>BE</t>
  </si>
  <si>
    <t>D15D5682</t>
  </si>
  <si>
    <t>D15D5692</t>
  </si>
  <si>
    <t>D17D0771</t>
  </si>
  <si>
    <t>D17D0781</t>
  </si>
  <si>
    <t>D17D0791</t>
  </si>
  <si>
    <t>D17D0801</t>
  </si>
  <si>
    <t>PI-FL</t>
  </si>
  <si>
    <t>D17D0811</t>
  </si>
  <si>
    <t>BE-PI</t>
  </si>
  <si>
    <t>D17D0821</t>
  </si>
  <si>
    <t>D17D0831</t>
  </si>
  <si>
    <t>D15D5352</t>
  </si>
  <si>
    <t>D15D5362</t>
  </si>
  <si>
    <t>D15D5372</t>
  </si>
  <si>
    <t>CPI-CCUT</t>
  </si>
  <si>
    <t>D15D5382</t>
  </si>
  <si>
    <t>D15D5174</t>
  </si>
  <si>
    <t>D15D5342</t>
  </si>
  <si>
    <t>D15D5193</t>
  </si>
  <si>
    <t>D15D5203</t>
  </si>
  <si>
    <t>D15D5213</t>
  </si>
  <si>
    <t>D15D5223</t>
  </si>
  <si>
    <t>D15D5183</t>
  </si>
  <si>
    <t>D15D3784</t>
  </si>
  <si>
    <t>D15D3794</t>
  </si>
  <si>
    <t>D15D3804</t>
  </si>
  <si>
    <t>CTR-CPI</t>
  </si>
  <si>
    <t>D15D3814</t>
  </si>
  <si>
    <t>SEP-PI-CUT</t>
  </si>
  <si>
    <t>D15D3824</t>
  </si>
  <si>
    <t>D17D0731</t>
  </si>
  <si>
    <t>D17D0741</t>
  </si>
  <si>
    <t>D17D0751</t>
  </si>
  <si>
    <t>D17D0761</t>
  </si>
  <si>
    <t>D16D0874</t>
  </si>
  <si>
    <t>D16D0884</t>
  </si>
  <si>
    <t>CFO</t>
  </si>
  <si>
    <t>D16D0894</t>
  </si>
  <si>
    <t>CFL</t>
  </si>
  <si>
    <t>D16D0904</t>
  </si>
  <si>
    <t>D16D0914</t>
  </si>
  <si>
    <t>D15D4981</t>
  </si>
  <si>
    <t>D15D4991</t>
  </si>
  <si>
    <t>PI-CUT</t>
  </si>
  <si>
    <t>D15D5001</t>
  </si>
  <si>
    <t>D16D1964</t>
  </si>
  <si>
    <t>D16D1974</t>
  </si>
  <si>
    <t>D16D1984</t>
  </si>
  <si>
    <t>D16D1994</t>
  </si>
  <si>
    <t>D16D2004</t>
  </si>
  <si>
    <t>CFL-CCUT</t>
  </si>
  <si>
    <t>D16D2014</t>
  </si>
  <si>
    <t>CSEP-CPI-CUT</t>
  </si>
  <si>
    <t>D16D2024</t>
  </si>
  <si>
    <t>D16D1064</t>
  </si>
  <si>
    <t>D16D1074</t>
  </si>
  <si>
    <t>D16D1084</t>
  </si>
  <si>
    <t>CCUT</t>
  </si>
  <si>
    <t>D16D1094</t>
  </si>
  <si>
    <t>SEP-PI-CPI</t>
  </si>
  <si>
    <t>D16D1104</t>
  </si>
  <si>
    <t>D16D1464</t>
  </si>
  <si>
    <t>D16D1304</t>
  </si>
  <si>
    <t>D16D1314</t>
  </si>
  <si>
    <t>D16D1324</t>
  </si>
  <si>
    <t>SEP-CPI-CTR</t>
  </si>
  <si>
    <t>D16D1334</t>
  </si>
  <si>
    <t>D16D0984</t>
  </si>
  <si>
    <t>EMB</t>
  </si>
  <si>
    <t>D16D0994</t>
  </si>
  <si>
    <t>CRST-FL</t>
  </si>
  <si>
    <t>D16D1004</t>
  </si>
  <si>
    <t>D16D1014</t>
  </si>
  <si>
    <t>D16D1024</t>
  </si>
  <si>
    <t>D17D0534</t>
  </si>
  <si>
    <t>D17D0544</t>
  </si>
  <si>
    <t>1BEND</t>
  </si>
  <si>
    <t>D17D0554</t>
  </si>
  <si>
    <t>2BEND</t>
  </si>
  <si>
    <t>D17D0564</t>
  </si>
  <si>
    <t>D17D0574</t>
  </si>
  <si>
    <t>D17D0584</t>
  </si>
  <si>
    <t>D16D1894</t>
  </si>
  <si>
    <t>D16D1904</t>
  </si>
  <si>
    <t>D16D1914</t>
  </si>
  <si>
    <t>D16D1924</t>
  </si>
  <si>
    <t>BEND</t>
  </si>
  <si>
    <t>D16D1934</t>
  </si>
  <si>
    <t>D16D1944</t>
  </si>
  <si>
    <t>SEP-CFLAT</t>
  </si>
  <si>
    <t>D16D1954</t>
  </si>
  <si>
    <t>D17D0524</t>
  </si>
  <si>
    <t>D16D0634</t>
  </si>
  <si>
    <t>D16D0644</t>
  </si>
  <si>
    <t>D16D0654</t>
  </si>
  <si>
    <t>D16D0664</t>
  </si>
  <si>
    <t>D16D0674</t>
  </si>
  <si>
    <t>SEP-PI-CCUT</t>
  </si>
  <si>
    <t>D16D0684</t>
  </si>
  <si>
    <t>D16D1844</t>
  </si>
  <si>
    <t>D16D1854</t>
  </si>
  <si>
    <t>D16D1864</t>
  </si>
  <si>
    <t>RST-FL-CFL-BUR</t>
  </si>
  <si>
    <t>D16D1874</t>
  </si>
  <si>
    <t>SEP-PI-BUR</t>
  </si>
  <si>
    <t>D16D1884</t>
  </si>
  <si>
    <t>D16F1114</t>
  </si>
  <si>
    <t>D16F1124</t>
  </si>
  <si>
    <t>D16F1134</t>
  </si>
  <si>
    <t>D16F1144</t>
  </si>
  <si>
    <t>D16F1044</t>
  </si>
  <si>
    <t>SEP-CCUT</t>
  </si>
  <si>
    <t>D16F1154</t>
  </si>
  <si>
    <t>D15D5752</t>
  </si>
  <si>
    <t>D15D5762</t>
  </si>
  <si>
    <t>D15D5772</t>
  </si>
  <si>
    <t>D15D5782</t>
  </si>
  <si>
    <t>D15D5792</t>
  </si>
  <si>
    <t>2PI-CPI-CUT</t>
  </si>
  <si>
    <t>D15D5802</t>
  </si>
  <si>
    <t>D15D5813</t>
  </si>
  <si>
    <t>D15D5823</t>
  </si>
  <si>
    <t>D15D5833</t>
  </si>
  <si>
    <t>D15D5843</t>
  </si>
  <si>
    <t>D15D5853</t>
  </si>
  <si>
    <t>D15D5863</t>
  </si>
  <si>
    <t>D15D4254</t>
  </si>
  <si>
    <t>D15D4264</t>
  </si>
  <si>
    <t>D15D4274</t>
  </si>
  <si>
    <t>D15D4284</t>
  </si>
  <si>
    <t>SEP-CPI-CCUT</t>
  </si>
  <si>
    <t>D15D4294</t>
  </si>
  <si>
    <t>D15D4204</t>
  </si>
  <si>
    <t>D15D4214</t>
  </si>
  <si>
    <t>D15D4224</t>
  </si>
  <si>
    <t>D15D4234</t>
  </si>
  <si>
    <t>SEP-CUT-CPI</t>
  </si>
  <si>
    <t>D15D4244</t>
  </si>
  <si>
    <t>D15D6124</t>
  </si>
  <si>
    <t>D16D1264</t>
  </si>
  <si>
    <t>D16D1274</t>
  </si>
  <si>
    <t>D16D1284</t>
  </si>
  <si>
    <t>D16D1294</t>
  </si>
  <si>
    <t>D15D4094</t>
  </si>
  <si>
    <t>D15D4102</t>
  </si>
  <si>
    <t>D15D4112</t>
  </si>
  <si>
    <t>D15D4123</t>
  </si>
  <si>
    <t>D15D4133</t>
  </si>
  <si>
    <t>D15F3974</t>
  </si>
  <si>
    <t>D15F3984</t>
  </si>
  <si>
    <t>D15F3994</t>
  </si>
  <si>
    <t>D15F4004</t>
  </si>
  <si>
    <t>CPI</t>
  </si>
  <si>
    <t>D15F4014</t>
  </si>
  <si>
    <t>CUT-PI-CSEP-CUT</t>
  </si>
  <si>
    <t>D15F4024</t>
  </si>
  <si>
    <t>D16F0182</t>
  </si>
  <si>
    <t>D16F0193</t>
  </si>
  <si>
    <t>D15F4314</t>
  </si>
  <si>
    <t>D15F4324</t>
  </si>
  <si>
    <t>D15F4334</t>
  </si>
  <si>
    <t>SEP-CUT-PI</t>
  </si>
  <si>
    <t>D15F4344</t>
  </si>
  <si>
    <t>D16F0532</t>
  </si>
  <si>
    <t>D16F0543</t>
  </si>
  <si>
    <t>D15F4193</t>
  </si>
  <si>
    <t>D15F5064</t>
  </si>
  <si>
    <t>D15F5074</t>
  </si>
  <si>
    <t>D15F5084</t>
  </si>
  <si>
    <t>D15F5094</t>
  </si>
  <si>
    <t>D15F5104</t>
  </si>
  <si>
    <t>D15F4914</t>
  </si>
  <si>
    <t>D15F4352</t>
  </si>
  <si>
    <t>D15F4362</t>
  </si>
  <si>
    <t>CUT-CCUT</t>
  </si>
  <si>
    <t>D15F4372</t>
  </si>
  <si>
    <t>D15F4382</t>
  </si>
  <si>
    <t>D15F4392</t>
  </si>
  <si>
    <t>D15F4923</t>
  </si>
  <si>
    <t>D15F4933</t>
  </si>
  <si>
    <t>D15F4943</t>
  </si>
  <si>
    <t>D15F4953</t>
  </si>
  <si>
    <t>D15F4963</t>
  </si>
  <si>
    <t>172055TA0A</t>
  </si>
  <si>
    <t>172055TA0A-T</t>
  </si>
  <si>
    <t>625225TA0A</t>
  </si>
  <si>
    <t>625235TA0A</t>
  </si>
  <si>
    <t>641125TA0A</t>
  </si>
  <si>
    <t>641135TA0A</t>
  </si>
  <si>
    <t>656165TA0A</t>
  </si>
  <si>
    <t>656165TA0A-T</t>
  </si>
  <si>
    <t>674135TA0A</t>
  </si>
  <si>
    <t>676325TA0A</t>
  </si>
  <si>
    <t>732115TA0A</t>
  </si>
  <si>
    <t>732425TA0A</t>
  </si>
  <si>
    <t>732525TA0A</t>
  </si>
  <si>
    <t>732725TA0A</t>
  </si>
  <si>
    <t>745585TA0A</t>
  </si>
  <si>
    <t>745595TA0A</t>
  </si>
  <si>
    <t>751125TA0A</t>
  </si>
  <si>
    <t>751125TA0AT1</t>
  </si>
  <si>
    <t>751125TA0AT2</t>
  </si>
  <si>
    <t>751135TA0A</t>
  </si>
  <si>
    <t>751135TA0AT1</t>
  </si>
  <si>
    <t>751135TA0AT2</t>
  </si>
  <si>
    <t>751185TA0A</t>
  </si>
  <si>
    <t>751185TL0A</t>
  </si>
  <si>
    <t>751345TA0A</t>
  </si>
  <si>
    <t>751345TA0AT1</t>
  </si>
  <si>
    <t>751345TA0AT2</t>
  </si>
  <si>
    <t>751355TA0A</t>
  </si>
  <si>
    <t>751355TA0AT1</t>
  </si>
  <si>
    <t>751355TA0AT2</t>
  </si>
  <si>
    <t>751865TA0A</t>
  </si>
  <si>
    <t>751875TA0A</t>
  </si>
  <si>
    <t>751B25TA0A</t>
  </si>
  <si>
    <t>754465TA0A</t>
  </si>
  <si>
    <t>754475TA0A</t>
  </si>
  <si>
    <t>754735TA0A</t>
  </si>
  <si>
    <t>755225TA0A</t>
  </si>
  <si>
    <t>755235TA0A</t>
  </si>
  <si>
    <t>755265TA1A</t>
  </si>
  <si>
    <t>755275TA1A</t>
  </si>
  <si>
    <t>755345TA0A</t>
  </si>
  <si>
    <t>755345TA0A-T</t>
  </si>
  <si>
    <t>755355TA0A</t>
  </si>
  <si>
    <t>755355TA0A-T</t>
  </si>
  <si>
    <t>755565TA0A</t>
  </si>
  <si>
    <t>755575TA0A</t>
  </si>
  <si>
    <t>756625TL0A</t>
  </si>
  <si>
    <t>756635TL0A</t>
  </si>
  <si>
    <t>756825TA0A</t>
  </si>
  <si>
    <t>756835TA0A</t>
  </si>
  <si>
    <t>756B45TL0A</t>
  </si>
  <si>
    <t>756B55TL0A</t>
  </si>
  <si>
    <t>762425TA0A</t>
  </si>
  <si>
    <t>762425TA1A</t>
  </si>
  <si>
    <t>762435TA0A</t>
  </si>
  <si>
    <t>762435TA1A</t>
  </si>
  <si>
    <t>763525TA1A</t>
  </si>
  <si>
    <t>763535TA1A</t>
  </si>
  <si>
    <t>764525TA0A</t>
  </si>
  <si>
    <t>764535TA0A</t>
  </si>
  <si>
    <t>764565TA0A</t>
  </si>
  <si>
    <t>764565TA1A</t>
  </si>
  <si>
    <t>764565TB0A</t>
  </si>
  <si>
    <t>764575TA0A</t>
  </si>
  <si>
    <t>764575TA1A</t>
  </si>
  <si>
    <t>764575TB0A</t>
  </si>
  <si>
    <t>764585TA0A</t>
  </si>
  <si>
    <t>764595TA0A</t>
  </si>
  <si>
    <t>766425TA0A</t>
  </si>
  <si>
    <t>766435TA0A</t>
  </si>
  <si>
    <t>801625TA0A</t>
  </si>
  <si>
    <t>801635TA0A</t>
  </si>
  <si>
    <t>821485TA0A</t>
  </si>
  <si>
    <t>821495TA0A</t>
  </si>
  <si>
    <t>821545TA0A</t>
  </si>
  <si>
    <t>821555TA0A</t>
  </si>
  <si>
    <t>821555TA1A</t>
  </si>
  <si>
    <t>901265TA0A</t>
  </si>
  <si>
    <t>901275TA0A</t>
  </si>
  <si>
    <t>901365TA0A</t>
  </si>
  <si>
    <t>901375TA0A</t>
  </si>
  <si>
    <t>maintenance1</t>
  </si>
  <si>
    <t>maintenance2</t>
  </si>
  <si>
    <t>stroke</t>
  </si>
  <si>
    <t>車種・部品番号</t>
    <rPh sb="0" eb="2">
      <t>シャシュ</t>
    </rPh>
    <rPh sb="3" eb="5">
      <t>ブヒン</t>
    </rPh>
    <rPh sb="5" eb="7">
      <t>バンゴウ</t>
    </rPh>
    <phoneticPr fontId="27"/>
  </si>
  <si>
    <t>'21/4</t>
    <phoneticPr fontId="10"/>
  </si>
  <si>
    <t>上期計</t>
    <rPh sb="0" eb="2">
      <t>カミキ</t>
    </rPh>
    <rPh sb="2" eb="3">
      <t>ケイ</t>
    </rPh>
    <phoneticPr fontId="10"/>
  </si>
  <si>
    <t>'22/1</t>
    <phoneticPr fontId="10"/>
  </si>
  <si>
    <t>下期計</t>
    <rPh sb="0" eb="2">
      <t>シモキ</t>
    </rPh>
    <rPh sb="2" eb="3">
      <t>ケイ</t>
    </rPh>
    <phoneticPr fontId="15"/>
  </si>
  <si>
    <t>年度計</t>
    <rPh sb="0" eb="2">
      <t>ネンド</t>
    </rPh>
    <rPh sb="2" eb="3">
      <t>ケイ</t>
    </rPh>
    <phoneticPr fontId="15"/>
  </si>
  <si>
    <t>当社稼働ｼﾌﾄ(ﾏﾝｽﾘｰ)</t>
    <rPh sb="0" eb="2">
      <t>トウシャ</t>
    </rPh>
    <rPh sb="2" eb="4">
      <t>カドウ</t>
    </rPh>
    <phoneticPr fontId="10"/>
  </si>
  <si>
    <t>稼働ｼﾌﾄ</t>
    <rPh sb="0" eb="2">
      <t>カドウ</t>
    </rPh>
    <phoneticPr fontId="10"/>
  </si>
  <si>
    <t>得意先稼働ｼﾌﾄ(ｳｨｸﾘｰ)</t>
    <rPh sb="0" eb="3">
      <t>トクイサキ</t>
    </rPh>
    <rPh sb="3" eb="5">
      <t>カドウ</t>
    </rPh>
    <phoneticPr fontId="10"/>
  </si>
  <si>
    <t>実績はオフライン(ﾏﾝｽﾘｰ)</t>
    <phoneticPr fontId="10"/>
  </si>
  <si>
    <t>3発</t>
    <rPh sb="1" eb="2">
      <t>ハツ</t>
    </rPh>
    <phoneticPr fontId="10"/>
  </si>
  <si>
    <t>正規案</t>
  </si>
  <si>
    <t>ﾕﾆﾌﾟﾚｽ案</t>
  </si>
  <si>
    <t>C27</t>
  </si>
  <si>
    <t>ｾﾚﾅ</t>
  </si>
  <si>
    <t>T32</t>
  </si>
  <si>
    <t>ｴｸｽﾄﾚｲﾙ(1L)</t>
  </si>
  <si>
    <t>J11</t>
  </si>
  <si>
    <t>ﾛｰｸﾞ(1L)</t>
  </si>
  <si>
    <t>ｴｸｽﾄﾚｲﾙ(2L)</t>
  </si>
  <si>
    <t>ﾛｰｸﾞ(2L)</t>
  </si>
  <si>
    <t>T33</t>
  </si>
  <si>
    <t>(新)ｴｸｽﾄﾚｲﾙ</t>
    <rPh sb="1" eb="2">
      <t>シン</t>
    </rPh>
    <phoneticPr fontId="10"/>
  </si>
  <si>
    <t>日車九州</t>
    <rPh sb="0" eb="1">
      <t>ヒ</t>
    </rPh>
    <rPh sb="1" eb="2">
      <t>クルマ</t>
    </rPh>
    <rPh sb="2" eb="4">
      <t>キュウシュウ</t>
    </rPh>
    <phoneticPr fontId="10"/>
  </si>
  <si>
    <t>Y62</t>
  </si>
  <si>
    <t>ﾊﾟﾄﾛｰﾙ</t>
  </si>
  <si>
    <t>Z62</t>
  </si>
  <si>
    <t>QX80</t>
  </si>
  <si>
    <t>E52</t>
  </si>
  <si>
    <t>ｴﾙｸﾞﾗﾝﾄﾞ</t>
  </si>
  <si>
    <t>E26</t>
  </si>
  <si>
    <t>ｷｬﾗﾊﾞﾝ</t>
  </si>
  <si>
    <t>九州KD・IPO</t>
    <rPh sb="0" eb="2">
      <t>キュウシュウ</t>
    </rPh>
    <phoneticPr fontId="10"/>
  </si>
  <si>
    <t>T32 ,一般KD</t>
  </si>
  <si>
    <t>ｴｸｽﾄﾚｲﾙ</t>
  </si>
  <si>
    <t>C27 ,一般KD</t>
  </si>
  <si>
    <t>T32 ,IPO</t>
  </si>
  <si>
    <t>九州 IPO</t>
    <rPh sb="0" eb="2">
      <t>キュウシュウ</t>
    </rPh>
    <phoneticPr fontId="10"/>
  </si>
  <si>
    <t>950A ,IPO</t>
  </si>
  <si>
    <t>ｷｬｼｭｶｲ</t>
  </si>
  <si>
    <t>E12</t>
  </si>
  <si>
    <t>ﾉｰﾄ</t>
  </si>
  <si>
    <t>T33</t>
    <phoneticPr fontId="10"/>
  </si>
  <si>
    <t>ﾛｰｸﾞ</t>
    <phoneticPr fontId="10"/>
  </si>
  <si>
    <t>DG</t>
  </si>
  <si>
    <t>ｱｳﾄﾗﾝﾀﾞｰ</t>
  </si>
  <si>
    <t>2022年2月現在</t>
    <rPh sb="4" eb="5">
      <t>ネン</t>
    </rPh>
    <rPh sb="6" eb="7">
      <t>ガツ</t>
    </rPh>
    <rPh sb="7" eb="9">
      <t>ゲンザイ</t>
    </rPh>
    <phoneticPr fontId="27"/>
  </si>
  <si>
    <t>金型保守計画表</t>
    <rPh sb="0" eb="2">
      <t>カナガタ</t>
    </rPh>
    <rPh sb="2" eb="4">
      <t>ホシュ</t>
    </rPh>
    <rPh sb="4" eb="6">
      <t>ケイカク</t>
    </rPh>
    <rPh sb="6" eb="7">
      <t>ヒョウ</t>
    </rPh>
    <phoneticPr fontId="27"/>
  </si>
  <si>
    <t>生産予定</t>
    <rPh sb="0" eb="2">
      <t>セイサン</t>
    </rPh>
    <phoneticPr fontId="27"/>
  </si>
  <si>
    <t>2022年8月現在</t>
    <rPh sb="4" eb="5">
      <t>ネン</t>
    </rPh>
    <rPh sb="6" eb="7">
      <t>ガツ</t>
    </rPh>
    <rPh sb="7" eb="9">
      <t>ゲンザイ</t>
    </rPh>
    <phoneticPr fontId="27"/>
  </si>
  <si>
    <t>&lt;yyyy&gt;年&lt;m&gt;月現在</t>
    <rPh sb="6" eb="7">
      <t>ネン</t>
    </rPh>
    <rPh sb="10" eb="11">
      <t>ガツ</t>
    </rPh>
    <rPh sb="11" eb="13">
      <t>ゲンザイ</t>
    </rPh>
    <phoneticPr fontId="27"/>
  </si>
  <si>
    <t>XXXXX</t>
  </si>
  <si>
    <t>XXXXX</t>
    <phoneticPr fontId="27"/>
  </si>
  <si>
    <t>保守間近</t>
    <rPh sb="0" eb="2">
      <t>ホシュ</t>
    </rPh>
    <phoneticPr fontId="27"/>
  </si>
  <si>
    <t>保守切れ</t>
    <rPh sb="0" eb="2">
      <t>ホシュ</t>
    </rPh>
    <phoneticPr fontId="27"/>
  </si>
  <si>
    <t>'22/05</t>
  </si>
  <si>
    <t>'22/04</t>
  </si>
  <si>
    <t>'23/03</t>
  </si>
  <si>
    <t>'22/09</t>
  </si>
  <si>
    <t>'22/06</t>
  </si>
  <si>
    <t>22/04</t>
  </si>
  <si>
    <t>年間台数</t>
    <rPh sb="0" eb="2">
      <t>ネンカン</t>
    </rPh>
    <rPh sb="2" eb="4">
      <t>ダイスウ</t>
    </rPh>
    <phoneticPr fontId="27"/>
  </si>
  <si>
    <t/>
  </si>
  <si>
    <t>起点日付</t>
    <rPh sb="0" eb="2">
      <t>キテン</t>
    </rPh>
    <rPh sb="2" eb="4">
      <t>ヒヅケ</t>
    </rPh>
    <phoneticPr fontId="4"/>
  </si>
  <si>
    <t>起点ストローク</t>
    <rPh sb="0" eb="2">
      <t>キテン</t>
    </rPh>
    <phoneticPr fontId="4"/>
  </si>
  <si>
    <t>保守切れ日付</t>
    <rPh sb="0" eb="2">
      <t>ホシュ</t>
    </rPh>
    <rPh sb="2" eb="3">
      <t>ギ</t>
    </rPh>
    <rPh sb="4" eb="6">
      <t>ヒヅケ</t>
    </rPh>
    <phoneticPr fontId="4"/>
  </si>
  <si>
    <t>保守切れストローク</t>
    <rPh sb="0" eb="2">
      <t>ホシュ</t>
    </rPh>
    <rPh sb="2" eb="3">
      <t>ギ</t>
    </rPh>
    <phoneticPr fontId="4"/>
  </si>
  <si>
    <t>保守切れ</t>
    <rPh sb="0" eb="2">
      <t>ホシュ</t>
    </rPh>
    <rPh sb="2" eb="3">
      <t>キ</t>
    </rPh>
    <phoneticPr fontId="27"/>
  </si>
  <si>
    <t>保守間近日付</t>
    <rPh sb="0" eb="2">
      <t>ホシュ</t>
    </rPh>
    <rPh sb="2" eb="4">
      <t>マヂカ</t>
    </rPh>
    <rPh sb="4" eb="6">
      <t>ヒヅケ</t>
    </rPh>
    <phoneticPr fontId="4"/>
  </si>
  <si>
    <t>保守間近ストローク</t>
    <rPh sb="0" eb="2">
      <t>ホシュ</t>
    </rPh>
    <rPh sb="2" eb="4">
      <t>マヂカ</t>
    </rPh>
    <phoneticPr fontId="4"/>
  </si>
  <si>
    <t>年間生産予定台数</t>
    <rPh sb="0" eb="2">
      <t>ネンカン</t>
    </rPh>
    <rPh sb="2" eb="4">
      <t>セイサン</t>
    </rPh>
    <rPh sb="4" eb="6">
      <t>ヨテイ</t>
    </rPh>
    <rPh sb="6" eb="8">
      <t>ダイスウ</t>
    </rPh>
    <phoneticPr fontId="4"/>
  </si>
  <si>
    <t>年間生産実績台数</t>
    <rPh sb="0" eb="2">
      <t>ネンカン</t>
    </rPh>
    <rPh sb="2" eb="4">
      <t>セイサン</t>
    </rPh>
    <rPh sb="4" eb="6">
      <t>ジッセキ</t>
    </rPh>
    <rPh sb="6" eb="8">
      <t>ダイスウ</t>
    </rPh>
    <phoneticPr fontId="4"/>
  </si>
  <si>
    <t>年間生産台数差</t>
    <rPh sb="0" eb="2">
      <t>ネンカン</t>
    </rPh>
    <rPh sb="2" eb="4">
      <t>セイサン</t>
    </rPh>
    <rPh sb="4" eb="6">
      <t>ダイスウ</t>
    </rPh>
    <rPh sb="6" eb="7">
      <t>サ</t>
    </rPh>
    <phoneticPr fontId="4"/>
  </si>
  <si>
    <t>4月</t>
    <rPh sb="1" eb="2">
      <t>ガツ</t>
    </rPh>
    <phoneticPr fontId="4"/>
  </si>
  <si>
    <t>予定台数</t>
    <rPh sb="0" eb="2">
      <t>ヨテイ</t>
    </rPh>
    <rPh sb="2" eb="4">
      <t>ダイスウ</t>
    </rPh>
    <phoneticPr fontId="4"/>
  </si>
  <si>
    <t>実績台数</t>
    <rPh sb="0" eb="2">
      <t>ジッセキ</t>
    </rPh>
    <rPh sb="2" eb="4">
      <t>ダイスウ</t>
    </rPh>
    <phoneticPr fontId="4"/>
  </si>
  <si>
    <t>保守計画</t>
    <rPh sb="0" eb="2">
      <t>ホシュ</t>
    </rPh>
    <rPh sb="2" eb="4">
      <t>ケイカク</t>
    </rPh>
    <phoneticPr fontId="4"/>
  </si>
  <si>
    <t>5～翌3月まで上記4月の構成</t>
    <rPh sb="2" eb="3">
      <t>ヨク</t>
    </rPh>
    <rPh sb="4" eb="5">
      <t>ガツ</t>
    </rPh>
    <rPh sb="7" eb="9">
      <t>ジョウキ</t>
    </rPh>
    <rPh sb="10" eb="11">
      <t>ガツ</t>
    </rPh>
    <rPh sb="12" eb="14">
      <t>コウセイ</t>
    </rPh>
    <phoneticPr fontId="4"/>
  </si>
  <si>
    <t>年間金型保守情報</t>
    <rPh sb="0" eb="2">
      <t>ネンカン</t>
    </rPh>
    <rPh sb="2" eb="4">
      <t>カナガタ</t>
    </rPh>
    <rPh sb="4" eb="6">
      <t>ホシュ</t>
    </rPh>
    <rPh sb="6" eb="8">
      <t>ジョウホウ</t>
    </rPh>
    <phoneticPr fontId="4"/>
  </si>
  <si>
    <t>部品番号マスタ</t>
    <rPh sb="0" eb="2">
      <t>ブヒン</t>
    </rPh>
    <rPh sb="2" eb="4">
      <t>バンゴウ</t>
    </rPh>
    <phoneticPr fontId="4"/>
  </si>
  <si>
    <t>工具番号情報</t>
    <rPh sb="0" eb="2">
      <t>コウグ</t>
    </rPh>
    <rPh sb="2" eb="4">
      <t>バンゴウ</t>
    </rPh>
    <rPh sb="4" eb="6">
      <t>ジョウホウ</t>
    </rPh>
    <phoneticPr fontId="4"/>
  </si>
  <si>
    <t>Excel出力（F4）</t>
    <rPh sb="5" eb="7">
      <t>シュツリョク</t>
    </rPh>
    <phoneticPr fontId="4"/>
  </si>
  <si>
    <t>処理概要</t>
    <rPh sb="0" eb="2">
      <t>ショリ</t>
    </rPh>
    <rPh sb="2" eb="4">
      <t>ガイヨウ</t>
    </rPh>
    <phoneticPr fontId="4"/>
  </si>
  <si>
    <t>策定処理内容</t>
    <rPh sb="0" eb="2">
      <t>サクテイ</t>
    </rPh>
    <rPh sb="2" eb="4">
      <t>ショリ</t>
    </rPh>
    <rPh sb="4" eb="6">
      <t>ナイヨウ</t>
    </rPh>
    <phoneticPr fontId="4"/>
  </si>
  <si>
    <t>起動時</t>
    <rPh sb="0" eb="2">
      <t>キドウ</t>
    </rPh>
    <rPh sb="2" eb="3">
      <t>ジ</t>
    </rPh>
    <phoneticPr fontId="4"/>
  </si>
  <si>
    <t>他策定処理タイミング</t>
    <rPh sb="0" eb="1">
      <t>ホカ</t>
    </rPh>
    <rPh sb="1" eb="3">
      <t>サクテイ</t>
    </rPh>
    <rPh sb="3" eb="5">
      <t>ショリ</t>
    </rPh>
    <phoneticPr fontId="4"/>
  </si>
  <si>
    <t>生産課が作成する生産台数推移データ及び圧造課が作成する大日程データを取得し、年間金型保守情報・月間金型保守情報を作成・データ更新を行う。</t>
    <rPh sb="0" eb="2">
      <t>セイサン</t>
    </rPh>
    <rPh sb="2" eb="3">
      <t>カ</t>
    </rPh>
    <rPh sb="4" eb="6">
      <t>サクセイ</t>
    </rPh>
    <rPh sb="8" eb="10">
      <t>セイサン</t>
    </rPh>
    <rPh sb="10" eb="12">
      <t>ダイスウ</t>
    </rPh>
    <rPh sb="12" eb="14">
      <t>スイイ</t>
    </rPh>
    <rPh sb="17" eb="18">
      <t>オヨ</t>
    </rPh>
    <rPh sb="19" eb="21">
      <t>アツゾウ</t>
    </rPh>
    <rPh sb="21" eb="22">
      <t>カ</t>
    </rPh>
    <rPh sb="23" eb="25">
      <t>サクセイ</t>
    </rPh>
    <rPh sb="27" eb="28">
      <t>ダイ</t>
    </rPh>
    <rPh sb="28" eb="30">
      <t>ニッテイ</t>
    </rPh>
    <rPh sb="34" eb="36">
      <t>シュトク</t>
    </rPh>
    <rPh sb="38" eb="40">
      <t>ネンカン</t>
    </rPh>
    <rPh sb="40" eb="42">
      <t>カナガタ</t>
    </rPh>
    <rPh sb="42" eb="44">
      <t>ホシュ</t>
    </rPh>
    <rPh sb="44" eb="46">
      <t>ジョウホウ</t>
    </rPh>
    <rPh sb="47" eb="49">
      <t>ゲッカン</t>
    </rPh>
    <rPh sb="49" eb="51">
      <t>カナガタ</t>
    </rPh>
    <rPh sb="51" eb="53">
      <t>ホシュ</t>
    </rPh>
    <rPh sb="53" eb="55">
      <t>ジョウホウ</t>
    </rPh>
    <rPh sb="56" eb="58">
      <t>サクセイ</t>
    </rPh>
    <rPh sb="62" eb="64">
      <t>コウシン</t>
    </rPh>
    <rPh sb="65" eb="66">
      <t>オコナ</t>
    </rPh>
    <phoneticPr fontId="4"/>
  </si>
  <si>
    <t>保守計画実施フラグが-1の場合</t>
    <rPh sb="0" eb="2">
      <t>ホシュ</t>
    </rPh>
    <rPh sb="2" eb="4">
      <t>ケイカク</t>
    </rPh>
    <rPh sb="4" eb="6">
      <t>ジッシ</t>
    </rPh>
    <rPh sb="13" eb="15">
      <t>バアイ</t>
    </rPh>
    <phoneticPr fontId="4"/>
  </si>
  <si>
    <t>選択された工具番号の保守計画を入力された起点日付の値より再作成する。</t>
    <rPh sb="0" eb="2">
      <t>センタク</t>
    </rPh>
    <rPh sb="5" eb="7">
      <t>コウグ</t>
    </rPh>
    <rPh sb="7" eb="9">
      <t>バンゴウ</t>
    </rPh>
    <rPh sb="10" eb="12">
      <t>ホシュ</t>
    </rPh>
    <rPh sb="12" eb="14">
      <t>ケイカク</t>
    </rPh>
    <rPh sb="15" eb="17">
      <t>ニュウリョク</t>
    </rPh>
    <rPh sb="20" eb="22">
      <t>キテン</t>
    </rPh>
    <rPh sb="22" eb="24">
      <t>ヒヅケ</t>
    </rPh>
    <rPh sb="25" eb="26">
      <t>アタイ</t>
    </rPh>
    <rPh sb="28" eb="31">
      <t>サイサクセイ</t>
    </rPh>
    <phoneticPr fontId="4"/>
  </si>
  <si>
    <t>保守計画策定起点日</t>
    <rPh sb="0" eb="2">
      <t>ホシュ</t>
    </rPh>
    <rPh sb="2" eb="4">
      <t>ケイカク</t>
    </rPh>
    <rPh sb="4" eb="6">
      <t>サクテイ</t>
    </rPh>
    <rPh sb="6" eb="8">
      <t>キテン</t>
    </rPh>
    <rPh sb="8" eb="9">
      <t>ヒ</t>
    </rPh>
    <phoneticPr fontId="4"/>
  </si>
  <si>
    <t>保守計画を策定する際の起点日</t>
    <rPh sb="0" eb="2">
      <t>ホシュ</t>
    </rPh>
    <rPh sb="2" eb="4">
      <t>ケイカク</t>
    </rPh>
    <rPh sb="5" eb="7">
      <t>サクテイ</t>
    </rPh>
    <rPh sb="9" eb="10">
      <t>サイ</t>
    </rPh>
    <rPh sb="11" eb="13">
      <t>キテン</t>
    </rPh>
    <rPh sb="13" eb="14">
      <t>ニチ</t>
    </rPh>
    <phoneticPr fontId="4"/>
  </si>
  <si>
    <t>年・月間保守計画管理</t>
    <rPh sb="0" eb="1">
      <t>ネン</t>
    </rPh>
    <rPh sb="2" eb="4">
      <t>ゲッカン</t>
    </rPh>
    <rPh sb="4" eb="6">
      <t>ホシュ</t>
    </rPh>
    <rPh sb="6" eb="8">
      <t>ケイカク</t>
    </rPh>
    <rPh sb="8" eb="10">
      <t>カンリ</t>
    </rPh>
    <phoneticPr fontId="4"/>
  </si>
  <si>
    <t>保守計画実行</t>
    <rPh sb="0" eb="2">
      <t>ホシュ</t>
    </rPh>
    <rPh sb="2" eb="4">
      <t>ケイカク</t>
    </rPh>
    <rPh sb="4" eb="6">
      <t>ジッコウ</t>
    </rPh>
    <phoneticPr fontId="4"/>
  </si>
  <si>
    <t>保守計画実行（F8）</t>
    <rPh sb="0" eb="2">
      <t>ホシュ</t>
    </rPh>
    <rPh sb="2" eb="4">
      <t>ケイカク</t>
    </rPh>
    <rPh sb="4" eb="6">
      <t>ジッコウ</t>
    </rPh>
    <phoneticPr fontId="4"/>
  </si>
  <si>
    <t>保守計画実施フラグと更新フラグに差異がある場合</t>
    <rPh sb="0" eb="2">
      <t>ホシュ</t>
    </rPh>
    <rPh sb="2" eb="4">
      <t>ケイカク</t>
    </rPh>
    <rPh sb="4" eb="6">
      <t>ジッシ</t>
    </rPh>
    <rPh sb="10" eb="12">
      <t>コウシン</t>
    </rPh>
    <rPh sb="16" eb="18">
      <t>サイ</t>
    </rPh>
    <rPh sb="21" eb="23">
      <t>バアイ</t>
    </rPh>
    <phoneticPr fontId="4"/>
  </si>
  <si>
    <t>ファンクション機能（F8）実行時</t>
    <rPh sb="7" eb="9">
      <t>キノウ</t>
    </rPh>
    <rPh sb="13" eb="15">
      <t>ジッコウ</t>
    </rPh>
    <rPh sb="15" eb="16">
      <t>ジ</t>
    </rPh>
    <phoneticPr fontId="4"/>
  </si>
  <si>
    <t>また、値を更新する際既存データはバックアップする。</t>
    <rPh sb="3" eb="4">
      <t>アタイ</t>
    </rPh>
    <rPh sb="5" eb="7">
      <t>コウシン</t>
    </rPh>
    <rPh sb="9" eb="10">
      <t>サイ</t>
    </rPh>
    <rPh sb="10" eb="12">
      <t>キゾン</t>
    </rPh>
    <phoneticPr fontId="4"/>
  </si>
  <si>
    <t>実績台数（ストローク、実績値が出ていない月は予定台数と同値）の値により各月のストローク値を算出し、保守間近及び保守切れに達する年月を割り出す。</t>
    <rPh sb="0" eb="2">
      <t>ジッセキ</t>
    </rPh>
    <rPh sb="2" eb="4">
      <t>ダイスウ</t>
    </rPh>
    <rPh sb="3" eb="4">
      <t>スウ</t>
    </rPh>
    <rPh sb="31" eb="32">
      <t>アタイ</t>
    </rPh>
    <rPh sb="35" eb="37">
      <t>カクツキ</t>
    </rPh>
    <rPh sb="43" eb="44">
      <t>チ</t>
    </rPh>
    <rPh sb="45" eb="47">
      <t>サンシュツ</t>
    </rPh>
    <rPh sb="49" eb="51">
      <t>ホシュ</t>
    </rPh>
    <rPh sb="51" eb="53">
      <t>マヂカ</t>
    </rPh>
    <rPh sb="53" eb="54">
      <t>オヨ</t>
    </rPh>
    <rPh sb="55" eb="57">
      <t>ホシュ</t>
    </rPh>
    <rPh sb="57" eb="58">
      <t>ギ</t>
    </rPh>
    <rPh sb="60" eb="61">
      <t>タッ</t>
    </rPh>
    <phoneticPr fontId="4"/>
  </si>
  <si>
    <t>入力領域クリア</t>
    <rPh sb="0" eb="2">
      <t>ニュウリョク</t>
    </rPh>
    <rPh sb="2" eb="4">
      <t>リョウイキ</t>
    </rPh>
    <phoneticPr fontId="4"/>
  </si>
  <si>
    <t>データ削除</t>
    <rPh sb="3" eb="5">
      <t>サクジョ</t>
    </rPh>
    <phoneticPr fontId="4"/>
  </si>
  <si>
    <t>データ転送、他</t>
    <rPh sb="6" eb="7">
      <t>ホカ</t>
    </rPh>
    <phoneticPr fontId="4"/>
  </si>
  <si>
    <t>年間金型保守計画は生産課で作成される生産台数推移のエクセルシートにより、年度開始前１～２ヶ月前に生産台数推移のデータが作成されるため、</t>
    <rPh sb="0" eb="2">
      <t>ネンカン</t>
    </rPh>
    <rPh sb="2" eb="4">
      <t>カナガタ</t>
    </rPh>
    <rPh sb="4" eb="6">
      <t>ホシュ</t>
    </rPh>
    <rPh sb="6" eb="8">
      <t>ケイカク</t>
    </rPh>
    <rPh sb="9" eb="11">
      <t>セイサン</t>
    </rPh>
    <rPh sb="11" eb="12">
      <t>カ</t>
    </rPh>
    <rPh sb="13" eb="15">
      <t>サクセイ</t>
    </rPh>
    <rPh sb="18" eb="20">
      <t>セイサン</t>
    </rPh>
    <rPh sb="20" eb="22">
      <t>ダイスウ</t>
    </rPh>
    <rPh sb="22" eb="24">
      <t>スイイ</t>
    </rPh>
    <rPh sb="36" eb="38">
      <t>ネンド</t>
    </rPh>
    <rPh sb="38" eb="40">
      <t>カイシ</t>
    </rPh>
    <rPh sb="40" eb="41">
      <t>マエ</t>
    </rPh>
    <rPh sb="45" eb="46">
      <t>ゲツ</t>
    </rPh>
    <rPh sb="46" eb="47">
      <t>マエ</t>
    </rPh>
    <rPh sb="48" eb="50">
      <t>セイサン</t>
    </rPh>
    <rPh sb="50" eb="52">
      <t>ダイスウ</t>
    </rPh>
    <rPh sb="52" eb="54">
      <t>スイイ</t>
    </rPh>
    <rPh sb="59" eb="61">
      <t>サクセイ</t>
    </rPh>
    <phoneticPr fontId="4"/>
  </si>
  <si>
    <t>データ作成が行われた後当処理をおこない年間金型保守計画を策定する。</t>
    <rPh sb="3" eb="5">
      <t>サクセイ</t>
    </rPh>
    <rPh sb="6" eb="7">
      <t>オコナ</t>
    </rPh>
    <rPh sb="10" eb="11">
      <t>アト</t>
    </rPh>
    <rPh sb="11" eb="12">
      <t>トウ</t>
    </rPh>
    <rPh sb="12" eb="14">
      <t>ショリ</t>
    </rPh>
    <rPh sb="19" eb="21">
      <t>ネンカン</t>
    </rPh>
    <rPh sb="21" eb="23">
      <t>カナガタ</t>
    </rPh>
    <rPh sb="23" eb="25">
      <t>ホシュ</t>
    </rPh>
    <rPh sb="25" eb="27">
      <t>ケイカク</t>
    </rPh>
    <rPh sb="28" eb="30">
      <t>サクテイ</t>
    </rPh>
    <phoneticPr fontId="4"/>
  </si>
  <si>
    <t>また、生産台数推移のデータ更新日々確認し、更新された場合は、更新データに関連する情報を再算出して年間金型保守計画のデータを更新する。</t>
    <rPh sb="3" eb="5">
      <t>セイサン</t>
    </rPh>
    <rPh sb="5" eb="7">
      <t>ダイスウ</t>
    </rPh>
    <rPh sb="7" eb="9">
      <t>スイイ</t>
    </rPh>
    <rPh sb="13" eb="15">
      <t>コウシン</t>
    </rPh>
    <rPh sb="15" eb="17">
      <t>ヒビ</t>
    </rPh>
    <rPh sb="17" eb="19">
      <t>カクニン</t>
    </rPh>
    <rPh sb="21" eb="23">
      <t>コウシン</t>
    </rPh>
    <rPh sb="26" eb="28">
      <t>バアイ</t>
    </rPh>
    <rPh sb="30" eb="32">
      <t>コウシン</t>
    </rPh>
    <rPh sb="36" eb="38">
      <t>カンレン</t>
    </rPh>
    <rPh sb="40" eb="42">
      <t>ジョウホウ</t>
    </rPh>
    <rPh sb="43" eb="44">
      <t>サイ</t>
    </rPh>
    <rPh sb="44" eb="46">
      <t>サンシュツ</t>
    </rPh>
    <rPh sb="48" eb="50">
      <t>ネンカン</t>
    </rPh>
    <rPh sb="50" eb="52">
      <t>カナガタ</t>
    </rPh>
    <rPh sb="52" eb="54">
      <t>ホシュ</t>
    </rPh>
    <rPh sb="54" eb="56">
      <t>ケイカク</t>
    </rPh>
    <rPh sb="61" eb="63">
      <t>コウシン</t>
    </rPh>
    <phoneticPr fontId="4"/>
  </si>
  <si>
    <t>生産台数推移データ</t>
    <rPh sb="0" eb="2">
      <t>セイサン</t>
    </rPh>
    <rPh sb="2" eb="4">
      <t>ダイスウ</t>
    </rPh>
    <rPh sb="4" eb="6">
      <t>スイイ</t>
    </rPh>
    <phoneticPr fontId="4"/>
  </si>
  <si>
    <t>生産台数推移データは生産課で作成される。作成されたデータは規定の場所に保管されるものとし、保管場所（フォルダ）はシステムデータとして登録される。</t>
    <rPh sb="0" eb="2">
      <t>セイサン</t>
    </rPh>
    <rPh sb="2" eb="4">
      <t>ダイスウ</t>
    </rPh>
    <rPh sb="4" eb="6">
      <t>スイイ</t>
    </rPh>
    <rPh sb="10" eb="12">
      <t>セイサン</t>
    </rPh>
    <rPh sb="12" eb="13">
      <t>カ</t>
    </rPh>
    <rPh sb="14" eb="16">
      <t>サクセイ</t>
    </rPh>
    <rPh sb="20" eb="22">
      <t>サクセイ</t>
    </rPh>
    <rPh sb="29" eb="31">
      <t>キテイ</t>
    </rPh>
    <rPh sb="32" eb="34">
      <t>バショ</t>
    </rPh>
    <rPh sb="35" eb="37">
      <t>ホカン</t>
    </rPh>
    <rPh sb="45" eb="47">
      <t>ホカン</t>
    </rPh>
    <rPh sb="47" eb="49">
      <t>バショ</t>
    </rPh>
    <rPh sb="66" eb="68">
      <t>トウロク</t>
    </rPh>
    <phoneticPr fontId="4"/>
  </si>
  <si>
    <t>年間金型保守計画</t>
    <rPh sb="0" eb="2">
      <t>ネンカン</t>
    </rPh>
    <rPh sb="2" eb="4">
      <t>カナガタ</t>
    </rPh>
    <rPh sb="4" eb="6">
      <t>ホシュ</t>
    </rPh>
    <rPh sb="6" eb="8">
      <t>ケイカク</t>
    </rPh>
    <phoneticPr fontId="4"/>
  </si>
  <si>
    <t>車種記号ではなく量産型の車種記号を使用している。</t>
    <rPh sb="0" eb="2">
      <t>シャシュ</t>
    </rPh>
    <rPh sb="2" eb="4">
      <t>キゴウ</t>
    </rPh>
    <rPh sb="8" eb="11">
      <t>リョウサンガタ</t>
    </rPh>
    <rPh sb="12" eb="14">
      <t>シャシュ</t>
    </rPh>
    <rPh sb="14" eb="16">
      <t>キゴウ</t>
    </rPh>
    <rPh sb="17" eb="19">
      <t>シヨウ</t>
    </rPh>
    <phoneticPr fontId="4"/>
  </si>
  <si>
    <t>この為、量産型車種記号と金型G車種記号の変換情報をにより生産する部品番号を判別し、生産該当部品番号から生産に使用する工具番号（金型No）を特定する</t>
    <rPh sb="2" eb="3">
      <t>タメ</t>
    </rPh>
    <rPh sb="4" eb="6">
      <t>リョウサン</t>
    </rPh>
    <rPh sb="6" eb="7">
      <t>ガタ</t>
    </rPh>
    <rPh sb="7" eb="9">
      <t>シャシュ</t>
    </rPh>
    <rPh sb="9" eb="11">
      <t>キゴウ</t>
    </rPh>
    <rPh sb="12" eb="14">
      <t>カナガタ</t>
    </rPh>
    <rPh sb="15" eb="17">
      <t>シャシュ</t>
    </rPh>
    <rPh sb="17" eb="19">
      <t>キゴウ</t>
    </rPh>
    <rPh sb="20" eb="22">
      <t>ヘンカン</t>
    </rPh>
    <rPh sb="22" eb="24">
      <t>ジョウホウ</t>
    </rPh>
    <rPh sb="28" eb="30">
      <t>セイサン</t>
    </rPh>
    <rPh sb="32" eb="34">
      <t>ブヒン</t>
    </rPh>
    <rPh sb="34" eb="36">
      <t>バンゴウ</t>
    </rPh>
    <rPh sb="37" eb="39">
      <t>ハンベツ</t>
    </rPh>
    <rPh sb="41" eb="43">
      <t>セイサン</t>
    </rPh>
    <rPh sb="43" eb="45">
      <t>ガイトウ</t>
    </rPh>
    <rPh sb="45" eb="47">
      <t>ブヒン</t>
    </rPh>
    <rPh sb="47" eb="49">
      <t>バンゴウ</t>
    </rPh>
    <rPh sb="51" eb="53">
      <t>セイサン</t>
    </rPh>
    <rPh sb="54" eb="56">
      <t>シヨウ</t>
    </rPh>
    <rPh sb="58" eb="60">
      <t>コウグ</t>
    </rPh>
    <rPh sb="60" eb="62">
      <t>バンゴウ</t>
    </rPh>
    <rPh sb="63" eb="65">
      <t>カナガタ</t>
    </rPh>
    <rPh sb="69" eb="71">
      <t>トクテイ</t>
    </rPh>
    <phoneticPr fontId="4"/>
  </si>
  <si>
    <t>車種記号</t>
    <rPh sb="0" eb="2">
      <t>シャシュ</t>
    </rPh>
    <rPh sb="2" eb="4">
      <t>キゴウ</t>
    </rPh>
    <phoneticPr fontId="4"/>
  </si>
  <si>
    <t>起点情報</t>
    <rPh sb="0" eb="2">
      <t>キテン</t>
    </rPh>
    <rPh sb="2" eb="4">
      <t>ジョウホウ</t>
    </rPh>
    <phoneticPr fontId="4"/>
  </si>
  <si>
    <t>年間金型保守計画データを作る時点での各工具番号累計ストローク値を起点とし、累計ストロークバッチ処理が最後に動作した日付を起点日とする。</t>
    <rPh sb="0" eb="2">
      <t>ネンカン</t>
    </rPh>
    <rPh sb="2" eb="4">
      <t>カナガタ</t>
    </rPh>
    <rPh sb="4" eb="6">
      <t>ホシュ</t>
    </rPh>
    <rPh sb="6" eb="8">
      <t>ケイカク</t>
    </rPh>
    <rPh sb="12" eb="13">
      <t>ツク</t>
    </rPh>
    <rPh sb="14" eb="16">
      <t>ジテン</t>
    </rPh>
    <rPh sb="18" eb="19">
      <t>カク</t>
    </rPh>
    <rPh sb="19" eb="21">
      <t>コウグ</t>
    </rPh>
    <rPh sb="21" eb="23">
      <t>バンゴウ</t>
    </rPh>
    <rPh sb="23" eb="25">
      <t>ルイケイ</t>
    </rPh>
    <rPh sb="30" eb="31">
      <t>チ</t>
    </rPh>
    <rPh sb="32" eb="34">
      <t>キテン</t>
    </rPh>
    <rPh sb="37" eb="39">
      <t>ルイケイ</t>
    </rPh>
    <rPh sb="47" eb="49">
      <t>ショリ</t>
    </rPh>
    <rPh sb="50" eb="52">
      <t>サイゴ</t>
    </rPh>
    <rPh sb="53" eb="55">
      <t>ドウサ</t>
    </rPh>
    <rPh sb="57" eb="59">
      <t>ヒヅケ</t>
    </rPh>
    <rPh sb="60" eb="62">
      <t>キテン</t>
    </rPh>
    <rPh sb="62" eb="63">
      <t>ビ</t>
    </rPh>
    <phoneticPr fontId="4"/>
  </si>
  <si>
    <t>この起点情報を元にして、該当年度の年間金型保守計画データを作成する。</t>
    <rPh sb="2" eb="4">
      <t>キテン</t>
    </rPh>
    <rPh sb="4" eb="6">
      <t>ジョウホウ</t>
    </rPh>
    <rPh sb="7" eb="8">
      <t>モト</t>
    </rPh>
    <rPh sb="12" eb="14">
      <t>ガイトウ</t>
    </rPh>
    <rPh sb="14" eb="16">
      <t>ネンド</t>
    </rPh>
    <rPh sb="17" eb="19">
      <t>ネンカン</t>
    </rPh>
    <rPh sb="19" eb="21">
      <t>カナガタ</t>
    </rPh>
    <rPh sb="21" eb="23">
      <t>ホシュ</t>
    </rPh>
    <rPh sb="23" eb="25">
      <t>ケイカク</t>
    </rPh>
    <rPh sb="29" eb="31">
      <t>サクセイ</t>
    </rPh>
    <phoneticPr fontId="4"/>
  </si>
  <si>
    <t>フラグ情報</t>
    <rPh sb="3" eb="5">
      <t>ジョウホウ</t>
    </rPh>
    <phoneticPr fontId="4"/>
  </si>
  <si>
    <t>年間保守計画画面での処理判別の為、更新フラグ及び保守計画実施フラグを準備する。</t>
    <rPh sb="0" eb="2">
      <t>ネンカン</t>
    </rPh>
    <rPh sb="2" eb="4">
      <t>ホシュ</t>
    </rPh>
    <rPh sb="4" eb="6">
      <t>ケイカク</t>
    </rPh>
    <rPh sb="6" eb="8">
      <t>ガメン</t>
    </rPh>
    <rPh sb="10" eb="12">
      <t>ショリ</t>
    </rPh>
    <rPh sb="12" eb="14">
      <t>ハンベツ</t>
    </rPh>
    <rPh sb="15" eb="16">
      <t>タメ</t>
    </rPh>
    <rPh sb="17" eb="19">
      <t>コウシン</t>
    </rPh>
    <rPh sb="22" eb="23">
      <t>オヨ</t>
    </rPh>
    <rPh sb="24" eb="26">
      <t>ホシュ</t>
    </rPh>
    <rPh sb="26" eb="28">
      <t>ケイカク</t>
    </rPh>
    <rPh sb="28" eb="30">
      <t>ジッシ</t>
    </rPh>
    <rPh sb="34" eb="36">
      <t>ジュンビ</t>
    </rPh>
    <phoneticPr fontId="4"/>
  </si>
  <si>
    <t>この二つのフラグ値が同じ場合はデータ更新が行われていないと判断し、生産台数推移データが更新されていた場合は該当する工具番号の生産実績台数を更新</t>
    <rPh sb="2" eb="3">
      <t>フタ</t>
    </rPh>
    <rPh sb="8" eb="9">
      <t>チ</t>
    </rPh>
    <rPh sb="10" eb="11">
      <t>オナ</t>
    </rPh>
    <rPh sb="12" eb="14">
      <t>バアイ</t>
    </rPh>
    <rPh sb="18" eb="20">
      <t>コウシン</t>
    </rPh>
    <rPh sb="21" eb="22">
      <t>オコナ</t>
    </rPh>
    <rPh sb="29" eb="31">
      <t>ハンダン</t>
    </rPh>
    <rPh sb="33" eb="35">
      <t>セイサン</t>
    </rPh>
    <rPh sb="35" eb="37">
      <t>ダイスウ</t>
    </rPh>
    <rPh sb="37" eb="39">
      <t>スイイ</t>
    </rPh>
    <rPh sb="43" eb="45">
      <t>コウシン</t>
    </rPh>
    <rPh sb="50" eb="52">
      <t>バアイ</t>
    </rPh>
    <rPh sb="53" eb="55">
      <t>ガイトウ</t>
    </rPh>
    <rPh sb="57" eb="59">
      <t>コウグ</t>
    </rPh>
    <rPh sb="59" eb="61">
      <t>バンゴウ</t>
    </rPh>
    <rPh sb="62" eb="64">
      <t>セイサン</t>
    </rPh>
    <rPh sb="64" eb="66">
      <t>ジッセキ</t>
    </rPh>
    <rPh sb="66" eb="68">
      <t>ダイスウ</t>
    </rPh>
    <rPh sb="69" eb="71">
      <t>コウシン</t>
    </rPh>
    <phoneticPr fontId="4"/>
  </si>
  <si>
    <t>するため保守計画を再実行する必要がある。</t>
    <rPh sb="4" eb="6">
      <t>ホシュ</t>
    </rPh>
    <rPh sb="6" eb="8">
      <t>ケイカク</t>
    </rPh>
    <rPh sb="9" eb="12">
      <t>サイジッコウ</t>
    </rPh>
    <rPh sb="14" eb="16">
      <t>ヒツヨウ</t>
    </rPh>
    <phoneticPr fontId="4"/>
  </si>
  <si>
    <t>この為、更新フラグをインクリメント（インクリメント値：１）して、保守計画の再実行が実施されているか否かを判断する。</t>
    <rPh sb="2" eb="3">
      <t>タメ</t>
    </rPh>
    <rPh sb="32" eb="34">
      <t>ホシュ</t>
    </rPh>
    <rPh sb="34" eb="36">
      <t>ケイカク</t>
    </rPh>
    <rPh sb="37" eb="40">
      <t>サイジッコウ</t>
    </rPh>
    <phoneticPr fontId="4"/>
  </si>
  <si>
    <t>また、新規に年間金型保守計画データを作成した場合は保守計画実施フラグをー１に設定し、それ以降で年間保守計画画面が開かれた場合に保守計画を実行</t>
    <rPh sb="63" eb="65">
      <t>ホシュ</t>
    </rPh>
    <rPh sb="65" eb="67">
      <t>ケイカク</t>
    </rPh>
    <rPh sb="68" eb="70">
      <t>ジッコウ</t>
    </rPh>
    <phoneticPr fontId="4"/>
  </si>
  <si>
    <t>できるようにする。</t>
    <phoneticPr fontId="4"/>
  </si>
  <si>
    <t>ストローク係数</t>
    <rPh sb="5" eb="7">
      <t>ケイスウ</t>
    </rPh>
    <phoneticPr fontId="4"/>
  </si>
  <si>
    <t>車種１台生産する際に同じ部品を複数生産する場合がある為、各部品番号別に係数をもたせ、保守計画を策定する際にはこの係数を乗算してストローク値を</t>
    <rPh sb="0" eb="2">
      <t>シャシュ</t>
    </rPh>
    <rPh sb="3" eb="4">
      <t>ダイ</t>
    </rPh>
    <rPh sb="4" eb="6">
      <t>セイサン</t>
    </rPh>
    <rPh sb="8" eb="9">
      <t>サイ</t>
    </rPh>
    <rPh sb="10" eb="11">
      <t>オナ</t>
    </rPh>
    <rPh sb="12" eb="14">
      <t>ブヒン</t>
    </rPh>
    <rPh sb="15" eb="17">
      <t>フクスウ</t>
    </rPh>
    <rPh sb="17" eb="19">
      <t>セイサン</t>
    </rPh>
    <rPh sb="21" eb="23">
      <t>バアイ</t>
    </rPh>
    <rPh sb="26" eb="27">
      <t>タメ</t>
    </rPh>
    <rPh sb="28" eb="29">
      <t>カク</t>
    </rPh>
    <rPh sb="29" eb="31">
      <t>ブヒン</t>
    </rPh>
    <rPh sb="31" eb="33">
      <t>バンゴウ</t>
    </rPh>
    <rPh sb="33" eb="34">
      <t>ベツ</t>
    </rPh>
    <rPh sb="35" eb="37">
      <t>ケイスウ</t>
    </rPh>
    <rPh sb="42" eb="44">
      <t>ホシュ</t>
    </rPh>
    <rPh sb="44" eb="46">
      <t>ケイカク</t>
    </rPh>
    <rPh sb="47" eb="49">
      <t>サクテイ</t>
    </rPh>
    <rPh sb="51" eb="52">
      <t>サイ</t>
    </rPh>
    <rPh sb="56" eb="58">
      <t>ケイスウ</t>
    </rPh>
    <rPh sb="59" eb="61">
      <t>ジョウサン</t>
    </rPh>
    <rPh sb="68" eb="69">
      <t>チ</t>
    </rPh>
    <phoneticPr fontId="4"/>
  </si>
  <si>
    <t>算出する。</t>
    <rPh sb="0" eb="2">
      <t>サンシュツ</t>
    </rPh>
    <phoneticPr fontId="4"/>
  </si>
  <si>
    <t>生産台数推移データの保管フォルダは「\\upk-dtss\upkroot\K20_生産課\公開参照\生産台数推移\」の下に年度別に保管されており、該当年度のフォルダ名</t>
    <rPh sb="0" eb="2">
      <t>セイサン</t>
    </rPh>
    <rPh sb="2" eb="4">
      <t>ダイスウ</t>
    </rPh>
    <rPh sb="4" eb="6">
      <t>スイイ</t>
    </rPh>
    <rPh sb="10" eb="12">
      <t>ホカン</t>
    </rPh>
    <rPh sb="59" eb="60">
      <t>シタ</t>
    </rPh>
    <rPh sb="61" eb="63">
      <t>ネンド</t>
    </rPh>
    <rPh sb="63" eb="64">
      <t>ベツ</t>
    </rPh>
    <rPh sb="65" eb="67">
      <t>ホカン</t>
    </rPh>
    <phoneticPr fontId="4"/>
  </si>
  <si>
    <t>には頭に”☆”マークが付与されている。</t>
    <phoneticPr fontId="4"/>
  </si>
  <si>
    <t>初回以降</t>
    <rPh sb="0" eb="2">
      <t>ショカイ</t>
    </rPh>
    <rPh sb="2" eb="4">
      <t>イコウ</t>
    </rPh>
    <phoneticPr fontId="4"/>
  </si>
  <si>
    <t>値のバックアップ</t>
    <rPh sb="0" eb="1">
      <t>アタイ</t>
    </rPh>
    <phoneticPr fontId="4"/>
  </si>
  <si>
    <t>生産台数推移データが更新された場合は年間金型保守計画のデータも更新されるが、この際は旧値をバックアップして変化点が認識できるようにする。</t>
    <rPh sb="0" eb="2">
      <t>セイサン</t>
    </rPh>
    <rPh sb="2" eb="4">
      <t>ダイスウ</t>
    </rPh>
    <rPh sb="4" eb="6">
      <t>スイイ</t>
    </rPh>
    <rPh sb="10" eb="12">
      <t>コウシン</t>
    </rPh>
    <rPh sb="15" eb="17">
      <t>バアイ</t>
    </rPh>
    <rPh sb="18" eb="20">
      <t>ネンカン</t>
    </rPh>
    <rPh sb="20" eb="22">
      <t>カナガタ</t>
    </rPh>
    <rPh sb="22" eb="24">
      <t>ホシュ</t>
    </rPh>
    <rPh sb="24" eb="26">
      <t>ケイカク</t>
    </rPh>
    <rPh sb="31" eb="33">
      <t>コウシン</t>
    </rPh>
    <rPh sb="40" eb="41">
      <t>サイ</t>
    </rPh>
    <rPh sb="42" eb="43">
      <t>キュウ</t>
    </rPh>
    <rPh sb="43" eb="44">
      <t>アタイ</t>
    </rPh>
    <rPh sb="53" eb="55">
      <t>ヘンカ</t>
    </rPh>
    <rPh sb="55" eb="56">
      <t>テン</t>
    </rPh>
    <rPh sb="57" eb="59">
      <t>ニンシキ</t>
    </rPh>
    <phoneticPr fontId="4"/>
  </si>
  <si>
    <t>月間金型保守情報</t>
    <rPh sb="0" eb="2">
      <t>ゲッカン</t>
    </rPh>
    <rPh sb="2" eb="4">
      <t>カナガタ</t>
    </rPh>
    <rPh sb="4" eb="6">
      <t>ホシュ</t>
    </rPh>
    <rPh sb="6" eb="8">
      <t>ジョウホウ</t>
    </rPh>
    <phoneticPr fontId="4"/>
  </si>
  <si>
    <t>月間金型保守計画は圧造課で作成される大日程のエクセルシートにより、作成・データ更新する。</t>
    <rPh sb="0" eb="2">
      <t>ゲッカン</t>
    </rPh>
    <rPh sb="2" eb="4">
      <t>カナガタ</t>
    </rPh>
    <rPh sb="4" eb="6">
      <t>ホシュ</t>
    </rPh>
    <rPh sb="6" eb="8">
      <t>ケイカク</t>
    </rPh>
    <rPh sb="9" eb="11">
      <t>アツゾウ</t>
    </rPh>
    <rPh sb="11" eb="12">
      <t>カ</t>
    </rPh>
    <rPh sb="13" eb="15">
      <t>サクセイ</t>
    </rPh>
    <rPh sb="18" eb="19">
      <t>ダイ</t>
    </rPh>
    <rPh sb="19" eb="21">
      <t>ニッテイ</t>
    </rPh>
    <rPh sb="33" eb="35">
      <t>サクセイ</t>
    </rPh>
    <rPh sb="39" eb="41">
      <t>コウシン</t>
    </rPh>
    <phoneticPr fontId="4"/>
  </si>
  <si>
    <t>該当年度の月間金型保守計画データが存在しない場合は年間金型保守情報のデータをコピーして処理を開始する。</t>
    <rPh sb="0" eb="2">
      <t>ガイトウ</t>
    </rPh>
    <rPh sb="2" eb="4">
      <t>ネンド</t>
    </rPh>
    <rPh sb="5" eb="7">
      <t>ゲッカン</t>
    </rPh>
    <rPh sb="7" eb="9">
      <t>カナガタ</t>
    </rPh>
    <rPh sb="9" eb="11">
      <t>ホシュ</t>
    </rPh>
    <rPh sb="11" eb="13">
      <t>ケイカク</t>
    </rPh>
    <rPh sb="17" eb="19">
      <t>ソンザイ</t>
    </rPh>
    <rPh sb="22" eb="24">
      <t>バアイ</t>
    </rPh>
    <rPh sb="25" eb="27">
      <t>ネンカン</t>
    </rPh>
    <rPh sb="27" eb="29">
      <t>カナガタ</t>
    </rPh>
    <rPh sb="29" eb="31">
      <t>ホシュ</t>
    </rPh>
    <rPh sb="31" eb="33">
      <t>ジョウホウ</t>
    </rPh>
    <rPh sb="43" eb="45">
      <t>ショリ</t>
    </rPh>
    <rPh sb="46" eb="48">
      <t>カイシ</t>
    </rPh>
    <phoneticPr fontId="4"/>
  </si>
  <si>
    <t>また、大日程のデータ更新日々確認して更新されていた場合は、更新データに関連する情報を再算出して月間金型保守計画のデータを更新する。</t>
    <rPh sb="3" eb="4">
      <t>ダイ</t>
    </rPh>
    <rPh sb="4" eb="6">
      <t>ニッテイ</t>
    </rPh>
    <rPh sb="10" eb="12">
      <t>コウシン</t>
    </rPh>
    <rPh sb="12" eb="14">
      <t>ヒビ</t>
    </rPh>
    <rPh sb="14" eb="16">
      <t>カクニン</t>
    </rPh>
    <rPh sb="18" eb="20">
      <t>コウシン</t>
    </rPh>
    <rPh sb="25" eb="27">
      <t>バアイ</t>
    </rPh>
    <rPh sb="29" eb="31">
      <t>コウシン</t>
    </rPh>
    <rPh sb="35" eb="37">
      <t>カンレン</t>
    </rPh>
    <rPh sb="39" eb="41">
      <t>ジョウホウ</t>
    </rPh>
    <rPh sb="42" eb="43">
      <t>サイ</t>
    </rPh>
    <rPh sb="43" eb="45">
      <t>サンシュツ</t>
    </rPh>
    <rPh sb="47" eb="48">
      <t>ゲツ</t>
    </rPh>
    <rPh sb="49" eb="51">
      <t>カナガタ</t>
    </rPh>
    <rPh sb="51" eb="53">
      <t>ホシュ</t>
    </rPh>
    <rPh sb="53" eb="55">
      <t>ケイカク</t>
    </rPh>
    <rPh sb="60" eb="62">
      <t>コウシン</t>
    </rPh>
    <phoneticPr fontId="4"/>
  </si>
  <si>
    <t>大日程データ</t>
    <rPh sb="0" eb="1">
      <t>ダイ</t>
    </rPh>
    <rPh sb="1" eb="3">
      <t>ニッテイ</t>
    </rPh>
    <phoneticPr fontId="4"/>
  </si>
  <si>
    <t>大日程データは圧造課で作成され、作成されたデータは規定の場所に保管されるものとし、保管場所（フォルダ）はシステムデータとして登録される。</t>
    <rPh sb="0" eb="1">
      <t>ダイ</t>
    </rPh>
    <rPh sb="1" eb="3">
      <t>ニッテイ</t>
    </rPh>
    <rPh sb="7" eb="9">
      <t>アツゾウ</t>
    </rPh>
    <rPh sb="9" eb="10">
      <t>カ</t>
    </rPh>
    <rPh sb="11" eb="13">
      <t>サクセイ</t>
    </rPh>
    <rPh sb="16" eb="18">
      <t>サクセイ</t>
    </rPh>
    <rPh sb="25" eb="27">
      <t>キテイ</t>
    </rPh>
    <rPh sb="28" eb="30">
      <t>バショ</t>
    </rPh>
    <rPh sb="31" eb="33">
      <t>ホカン</t>
    </rPh>
    <rPh sb="41" eb="43">
      <t>ホカン</t>
    </rPh>
    <rPh sb="43" eb="45">
      <t>バショ</t>
    </rPh>
    <rPh sb="62" eb="64">
      <t>トウロク</t>
    </rPh>
    <phoneticPr fontId="4"/>
  </si>
  <si>
    <t>また、日々ファイルの更新日を確認し、更新日が新しくなっていた場合は月間金型保守計画のデータを更新する。</t>
    <rPh sb="3" eb="5">
      <t>ヒビ</t>
    </rPh>
    <rPh sb="10" eb="12">
      <t>コウシン</t>
    </rPh>
    <rPh sb="12" eb="13">
      <t>ビ</t>
    </rPh>
    <rPh sb="14" eb="16">
      <t>カクニン</t>
    </rPh>
    <rPh sb="18" eb="20">
      <t>コウシン</t>
    </rPh>
    <rPh sb="20" eb="21">
      <t>ビ</t>
    </rPh>
    <rPh sb="22" eb="23">
      <t>アタラ</t>
    </rPh>
    <rPh sb="30" eb="32">
      <t>バアイ</t>
    </rPh>
    <rPh sb="33" eb="35">
      <t>ゲッカン</t>
    </rPh>
    <rPh sb="35" eb="37">
      <t>カナガタ</t>
    </rPh>
    <rPh sb="37" eb="39">
      <t>ホシュ</t>
    </rPh>
    <rPh sb="39" eb="41">
      <t>ケイカク</t>
    </rPh>
    <rPh sb="46" eb="48">
      <t>コウシン</t>
    </rPh>
    <phoneticPr fontId="4"/>
  </si>
  <si>
    <t>また、日々ファイルの更新日を確認し、更新日が新しくなっていた場合は年間金型保守計画のデータを更新する。</t>
    <rPh sb="3" eb="5">
      <t>ヒビ</t>
    </rPh>
    <rPh sb="10" eb="12">
      <t>コウシン</t>
    </rPh>
    <rPh sb="12" eb="13">
      <t>ビ</t>
    </rPh>
    <rPh sb="14" eb="16">
      <t>カクニン</t>
    </rPh>
    <rPh sb="18" eb="20">
      <t>コウシン</t>
    </rPh>
    <rPh sb="20" eb="21">
      <t>ビ</t>
    </rPh>
    <rPh sb="22" eb="23">
      <t>アタラ</t>
    </rPh>
    <rPh sb="30" eb="32">
      <t>バアイ</t>
    </rPh>
    <rPh sb="33" eb="35">
      <t>ネンカン</t>
    </rPh>
    <rPh sb="35" eb="37">
      <t>カナガタ</t>
    </rPh>
    <rPh sb="37" eb="39">
      <t>ホシュ</t>
    </rPh>
    <rPh sb="39" eb="41">
      <t>ケイカク</t>
    </rPh>
    <rPh sb="46" eb="48">
      <t>コウシン</t>
    </rPh>
    <phoneticPr fontId="4"/>
  </si>
  <si>
    <t>「\\upk-dtss\upkroot\K60_圧造課\部署書込\圧造課共有\00. 個人用\鐘ヶ江\大日程\」</t>
    <phoneticPr fontId="4"/>
  </si>
  <si>
    <t>「\\upk-dtss\upkroot\K60_圧造課\部署書込\圧造課共有\00. 個人用\鐘ヶ江\大日程(鐘）</t>
    <phoneticPr fontId="4"/>
  </si>
  <si>
    <t>上記フォルダの下に年月別に保管されいる。</t>
    <rPh sb="0" eb="2">
      <t>ジョウキ</t>
    </rPh>
    <phoneticPr fontId="4"/>
  </si>
  <si>
    <t>※鐘ヶ江担当ライン</t>
    <rPh sb="1" eb="4">
      <t>カネガエ</t>
    </rPh>
    <rPh sb="4" eb="6">
      <t>タントウ</t>
    </rPh>
    <phoneticPr fontId="4"/>
  </si>
  <si>
    <t>※鐘ヶ江以外ライン</t>
    <rPh sb="1" eb="4">
      <t>カネガエ</t>
    </rPh>
    <rPh sb="4" eb="6">
      <t>イガイ</t>
    </rPh>
    <phoneticPr fontId="4"/>
  </si>
  <si>
    <t>月間金型保守計画</t>
    <rPh sb="0" eb="2">
      <t>ゲッカン</t>
    </rPh>
    <rPh sb="2" eb="4">
      <t>カナガタ</t>
    </rPh>
    <rPh sb="4" eb="6">
      <t>ホシュ</t>
    </rPh>
    <rPh sb="6" eb="8">
      <t>ケイカク</t>
    </rPh>
    <phoneticPr fontId="4"/>
  </si>
  <si>
    <t>部品番号</t>
    <rPh sb="0" eb="2">
      <t>ブヒン</t>
    </rPh>
    <rPh sb="2" eb="4">
      <t>バンゴウ</t>
    </rPh>
    <phoneticPr fontId="4"/>
  </si>
  <si>
    <t>年間金型保守計画は上記の通り生産台数推移を元に作成されるが、生産台数推移からの情報は車種のみの記載であり、なおかつ金型グループで通常使用している</t>
    <rPh sb="0" eb="2">
      <t>ネンカン</t>
    </rPh>
    <rPh sb="2" eb="8">
      <t>カナガタホシュケイカク</t>
    </rPh>
    <rPh sb="9" eb="11">
      <t>ジョウキ</t>
    </rPh>
    <rPh sb="12" eb="13">
      <t>トオ</t>
    </rPh>
    <rPh sb="14" eb="16">
      <t>セイサン</t>
    </rPh>
    <rPh sb="16" eb="18">
      <t>ダイスウ</t>
    </rPh>
    <rPh sb="18" eb="20">
      <t>スイイ</t>
    </rPh>
    <rPh sb="21" eb="22">
      <t>モト</t>
    </rPh>
    <rPh sb="23" eb="25">
      <t>サクセイ</t>
    </rPh>
    <rPh sb="30" eb="36">
      <t>セイサンダイスウスイイ</t>
    </rPh>
    <rPh sb="39" eb="41">
      <t>ジョウホウ</t>
    </rPh>
    <rPh sb="42" eb="44">
      <t>シャシュ</t>
    </rPh>
    <rPh sb="47" eb="49">
      <t>キサイ</t>
    </rPh>
    <rPh sb="57" eb="59">
      <t>カナガタ</t>
    </rPh>
    <rPh sb="64" eb="66">
      <t>ツウジョウ</t>
    </rPh>
    <rPh sb="66" eb="68">
      <t>シヨウ</t>
    </rPh>
    <phoneticPr fontId="4"/>
  </si>
  <si>
    <t>月年間金型保守計画は上記の通り大日程を元に作成されるが、大日程に記載されている部品番号のセルには不要なメモ情報も記載されている。</t>
    <rPh sb="0" eb="1">
      <t>ゲツ</t>
    </rPh>
    <rPh sb="1" eb="3">
      <t>ネンカン</t>
    </rPh>
    <rPh sb="3" eb="9">
      <t>カナガタホシュケイカク</t>
    </rPh>
    <rPh sb="10" eb="12">
      <t>ジョウキ</t>
    </rPh>
    <rPh sb="13" eb="14">
      <t>トオ</t>
    </rPh>
    <rPh sb="15" eb="16">
      <t>ダイ</t>
    </rPh>
    <rPh sb="16" eb="18">
      <t>ニッテイ</t>
    </rPh>
    <rPh sb="19" eb="20">
      <t>モト</t>
    </rPh>
    <rPh sb="21" eb="23">
      <t>サクセイ</t>
    </rPh>
    <rPh sb="28" eb="29">
      <t>ダイ</t>
    </rPh>
    <rPh sb="29" eb="31">
      <t>ニッテイ</t>
    </rPh>
    <rPh sb="32" eb="34">
      <t>キサイ</t>
    </rPh>
    <rPh sb="39" eb="41">
      <t>ブヒン</t>
    </rPh>
    <rPh sb="41" eb="43">
      <t>バンゴウ</t>
    </rPh>
    <rPh sb="48" eb="50">
      <t>フヨウ</t>
    </rPh>
    <rPh sb="53" eb="55">
      <t>ジョウホウ</t>
    </rPh>
    <rPh sb="56" eb="58">
      <t>キサイ</t>
    </rPh>
    <phoneticPr fontId="4"/>
  </si>
  <si>
    <t>プログラムによって必要なデータ（部品番号のみのデータ）にするにはロジックが難しい為、大日程の部品番号欄に記載されている情報から該当する部品番号</t>
    <rPh sb="9" eb="11">
      <t>ヒツヨウ</t>
    </rPh>
    <rPh sb="16" eb="18">
      <t>ブヒン</t>
    </rPh>
    <rPh sb="18" eb="20">
      <t>バンゴウ</t>
    </rPh>
    <rPh sb="37" eb="38">
      <t>ムズカ</t>
    </rPh>
    <rPh sb="40" eb="41">
      <t>タメ</t>
    </rPh>
    <rPh sb="42" eb="43">
      <t>ダイ</t>
    </rPh>
    <rPh sb="43" eb="45">
      <t>ニッテイ</t>
    </rPh>
    <rPh sb="46" eb="48">
      <t>ブヒン</t>
    </rPh>
    <rPh sb="48" eb="50">
      <t>バンゴウ</t>
    </rPh>
    <rPh sb="50" eb="51">
      <t>ラン</t>
    </rPh>
    <rPh sb="52" eb="54">
      <t>キサイ</t>
    </rPh>
    <rPh sb="59" eb="61">
      <t>ジョウホウ</t>
    </rPh>
    <rPh sb="63" eb="65">
      <t>ガイトウ</t>
    </rPh>
    <rPh sb="67" eb="69">
      <t>ブヒン</t>
    </rPh>
    <rPh sb="69" eb="71">
      <t>バンゴウ</t>
    </rPh>
    <phoneticPr fontId="4"/>
  </si>
  <si>
    <t>に紐づけする情報を設ける。</t>
    <rPh sb="1" eb="2">
      <t>ヒモ</t>
    </rPh>
    <rPh sb="6" eb="8">
      <t>ジョウホウ</t>
    </rPh>
    <rPh sb="9" eb="10">
      <t>モウ</t>
    </rPh>
    <phoneticPr fontId="4"/>
  </si>
  <si>
    <t>大日程の部品番号欄</t>
    <rPh sb="0" eb="1">
      <t>ダイ</t>
    </rPh>
    <rPh sb="1" eb="3">
      <t>ニッテイ</t>
    </rPh>
    <rPh sb="4" eb="6">
      <t>ブヒン</t>
    </rPh>
    <rPh sb="6" eb="8">
      <t>バンゴウ</t>
    </rPh>
    <rPh sb="8" eb="9">
      <t>ラン</t>
    </rPh>
    <phoneticPr fontId="4"/>
  </si>
  <si>
    <t>圧造課用部品番号</t>
    <rPh sb="0" eb="2">
      <t>アツゾウ</t>
    </rPh>
    <rPh sb="2" eb="3">
      <t>カ</t>
    </rPh>
    <rPh sb="3" eb="4">
      <t>ヨウ</t>
    </rPh>
    <rPh sb="4" eb="6">
      <t>ブヒン</t>
    </rPh>
    <rPh sb="6" eb="8">
      <t>バンゴウ</t>
    </rPh>
    <phoneticPr fontId="4"/>
  </si>
  <si>
    <t>圧造課で使用している部品番号情報は運用の観点から正式な部品番号ではない。</t>
    <rPh sb="0" eb="2">
      <t>アツゾウ</t>
    </rPh>
    <rPh sb="2" eb="3">
      <t>カ</t>
    </rPh>
    <rPh sb="4" eb="6">
      <t>シヨウ</t>
    </rPh>
    <rPh sb="10" eb="12">
      <t>ブヒン</t>
    </rPh>
    <rPh sb="12" eb="14">
      <t>バンゴウ</t>
    </rPh>
    <rPh sb="14" eb="16">
      <t>ジョウホウ</t>
    </rPh>
    <rPh sb="17" eb="19">
      <t>ウンヨウ</t>
    </rPh>
    <rPh sb="20" eb="22">
      <t>カンテン</t>
    </rPh>
    <rPh sb="24" eb="26">
      <t>セイシキ</t>
    </rPh>
    <rPh sb="27" eb="29">
      <t>ブヒン</t>
    </rPh>
    <rPh sb="29" eb="31">
      <t>バンゴウ</t>
    </rPh>
    <phoneticPr fontId="4"/>
  </si>
  <si>
    <t>左右部品を一度のプレスで作成するなどの部品がある為、統合された部品番号となる。（左右部品を表す部品番号）</t>
    <rPh sb="0" eb="2">
      <t>サユウ</t>
    </rPh>
    <rPh sb="2" eb="4">
      <t>ブヒン</t>
    </rPh>
    <rPh sb="5" eb="7">
      <t>イチド</t>
    </rPh>
    <rPh sb="12" eb="14">
      <t>サクセイ</t>
    </rPh>
    <rPh sb="19" eb="21">
      <t>ブヒン</t>
    </rPh>
    <rPh sb="24" eb="25">
      <t>タメ</t>
    </rPh>
    <rPh sb="26" eb="28">
      <t>トウゴウ</t>
    </rPh>
    <rPh sb="31" eb="33">
      <t>ブヒン</t>
    </rPh>
    <rPh sb="33" eb="35">
      <t>バンゴウ</t>
    </rPh>
    <rPh sb="40" eb="42">
      <t>サユウ</t>
    </rPh>
    <rPh sb="42" eb="44">
      <t>ブヒン</t>
    </rPh>
    <rPh sb="45" eb="46">
      <t>アラワ</t>
    </rPh>
    <rPh sb="47" eb="49">
      <t>ブヒン</t>
    </rPh>
    <rPh sb="49" eb="51">
      <t>バンゴウ</t>
    </rPh>
    <phoneticPr fontId="4"/>
  </si>
  <si>
    <t>この為、圧造課用部品番号と金型Gで登録した正式な部品番号と紐づけする情報を設ける。</t>
    <rPh sb="2" eb="3">
      <t>タメ</t>
    </rPh>
    <rPh sb="4" eb="6">
      <t>アツゾウ</t>
    </rPh>
    <rPh sb="6" eb="7">
      <t>カ</t>
    </rPh>
    <rPh sb="7" eb="8">
      <t>ヨウ</t>
    </rPh>
    <rPh sb="8" eb="10">
      <t>ブヒン</t>
    </rPh>
    <rPh sb="10" eb="12">
      <t>バンゴウ</t>
    </rPh>
    <rPh sb="13" eb="15">
      <t>カナガタ</t>
    </rPh>
    <rPh sb="17" eb="19">
      <t>トウロク</t>
    </rPh>
    <rPh sb="21" eb="23">
      <t>セイシキ</t>
    </rPh>
    <rPh sb="24" eb="26">
      <t>ブヒン</t>
    </rPh>
    <rPh sb="26" eb="28">
      <t>バンゴウ</t>
    </rPh>
    <rPh sb="29" eb="30">
      <t>ヒモ</t>
    </rPh>
    <rPh sb="34" eb="36">
      <t>ジョウホウ</t>
    </rPh>
    <rPh sb="37" eb="38">
      <t>モウ</t>
    </rPh>
    <phoneticPr fontId="4"/>
  </si>
  <si>
    <t>正式部品番号</t>
    <rPh sb="0" eb="2">
      <t>セイシキ</t>
    </rPh>
    <rPh sb="2" eb="4">
      <t>ブヒン</t>
    </rPh>
    <rPh sb="4" eb="6">
      <t>バンゴウ</t>
    </rPh>
    <phoneticPr fontId="4"/>
  </si>
  <si>
    <t>上記①.1と①.2及び正式な部品番号マスタにより、大日程の部品番号情報から該当する正式な部品番号を判定する。</t>
    <rPh sb="0" eb="2">
      <t>ジョウキ</t>
    </rPh>
    <rPh sb="9" eb="10">
      <t>オヨ</t>
    </rPh>
    <rPh sb="11" eb="13">
      <t>セイシキ</t>
    </rPh>
    <rPh sb="14" eb="16">
      <t>ブヒン</t>
    </rPh>
    <rPh sb="16" eb="18">
      <t>バンゴウ</t>
    </rPh>
    <rPh sb="25" eb="26">
      <t>ダイ</t>
    </rPh>
    <rPh sb="26" eb="28">
      <t>ニッテイ</t>
    </rPh>
    <rPh sb="29" eb="31">
      <t>ブヒン</t>
    </rPh>
    <rPh sb="31" eb="33">
      <t>バンゴウ</t>
    </rPh>
    <rPh sb="33" eb="35">
      <t>ジョウホウ</t>
    </rPh>
    <rPh sb="37" eb="39">
      <t>ガイトウ</t>
    </rPh>
    <rPh sb="41" eb="43">
      <t>セイシキ</t>
    </rPh>
    <rPh sb="44" eb="46">
      <t>ブヒン</t>
    </rPh>
    <rPh sb="46" eb="48">
      <t>バンゴウ</t>
    </rPh>
    <rPh sb="49" eb="51">
      <t>ハンテイ</t>
    </rPh>
    <phoneticPr fontId="4"/>
  </si>
  <si>
    <t>初回作成データ</t>
    <rPh sb="0" eb="2">
      <t>ショカイ</t>
    </rPh>
    <rPh sb="2" eb="4">
      <t>サクセイ</t>
    </rPh>
    <phoneticPr fontId="4"/>
  </si>
  <si>
    <t>処理年度該当月の月間か中県保守計画データが存在しなかった場合は初回処理と判断し、該当年度の年間金型保守計画データを月間金型保守計画データとして</t>
    <rPh sb="0" eb="2">
      <t>ショリ</t>
    </rPh>
    <rPh sb="2" eb="4">
      <t>ネンド</t>
    </rPh>
    <rPh sb="4" eb="6">
      <t>ガイトウ</t>
    </rPh>
    <rPh sb="6" eb="7">
      <t>ゲツ</t>
    </rPh>
    <rPh sb="8" eb="10">
      <t>ゲッカン</t>
    </rPh>
    <rPh sb="11" eb="13">
      <t>ナカガタ</t>
    </rPh>
    <rPh sb="13" eb="15">
      <t>ホシュ</t>
    </rPh>
    <rPh sb="15" eb="17">
      <t>ケイカク</t>
    </rPh>
    <rPh sb="21" eb="23">
      <t>ソンザイ</t>
    </rPh>
    <rPh sb="28" eb="30">
      <t>バアイ</t>
    </rPh>
    <rPh sb="31" eb="33">
      <t>ショカイ</t>
    </rPh>
    <rPh sb="33" eb="35">
      <t>ショリ</t>
    </rPh>
    <rPh sb="36" eb="38">
      <t>ハンダン</t>
    </rPh>
    <rPh sb="40" eb="42">
      <t>ガイトウ</t>
    </rPh>
    <rPh sb="42" eb="44">
      <t>ネンド</t>
    </rPh>
    <rPh sb="45" eb="47">
      <t>ネンカン</t>
    </rPh>
    <rPh sb="47" eb="49">
      <t>カナガタ</t>
    </rPh>
    <rPh sb="49" eb="51">
      <t>ホシュ</t>
    </rPh>
    <rPh sb="51" eb="53">
      <t>ケイカク</t>
    </rPh>
    <rPh sb="57" eb="59">
      <t>ゲッカン</t>
    </rPh>
    <rPh sb="59" eb="61">
      <t>カナガタ</t>
    </rPh>
    <rPh sb="61" eb="63">
      <t>ホシュ</t>
    </rPh>
    <rPh sb="63" eb="65">
      <t>ケイカク</t>
    </rPh>
    <phoneticPr fontId="4"/>
  </si>
  <si>
    <t>生産台数推移データは生産台数の大幅な増減が発生した場合の値変更や３発データを入手した際も値が変更されるが、この場合の旧データ値はバックアップして</t>
    <rPh sb="0" eb="2">
      <t>セイサン</t>
    </rPh>
    <rPh sb="2" eb="4">
      <t>ダイスウ</t>
    </rPh>
    <rPh sb="4" eb="6">
      <t>スイイ</t>
    </rPh>
    <rPh sb="10" eb="12">
      <t>セイサン</t>
    </rPh>
    <rPh sb="12" eb="14">
      <t>ダイスウ</t>
    </rPh>
    <rPh sb="15" eb="17">
      <t>オオハバ</t>
    </rPh>
    <rPh sb="18" eb="20">
      <t>ゾウゲン</t>
    </rPh>
    <rPh sb="21" eb="23">
      <t>ハッセイ</t>
    </rPh>
    <rPh sb="25" eb="27">
      <t>バアイ</t>
    </rPh>
    <rPh sb="28" eb="29">
      <t>アタイ</t>
    </rPh>
    <rPh sb="29" eb="31">
      <t>ヘンコウ</t>
    </rPh>
    <rPh sb="38" eb="40">
      <t>ニュウシュ</t>
    </rPh>
    <rPh sb="42" eb="43">
      <t>サイ</t>
    </rPh>
    <rPh sb="44" eb="45">
      <t>アタイ</t>
    </rPh>
    <rPh sb="46" eb="48">
      <t>ヘンコウ</t>
    </rPh>
    <rPh sb="55" eb="57">
      <t>バアイ</t>
    </rPh>
    <rPh sb="58" eb="59">
      <t>キュウ</t>
    </rPh>
    <rPh sb="62" eb="63">
      <t>チ</t>
    </rPh>
    <phoneticPr fontId="4"/>
  </si>
  <si>
    <t>年間金型保守計画データを更新する。</t>
    <rPh sb="12" eb="14">
      <t>コウシン</t>
    </rPh>
    <phoneticPr fontId="4"/>
  </si>
  <si>
    <t>概要</t>
    <rPh sb="0" eb="2">
      <t>ガイヨウ</t>
    </rPh>
    <phoneticPr fontId="4"/>
  </si>
  <si>
    <t>生産台数推移データ保管フォルダ</t>
    <rPh sb="0" eb="2">
      <t>セイサン</t>
    </rPh>
    <rPh sb="2" eb="4">
      <t>ダイスウ</t>
    </rPh>
    <rPh sb="4" eb="6">
      <t>スイイ</t>
    </rPh>
    <rPh sb="9" eb="11">
      <t>ホカン</t>
    </rPh>
    <phoneticPr fontId="4"/>
  </si>
  <si>
    <t>生産台数推移データ</t>
    <rPh sb="0" eb="2">
      <t>セイサン</t>
    </rPh>
    <rPh sb="2" eb="4">
      <t>ダイスウ</t>
    </rPh>
    <rPh sb="4" eb="6">
      <t>スイイ</t>
    </rPh>
    <phoneticPr fontId="4"/>
  </si>
  <si>
    <t>年間金型保守計画データに使用した生産台数推移データはデータベースに保存し、データ更新判断に使用する。</t>
    <rPh sb="0" eb="2">
      <t>ネンカン</t>
    </rPh>
    <rPh sb="2" eb="8">
      <t>カナガタホシュケイカク</t>
    </rPh>
    <rPh sb="12" eb="14">
      <t>シヨウ</t>
    </rPh>
    <rPh sb="16" eb="18">
      <t>セイサン</t>
    </rPh>
    <rPh sb="18" eb="20">
      <t>ダイスウ</t>
    </rPh>
    <rPh sb="20" eb="22">
      <t>スイイ</t>
    </rPh>
    <rPh sb="33" eb="35">
      <t>ホゾン</t>
    </rPh>
    <rPh sb="40" eb="42">
      <t>コウシン</t>
    </rPh>
    <rPh sb="42" eb="44">
      <t>ハンダン</t>
    </rPh>
    <rPh sb="45" eb="47">
      <t>シヨウ</t>
    </rPh>
    <phoneticPr fontId="4"/>
  </si>
  <si>
    <t>大日程データ保管フォルダ</t>
    <rPh sb="0" eb="1">
      <t>ダイ</t>
    </rPh>
    <rPh sb="1" eb="3">
      <t>ニッテイ</t>
    </rPh>
    <rPh sb="6" eb="8">
      <t>ホカン</t>
    </rPh>
    <phoneticPr fontId="4"/>
  </si>
  <si>
    <t>大日程データの保管フォルダは以下の通り</t>
    <rPh sb="0" eb="1">
      <t>ダイ</t>
    </rPh>
    <rPh sb="1" eb="3">
      <t>ニッテイ</t>
    </rPh>
    <rPh sb="7" eb="9">
      <t>ホカン</t>
    </rPh>
    <rPh sb="14" eb="16">
      <t>イカ</t>
    </rPh>
    <rPh sb="17" eb="18">
      <t>トオ</t>
    </rPh>
    <phoneticPr fontId="4"/>
  </si>
  <si>
    <t>大日程データ</t>
    <rPh sb="0" eb="1">
      <t>ダイ</t>
    </rPh>
    <rPh sb="1" eb="3">
      <t>ニッテイ</t>
    </rPh>
    <phoneticPr fontId="4"/>
  </si>
  <si>
    <t>月間金型保守計画データに使用した大日程データはデータベースに保存し、データ更新判断に使用する。</t>
    <rPh sb="0" eb="2">
      <t>ゲッカン</t>
    </rPh>
    <rPh sb="2" eb="8">
      <t>カナガタホシュケイカク</t>
    </rPh>
    <rPh sb="12" eb="14">
      <t>シヨウ</t>
    </rPh>
    <rPh sb="16" eb="17">
      <t>ダイ</t>
    </rPh>
    <rPh sb="17" eb="19">
      <t>ニッテイ</t>
    </rPh>
    <rPh sb="30" eb="32">
      <t>ホゾン</t>
    </rPh>
    <rPh sb="37" eb="39">
      <t>コウシン</t>
    </rPh>
    <rPh sb="39" eb="41">
      <t>ハンダン</t>
    </rPh>
    <rPh sb="42" eb="44">
      <t>シヨウ</t>
    </rPh>
    <phoneticPr fontId="4"/>
  </si>
  <si>
    <t>コピー処理して月間金型保守計画データを作成する。</t>
    <rPh sb="3" eb="5">
      <t>ショリ</t>
    </rPh>
    <rPh sb="7" eb="9">
      <t>ゲッカン</t>
    </rPh>
    <rPh sb="9" eb="11">
      <t>カナガタ</t>
    </rPh>
    <rPh sb="11" eb="13">
      <t>ホシュ</t>
    </rPh>
    <rPh sb="13" eb="15">
      <t>ケイカク</t>
    </rPh>
    <rPh sb="19" eb="21">
      <t>サクセイ</t>
    </rPh>
    <phoneticPr fontId="4"/>
  </si>
  <si>
    <t>月間保守計画画面での処理判別の為、更新フラグ及び保守計画実施フラグを準備する。</t>
    <rPh sb="0" eb="2">
      <t>ゲッカン</t>
    </rPh>
    <rPh sb="2" eb="4">
      <t>ホシュ</t>
    </rPh>
    <rPh sb="4" eb="6">
      <t>ケイカク</t>
    </rPh>
    <rPh sb="6" eb="8">
      <t>ガメン</t>
    </rPh>
    <rPh sb="10" eb="12">
      <t>ショリ</t>
    </rPh>
    <rPh sb="12" eb="14">
      <t>ハンベツ</t>
    </rPh>
    <rPh sb="15" eb="16">
      <t>タメ</t>
    </rPh>
    <rPh sb="17" eb="19">
      <t>コウシン</t>
    </rPh>
    <rPh sb="22" eb="23">
      <t>オヨ</t>
    </rPh>
    <rPh sb="24" eb="26">
      <t>ホシュ</t>
    </rPh>
    <rPh sb="26" eb="28">
      <t>ケイカク</t>
    </rPh>
    <rPh sb="28" eb="30">
      <t>ジッシ</t>
    </rPh>
    <rPh sb="34" eb="36">
      <t>ジュンビ</t>
    </rPh>
    <phoneticPr fontId="4"/>
  </si>
  <si>
    <t>この二つのフラグ値が同じ場合はデータ更新が行われていないと判断し、大日程データが更新されていた場合は該当する工具番号の生産実績台数を更新</t>
    <rPh sb="2" eb="3">
      <t>フタ</t>
    </rPh>
    <rPh sb="8" eb="9">
      <t>チ</t>
    </rPh>
    <rPh sb="10" eb="11">
      <t>オナ</t>
    </rPh>
    <rPh sb="12" eb="14">
      <t>バアイ</t>
    </rPh>
    <rPh sb="18" eb="20">
      <t>コウシン</t>
    </rPh>
    <rPh sb="21" eb="22">
      <t>オコナ</t>
    </rPh>
    <rPh sb="29" eb="31">
      <t>ハンダン</t>
    </rPh>
    <rPh sb="33" eb="34">
      <t>ダイ</t>
    </rPh>
    <rPh sb="34" eb="36">
      <t>ニッテイ</t>
    </rPh>
    <rPh sb="40" eb="42">
      <t>コウシン</t>
    </rPh>
    <rPh sb="47" eb="49">
      <t>バアイ</t>
    </rPh>
    <rPh sb="50" eb="52">
      <t>ガイトウ</t>
    </rPh>
    <rPh sb="54" eb="56">
      <t>コウグ</t>
    </rPh>
    <rPh sb="56" eb="58">
      <t>バンゴウ</t>
    </rPh>
    <rPh sb="59" eb="61">
      <t>セイサン</t>
    </rPh>
    <rPh sb="61" eb="63">
      <t>ジッセキ</t>
    </rPh>
    <rPh sb="63" eb="65">
      <t>ダイスウ</t>
    </rPh>
    <rPh sb="66" eb="68">
      <t>コウシン</t>
    </rPh>
    <phoneticPr fontId="4"/>
  </si>
  <si>
    <t>また、新規に月間金型保守計画データを作成した場合は保守計画実施フラグをー１に設定し、それ以降で月間保守計画画面が開かれた場合に保守計画を実行</t>
    <rPh sb="6" eb="7">
      <t>ゲツ</t>
    </rPh>
    <rPh sb="47" eb="48">
      <t>ゲツ</t>
    </rPh>
    <rPh sb="63" eb="65">
      <t>ホシュ</t>
    </rPh>
    <rPh sb="65" eb="67">
      <t>ケイカク</t>
    </rPh>
    <rPh sb="68" eb="70">
      <t>ジッコウ</t>
    </rPh>
    <phoneticPr fontId="4"/>
  </si>
  <si>
    <t>※上記年間金型保守情報と同様（7.1.2.④）</t>
    <rPh sb="1" eb="3">
      <t>ジョウキ</t>
    </rPh>
    <rPh sb="3" eb="5">
      <t>ネンカン</t>
    </rPh>
    <rPh sb="5" eb="7">
      <t>カナガタ</t>
    </rPh>
    <rPh sb="7" eb="9">
      <t>ホシュ</t>
    </rPh>
    <rPh sb="9" eb="11">
      <t>ジョウホウ</t>
    </rPh>
    <rPh sb="12" eb="14">
      <t>ドウヨウ</t>
    </rPh>
    <phoneticPr fontId="4"/>
  </si>
  <si>
    <t>大日程データは３発データを入手した際に毎月作成される。</t>
    <rPh sb="0" eb="1">
      <t>ダイ</t>
    </rPh>
    <rPh sb="1" eb="3">
      <t>ニッテイ</t>
    </rPh>
    <rPh sb="13" eb="15">
      <t>ニュウシュ</t>
    </rPh>
    <rPh sb="17" eb="18">
      <t>サイ</t>
    </rPh>
    <rPh sb="19" eb="21">
      <t>マイツキ</t>
    </rPh>
    <rPh sb="21" eb="23">
      <t>サクセイ</t>
    </rPh>
    <phoneticPr fontId="4"/>
  </si>
  <si>
    <t>この為、大日程データの毎月の作成状況を監視し、作成及びデータの更新が行われている場合、月間金型保守計画データを作成する。</t>
    <rPh sb="2" eb="3">
      <t>タメ</t>
    </rPh>
    <rPh sb="4" eb="5">
      <t>ダイ</t>
    </rPh>
    <rPh sb="5" eb="7">
      <t>ニッテイ</t>
    </rPh>
    <rPh sb="11" eb="13">
      <t>マイツキ</t>
    </rPh>
    <rPh sb="14" eb="16">
      <t>サクセイ</t>
    </rPh>
    <rPh sb="16" eb="18">
      <t>ジョウキョウ</t>
    </rPh>
    <rPh sb="19" eb="21">
      <t>カンシ</t>
    </rPh>
    <rPh sb="23" eb="25">
      <t>サクセイ</t>
    </rPh>
    <rPh sb="25" eb="26">
      <t>オヨ</t>
    </rPh>
    <rPh sb="31" eb="33">
      <t>コウシン</t>
    </rPh>
    <rPh sb="34" eb="35">
      <t>オコナ</t>
    </rPh>
    <rPh sb="40" eb="42">
      <t>バアイ</t>
    </rPh>
    <rPh sb="43" eb="45">
      <t>ゲッカン</t>
    </rPh>
    <rPh sb="45" eb="47">
      <t>カナガタ</t>
    </rPh>
    <rPh sb="47" eb="49">
      <t>ホシュ</t>
    </rPh>
    <rPh sb="49" eb="51">
      <t>ケイカク</t>
    </rPh>
    <rPh sb="55" eb="57">
      <t>サクセイ</t>
    </rPh>
    <phoneticPr fontId="4"/>
  </si>
  <si>
    <t>メール送信</t>
    <rPh sb="3" eb="5">
      <t>ソウシン</t>
    </rPh>
    <phoneticPr fontId="4"/>
  </si>
  <si>
    <t>バッチ処理の異常終了時、及びデータが変更された場合はメールにてメール送信登録者へ報告する。</t>
    <rPh sb="3" eb="5">
      <t>ショリ</t>
    </rPh>
    <rPh sb="6" eb="8">
      <t>イジョウ</t>
    </rPh>
    <rPh sb="8" eb="10">
      <t>シュウリョウ</t>
    </rPh>
    <rPh sb="10" eb="11">
      <t>ジ</t>
    </rPh>
    <rPh sb="12" eb="13">
      <t>オヨ</t>
    </rPh>
    <rPh sb="18" eb="20">
      <t>ヘンコウ</t>
    </rPh>
    <rPh sb="23" eb="25">
      <t>バアイ</t>
    </rPh>
    <rPh sb="34" eb="36">
      <t>ソウシン</t>
    </rPh>
    <rPh sb="36" eb="38">
      <t>トウロク</t>
    </rPh>
    <rPh sb="38" eb="39">
      <t>シャ</t>
    </rPh>
    <rPh sb="40" eb="42">
      <t>ホウコク</t>
    </rPh>
    <phoneticPr fontId="4"/>
  </si>
  <si>
    <t>upk</t>
    <phoneticPr fontId="4"/>
  </si>
  <si>
    <t>k40</t>
    <phoneticPr fontId="4"/>
  </si>
  <si>
    <r>
      <t>0</t>
    </r>
    <r>
      <rPr>
        <sz val="9"/>
        <color theme="1"/>
        <rFont val="メイリオ"/>
        <family val="3"/>
        <charset val="128"/>
      </rPr>
      <t>1</t>
    </r>
    <phoneticPr fontId="4"/>
  </si>
  <si>
    <r>
      <t>0</t>
    </r>
    <r>
      <rPr>
        <sz val="9"/>
        <color theme="1"/>
        <rFont val="メイリオ"/>
        <family val="3"/>
        <charset val="128"/>
      </rPr>
      <t>2</t>
    </r>
    <phoneticPr fontId="4"/>
  </si>
  <si>
    <r>
      <t>0</t>
    </r>
    <r>
      <rPr>
        <sz val="9"/>
        <color theme="1"/>
        <rFont val="メイリオ"/>
        <family val="3"/>
        <charset val="128"/>
      </rPr>
      <t>3</t>
    </r>
    <phoneticPr fontId="4"/>
  </si>
  <si>
    <r>
      <t>0</t>
    </r>
    <r>
      <rPr>
        <sz val="9"/>
        <color theme="1"/>
        <rFont val="メイリオ"/>
        <family val="3"/>
        <charset val="128"/>
      </rPr>
      <t>20</t>
    </r>
    <phoneticPr fontId="4"/>
  </si>
  <si>
    <r>
      <t>0</t>
    </r>
    <r>
      <rPr>
        <sz val="9"/>
        <color theme="1"/>
        <rFont val="メイリオ"/>
        <family val="3"/>
        <charset val="128"/>
      </rPr>
      <t>01</t>
    </r>
    <phoneticPr fontId="4"/>
  </si>
  <si>
    <r>
      <t>0</t>
    </r>
    <r>
      <rPr>
        <sz val="9"/>
        <color theme="1"/>
        <rFont val="メイリオ"/>
        <family val="3"/>
        <charset val="128"/>
      </rPr>
      <t>02</t>
    </r>
    <phoneticPr fontId="4"/>
  </si>
  <si>
    <r>
      <t>0</t>
    </r>
    <r>
      <rPr>
        <sz val="9"/>
        <color theme="1"/>
        <rFont val="メイリオ"/>
        <family val="3"/>
        <charset val="128"/>
      </rPr>
      <t>03</t>
    </r>
    <phoneticPr fontId="4"/>
  </si>
  <si>
    <t>金型保守計画管理</t>
    <rPh sb="0" eb="2">
      <t>カナガタ</t>
    </rPh>
    <rPh sb="2" eb="4">
      <t>ホシュ</t>
    </rPh>
    <rPh sb="4" eb="6">
      <t>ケイカク</t>
    </rPh>
    <rPh sb="6" eb="8">
      <t>カンリ</t>
    </rPh>
    <phoneticPr fontId="4"/>
  </si>
  <si>
    <t>バッチ処理で初期作成された金型保守計画のデータを管理する。</t>
    <rPh sb="3" eb="5">
      <t>ショリ</t>
    </rPh>
    <rPh sb="6" eb="8">
      <t>ショキ</t>
    </rPh>
    <rPh sb="8" eb="10">
      <t>サクセイ</t>
    </rPh>
    <rPh sb="13" eb="15">
      <t>カナガタ</t>
    </rPh>
    <rPh sb="15" eb="17">
      <t>ホシュ</t>
    </rPh>
    <rPh sb="17" eb="19">
      <t>ケイカク</t>
    </rPh>
    <rPh sb="24" eb="26">
      <t>カンリ</t>
    </rPh>
    <phoneticPr fontId="4"/>
  </si>
  <si>
    <t>計画年度</t>
    <rPh sb="0" eb="2">
      <t>ケイカク</t>
    </rPh>
    <rPh sb="2" eb="4">
      <t>ネンド</t>
    </rPh>
    <phoneticPr fontId="4"/>
  </si>
  <si>
    <t>該当年度入力</t>
    <rPh sb="0" eb="2">
      <t>ガイトウ</t>
    </rPh>
    <rPh sb="2" eb="4">
      <t>ネンド</t>
    </rPh>
    <rPh sb="4" eb="6">
      <t>ニュウリョク</t>
    </rPh>
    <phoneticPr fontId="4"/>
  </si>
  <si>
    <t>金型保守計画策定処理</t>
    <rPh sb="0" eb="2">
      <t>カナガタ</t>
    </rPh>
    <rPh sb="2" eb="4">
      <t>ホシュ</t>
    </rPh>
    <rPh sb="4" eb="6">
      <t>ケイカク</t>
    </rPh>
    <rPh sb="6" eb="8">
      <t>サクテイ</t>
    </rPh>
    <rPh sb="8" eb="10">
      <t>ショリ</t>
    </rPh>
    <phoneticPr fontId="4"/>
  </si>
  <si>
    <t>画面起動時、金型保守計画データが新規で作成（バッチ処理で作成される）されている場合及び、生産台数推移及び大日程データの値が変更されている場合は</t>
    <rPh sb="0" eb="2">
      <t>ガメン</t>
    </rPh>
    <rPh sb="2" eb="4">
      <t>キドウ</t>
    </rPh>
    <rPh sb="4" eb="5">
      <t>ジ</t>
    </rPh>
    <rPh sb="6" eb="8">
      <t>カナガタ</t>
    </rPh>
    <rPh sb="8" eb="10">
      <t>ホシュ</t>
    </rPh>
    <rPh sb="10" eb="12">
      <t>ケイカク</t>
    </rPh>
    <rPh sb="16" eb="18">
      <t>シンキ</t>
    </rPh>
    <rPh sb="19" eb="21">
      <t>サクセイ</t>
    </rPh>
    <rPh sb="25" eb="27">
      <t>ショリ</t>
    </rPh>
    <rPh sb="28" eb="30">
      <t>サクセイ</t>
    </rPh>
    <rPh sb="39" eb="41">
      <t>バアイ</t>
    </rPh>
    <rPh sb="41" eb="42">
      <t>オヨ</t>
    </rPh>
    <rPh sb="44" eb="46">
      <t>セイサン</t>
    </rPh>
    <rPh sb="46" eb="48">
      <t>ダイスウ</t>
    </rPh>
    <rPh sb="48" eb="50">
      <t>スイイ</t>
    </rPh>
    <rPh sb="50" eb="51">
      <t>オヨ</t>
    </rPh>
    <rPh sb="52" eb="53">
      <t>ダイ</t>
    </rPh>
    <rPh sb="53" eb="55">
      <t>ニッテイ</t>
    </rPh>
    <rPh sb="59" eb="60">
      <t>アタイ</t>
    </rPh>
    <rPh sb="61" eb="63">
      <t>ヘンコウ</t>
    </rPh>
    <rPh sb="68" eb="70">
      <t>バアイ</t>
    </rPh>
    <phoneticPr fontId="4"/>
  </si>
  <si>
    <t>金型保守計画処理を実行する。</t>
    <rPh sb="0" eb="2">
      <t>カナガタ</t>
    </rPh>
    <rPh sb="2" eb="4">
      <t>ホシュ</t>
    </rPh>
    <rPh sb="4" eb="6">
      <t>ケイカク</t>
    </rPh>
    <rPh sb="6" eb="8">
      <t>ショリ</t>
    </rPh>
    <rPh sb="9" eb="11">
      <t>ジッコウ</t>
    </rPh>
    <phoneticPr fontId="4"/>
  </si>
  <si>
    <t>新しく作成された保守計画データの場合、保守計画実施フラグが-1に設定されているため、該当年度各月の保守ストロークを生産予定台数にて計算し</t>
    <rPh sb="19" eb="21">
      <t>ホシュ</t>
    </rPh>
    <rPh sb="21" eb="23">
      <t>ケイカク</t>
    </rPh>
    <rPh sb="23" eb="25">
      <t>ジッシ</t>
    </rPh>
    <rPh sb="32" eb="34">
      <t>セッテイ</t>
    </rPh>
    <phoneticPr fontId="4"/>
  </si>
  <si>
    <t>保守計画を策定する。</t>
    <phoneticPr fontId="4"/>
  </si>
  <si>
    <t>生産台数推移及び大日程計画の計画台数が保存値と違う場合は該当する工具番号の予定台数が変更されており、更新フラグと保守計画実施フラグの値に</t>
    <rPh sb="0" eb="2">
      <t>セイサン</t>
    </rPh>
    <rPh sb="2" eb="4">
      <t>ダイスウ</t>
    </rPh>
    <rPh sb="4" eb="6">
      <t>スイイ</t>
    </rPh>
    <rPh sb="6" eb="7">
      <t>オヨ</t>
    </rPh>
    <rPh sb="8" eb="9">
      <t>ダイ</t>
    </rPh>
    <rPh sb="9" eb="11">
      <t>ニッテイ</t>
    </rPh>
    <rPh sb="11" eb="13">
      <t>ケイカク</t>
    </rPh>
    <rPh sb="14" eb="16">
      <t>ケイカク</t>
    </rPh>
    <rPh sb="16" eb="18">
      <t>ダイスウ</t>
    </rPh>
    <rPh sb="19" eb="21">
      <t>ホゾン</t>
    </rPh>
    <rPh sb="21" eb="22">
      <t>チ</t>
    </rPh>
    <rPh sb="23" eb="24">
      <t>チガ</t>
    </rPh>
    <rPh sb="25" eb="27">
      <t>バアイ</t>
    </rPh>
    <rPh sb="28" eb="30">
      <t>ガイトウ</t>
    </rPh>
    <rPh sb="32" eb="34">
      <t>コウグ</t>
    </rPh>
    <rPh sb="34" eb="36">
      <t>バンゴウ</t>
    </rPh>
    <rPh sb="37" eb="39">
      <t>ヨテイ</t>
    </rPh>
    <rPh sb="39" eb="41">
      <t>ダイスウ</t>
    </rPh>
    <rPh sb="42" eb="44">
      <t>ヘンコウ</t>
    </rPh>
    <rPh sb="50" eb="52">
      <t>コウシン</t>
    </rPh>
    <rPh sb="56" eb="58">
      <t>ホシュ</t>
    </rPh>
    <rPh sb="58" eb="60">
      <t>ケイカク</t>
    </rPh>
    <rPh sb="60" eb="62">
      <t>ジッシ</t>
    </rPh>
    <rPh sb="66" eb="67">
      <t>アタイ</t>
    </rPh>
    <phoneticPr fontId="4"/>
  </si>
  <si>
    <t>差異が発生する。この場合は該当する工具番号の変更された年月以降の保守計画を策定する。</t>
    <rPh sb="10" eb="12">
      <t>バアイ</t>
    </rPh>
    <rPh sb="13" eb="15">
      <t>ガイトウ</t>
    </rPh>
    <rPh sb="17" eb="19">
      <t>コウグ</t>
    </rPh>
    <rPh sb="19" eb="21">
      <t>バンゴウ</t>
    </rPh>
    <rPh sb="22" eb="24">
      <t>ヘンコウ</t>
    </rPh>
    <rPh sb="27" eb="29">
      <t>ネンゲツ</t>
    </rPh>
    <rPh sb="29" eb="31">
      <t>イコウ</t>
    </rPh>
    <rPh sb="32" eb="34">
      <t>ホシュ</t>
    </rPh>
    <rPh sb="34" eb="36">
      <t>ケイカク</t>
    </rPh>
    <rPh sb="37" eb="39">
      <t>サクテイ</t>
    </rPh>
    <phoneticPr fontId="4"/>
  </si>
  <si>
    <t>該当年月の保守計画を実績台数により再策定をする。</t>
    <rPh sb="0" eb="2">
      <t>ガイトウ</t>
    </rPh>
    <rPh sb="2" eb="4">
      <t>ネンゲツ</t>
    </rPh>
    <rPh sb="5" eb="7">
      <t>ホシュ</t>
    </rPh>
    <rPh sb="7" eb="9">
      <t>ケイカク</t>
    </rPh>
    <rPh sb="10" eb="12">
      <t>ジッセキ</t>
    </rPh>
    <rPh sb="12" eb="14">
      <t>ダイスウ</t>
    </rPh>
    <rPh sb="17" eb="18">
      <t>サイ</t>
    </rPh>
    <rPh sb="18" eb="20">
      <t>サクテイ</t>
    </rPh>
    <phoneticPr fontId="4"/>
  </si>
  <si>
    <t>金型保守情報</t>
    <rPh sb="0" eb="2">
      <t>カナガタ</t>
    </rPh>
    <rPh sb="2" eb="4">
      <t>ホシュ</t>
    </rPh>
    <rPh sb="4" eb="6">
      <t>ジョウホウ</t>
    </rPh>
    <phoneticPr fontId="4"/>
  </si>
  <si>
    <t>画面名</t>
    <rPh sb="0" eb="2">
      <t>ガメン</t>
    </rPh>
    <rPh sb="2" eb="3">
      <t>メイ</t>
    </rPh>
    <phoneticPr fontId="27"/>
  </si>
  <si>
    <t>日付</t>
    <rPh sb="0" eb="2">
      <t>ヒヅケ</t>
    </rPh>
    <phoneticPr fontId="26"/>
  </si>
  <si>
    <t>開始</t>
    <rPh sb="0" eb="2">
      <t>カイシ</t>
    </rPh>
    <phoneticPr fontId="26"/>
  </si>
  <si>
    <t>休憩</t>
    <rPh sb="0" eb="2">
      <t>キュウケイ</t>
    </rPh>
    <phoneticPr fontId="26"/>
  </si>
  <si>
    <t>終了</t>
    <rPh sb="0" eb="2">
      <t>シュウリョウ</t>
    </rPh>
    <phoneticPr fontId="26"/>
  </si>
  <si>
    <t>時間</t>
    <rPh sb="0" eb="2">
      <t>ジカン</t>
    </rPh>
    <phoneticPr fontId="26"/>
  </si>
  <si>
    <t>備考</t>
    <rPh sb="0" eb="2">
      <t>ビコウ</t>
    </rPh>
    <phoneticPr fontId="27"/>
  </si>
  <si>
    <t>k60_mm_history</t>
  </si>
  <si>
    <t>機能No</t>
    <rPh sb="0" eb="2">
      <t>キノウ</t>
    </rPh>
    <phoneticPr fontId="27"/>
  </si>
  <si>
    <t>当システムで管理する情報で、データ変更時に履歴を管理する情報があり、この履歴データの肥大化を防ぐために不要データを削除する必要がある。</t>
    <rPh sb="0" eb="1">
      <t>トウ</t>
    </rPh>
    <rPh sb="6" eb="8">
      <t>カンリ</t>
    </rPh>
    <rPh sb="10" eb="12">
      <t>ジョウホウ</t>
    </rPh>
    <rPh sb="17" eb="19">
      <t>ヘンコウ</t>
    </rPh>
    <rPh sb="19" eb="20">
      <t>ジ</t>
    </rPh>
    <rPh sb="21" eb="23">
      <t>リレキ</t>
    </rPh>
    <rPh sb="24" eb="26">
      <t>カンリ</t>
    </rPh>
    <rPh sb="28" eb="30">
      <t>ジョウホウ</t>
    </rPh>
    <rPh sb="36" eb="38">
      <t>リレキ</t>
    </rPh>
    <rPh sb="42" eb="45">
      <t>ヒダイカ</t>
    </rPh>
    <rPh sb="46" eb="47">
      <t>フセ</t>
    </rPh>
    <rPh sb="51" eb="53">
      <t>フヨウ</t>
    </rPh>
    <rPh sb="57" eb="59">
      <t>サクジョ</t>
    </rPh>
    <rPh sb="61" eb="63">
      <t>ヒツヨウ</t>
    </rPh>
    <phoneticPr fontId="4"/>
  </si>
  <si>
    <t>バッチ処理にてこの処理を行う。</t>
    <rPh sb="3" eb="5">
      <t>ショリ</t>
    </rPh>
    <rPh sb="9" eb="11">
      <t>ショリ</t>
    </rPh>
    <rPh sb="12" eb="13">
      <t>オコナ</t>
    </rPh>
    <phoneticPr fontId="4"/>
  </si>
  <si>
    <t>不要データ削除テーブル</t>
    <rPh sb="0" eb="2">
      <t>フヨウ</t>
    </rPh>
    <rPh sb="5" eb="7">
      <t>サクジョ</t>
    </rPh>
    <phoneticPr fontId="4"/>
  </si>
  <si>
    <t>不要データを削除するテーブルは以下の通り。</t>
    <rPh sb="0" eb="2">
      <t>フヨウ</t>
    </rPh>
    <rPh sb="6" eb="8">
      <t>サクジョ</t>
    </rPh>
    <rPh sb="15" eb="17">
      <t>イカ</t>
    </rPh>
    <rPh sb="18" eb="19">
      <t>トオ</t>
    </rPh>
    <phoneticPr fontId="4"/>
  </si>
  <si>
    <t>生産台数推移更新履歴</t>
    <rPh sb="0" eb="2">
      <t>セイサン</t>
    </rPh>
    <rPh sb="2" eb="4">
      <t>ダイスウ</t>
    </rPh>
    <rPh sb="4" eb="6">
      <t>スイイ</t>
    </rPh>
    <rPh sb="6" eb="8">
      <t>コウシン</t>
    </rPh>
    <rPh sb="8" eb="10">
      <t>リレキ</t>
    </rPh>
    <phoneticPr fontId="6"/>
  </si>
  <si>
    <t>大日程更新履歴</t>
    <rPh sb="0" eb="1">
      <t>ダイ</t>
    </rPh>
    <rPh sb="1" eb="3">
      <t>ニッテイ</t>
    </rPh>
    <rPh sb="3" eb="5">
      <t>コウシン</t>
    </rPh>
    <rPh sb="5" eb="7">
      <t>リレキ</t>
    </rPh>
    <phoneticPr fontId="6"/>
  </si>
  <si>
    <t>金型保守情報履歴</t>
    <rPh sb="0" eb="2">
      <t>カナガタ</t>
    </rPh>
    <rPh sb="2" eb="4">
      <t>ホシュ</t>
    </rPh>
    <rPh sb="4" eb="6">
      <t>ジョウホウ</t>
    </rPh>
    <rPh sb="6" eb="8">
      <t>リレキ</t>
    </rPh>
    <phoneticPr fontId="6"/>
  </si>
  <si>
    <t>k60_pv_history</t>
  </si>
  <si>
    <t>k60_os_history</t>
  </si>
  <si>
    <t>論理名</t>
    <rPh sb="0" eb="2">
      <t>ロンリ</t>
    </rPh>
    <rPh sb="2" eb="3">
      <t>メイ</t>
    </rPh>
    <phoneticPr fontId="6"/>
  </si>
  <si>
    <t>物理名</t>
    <rPh sb="0" eb="2">
      <t>ブツリ</t>
    </rPh>
    <rPh sb="2" eb="3">
      <t>メイ</t>
    </rPh>
    <phoneticPr fontId="4"/>
  </si>
  <si>
    <t>スキーマ名</t>
    <rPh sb="4" eb="5">
      <t>メイ</t>
    </rPh>
    <phoneticPr fontId="4"/>
  </si>
  <si>
    <t>UPK.upk_k60</t>
  </si>
  <si>
    <t>削除データの処理</t>
    <rPh sb="0" eb="2">
      <t>サクジョ</t>
    </rPh>
    <rPh sb="6" eb="8">
      <t>ショリ</t>
    </rPh>
    <phoneticPr fontId="4"/>
  </si>
  <si>
    <t>削除データの処理はテキストデータに出力後、テーブルのデータを削除する。</t>
    <rPh sb="0" eb="2">
      <t>サクジョ</t>
    </rPh>
    <rPh sb="6" eb="8">
      <t>ショリ</t>
    </rPh>
    <rPh sb="17" eb="19">
      <t>シュツリョク</t>
    </rPh>
    <rPh sb="19" eb="20">
      <t>ゴ</t>
    </rPh>
    <rPh sb="30" eb="32">
      <t>サクジョ</t>
    </rPh>
    <phoneticPr fontId="4"/>
  </si>
  <si>
    <t>各テーブルに対する出力テキストデータファイル名規約は以下通り。</t>
    <rPh sb="0" eb="1">
      <t>カク</t>
    </rPh>
    <rPh sb="6" eb="7">
      <t>タイ</t>
    </rPh>
    <rPh sb="9" eb="11">
      <t>シュツリョク</t>
    </rPh>
    <rPh sb="22" eb="23">
      <t>メイ</t>
    </rPh>
    <rPh sb="23" eb="25">
      <t>キヤク</t>
    </rPh>
    <rPh sb="26" eb="28">
      <t>イカ</t>
    </rPh>
    <rPh sb="28" eb="29">
      <t>トオ</t>
    </rPh>
    <phoneticPr fontId="4"/>
  </si>
  <si>
    <t>テキストファイル名</t>
    <rPh sb="8" eb="9">
      <t>メイ</t>
    </rPh>
    <phoneticPr fontId="4"/>
  </si>
  <si>
    <t>k60pvhistory&lt;yymmdd&gt;.txt</t>
    <phoneticPr fontId="4"/>
  </si>
  <si>
    <t>k60oshistory&lt;yymmdd&gt;.txt</t>
  </si>
  <si>
    <t>k60mmhistory&lt;yymmdd&gt;.txt</t>
  </si>
  <si>
    <t>※&lt;yymmdd&gt;は処理を実施した日付</t>
    <rPh sb="10" eb="12">
      <t>ショリ</t>
    </rPh>
    <rPh sb="13" eb="15">
      <t>ジッシ</t>
    </rPh>
    <rPh sb="17" eb="19">
      <t>ヒヅケ</t>
    </rPh>
    <phoneticPr fontId="4"/>
  </si>
  <si>
    <t>尚、テキストデータ出力先フォルダは「upk_appli\c:\upk-Batch-Log\history_bak」とする。</t>
    <rPh sb="0" eb="1">
      <t>ナオ</t>
    </rPh>
    <rPh sb="9" eb="11">
      <t>シュツリョク</t>
    </rPh>
    <rPh sb="11" eb="12">
      <t>サキ</t>
    </rPh>
    <phoneticPr fontId="4"/>
  </si>
  <si>
    <t>更新履歴データの削除</t>
    <rPh sb="0" eb="2">
      <t>コウシン</t>
    </rPh>
    <rPh sb="2" eb="4">
      <t>リレキ</t>
    </rPh>
    <rPh sb="8" eb="10">
      <t>サクジョ</t>
    </rPh>
    <phoneticPr fontId="4"/>
  </si>
  <si>
    <t>調査の結果、更新履歴データの削除処理を行った場合は、後述する6.4.「メール送信」にて状況を送信する。</t>
    <rPh sb="0" eb="2">
      <t>チョウサ</t>
    </rPh>
    <rPh sb="3" eb="5">
      <t>ケッカ</t>
    </rPh>
    <rPh sb="6" eb="8">
      <t>コウシン</t>
    </rPh>
    <rPh sb="8" eb="10">
      <t>リレキ</t>
    </rPh>
    <rPh sb="14" eb="16">
      <t>サクジョ</t>
    </rPh>
    <rPh sb="16" eb="18">
      <t>ショリ</t>
    </rPh>
    <rPh sb="19" eb="20">
      <t>オコナ</t>
    </rPh>
    <rPh sb="22" eb="24">
      <t>バアイ</t>
    </rPh>
    <rPh sb="26" eb="27">
      <t>ゴ</t>
    </rPh>
    <rPh sb="27" eb="28">
      <t>ジュツ</t>
    </rPh>
    <rPh sb="38" eb="40">
      <t>ソウシン</t>
    </rPh>
    <rPh sb="43" eb="45">
      <t>ジョウキョウ</t>
    </rPh>
    <rPh sb="46" eb="48">
      <t>ソウシン</t>
    </rPh>
    <phoneticPr fontId="4"/>
  </si>
  <si>
    <t>機能名</t>
    <rPh sb="0" eb="2">
      <t>キノウ</t>
    </rPh>
    <rPh sb="2" eb="3">
      <t>メイ</t>
    </rPh>
    <phoneticPr fontId="4"/>
  </si>
  <si>
    <t>\\upk-dtss\upkroot\K60_圧造課\部署書込\圧造課共有\00. 個人用\鐘ヶ江\大日程\2021\2022.1月度</t>
    <phoneticPr fontId="27"/>
  </si>
  <si>
    <t>【原紙】大日程1(R).xls</t>
    <phoneticPr fontId="27"/>
  </si>
  <si>
    <t>1列目</t>
    <rPh sb="1" eb="2">
      <t>レツ</t>
    </rPh>
    <rPh sb="2" eb="3">
      <t>メ</t>
    </rPh>
    <phoneticPr fontId="27"/>
  </si>
  <si>
    <t>2列目</t>
    <rPh sb="1" eb="2">
      <t>レツ</t>
    </rPh>
    <rPh sb="2" eb="3">
      <t>メ</t>
    </rPh>
    <phoneticPr fontId="27"/>
  </si>
  <si>
    <t>3列目</t>
    <rPh sb="1" eb="2">
      <t>レツ</t>
    </rPh>
    <rPh sb="2" eb="3">
      <t>メ</t>
    </rPh>
    <phoneticPr fontId="27"/>
  </si>
  <si>
    <t>4列目</t>
    <rPh sb="1" eb="2">
      <t>レツ</t>
    </rPh>
    <rPh sb="2" eb="3">
      <t>メ</t>
    </rPh>
    <phoneticPr fontId="27"/>
  </si>
  <si>
    <t>5列目</t>
    <rPh sb="1" eb="2">
      <t>レツ</t>
    </rPh>
    <rPh sb="2" eb="3">
      <t>メ</t>
    </rPh>
    <phoneticPr fontId="27"/>
  </si>
  <si>
    <t>6列目</t>
    <rPh sb="1" eb="2">
      <t>レツ</t>
    </rPh>
    <rPh sb="2" eb="3">
      <t>メ</t>
    </rPh>
    <phoneticPr fontId="27"/>
  </si>
  <si>
    <t>7列目</t>
    <rPh sb="1" eb="2">
      <t>レツ</t>
    </rPh>
    <rPh sb="2" eb="3">
      <t>メ</t>
    </rPh>
    <phoneticPr fontId="27"/>
  </si>
  <si>
    <t>8列目</t>
    <rPh sb="1" eb="2">
      <t>レツ</t>
    </rPh>
    <rPh sb="2" eb="3">
      <t>メ</t>
    </rPh>
    <phoneticPr fontId="27"/>
  </si>
  <si>
    <t>9列目</t>
    <rPh sb="1" eb="2">
      <t>レツ</t>
    </rPh>
    <rPh sb="2" eb="3">
      <t>メ</t>
    </rPh>
    <phoneticPr fontId="27"/>
  </si>
  <si>
    <t>10列目</t>
    <rPh sb="2" eb="3">
      <t>レツ</t>
    </rPh>
    <rPh sb="3" eb="4">
      <t>メ</t>
    </rPh>
    <phoneticPr fontId="27"/>
  </si>
  <si>
    <t>11列目</t>
    <rPh sb="2" eb="3">
      <t>レツ</t>
    </rPh>
    <rPh sb="3" eb="4">
      <t>メ</t>
    </rPh>
    <phoneticPr fontId="27"/>
  </si>
  <si>
    <t>12列目</t>
    <rPh sb="2" eb="3">
      <t>レツ</t>
    </rPh>
    <rPh sb="3" eb="4">
      <t>メ</t>
    </rPh>
    <phoneticPr fontId="27"/>
  </si>
  <si>
    <t>13列目</t>
    <rPh sb="2" eb="3">
      <t>レツ</t>
    </rPh>
    <rPh sb="3" eb="4">
      <t>メ</t>
    </rPh>
    <phoneticPr fontId="27"/>
  </si>
  <si>
    <t>14列目</t>
    <rPh sb="2" eb="3">
      <t>レツ</t>
    </rPh>
    <rPh sb="3" eb="4">
      <t>メ</t>
    </rPh>
    <phoneticPr fontId="27"/>
  </si>
  <si>
    <t>15列目</t>
    <rPh sb="2" eb="3">
      <t>レツ</t>
    </rPh>
    <rPh sb="3" eb="4">
      <t>メ</t>
    </rPh>
    <phoneticPr fontId="27"/>
  </si>
  <si>
    <t>16列目</t>
    <rPh sb="2" eb="3">
      <t>レツ</t>
    </rPh>
    <rPh sb="3" eb="4">
      <t>メ</t>
    </rPh>
    <phoneticPr fontId="27"/>
  </si>
  <si>
    <t>17列目</t>
    <rPh sb="2" eb="3">
      <t>レツ</t>
    </rPh>
    <rPh sb="3" eb="4">
      <t>メ</t>
    </rPh>
    <phoneticPr fontId="27"/>
  </si>
  <si>
    <t>18列目</t>
    <rPh sb="2" eb="3">
      <t>レツ</t>
    </rPh>
    <rPh sb="3" eb="4">
      <t>メ</t>
    </rPh>
    <phoneticPr fontId="27"/>
  </si>
  <si>
    <t>19列目</t>
    <rPh sb="2" eb="3">
      <t>レツ</t>
    </rPh>
    <rPh sb="3" eb="4">
      <t>メ</t>
    </rPh>
    <phoneticPr fontId="27"/>
  </si>
  <si>
    <t>20列目</t>
    <rPh sb="2" eb="3">
      <t>レツ</t>
    </rPh>
    <rPh sb="3" eb="4">
      <t>メ</t>
    </rPh>
    <phoneticPr fontId="27"/>
  </si>
  <si>
    <t>ライン</t>
    <phoneticPr fontId="27"/>
  </si>
  <si>
    <t>部品番号</t>
    <rPh sb="0" eb="2">
      <t>ブヒン</t>
    </rPh>
    <rPh sb="2" eb="4">
      <t>バンゴウ</t>
    </rPh>
    <phoneticPr fontId="27"/>
  </si>
  <si>
    <t>メモ</t>
    <phoneticPr fontId="27"/>
  </si>
  <si>
    <t>空き</t>
    <rPh sb="0" eb="1">
      <t>ア</t>
    </rPh>
    <phoneticPr fontId="27"/>
  </si>
  <si>
    <t>1日生産量</t>
    <rPh sb="1" eb="2">
      <t>ニチ</t>
    </rPh>
    <rPh sb="2" eb="4">
      <t>セイサン</t>
    </rPh>
    <rPh sb="4" eb="5">
      <t>リョウ</t>
    </rPh>
    <phoneticPr fontId="27"/>
  </si>
  <si>
    <t>2日生産量</t>
    <rPh sb="1" eb="2">
      <t>ニチ</t>
    </rPh>
    <rPh sb="2" eb="4">
      <t>セイサン</t>
    </rPh>
    <rPh sb="4" eb="5">
      <t>リョウ</t>
    </rPh>
    <phoneticPr fontId="27"/>
  </si>
  <si>
    <t>3日生産量</t>
    <rPh sb="1" eb="2">
      <t>ニチ</t>
    </rPh>
    <rPh sb="2" eb="4">
      <t>セイサン</t>
    </rPh>
    <rPh sb="4" eb="5">
      <t>リョウ</t>
    </rPh>
    <phoneticPr fontId="27"/>
  </si>
  <si>
    <t>4日生産量</t>
    <rPh sb="1" eb="2">
      <t>ニチ</t>
    </rPh>
    <rPh sb="2" eb="4">
      <t>セイサン</t>
    </rPh>
    <rPh sb="4" eb="5">
      <t>リョウ</t>
    </rPh>
    <phoneticPr fontId="27"/>
  </si>
  <si>
    <t>5日生産量</t>
    <rPh sb="1" eb="2">
      <t>ニチ</t>
    </rPh>
    <rPh sb="2" eb="4">
      <t>セイサン</t>
    </rPh>
    <rPh sb="4" eb="5">
      <t>リョウ</t>
    </rPh>
    <phoneticPr fontId="27"/>
  </si>
  <si>
    <t>6日生産量</t>
    <rPh sb="1" eb="2">
      <t>ニチ</t>
    </rPh>
    <rPh sb="2" eb="4">
      <t>セイサン</t>
    </rPh>
    <rPh sb="4" eb="5">
      <t>リョウ</t>
    </rPh>
    <phoneticPr fontId="27"/>
  </si>
  <si>
    <t>7日生産量</t>
    <rPh sb="1" eb="2">
      <t>ニチ</t>
    </rPh>
    <rPh sb="2" eb="4">
      <t>セイサン</t>
    </rPh>
    <rPh sb="4" eb="5">
      <t>リョウ</t>
    </rPh>
    <phoneticPr fontId="27"/>
  </si>
  <si>
    <t>8日生産量</t>
    <rPh sb="1" eb="2">
      <t>ニチ</t>
    </rPh>
    <rPh sb="2" eb="4">
      <t>セイサン</t>
    </rPh>
    <rPh sb="4" eb="5">
      <t>リョウ</t>
    </rPh>
    <phoneticPr fontId="27"/>
  </si>
  <si>
    <t>9日生産量</t>
    <rPh sb="1" eb="2">
      <t>ニチ</t>
    </rPh>
    <rPh sb="2" eb="4">
      <t>セイサン</t>
    </rPh>
    <rPh sb="4" eb="5">
      <t>リョウ</t>
    </rPh>
    <phoneticPr fontId="27"/>
  </si>
  <si>
    <t>10日生産量</t>
    <rPh sb="2" eb="3">
      <t>ニチ</t>
    </rPh>
    <rPh sb="3" eb="5">
      <t>セイサン</t>
    </rPh>
    <rPh sb="5" eb="6">
      <t>リョウ</t>
    </rPh>
    <phoneticPr fontId="27"/>
  </si>
  <si>
    <t>11日生産量</t>
    <rPh sb="2" eb="3">
      <t>ニチ</t>
    </rPh>
    <rPh sb="3" eb="5">
      <t>セイサン</t>
    </rPh>
    <rPh sb="5" eb="6">
      <t>リョウ</t>
    </rPh>
    <phoneticPr fontId="27"/>
  </si>
  <si>
    <t>12日生産量</t>
    <rPh sb="2" eb="3">
      <t>ニチ</t>
    </rPh>
    <rPh sb="3" eb="5">
      <t>セイサン</t>
    </rPh>
    <rPh sb="5" eb="6">
      <t>リョウ</t>
    </rPh>
    <phoneticPr fontId="27"/>
  </si>
  <si>
    <t>13日生産量</t>
    <rPh sb="2" eb="3">
      <t>ニチ</t>
    </rPh>
    <rPh sb="3" eb="5">
      <t>セイサン</t>
    </rPh>
    <rPh sb="5" eb="6">
      <t>リョウ</t>
    </rPh>
    <phoneticPr fontId="27"/>
  </si>
  <si>
    <t>14日生産量</t>
    <rPh sb="2" eb="3">
      <t>ニチ</t>
    </rPh>
    <rPh sb="3" eb="5">
      <t>セイサン</t>
    </rPh>
    <rPh sb="5" eb="6">
      <t>リョウ</t>
    </rPh>
    <phoneticPr fontId="27"/>
  </si>
  <si>
    <t>15日生産量</t>
    <rPh sb="2" eb="3">
      <t>ニチ</t>
    </rPh>
    <rPh sb="3" eb="5">
      <t>セイサン</t>
    </rPh>
    <rPh sb="5" eb="6">
      <t>リョウ</t>
    </rPh>
    <phoneticPr fontId="27"/>
  </si>
  <si>
    <t>21列目</t>
    <rPh sb="2" eb="3">
      <t>レツ</t>
    </rPh>
    <rPh sb="3" eb="4">
      <t>メ</t>
    </rPh>
    <phoneticPr fontId="27"/>
  </si>
  <si>
    <t>22列目</t>
    <rPh sb="2" eb="3">
      <t>レツ</t>
    </rPh>
    <rPh sb="3" eb="4">
      <t>メ</t>
    </rPh>
    <phoneticPr fontId="27"/>
  </si>
  <si>
    <t>23列目</t>
    <rPh sb="2" eb="3">
      <t>レツ</t>
    </rPh>
    <rPh sb="3" eb="4">
      <t>メ</t>
    </rPh>
    <phoneticPr fontId="27"/>
  </si>
  <si>
    <t>24列目</t>
    <rPh sb="2" eb="3">
      <t>レツ</t>
    </rPh>
    <rPh sb="3" eb="4">
      <t>メ</t>
    </rPh>
    <phoneticPr fontId="27"/>
  </si>
  <si>
    <t>25列目</t>
    <rPh sb="2" eb="3">
      <t>レツ</t>
    </rPh>
    <rPh sb="3" eb="4">
      <t>メ</t>
    </rPh>
    <phoneticPr fontId="27"/>
  </si>
  <si>
    <t>26列目</t>
    <rPh sb="2" eb="3">
      <t>レツ</t>
    </rPh>
    <rPh sb="3" eb="4">
      <t>メ</t>
    </rPh>
    <phoneticPr fontId="27"/>
  </si>
  <si>
    <t>27列目</t>
    <rPh sb="2" eb="3">
      <t>レツ</t>
    </rPh>
    <rPh sb="3" eb="4">
      <t>メ</t>
    </rPh>
    <phoneticPr fontId="27"/>
  </si>
  <si>
    <t>28列目</t>
    <rPh sb="2" eb="3">
      <t>レツ</t>
    </rPh>
    <rPh sb="3" eb="4">
      <t>メ</t>
    </rPh>
    <phoneticPr fontId="27"/>
  </si>
  <si>
    <t>29列目</t>
    <rPh sb="2" eb="3">
      <t>レツ</t>
    </rPh>
    <rPh sb="3" eb="4">
      <t>メ</t>
    </rPh>
    <phoneticPr fontId="27"/>
  </si>
  <si>
    <t>30列目</t>
    <rPh sb="2" eb="3">
      <t>レツ</t>
    </rPh>
    <rPh sb="3" eb="4">
      <t>メ</t>
    </rPh>
    <phoneticPr fontId="27"/>
  </si>
  <si>
    <t>31列目</t>
    <rPh sb="2" eb="3">
      <t>レツ</t>
    </rPh>
    <rPh sb="3" eb="4">
      <t>メ</t>
    </rPh>
    <phoneticPr fontId="27"/>
  </si>
  <si>
    <t>32列目</t>
    <rPh sb="2" eb="3">
      <t>レツ</t>
    </rPh>
    <rPh sb="3" eb="4">
      <t>メ</t>
    </rPh>
    <phoneticPr fontId="27"/>
  </si>
  <si>
    <t>33列目</t>
    <rPh sb="2" eb="3">
      <t>レツ</t>
    </rPh>
    <rPh sb="3" eb="4">
      <t>メ</t>
    </rPh>
    <phoneticPr fontId="27"/>
  </si>
  <si>
    <t>34列目</t>
    <rPh sb="2" eb="3">
      <t>レツ</t>
    </rPh>
    <rPh sb="3" eb="4">
      <t>メ</t>
    </rPh>
    <phoneticPr fontId="27"/>
  </si>
  <si>
    <t>16日生産量</t>
    <rPh sb="2" eb="3">
      <t>ニチ</t>
    </rPh>
    <rPh sb="3" eb="5">
      <t>セイサン</t>
    </rPh>
    <rPh sb="5" eb="6">
      <t>リョウ</t>
    </rPh>
    <phoneticPr fontId="27"/>
  </si>
  <si>
    <t>17日生産量</t>
    <rPh sb="2" eb="3">
      <t>ニチ</t>
    </rPh>
    <rPh sb="3" eb="5">
      <t>セイサン</t>
    </rPh>
    <rPh sb="5" eb="6">
      <t>リョウ</t>
    </rPh>
    <phoneticPr fontId="27"/>
  </si>
  <si>
    <t>18日生産量</t>
    <rPh sb="2" eb="3">
      <t>ニチ</t>
    </rPh>
    <rPh sb="3" eb="5">
      <t>セイサン</t>
    </rPh>
    <rPh sb="5" eb="6">
      <t>リョウ</t>
    </rPh>
    <phoneticPr fontId="27"/>
  </si>
  <si>
    <t>19日生産量</t>
    <rPh sb="2" eb="3">
      <t>ニチ</t>
    </rPh>
    <rPh sb="3" eb="5">
      <t>セイサン</t>
    </rPh>
    <rPh sb="5" eb="6">
      <t>リョウ</t>
    </rPh>
    <phoneticPr fontId="27"/>
  </si>
  <si>
    <t>20日生産量</t>
    <rPh sb="2" eb="3">
      <t>ニチ</t>
    </rPh>
    <rPh sb="3" eb="5">
      <t>セイサン</t>
    </rPh>
    <rPh sb="5" eb="6">
      <t>リョウ</t>
    </rPh>
    <phoneticPr fontId="27"/>
  </si>
  <si>
    <t>21日生産量</t>
    <rPh sb="2" eb="3">
      <t>ニチ</t>
    </rPh>
    <rPh sb="3" eb="5">
      <t>セイサン</t>
    </rPh>
    <rPh sb="5" eb="6">
      <t>リョウ</t>
    </rPh>
    <phoneticPr fontId="27"/>
  </si>
  <si>
    <t>22日生産量</t>
    <rPh sb="2" eb="3">
      <t>ニチ</t>
    </rPh>
    <rPh sb="3" eb="5">
      <t>セイサン</t>
    </rPh>
    <rPh sb="5" eb="6">
      <t>リョウ</t>
    </rPh>
    <phoneticPr fontId="27"/>
  </si>
  <si>
    <t>23日生産量</t>
    <rPh sb="2" eb="3">
      <t>ニチ</t>
    </rPh>
    <rPh sb="3" eb="5">
      <t>セイサン</t>
    </rPh>
    <rPh sb="5" eb="6">
      <t>リョウ</t>
    </rPh>
    <phoneticPr fontId="27"/>
  </si>
  <si>
    <t>24日生産量</t>
    <rPh sb="2" eb="3">
      <t>ニチ</t>
    </rPh>
    <rPh sb="3" eb="5">
      <t>セイサン</t>
    </rPh>
    <rPh sb="5" eb="6">
      <t>リョウ</t>
    </rPh>
    <phoneticPr fontId="27"/>
  </si>
  <si>
    <t>25日生産量</t>
    <rPh sb="2" eb="3">
      <t>ニチ</t>
    </rPh>
    <rPh sb="3" eb="5">
      <t>セイサン</t>
    </rPh>
    <rPh sb="5" eb="6">
      <t>リョウ</t>
    </rPh>
    <phoneticPr fontId="27"/>
  </si>
  <si>
    <t>26日生産量</t>
    <rPh sb="2" eb="3">
      <t>ニチ</t>
    </rPh>
    <rPh sb="3" eb="5">
      <t>セイサン</t>
    </rPh>
    <rPh sb="5" eb="6">
      <t>リョウ</t>
    </rPh>
    <phoneticPr fontId="27"/>
  </si>
  <si>
    <t>27日生産量</t>
    <rPh sb="2" eb="3">
      <t>ニチ</t>
    </rPh>
    <rPh sb="3" eb="5">
      <t>セイサン</t>
    </rPh>
    <rPh sb="5" eb="6">
      <t>リョウ</t>
    </rPh>
    <phoneticPr fontId="27"/>
  </si>
  <si>
    <t>28日生産量</t>
    <rPh sb="2" eb="3">
      <t>ニチ</t>
    </rPh>
    <rPh sb="3" eb="5">
      <t>セイサン</t>
    </rPh>
    <rPh sb="5" eb="6">
      <t>リョウ</t>
    </rPh>
    <phoneticPr fontId="27"/>
  </si>
  <si>
    <t>29日生産量</t>
    <rPh sb="2" eb="3">
      <t>ニチ</t>
    </rPh>
    <rPh sb="3" eb="5">
      <t>セイサン</t>
    </rPh>
    <rPh sb="5" eb="6">
      <t>リョウ</t>
    </rPh>
    <phoneticPr fontId="27"/>
  </si>
  <si>
    <t>30日生産量</t>
    <rPh sb="2" eb="3">
      <t>ニチ</t>
    </rPh>
    <rPh sb="3" eb="5">
      <t>セイサン</t>
    </rPh>
    <rPh sb="5" eb="6">
      <t>リョウ</t>
    </rPh>
    <phoneticPr fontId="27"/>
  </si>
  <si>
    <t>31日生産量</t>
    <rPh sb="2" eb="3">
      <t>ニチ</t>
    </rPh>
    <rPh sb="3" eb="5">
      <t>セイサン</t>
    </rPh>
    <rPh sb="5" eb="6">
      <t>リョウ</t>
    </rPh>
    <phoneticPr fontId="27"/>
  </si>
  <si>
    <t>35列目</t>
    <rPh sb="2" eb="3">
      <t>レツ</t>
    </rPh>
    <rPh sb="3" eb="4">
      <t>メ</t>
    </rPh>
    <phoneticPr fontId="27"/>
  </si>
  <si>
    <t>36列目</t>
    <rPh sb="2" eb="3">
      <t>レツ</t>
    </rPh>
    <rPh sb="3" eb="4">
      <t>メ</t>
    </rPh>
    <phoneticPr fontId="27"/>
  </si>
  <si>
    <t>合計</t>
    <rPh sb="0" eb="2">
      <t>ゴウケイ</t>
    </rPh>
    <phoneticPr fontId="27"/>
  </si>
  <si>
    <t>途中空白行、ラベル行有り</t>
    <rPh sb="0" eb="2">
      <t>トチュウ</t>
    </rPh>
    <rPh sb="2" eb="4">
      <t>クウハク</t>
    </rPh>
    <rPh sb="4" eb="5">
      <t>ギョウ</t>
    </rPh>
    <rPh sb="9" eb="10">
      <t>ギョウ</t>
    </rPh>
    <rPh sb="10" eb="11">
      <t>ア</t>
    </rPh>
    <phoneticPr fontId="27"/>
  </si>
  <si>
    <t>大日程－R</t>
    <phoneticPr fontId="27"/>
  </si>
  <si>
    <t>ファイル名</t>
    <rPh sb="4" eb="5">
      <t>メイ</t>
    </rPh>
    <phoneticPr fontId="27"/>
  </si>
  <si>
    <t>シート名</t>
    <rPh sb="3" eb="4">
      <t>メイ</t>
    </rPh>
    <phoneticPr fontId="27"/>
  </si>
  <si>
    <t>【原紙】大日程1(S).xls</t>
    <phoneticPr fontId="27"/>
  </si>
  <si>
    <t>大日程－S</t>
    <phoneticPr fontId="27"/>
  </si>
  <si>
    <t>【原紙】大日程1【N】.xls</t>
  </si>
  <si>
    <t>大日程－N</t>
    <phoneticPr fontId="27"/>
  </si>
  <si>
    <t>大日程1(H60).xls</t>
    <phoneticPr fontId="27"/>
  </si>
  <si>
    <t>大日程－A</t>
    <phoneticPr fontId="27"/>
  </si>
  <si>
    <t>大日程1(TB).xls</t>
    <phoneticPr fontId="27"/>
  </si>
  <si>
    <t>日程2022,01.xls</t>
    <phoneticPr fontId="27"/>
  </si>
  <si>
    <t>大日程(T)</t>
    <phoneticPr fontId="27"/>
  </si>
  <si>
    <t>大日程(U)</t>
    <phoneticPr fontId="27"/>
  </si>
  <si>
    <t>\\upk-dtss\upkroot\K60_圧造課\部署書込\圧造課共有\00. 個人用\鐘ヶ江\大日程(鐘）\2021年\2022,1月度</t>
  </si>
  <si>
    <t>2022.01大日程(A)改訂2.xls</t>
    <phoneticPr fontId="27"/>
  </si>
  <si>
    <t>2022.01大日程(A,B)コイル用改訂2.xlsx</t>
    <phoneticPr fontId="27"/>
  </si>
  <si>
    <t>大日程－B</t>
    <phoneticPr fontId="27"/>
  </si>
  <si>
    <t>上のデータとダブりあり</t>
    <rPh sb="0" eb="1">
      <t>ウエ</t>
    </rPh>
    <phoneticPr fontId="27"/>
  </si>
  <si>
    <t>2022.01大日程(B)改訂2まだ</t>
    <phoneticPr fontId="27"/>
  </si>
  <si>
    <t>2022.01大日程(P)改訂2.xls</t>
    <phoneticPr fontId="27"/>
  </si>
  <si>
    <t>大日程－P</t>
    <phoneticPr fontId="27"/>
  </si>
  <si>
    <t>エラーのセル有り</t>
    <rPh sb="6" eb="7">
      <t>ア</t>
    </rPh>
    <phoneticPr fontId="27"/>
  </si>
  <si>
    <t>2022.01大日程(W)改訂2 - 新.xls</t>
    <phoneticPr fontId="27"/>
  </si>
  <si>
    <t>大日程－W</t>
    <phoneticPr fontId="27"/>
  </si>
  <si>
    <t>連結セル有り。部番ないから大丈夫かな？</t>
    <rPh sb="0" eb="2">
      <t>レンケツ</t>
    </rPh>
    <rPh sb="4" eb="5">
      <t>ア</t>
    </rPh>
    <rPh sb="7" eb="9">
      <t>ブバン</t>
    </rPh>
    <rPh sb="13" eb="16">
      <t>ダイジョウブ</t>
    </rPh>
    <phoneticPr fontId="27"/>
  </si>
  <si>
    <t>2022.01大日程(Z)改訂2 - 新.xls</t>
    <phoneticPr fontId="27"/>
  </si>
  <si>
    <t>大日程－Z</t>
    <phoneticPr fontId="27"/>
  </si>
  <si>
    <t>金型保守計画（改業務情報管理システム）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</si>
</sst>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yyyy/mm/dd"/>
    <numFmt numFmtId="177" formatCode="0_ "/>
    <numFmt numFmtId="178" formatCode="&quot;'&quot;yy&quot;/&quot;mm"/>
    <numFmt numFmtId="179" formatCode="mm&quot;月&quot;"/>
    <numFmt numFmtId="180" formatCode="yy/mm"/>
    <numFmt numFmtId="181" formatCode="#,##0_);[Red]\(#,##0\)"/>
    <numFmt numFmtId="182" formatCode="m/d"/>
    <numFmt numFmtId="183" formatCode="h:mm;@"/>
    <numFmt numFmtId="184" formatCode="0.00_);[Red]\(0.00\)"/>
  </numFmts>
  <fonts count="34">
    <font>
      <sz val="9"/>
      <color theme="1"/>
      <name val="メイリオ"/>
      <family val="3"/>
      <charset val="128"/>
    </font>
    <font>
      <sz val="9"/>
      <color theme="1"/>
      <name val="メイリオ"/>
      <family val="2"/>
      <charset val="128"/>
    </font>
    <font>
      <sz val="9"/>
      <color theme="1"/>
      <name val="メイリオ"/>
      <family val="2"/>
      <charset val="128"/>
    </font>
    <font>
      <sz val="9"/>
      <color theme="1"/>
      <name val="メイリオ"/>
      <family val="3"/>
      <charset val="128"/>
    </font>
    <font>
      <sz val="6"/>
      <name val="游ゴシック"/>
      <family val="2"/>
      <charset val="128"/>
      <scheme val="minor"/>
    </font>
    <font>
      <sz val="18"/>
      <color theme="1"/>
      <name val="メイリオ"/>
      <family val="3"/>
      <charset val="128"/>
    </font>
    <font>
      <sz val="12"/>
      <color theme="1"/>
      <name val="メイリオ"/>
      <family val="3"/>
      <charset val="128"/>
    </font>
    <font>
      <sz val="14"/>
      <color theme="1"/>
      <name val="メイリオ"/>
      <family val="3"/>
      <charset val="128"/>
    </font>
    <font>
      <sz val="26"/>
      <color theme="1"/>
      <name val="メイリオ"/>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メイリオ"/>
      <family val="3"/>
      <charset val="128"/>
    </font>
    <font>
      <sz val="9"/>
      <name val="メイリオ"/>
      <family val="3"/>
      <charset val="128"/>
    </font>
    <font>
      <sz val="9"/>
      <name val="ＭＳ ゴシック"/>
      <family val="3"/>
      <charset val="128"/>
    </font>
    <font>
      <sz val="12"/>
      <name val="ＭＳ Ｐゴシック"/>
      <family val="3"/>
      <charset val="128"/>
    </font>
    <font>
      <sz val="9"/>
      <name val="ＭＳ Ｐゴシック"/>
      <family val="3"/>
      <charset val="128"/>
    </font>
    <font>
      <sz val="9"/>
      <color indexed="10"/>
      <name val="メイリオ"/>
      <family val="3"/>
      <charset val="128"/>
    </font>
    <font>
      <sz val="12"/>
      <color theme="1"/>
      <name val="游ゴシック"/>
      <family val="2"/>
      <charset val="128"/>
      <scheme val="minor"/>
    </font>
    <font>
      <b/>
      <sz val="9"/>
      <name val="メイリオ"/>
      <family val="3"/>
      <charset val="128"/>
    </font>
    <font>
      <sz val="9"/>
      <color rgb="FFFF0000"/>
      <name val="メイリオ"/>
      <family val="3"/>
      <charset val="128"/>
    </font>
    <font>
      <sz val="11"/>
      <name val="メイリオ"/>
      <family val="3"/>
      <charset val="128"/>
    </font>
    <font>
      <sz val="20"/>
      <color theme="1"/>
      <name val="メイリオ"/>
      <family val="3"/>
      <charset val="128"/>
    </font>
    <font>
      <u/>
      <sz val="9"/>
      <color theme="10"/>
      <name val="メイリオ"/>
      <family val="3"/>
      <charset val="128"/>
    </font>
    <font>
      <sz val="9"/>
      <color rgb="FF00B0F0"/>
      <name val="メイリオ"/>
      <family val="3"/>
      <charset val="128"/>
    </font>
    <font>
      <sz val="11"/>
      <color theme="1"/>
      <name val="游ゴシック"/>
      <family val="2"/>
      <charset val="128"/>
      <scheme val="minor"/>
    </font>
    <font>
      <sz val="6"/>
      <name val="メイリオ"/>
      <family val="2"/>
      <charset val="128"/>
    </font>
    <font>
      <sz val="6"/>
      <name val="メイリオ"/>
      <family val="3"/>
      <charset val="128"/>
    </font>
    <font>
      <b/>
      <sz val="14"/>
      <color theme="1"/>
      <name val="メイリオ"/>
      <family val="3"/>
      <charset val="128"/>
    </font>
    <font>
      <sz val="9"/>
      <color rgb="FF0000FF"/>
      <name val="メイリオ"/>
      <family val="3"/>
      <charset val="128"/>
    </font>
    <font>
      <sz val="9"/>
      <color indexed="12"/>
      <name val="メイリオ"/>
      <family val="3"/>
      <charset val="128"/>
    </font>
    <font>
      <b/>
      <sz val="9"/>
      <color theme="1"/>
      <name val="メイリオ"/>
      <family val="3"/>
      <charset val="128"/>
    </font>
    <font>
      <b/>
      <sz val="9"/>
      <color theme="0"/>
      <name val="メイリオ"/>
      <family val="3"/>
      <charset val="128"/>
    </font>
    <font>
      <b/>
      <sz val="9"/>
      <color rgb="FFFF0000"/>
      <name val="メイリオ"/>
      <family val="3"/>
      <charset val="128"/>
    </font>
  </fonts>
  <fills count="19">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indexed="9"/>
        <bgColor indexed="64"/>
      </patternFill>
    </fill>
    <fill>
      <patternFill patternType="solid">
        <fgColor indexed="41"/>
        <bgColor indexed="64"/>
      </patternFill>
    </fill>
    <fill>
      <patternFill patternType="solid">
        <fgColor rgb="FFFFFFFF"/>
        <bgColor indexed="64"/>
      </patternFill>
    </fill>
    <fill>
      <patternFill patternType="solid">
        <fgColor rgb="FF0066FF"/>
        <bgColor indexed="64"/>
      </patternFill>
    </fill>
    <fill>
      <patternFill patternType="solid">
        <fgColor theme="0" tint="-0.499984740745262"/>
        <bgColor indexed="64"/>
      </patternFill>
    </fill>
    <fill>
      <patternFill patternType="solid">
        <fgColor theme="0" tint="-0.14996795556505021"/>
        <bgColor indexed="64"/>
      </patternFill>
    </fill>
  </fills>
  <borders count="149">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top style="thin">
        <color auto="1"/>
      </top>
      <bottom/>
      <diagonal/>
    </border>
    <border>
      <left/>
      <right style="thin">
        <color auto="1"/>
      </right>
      <top style="thin">
        <color auto="1"/>
      </top>
      <bottom/>
      <diagonal/>
    </border>
    <border>
      <left style="hair">
        <color auto="1"/>
      </left>
      <right/>
      <top/>
      <bottom style="hair">
        <color auto="1"/>
      </bottom>
      <diagonal/>
    </border>
    <border>
      <left/>
      <right style="thin">
        <color auto="1"/>
      </right>
      <top/>
      <bottom style="hair">
        <color auto="1"/>
      </bottom>
      <diagonal/>
    </border>
    <border>
      <left style="hair">
        <color auto="1"/>
      </left>
      <right/>
      <top style="hair">
        <color auto="1"/>
      </top>
      <bottom/>
      <diagonal/>
    </border>
    <border>
      <left/>
      <right style="thin">
        <color auto="1"/>
      </right>
      <top style="hair">
        <color auto="1"/>
      </top>
      <bottom/>
      <diagonal/>
    </border>
    <border>
      <left style="hair">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hair">
        <color auto="1"/>
      </bottom>
      <diagonal/>
    </border>
    <border>
      <left/>
      <right/>
      <top/>
      <bottom style="hair">
        <color auto="1"/>
      </bottom>
      <diagonal/>
    </border>
    <border>
      <left style="thin">
        <color auto="1"/>
      </left>
      <right/>
      <top style="hair">
        <color auto="1"/>
      </top>
      <bottom/>
      <diagonal/>
    </border>
    <border>
      <left/>
      <right/>
      <top style="hair">
        <color auto="1"/>
      </top>
      <bottom/>
      <diagonal/>
    </border>
    <border>
      <left style="thin">
        <color auto="1"/>
      </left>
      <right/>
      <top/>
      <bottom style="thin">
        <color auto="1"/>
      </bottom>
      <diagonal/>
    </border>
    <border>
      <left/>
      <right/>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bottom/>
      <diagonal/>
    </border>
    <border>
      <left style="thin">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thin">
        <color indexed="64"/>
      </right>
      <top/>
      <bottom style="medium">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style="medium">
        <color indexed="64"/>
      </right>
      <top style="double">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right/>
      <top style="thin">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right/>
      <top/>
      <bottom style="double">
        <color auto="1"/>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indexed="64"/>
      </bottom>
      <diagonal/>
    </border>
    <border>
      <left/>
      <right style="thin">
        <color auto="1"/>
      </right>
      <top style="hair">
        <color indexed="64"/>
      </top>
      <bottom style="thin">
        <color indexed="64"/>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top style="thin">
        <color auto="1"/>
      </top>
      <bottom/>
      <diagonal/>
    </border>
    <border>
      <left/>
      <right style="hair">
        <color auto="1"/>
      </right>
      <top style="thin">
        <color auto="1"/>
      </top>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hair">
        <color auto="1"/>
      </right>
      <top style="hair">
        <color auto="1"/>
      </top>
      <bottom/>
      <diagonal/>
    </border>
    <border>
      <left style="thin">
        <color indexed="64"/>
      </left>
      <right style="thin">
        <color auto="1"/>
      </right>
      <top style="hair">
        <color indexed="64"/>
      </top>
      <bottom style="hair">
        <color indexed="64"/>
      </bottom>
      <diagonal/>
    </border>
    <border>
      <left style="hair">
        <color auto="1"/>
      </left>
      <right/>
      <top/>
      <bottom/>
      <diagonal/>
    </border>
    <border>
      <left/>
      <right style="hair">
        <color auto="1"/>
      </right>
      <top/>
      <bottom style="hair">
        <color auto="1"/>
      </bottom>
      <diagonal/>
    </border>
    <border>
      <left/>
      <right style="medium">
        <color indexed="64"/>
      </right>
      <top style="thin">
        <color indexed="64"/>
      </top>
      <bottom/>
      <diagonal/>
    </border>
    <border>
      <left style="thin">
        <color auto="1"/>
      </left>
      <right style="hair">
        <color auto="1"/>
      </right>
      <top style="thin">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indexed="64"/>
      </right>
      <top style="medium">
        <color auto="1"/>
      </top>
      <bottom style="thin">
        <color auto="1"/>
      </bottom>
      <diagonal/>
    </border>
    <border>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diagonal/>
    </border>
    <border>
      <left style="thin">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thin">
        <color auto="1"/>
      </right>
      <top style="medium">
        <color auto="1"/>
      </top>
      <bottom/>
      <diagonal/>
    </border>
    <border>
      <left/>
      <right style="hair">
        <color auto="1"/>
      </right>
      <top style="medium">
        <color auto="1"/>
      </top>
      <bottom style="thin">
        <color auto="1"/>
      </bottom>
      <diagonal/>
    </border>
    <border>
      <left style="thin">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thin">
        <color auto="1"/>
      </right>
      <top/>
      <bottom style="medium">
        <color auto="1"/>
      </bottom>
      <diagonal/>
    </border>
    <border>
      <left/>
      <right style="hair">
        <color auto="1"/>
      </right>
      <top/>
      <bottom style="medium">
        <color auto="1"/>
      </bottom>
      <diagonal/>
    </border>
    <border>
      <left style="medium">
        <color auto="1"/>
      </left>
      <right style="hair">
        <color auto="1"/>
      </right>
      <top style="medium">
        <color auto="1"/>
      </top>
      <bottom/>
      <diagonal/>
    </border>
    <border>
      <left style="hair">
        <color auto="1"/>
      </left>
      <right/>
      <top style="medium">
        <color auto="1"/>
      </top>
      <bottom/>
      <diagonal/>
    </border>
    <border>
      <left style="hair">
        <color auto="1"/>
      </left>
      <right/>
      <top style="medium">
        <color auto="1"/>
      </top>
      <bottom style="thin">
        <color auto="1"/>
      </bottom>
      <diagonal/>
    </border>
    <border>
      <left style="medium">
        <color auto="1"/>
      </left>
      <right style="hair">
        <color auto="1"/>
      </right>
      <top/>
      <bottom style="medium">
        <color auto="1"/>
      </bottom>
      <diagonal/>
    </border>
    <border>
      <left style="hair">
        <color auto="1"/>
      </left>
      <right/>
      <top/>
      <bottom style="medium">
        <color auto="1"/>
      </bottom>
      <diagonal/>
    </border>
    <border>
      <left/>
      <right/>
      <top style="thin">
        <color auto="1"/>
      </top>
      <bottom style="medium">
        <color auto="1"/>
      </bottom>
      <diagonal/>
    </border>
    <border>
      <left style="hair">
        <color auto="1"/>
      </left>
      <right style="thin">
        <color auto="1"/>
      </right>
      <top style="medium">
        <color auto="1"/>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bottom style="thin">
        <color auto="1"/>
      </bottom>
      <diagonal/>
    </border>
    <border>
      <left/>
      <right style="hair">
        <color auto="1"/>
      </right>
      <top/>
      <bottom style="thin">
        <color auto="1"/>
      </bottom>
      <diagonal/>
    </border>
    <border>
      <left style="hair">
        <color auto="1"/>
      </left>
      <right style="hair">
        <color auto="1"/>
      </right>
      <top style="thin">
        <color auto="1"/>
      </top>
      <bottom/>
      <diagonal/>
    </border>
    <border>
      <left style="hair">
        <color auto="1"/>
      </left>
      <right style="hair">
        <color auto="1"/>
      </right>
      <top/>
      <bottom style="thin">
        <color auto="1"/>
      </bottom>
      <diagonal/>
    </border>
    <border>
      <left style="hair">
        <color auto="1"/>
      </left>
      <right style="thin">
        <color auto="1"/>
      </right>
      <top style="thin">
        <color auto="1"/>
      </top>
      <bottom/>
      <diagonal/>
    </border>
    <border>
      <left style="hair">
        <color auto="1"/>
      </left>
      <right style="thin">
        <color auto="1"/>
      </right>
      <top/>
      <bottom style="thin">
        <color auto="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style="thin">
        <color indexed="64"/>
      </right>
      <top/>
      <bottom style="hair">
        <color indexed="64"/>
      </bottom>
      <diagonal/>
    </border>
    <border>
      <left style="thick">
        <color rgb="FFFF6600"/>
      </left>
      <right style="thick">
        <color rgb="FFFF6600"/>
      </right>
      <top style="thin">
        <color auto="1"/>
      </top>
      <bottom/>
      <diagonal/>
    </border>
    <border>
      <left style="thick">
        <color rgb="FFFF6600"/>
      </left>
      <right style="thick">
        <color rgb="FFFF6600"/>
      </right>
      <top/>
      <bottom/>
      <diagonal/>
    </border>
    <border>
      <left style="thick">
        <color rgb="FFFF6600"/>
      </left>
      <right style="thick">
        <color rgb="FFFF6600"/>
      </right>
      <top/>
      <bottom style="thin">
        <color auto="1"/>
      </bottom>
      <diagonal/>
    </border>
    <border>
      <left style="thick">
        <color rgb="FFFF6600"/>
      </left>
      <right style="thick">
        <color rgb="FFFF6600"/>
      </right>
      <top/>
      <bottom style="thick">
        <color rgb="FFFF6600"/>
      </bottom>
      <diagonal/>
    </border>
    <border>
      <left/>
      <right style="hair">
        <color auto="1"/>
      </right>
      <top style="medium">
        <color indexed="64"/>
      </top>
      <bottom/>
      <diagonal/>
    </border>
    <border>
      <left style="thin">
        <color indexed="64"/>
      </left>
      <right style="thin">
        <color indexed="64"/>
      </right>
      <top style="medium">
        <color indexed="64"/>
      </top>
      <bottom style="hair">
        <color indexed="64"/>
      </bottom>
      <diagonal/>
    </border>
    <border>
      <left style="hair">
        <color auto="1"/>
      </left>
      <right style="medium">
        <color indexed="64"/>
      </right>
      <top style="medium">
        <color indexed="64"/>
      </top>
      <bottom/>
      <diagonal/>
    </border>
    <border>
      <left style="medium">
        <color indexed="64"/>
      </left>
      <right style="hair">
        <color auto="1"/>
      </right>
      <top/>
      <bottom/>
      <diagonal/>
    </border>
    <border>
      <left style="hair">
        <color auto="1"/>
      </left>
      <right style="medium">
        <color indexed="64"/>
      </right>
      <top/>
      <bottom/>
      <diagonal/>
    </border>
    <border>
      <left style="medium">
        <color indexed="64"/>
      </left>
      <right style="hair">
        <color auto="1"/>
      </right>
      <top/>
      <bottom style="thin">
        <color auto="1"/>
      </bottom>
      <diagonal/>
    </border>
    <border>
      <left style="hair">
        <color auto="1"/>
      </left>
      <right style="medium">
        <color indexed="64"/>
      </right>
      <top/>
      <bottom style="thin">
        <color auto="1"/>
      </bottom>
      <diagonal/>
    </border>
    <border>
      <left style="medium">
        <color indexed="64"/>
      </left>
      <right style="hair">
        <color auto="1"/>
      </right>
      <top style="thin">
        <color auto="1"/>
      </top>
      <bottom/>
      <diagonal/>
    </border>
    <border>
      <left style="hair">
        <color auto="1"/>
      </left>
      <right style="medium">
        <color indexed="64"/>
      </right>
      <top style="thin">
        <color auto="1"/>
      </top>
      <bottom/>
      <diagonal/>
    </border>
    <border>
      <left style="thin">
        <color auto="1"/>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hair">
        <color auto="1"/>
      </left>
      <right style="medium">
        <color indexed="64"/>
      </right>
      <top/>
      <bottom style="medium">
        <color indexed="64"/>
      </bottom>
      <diagonal/>
    </border>
    <border>
      <left style="medium">
        <color indexed="64"/>
      </left>
      <right style="hair">
        <color auto="1"/>
      </right>
      <top style="medium">
        <color indexed="64"/>
      </top>
      <bottom style="medium">
        <color indexed="64"/>
      </bottom>
      <diagonal/>
    </border>
    <border>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
      <left style="thick">
        <color rgb="FFFF6600"/>
      </left>
      <right style="thick">
        <color rgb="FFFF6600"/>
      </right>
      <top style="thick">
        <color rgb="FFFF6600"/>
      </top>
      <bottom style="medium">
        <color auto="1"/>
      </bottom>
      <diagonal/>
    </border>
    <border>
      <left style="hair">
        <color auto="1"/>
      </left>
      <right/>
      <top style="hair">
        <color auto="1"/>
      </top>
      <bottom style="medium">
        <color indexed="64"/>
      </bottom>
      <diagonal/>
    </border>
    <border>
      <left style="thin">
        <color auto="1"/>
      </left>
      <right style="thin">
        <color auto="1"/>
      </right>
      <top/>
      <bottom style="medium">
        <color auto="1"/>
      </bottom>
      <diagonal/>
    </border>
    <border>
      <left style="thin">
        <color indexed="64"/>
      </left>
      <right style="thin">
        <color auto="1"/>
      </right>
      <top style="medium">
        <color indexed="64"/>
      </top>
      <bottom/>
      <diagonal/>
    </border>
  </borders>
  <cellStyleXfs count="15">
    <xf numFmtId="0" fontId="0" fillId="0" borderId="0">
      <alignment vertical="center"/>
    </xf>
    <xf numFmtId="0" fontId="9" fillId="0" borderId="0"/>
    <xf numFmtId="0" fontId="11" fillId="0" borderId="0"/>
    <xf numFmtId="0" fontId="11" fillId="0" borderId="0"/>
    <xf numFmtId="0" fontId="2" fillId="0" borderId="0">
      <alignment vertical="center"/>
    </xf>
    <xf numFmtId="9" fontId="2" fillId="0" borderId="0" applyFont="0" applyFill="0" applyBorder="0" applyAlignment="0" applyProtection="0">
      <alignment vertical="center"/>
    </xf>
    <xf numFmtId="0" fontId="23" fillId="0" borderId="0" applyNumberFormat="0" applyFill="0" applyBorder="0" applyAlignment="0" applyProtection="0">
      <alignment vertical="center"/>
    </xf>
    <xf numFmtId="0" fontId="9" fillId="0" borderId="0"/>
    <xf numFmtId="0" fontId="1" fillId="0" borderId="0">
      <alignment vertical="center"/>
    </xf>
    <xf numFmtId="0" fontId="25" fillId="0" borderId="0">
      <alignment vertical="center"/>
    </xf>
    <xf numFmtId="0" fontId="11" fillId="0" borderId="0"/>
    <xf numFmtId="0" fontId="13" fillId="0" borderId="0"/>
    <xf numFmtId="38" fontId="9" fillId="0" borderId="0" applyFont="0" applyFill="0" applyBorder="0" applyAlignment="0" applyProtection="0"/>
    <xf numFmtId="9" fontId="9" fillId="0" borderId="0" applyFont="0" applyFill="0" applyBorder="0" applyAlignment="0" applyProtection="0"/>
    <xf numFmtId="0" fontId="3" fillId="0" borderId="0">
      <alignment vertical="center"/>
    </xf>
  </cellStyleXfs>
  <cellXfs count="821">
    <xf numFmtId="0" fontId="0" fillId="0" borderId="0" xfId="0">
      <alignment vertical="center"/>
    </xf>
    <xf numFmtId="0" fontId="3" fillId="0" borderId="0" xfId="0" applyFont="1">
      <alignment vertical="center"/>
    </xf>
    <xf numFmtId="0" fontId="3" fillId="0" borderId="17" xfId="0" applyFont="1" applyBorder="1">
      <alignment vertical="center"/>
    </xf>
    <xf numFmtId="0" fontId="3" fillId="0" borderId="18" xfId="0" applyFont="1" applyBorder="1">
      <alignment vertical="center"/>
    </xf>
    <xf numFmtId="0" fontId="3" fillId="0" borderId="20" xfId="0" applyFont="1" applyBorder="1">
      <alignment vertical="center"/>
    </xf>
    <xf numFmtId="0" fontId="3" fillId="0" borderId="21" xfId="0" applyFont="1" applyBorder="1">
      <alignment vertical="center"/>
    </xf>
    <xf numFmtId="0" fontId="3" fillId="0" borderId="22" xfId="0" applyFont="1" applyBorder="1">
      <alignment vertical="center"/>
    </xf>
    <xf numFmtId="0" fontId="3" fillId="0" borderId="24" xfId="0" applyFont="1" applyBorder="1">
      <alignment vertical="center"/>
    </xf>
    <xf numFmtId="0" fontId="3" fillId="0" borderId="25" xfId="0" applyFont="1" applyBorder="1">
      <alignment vertical="center"/>
    </xf>
    <xf numFmtId="0" fontId="3" fillId="0" borderId="26" xfId="0" applyFont="1" applyBorder="1">
      <alignment vertical="center"/>
    </xf>
    <xf numFmtId="0" fontId="3" fillId="0" borderId="29" xfId="0" applyFont="1" applyBorder="1">
      <alignment vertical="center"/>
    </xf>
    <xf numFmtId="0" fontId="3" fillId="0" borderId="30" xfId="0" applyFont="1" applyBorder="1">
      <alignment vertical="center"/>
    </xf>
    <xf numFmtId="0" fontId="7" fillId="0" borderId="0" xfId="0" applyFont="1" applyBorder="1" applyAlignment="1">
      <alignment vertical="center"/>
    </xf>
    <xf numFmtId="0" fontId="7" fillId="0" borderId="10" xfId="0" applyFont="1" applyBorder="1" applyAlignment="1">
      <alignment vertical="center"/>
    </xf>
    <xf numFmtId="0" fontId="13" fillId="0" borderId="0" xfId="1" applyFont="1"/>
    <xf numFmtId="0" fontId="13" fillId="0" borderId="0" xfId="1" applyFont="1" applyAlignment="1">
      <alignment horizontal="left"/>
    </xf>
    <xf numFmtId="0" fontId="13" fillId="0" borderId="0" xfId="1" applyFont="1" applyAlignment="1">
      <alignment horizontal="center"/>
    </xf>
    <xf numFmtId="0" fontId="11" fillId="0" borderId="0" xfId="3"/>
    <xf numFmtId="0" fontId="14" fillId="0" borderId="0" xfId="3" applyFont="1" applyBorder="1"/>
    <xf numFmtId="49" fontId="14" fillId="0" borderId="0" xfId="3" applyNumberFormat="1" applyFont="1" applyBorder="1"/>
    <xf numFmtId="0" fontId="15" fillId="0" borderId="0" xfId="3" applyFont="1"/>
    <xf numFmtId="0" fontId="11" fillId="0" borderId="0" xfId="3" applyBorder="1"/>
    <xf numFmtId="0" fontId="14" fillId="0" borderId="0" xfId="3" applyFont="1"/>
    <xf numFmtId="49" fontId="14" fillId="0" borderId="0" xfId="3" applyNumberFormat="1" applyFont="1"/>
    <xf numFmtId="0" fontId="13" fillId="0" borderId="54" xfId="3" applyFont="1" applyBorder="1"/>
    <xf numFmtId="0" fontId="13" fillId="0" borderId="9" xfId="3" applyFont="1" applyBorder="1"/>
    <xf numFmtId="0" fontId="13" fillId="0" borderId="57" xfId="3" applyFont="1" applyBorder="1"/>
    <xf numFmtId="0" fontId="13" fillId="0" borderId="38" xfId="3" applyFont="1" applyBorder="1"/>
    <xf numFmtId="0" fontId="13" fillId="0" borderId="0" xfId="3" applyFont="1" applyBorder="1"/>
    <xf numFmtId="0" fontId="13" fillId="0" borderId="51" xfId="3" applyFont="1" applyBorder="1"/>
    <xf numFmtId="0" fontId="13" fillId="0" borderId="40" xfId="3" applyFont="1" applyBorder="1"/>
    <xf numFmtId="0" fontId="13" fillId="0" borderId="10" xfId="3" applyFont="1" applyBorder="1"/>
    <xf numFmtId="0" fontId="13" fillId="0" borderId="0" xfId="3" applyFont="1"/>
    <xf numFmtId="0" fontId="14" fillId="0" borderId="38" xfId="3" applyFont="1" applyBorder="1"/>
    <xf numFmtId="0" fontId="11" fillId="0" borderId="38" xfId="3" applyBorder="1"/>
    <xf numFmtId="0" fontId="11" fillId="0" borderId="40" xfId="3" applyBorder="1"/>
    <xf numFmtId="0" fontId="11" fillId="0" borderId="10" xfId="3" applyBorder="1"/>
    <xf numFmtId="0" fontId="11" fillId="0" borderId="52" xfId="3" applyBorder="1"/>
    <xf numFmtId="0" fontId="15" fillId="0" borderId="51" xfId="3" applyFont="1" applyBorder="1"/>
    <xf numFmtId="0" fontId="13" fillId="0" borderId="0" xfId="3" applyFont="1" applyFill="1" applyBorder="1" applyAlignment="1">
      <alignment vertical="center"/>
    </xf>
    <xf numFmtId="0" fontId="17" fillId="0" borderId="0" xfId="3" applyFont="1" applyFill="1" applyBorder="1" applyAlignment="1">
      <alignment vertical="center"/>
    </xf>
    <xf numFmtId="0" fontId="3" fillId="0" borderId="0" xfId="0" applyFont="1" applyBorder="1">
      <alignment vertical="center"/>
    </xf>
    <xf numFmtId="0" fontId="3" fillId="0" borderId="51" xfId="0" applyFont="1" applyBorder="1">
      <alignment vertical="center"/>
    </xf>
    <xf numFmtId="0" fontId="3" fillId="0" borderId="38" xfId="0" applyFont="1" applyBorder="1">
      <alignment vertical="center"/>
    </xf>
    <xf numFmtId="0" fontId="3" fillId="0" borderId="40" xfId="0" applyFont="1" applyBorder="1">
      <alignment vertical="center"/>
    </xf>
    <xf numFmtId="0" fontId="3" fillId="0" borderId="52" xfId="0" applyFont="1" applyBorder="1">
      <alignment vertical="center"/>
    </xf>
    <xf numFmtId="0" fontId="3" fillId="0" borderId="3" xfId="0" applyFont="1" applyBorder="1" applyAlignment="1">
      <alignment horizontal="center" vertical="center"/>
    </xf>
    <xf numFmtId="0" fontId="13" fillId="0" borderId="51" xfId="2" applyFont="1" applyFill="1" applyBorder="1" applyAlignment="1">
      <alignment vertical="center"/>
    </xf>
    <xf numFmtId="0" fontId="13" fillId="0" borderId="54" xfId="3" applyFont="1" applyFill="1" applyBorder="1" applyAlignment="1">
      <alignment vertical="center"/>
    </xf>
    <xf numFmtId="0" fontId="13" fillId="0" borderId="9" xfId="3" applyFont="1" applyFill="1" applyBorder="1" applyAlignment="1">
      <alignment vertical="center"/>
    </xf>
    <xf numFmtId="49" fontId="13" fillId="0" borderId="9" xfId="2" applyNumberFormat="1" applyFont="1" applyFill="1" applyBorder="1" applyAlignment="1">
      <alignment vertical="center"/>
    </xf>
    <xf numFmtId="0" fontId="13" fillId="0" borderId="9" xfId="2" applyFont="1" applyFill="1" applyBorder="1" applyAlignment="1">
      <alignment vertical="center"/>
    </xf>
    <xf numFmtId="49" fontId="13" fillId="0" borderId="57" xfId="2" applyNumberFormat="1" applyFont="1" applyFill="1" applyBorder="1" applyAlignment="1">
      <alignment vertical="center"/>
    </xf>
    <xf numFmtId="0" fontId="13" fillId="0" borderId="38" xfId="3" applyFont="1" applyFill="1" applyBorder="1" applyAlignment="1">
      <alignment vertical="center"/>
    </xf>
    <xf numFmtId="0" fontId="19" fillId="0" borderId="0" xfId="2" applyFont="1" applyFill="1" applyBorder="1" applyAlignment="1">
      <alignment vertical="center"/>
    </xf>
    <xf numFmtId="0" fontId="19" fillId="0" borderId="51" xfId="2" applyFont="1" applyFill="1" applyBorder="1" applyAlignment="1">
      <alignment vertical="center"/>
    </xf>
    <xf numFmtId="0" fontId="20" fillId="0" borderId="0" xfId="2" applyFont="1" applyFill="1" applyBorder="1" applyAlignment="1">
      <alignment vertical="center"/>
    </xf>
    <xf numFmtId="0" fontId="20" fillId="0" borderId="51" xfId="2" applyFont="1" applyFill="1" applyBorder="1" applyAlignment="1">
      <alignment vertical="center"/>
    </xf>
    <xf numFmtId="49" fontId="13" fillId="0" borderId="0" xfId="3" applyNumberFormat="1" applyFont="1" applyBorder="1"/>
    <xf numFmtId="49" fontId="13" fillId="0" borderId="51" xfId="3" applyNumberFormat="1" applyFont="1" applyBorder="1"/>
    <xf numFmtId="0" fontId="13" fillId="0" borderId="0" xfId="2" applyNumberFormat="1" applyFont="1" applyFill="1" applyBorder="1" applyAlignment="1">
      <alignment vertical="center"/>
    </xf>
    <xf numFmtId="0" fontId="13" fillId="0" borderId="52" xfId="3" applyFont="1" applyBorder="1"/>
    <xf numFmtId="0" fontId="11" fillId="0" borderId="51" xfId="3" applyBorder="1"/>
    <xf numFmtId="0" fontId="13" fillId="0" borderId="45" xfId="1" applyFont="1" applyBorder="1" applyAlignment="1">
      <alignment vertical="center"/>
    </xf>
    <xf numFmtId="0" fontId="3" fillId="0" borderId="54" xfId="0" applyFont="1" applyBorder="1">
      <alignment vertical="center"/>
    </xf>
    <xf numFmtId="0" fontId="3" fillId="0" borderId="9" xfId="0" applyFont="1" applyBorder="1">
      <alignment vertical="center"/>
    </xf>
    <xf numFmtId="0" fontId="3" fillId="0" borderId="57" xfId="0" applyFont="1" applyBorder="1">
      <alignment vertical="center"/>
    </xf>
    <xf numFmtId="0" fontId="5" fillId="0" borderId="0" xfId="0" applyFont="1" applyBorder="1" applyAlignment="1">
      <alignment vertical="center"/>
    </xf>
    <xf numFmtId="0" fontId="5" fillId="0" borderId="51" xfId="0" applyFont="1" applyBorder="1" applyAlignment="1">
      <alignment vertical="center"/>
    </xf>
    <xf numFmtId="0" fontId="3" fillId="0" borderId="47" xfId="0" applyFont="1" applyBorder="1" applyAlignment="1">
      <alignment vertical="center"/>
    </xf>
    <xf numFmtId="0" fontId="3" fillId="0" borderId="46" xfId="0" applyFont="1" applyBorder="1" applyAlignment="1">
      <alignment vertical="center"/>
    </xf>
    <xf numFmtId="0" fontId="3" fillId="0" borderId="50" xfId="0" applyFont="1" applyBorder="1" applyAlignment="1">
      <alignment vertical="center"/>
    </xf>
    <xf numFmtId="0" fontId="3" fillId="0" borderId="0" xfId="0" applyFont="1" applyBorder="1" applyAlignment="1">
      <alignment vertical="center"/>
    </xf>
    <xf numFmtId="0" fontId="3" fillId="0" borderId="51" xfId="0" applyFont="1" applyBorder="1" applyAlignment="1">
      <alignment vertical="center"/>
    </xf>
    <xf numFmtId="0" fontId="3" fillId="0" borderId="26" xfId="0" applyFont="1" applyBorder="1" applyAlignment="1">
      <alignment vertical="center"/>
    </xf>
    <xf numFmtId="0" fontId="3" fillId="0" borderId="85" xfId="0" applyFont="1" applyBorder="1" applyAlignment="1">
      <alignment vertical="center"/>
    </xf>
    <xf numFmtId="0" fontId="11" fillId="0" borderId="9" xfId="3" applyBorder="1"/>
    <xf numFmtId="0" fontId="3" fillId="0" borderId="10" xfId="0" applyFont="1" applyBorder="1">
      <alignment vertical="center"/>
    </xf>
    <xf numFmtId="49" fontId="13" fillId="0" borderId="62" xfId="2" applyNumberFormat="1" applyFont="1" applyFill="1" applyBorder="1" applyAlignment="1">
      <alignment vertical="top"/>
    </xf>
    <xf numFmtId="49" fontId="13" fillId="0" borderId="63" xfId="2" applyNumberFormat="1" applyFont="1" applyFill="1" applyBorder="1" applyAlignment="1">
      <alignment vertical="top"/>
    </xf>
    <xf numFmtId="0" fontId="3" fillId="0" borderId="10" xfId="0" applyFont="1" applyBorder="1">
      <alignment vertical="center"/>
    </xf>
    <xf numFmtId="49" fontId="13" fillId="0" borderId="62" xfId="2" applyNumberFormat="1" applyFont="1" applyFill="1" applyBorder="1" applyAlignment="1">
      <alignment vertical="center"/>
    </xf>
    <xf numFmtId="49" fontId="13" fillId="0" borderId="59" xfId="2" applyNumberFormat="1" applyFont="1" applyFill="1" applyBorder="1" applyAlignment="1">
      <alignment vertical="center"/>
    </xf>
    <xf numFmtId="49" fontId="13" fillId="0" borderId="63" xfId="2" applyNumberFormat="1" applyFont="1" applyFill="1" applyBorder="1" applyAlignment="1">
      <alignment vertical="center"/>
    </xf>
    <xf numFmtId="49" fontId="13" fillId="0" borderId="64" xfId="2" applyNumberFormat="1" applyFont="1" applyFill="1" applyBorder="1" applyAlignment="1">
      <alignment vertical="center"/>
    </xf>
    <xf numFmtId="0" fontId="13" fillId="10" borderId="59" xfId="2" applyFont="1" applyFill="1" applyBorder="1" applyAlignment="1">
      <alignment vertical="center"/>
    </xf>
    <xf numFmtId="0" fontId="13" fillId="10" borderId="60" xfId="2" applyFont="1" applyFill="1" applyBorder="1" applyAlignment="1">
      <alignment vertical="center"/>
    </xf>
    <xf numFmtId="0" fontId="13" fillId="10" borderId="58" xfId="2" applyFont="1" applyFill="1" applyBorder="1" applyAlignment="1">
      <alignment vertical="center"/>
    </xf>
    <xf numFmtId="0" fontId="13" fillId="11" borderId="15" xfId="3" applyFont="1" applyFill="1" applyBorder="1" applyAlignment="1">
      <alignment vertical="center"/>
    </xf>
    <xf numFmtId="0" fontId="13" fillId="11" borderId="59" xfId="3" applyFont="1" applyFill="1" applyBorder="1" applyAlignment="1">
      <alignment vertical="center"/>
    </xf>
    <xf numFmtId="0" fontId="13" fillId="11" borderId="34" xfId="3" applyFont="1" applyFill="1" applyBorder="1" applyAlignment="1">
      <alignment vertical="center"/>
    </xf>
    <xf numFmtId="0" fontId="13" fillId="11" borderId="15" xfId="2" applyFont="1" applyFill="1" applyBorder="1" applyAlignment="1">
      <alignment vertical="center"/>
    </xf>
    <xf numFmtId="0" fontId="13" fillId="11" borderId="59" xfId="2" applyFont="1" applyFill="1" applyBorder="1" applyAlignment="1">
      <alignment vertical="center"/>
    </xf>
    <xf numFmtId="0" fontId="13" fillId="11" borderId="63" xfId="2" applyFont="1" applyFill="1" applyBorder="1" applyAlignment="1">
      <alignment vertical="center"/>
    </xf>
    <xf numFmtId="0" fontId="13" fillId="11" borderId="14" xfId="3" applyFont="1" applyFill="1" applyBorder="1" applyAlignment="1">
      <alignment vertical="center"/>
    </xf>
    <xf numFmtId="0" fontId="13" fillId="11" borderId="58" xfId="3" applyFont="1" applyFill="1" applyBorder="1" applyAlignment="1">
      <alignment vertical="center"/>
    </xf>
    <xf numFmtId="0" fontId="13" fillId="11" borderId="33" xfId="3" applyFont="1" applyFill="1" applyBorder="1" applyAlignment="1">
      <alignment vertical="center"/>
    </xf>
    <xf numFmtId="0" fontId="13" fillId="11" borderId="14" xfId="2" applyFont="1" applyFill="1" applyBorder="1" applyAlignment="1">
      <alignment vertical="center"/>
    </xf>
    <xf numFmtId="0" fontId="13" fillId="11" borderId="58" xfId="2" applyFont="1" applyFill="1" applyBorder="1" applyAlignment="1">
      <alignment vertical="center"/>
    </xf>
    <xf numFmtId="0" fontId="13" fillId="11" borderId="70" xfId="2" applyFont="1" applyFill="1" applyBorder="1" applyAlignment="1">
      <alignment vertical="center"/>
    </xf>
    <xf numFmtId="0" fontId="13" fillId="0" borderId="0" xfId="3" quotePrefix="1" applyFont="1" applyFill="1" applyBorder="1" applyAlignment="1">
      <alignment vertical="center"/>
    </xf>
    <xf numFmtId="0" fontId="13" fillId="2" borderId="59" xfId="2" applyFont="1" applyFill="1" applyBorder="1" applyAlignment="1">
      <alignment vertical="center"/>
    </xf>
    <xf numFmtId="0" fontId="13" fillId="0" borderId="0" xfId="2" applyFont="1" applyFill="1" applyBorder="1" applyAlignment="1">
      <alignment vertical="center"/>
    </xf>
    <xf numFmtId="0" fontId="13" fillId="0" borderId="59" xfId="3" applyFont="1" applyBorder="1" applyAlignment="1"/>
    <xf numFmtId="0" fontId="13" fillId="0" borderId="62" xfId="3" applyFont="1" applyBorder="1" applyAlignment="1"/>
    <xf numFmtId="0" fontId="13" fillId="0" borderId="63" xfId="3" applyFont="1" applyBorder="1" applyAlignment="1"/>
    <xf numFmtId="0" fontId="13" fillId="0" borderId="0" xfId="3" applyFont="1" applyAlignment="1">
      <alignment horizontal="right"/>
    </xf>
    <xf numFmtId="0" fontId="11" fillId="0" borderId="54" xfId="3" applyBorder="1"/>
    <xf numFmtId="0" fontId="11" fillId="0" borderId="57" xfId="3" applyBorder="1"/>
    <xf numFmtId="49" fontId="13" fillId="0" borderId="71" xfId="2" applyNumberFormat="1" applyFont="1" applyFill="1" applyBorder="1" applyAlignment="1">
      <alignment vertical="center"/>
    </xf>
    <xf numFmtId="0" fontId="3" fillId="11" borderId="2" xfId="0" applyFont="1" applyFill="1" applyBorder="1" applyAlignment="1" applyProtection="1">
      <alignment horizontal="center" vertical="center"/>
      <protection locked="0"/>
    </xf>
    <xf numFmtId="0" fontId="3" fillId="11" borderId="3" xfId="0"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16" fillId="0" borderId="0" xfId="9" applyFont="1" applyAlignment="1"/>
    <xf numFmtId="0" fontId="16" fillId="0" borderId="0" xfId="10" applyFont="1"/>
    <xf numFmtId="0" fontId="16" fillId="0" borderId="0" xfId="10" applyFont="1" applyBorder="1"/>
    <xf numFmtId="49" fontId="14" fillId="0" borderId="51" xfId="3" applyNumberFormat="1" applyFont="1" applyBorder="1"/>
    <xf numFmtId="49" fontId="13" fillId="0" borderId="10" xfId="3" applyNumberFormat="1" applyFont="1" applyBorder="1"/>
    <xf numFmtId="49" fontId="14" fillId="0" borderId="10" xfId="3" applyNumberFormat="1" applyFont="1" applyBorder="1"/>
    <xf numFmtId="49" fontId="14" fillId="0" borderId="52" xfId="3" applyNumberFormat="1" applyFont="1" applyBorder="1"/>
    <xf numFmtId="49" fontId="13" fillId="0" borderId="9" xfId="3" applyNumberFormat="1" applyFont="1" applyBorder="1"/>
    <xf numFmtId="49" fontId="14" fillId="0" borderId="9" xfId="3" applyNumberFormat="1" applyFont="1" applyBorder="1"/>
    <xf numFmtId="49" fontId="14" fillId="0" borderId="57" xfId="3" applyNumberFormat="1" applyFont="1" applyBorder="1"/>
    <xf numFmtId="0" fontId="14" fillId="0" borderId="51" xfId="3" applyFont="1" applyBorder="1"/>
    <xf numFmtId="0" fontId="14" fillId="0" borderId="9" xfId="3" applyFont="1" applyBorder="1"/>
    <xf numFmtId="49" fontId="3" fillId="0" borderId="15" xfId="0" applyNumberFormat="1" applyFont="1" applyBorder="1" applyAlignment="1">
      <alignment vertical="center"/>
    </xf>
    <xf numFmtId="49" fontId="3" fillId="0" borderId="34" xfId="0" applyNumberFormat="1" applyFont="1" applyBorder="1" applyAlignment="1">
      <alignment vertical="center"/>
    </xf>
    <xf numFmtId="49" fontId="3" fillId="0" borderId="63" xfId="0" applyNumberFormat="1" applyFont="1" applyBorder="1" applyAlignment="1">
      <alignment vertical="center"/>
    </xf>
    <xf numFmtId="0" fontId="14" fillId="0" borderId="54" xfId="3" applyFont="1" applyBorder="1"/>
    <xf numFmtId="0" fontId="14" fillId="0" borderId="9" xfId="3" applyFont="1" applyBorder="1" applyAlignment="1">
      <alignment vertical="center"/>
    </xf>
    <xf numFmtId="0" fontId="14" fillId="0" borderId="9" xfId="3" applyFont="1" applyBorder="1" applyAlignment="1"/>
    <xf numFmtId="0" fontId="14" fillId="0" borderId="40" xfId="3" applyFont="1" applyBorder="1"/>
    <xf numFmtId="177" fontId="13" fillId="0" borderId="108" xfId="2" applyNumberFormat="1" applyFont="1" applyFill="1" applyBorder="1" applyAlignment="1">
      <alignment vertical="top"/>
    </xf>
    <xf numFmtId="177" fontId="3" fillId="0" borderId="108" xfId="0" applyNumberFormat="1" applyFont="1" applyBorder="1" applyAlignment="1">
      <alignment vertical="top"/>
    </xf>
    <xf numFmtId="0" fontId="13" fillId="0" borderId="108" xfId="3" applyFont="1" applyBorder="1" applyAlignment="1"/>
    <xf numFmtId="49" fontId="13" fillId="0" borderId="108" xfId="2" applyNumberFormat="1" applyFont="1" applyFill="1" applyBorder="1" applyAlignment="1">
      <alignment vertical="top"/>
    </xf>
    <xf numFmtId="49" fontId="13" fillId="0" borderId="108" xfId="2" applyNumberFormat="1" applyFont="1" applyFill="1" applyBorder="1" applyAlignment="1">
      <alignment vertical="center"/>
    </xf>
    <xf numFmtId="49" fontId="3" fillId="0" borderId="108" xfId="0" applyNumberFormat="1" applyFont="1" applyBorder="1" applyAlignment="1">
      <alignment vertical="center"/>
    </xf>
    <xf numFmtId="49" fontId="13" fillId="0" borderId="0" xfId="3" applyNumberFormat="1" applyFont="1" applyFill="1" applyBorder="1"/>
    <xf numFmtId="49" fontId="13" fillId="0" borderId="71" xfId="3" applyNumberFormat="1" applyFont="1" applyBorder="1" applyAlignment="1"/>
    <xf numFmtId="49" fontId="13" fillId="0" borderId="58" xfId="3" applyNumberFormat="1" applyFont="1" applyBorder="1" applyAlignment="1"/>
    <xf numFmtId="49" fontId="13" fillId="0" borderId="33" xfId="3" applyNumberFormat="1" applyFont="1" applyBorder="1" applyAlignment="1"/>
    <xf numFmtId="49" fontId="13" fillId="0" borderId="62" xfId="3" applyNumberFormat="1" applyFont="1" applyBorder="1" applyAlignment="1"/>
    <xf numFmtId="49" fontId="13" fillId="0" borderId="59" xfId="3" applyNumberFormat="1" applyFont="1" applyBorder="1" applyAlignment="1"/>
    <xf numFmtId="49" fontId="13" fillId="0" borderId="34" xfId="3" applyNumberFormat="1" applyFont="1" applyBorder="1" applyAlignment="1"/>
    <xf numFmtId="49" fontId="13" fillId="0" borderId="29" xfId="3" applyNumberFormat="1" applyFont="1" applyBorder="1" applyAlignment="1"/>
    <xf numFmtId="49" fontId="13" fillId="0" borderId="30" xfId="3" applyNumberFormat="1" applyFont="1" applyBorder="1" applyAlignment="1"/>
    <xf numFmtId="49" fontId="13" fillId="0" borderId="81" xfId="3" applyNumberFormat="1" applyFont="1" applyBorder="1" applyAlignment="1"/>
    <xf numFmtId="49" fontId="13" fillId="0" borderId="28" xfId="3" applyNumberFormat="1" applyFont="1" applyBorder="1" applyAlignment="1"/>
    <xf numFmtId="49" fontId="13" fillId="0" borderId="64" xfId="3" applyNumberFormat="1" applyFont="1" applyBorder="1" applyAlignment="1"/>
    <xf numFmtId="49" fontId="13" fillId="0" borderId="60" xfId="3" applyNumberFormat="1" applyFont="1" applyBorder="1" applyAlignment="1"/>
    <xf numFmtId="49" fontId="13" fillId="0" borderId="35" xfId="3" applyNumberFormat="1" applyFont="1" applyBorder="1" applyAlignment="1"/>
    <xf numFmtId="49" fontId="13" fillId="0" borderId="14" xfId="3" applyNumberFormat="1" applyFont="1" applyBorder="1" applyAlignment="1"/>
    <xf numFmtId="49" fontId="13" fillId="0" borderId="15" xfId="3" applyNumberFormat="1" applyFont="1" applyBorder="1" applyAlignment="1"/>
    <xf numFmtId="49" fontId="13" fillId="0" borderId="16" xfId="3" applyNumberFormat="1" applyFont="1" applyBorder="1" applyAlignment="1"/>
    <xf numFmtId="49" fontId="13" fillId="0" borderId="70" xfId="3" applyNumberFormat="1" applyFont="1" applyBorder="1" applyAlignment="1"/>
    <xf numFmtId="49" fontId="13" fillId="0" borderId="63" xfId="3" applyNumberFormat="1" applyFont="1" applyBorder="1" applyAlignment="1"/>
    <xf numFmtId="49" fontId="13" fillId="0" borderId="65" xfId="3" applyNumberFormat="1" applyFont="1" applyBorder="1" applyAlignment="1"/>
    <xf numFmtId="49" fontId="13" fillId="0" borderId="59" xfId="0" applyNumberFormat="1" applyFont="1" applyFill="1" applyBorder="1" applyAlignment="1">
      <alignment vertical="top"/>
    </xf>
    <xf numFmtId="49" fontId="13" fillId="0" borderId="63" xfId="0" applyNumberFormat="1" applyFont="1" applyFill="1" applyBorder="1" applyAlignment="1">
      <alignment vertical="top"/>
    </xf>
    <xf numFmtId="0" fontId="0" fillId="0" borderId="0" xfId="0" applyFont="1" applyBorder="1" applyAlignment="1">
      <alignment vertical="center"/>
    </xf>
    <xf numFmtId="0" fontId="13" fillId="5" borderId="7" xfId="3" applyFont="1" applyFill="1" applyBorder="1" applyAlignment="1">
      <alignment horizontal="centerContinuous" vertical="center"/>
    </xf>
    <xf numFmtId="49" fontId="11" fillId="0" borderId="0" xfId="3" applyNumberFormat="1"/>
    <xf numFmtId="0" fontId="13" fillId="5" borderId="76" xfId="3" applyFont="1" applyFill="1" applyBorder="1" applyAlignment="1">
      <alignment horizontal="centerContinuous" vertical="center"/>
    </xf>
    <xf numFmtId="49" fontId="13" fillId="0" borderId="63" xfId="2" applyNumberFormat="1" applyFont="1" applyFill="1" applyBorder="1" applyAlignment="1">
      <alignment vertical="center"/>
    </xf>
    <xf numFmtId="0" fontId="13" fillId="5" borderId="3" xfId="3" applyFont="1" applyFill="1" applyBorder="1" applyAlignment="1">
      <alignment horizontal="centerContinuous" vertical="center"/>
    </xf>
    <xf numFmtId="0" fontId="13" fillId="0" borderId="1" xfId="2" applyFont="1" applyFill="1" applyBorder="1" applyAlignment="1">
      <alignment vertical="center"/>
    </xf>
    <xf numFmtId="0" fontId="13" fillId="5" borderId="77" xfId="3" applyFont="1" applyFill="1" applyBorder="1" applyAlignment="1">
      <alignment horizontal="centerContinuous" vertical="center"/>
    </xf>
    <xf numFmtId="0" fontId="13" fillId="10" borderId="15" xfId="3" applyFont="1" applyFill="1" applyBorder="1" applyAlignment="1">
      <alignment vertical="center"/>
    </xf>
    <xf numFmtId="0" fontId="13" fillId="10" borderId="59" xfId="3" applyFont="1" applyFill="1" applyBorder="1" applyAlignment="1">
      <alignment vertical="center"/>
    </xf>
    <xf numFmtId="0" fontId="13" fillId="10" borderId="34" xfId="3" applyFont="1" applyFill="1" applyBorder="1" applyAlignment="1">
      <alignment vertical="center"/>
    </xf>
    <xf numFmtId="0" fontId="13" fillId="10" borderId="15" xfId="2" applyFont="1" applyFill="1" applyBorder="1" applyAlignment="1">
      <alignment vertical="center"/>
    </xf>
    <xf numFmtId="0" fontId="13" fillId="10" borderId="59" xfId="2" applyFont="1" applyFill="1" applyBorder="1" applyAlignment="1">
      <alignment vertical="center"/>
    </xf>
    <xf numFmtId="0" fontId="13" fillId="10" borderId="63" xfId="2" applyFont="1" applyFill="1" applyBorder="1" applyAlignment="1">
      <alignment vertical="center"/>
    </xf>
    <xf numFmtId="0" fontId="13" fillId="10" borderId="16" xfId="3" applyFont="1" applyFill="1" applyBorder="1" applyAlignment="1">
      <alignment vertical="center"/>
    </xf>
    <xf numFmtId="0" fontId="13" fillId="10" borderId="60" xfId="3" applyFont="1" applyFill="1" applyBorder="1" applyAlignment="1">
      <alignment vertical="center"/>
    </xf>
    <xf numFmtId="0" fontId="13" fillId="10" borderId="35" xfId="3" applyFont="1" applyFill="1" applyBorder="1" applyAlignment="1">
      <alignment vertical="center"/>
    </xf>
    <xf numFmtId="0" fontId="13" fillId="10" borderId="16" xfId="2" applyFont="1" applyFill="1" applyBorder="1" applyAlignment="1">
      <alignment vertical="center"/>
    </xf>
    <xf numFmtId="0" fontId="13" fillId="10" borderId="60" xfId="2" applyFont="1" applyFill="1" applyBorder="1" applyAlignment="1">
      <alignment vertical="center"/>
    </xf>
    <xf numFmtId="0" fontId="13" fillId="10" borderId="65" xfId="2" applyFont="1" applyFill="1" applyBorder="1" applyAlignment="1">
      <alignment vertical="center"/>
    </xf>
    <xf numFmtId="0" fontId="13" fillId="10" borderId="14" xfId="3" applyFont="1" applyFill="1" applyBorder="1" applyAlignment="1">
      <alignment vertical="center"/>
    </xf>
    <xf numFmtId="0" fontId="13" fillId="10" borderId="58" xfId="3" applyFont="1" applyFill="1" applyBorder="1" applyAlignment="1">
      <alignment vertical="center"/>
    </xf>
    <xf numFmtId="0" fontId="13" fillId="10" borderId="33" xfId="3" applyFont="1" applyFill="1" applyBorder="1" applyAlignment="1">
      <alignment vertical="center"/>
    </xf>
    <xf numFmtId="0" fontId="13" fillId="10" borderId="14" xfId="2" applyFont="1" applyFill="1" applyBorder="1" applyAlignment="1">
      <alignment vertical="center"/>
    </xf>
    <xf numFmtId="0" fontId="13" fillId="10" borderId="58" xfId="2" applyFont="1" applyFill="1" applyBorder="1" applyAlignment="1">
      <alignment vertical="center"/>
    </xf>
    <xf numFmtId="0" fontId="13" fillId="10" borderId="70" xfId="2" applyFont="1" applyFill="1" applyBorder="1" applyAlignment="1">
      <alignment vertical="center"/>
    </xf>
    <xf numFmtId="0" fontId="13" fillId="2" borderId="15" xfId="3" applyFont="1" applyFill="1" applyBorder="1" applyAlignment="1">
      <alignment vertical="center"/>
    </xf>
    <xf numFmtId="0" fontId="13" fillId="2" borderId="59" xfId="3" applyFont="1" applyFill="1" applyBorder="1" applyAlignment="1">
      <alignment vertical="center"/>
    </xf>
    <xf numFmtId="0" fontId="13" fillId="2" borderId="34" xfId="3" applyFont="1" applyFill="1" applyBorder="1" applyAlignment="1">
      <alignment vertical="center"/>
    </xf>
    <xf numFmtId="0" fontId="13" fillId="2" borderId="15" xfId="2" applyFont="1" applyFill="1" applyBorder="1" applyAlignment="1">
      <alignment vertical="center"/>
    </xf>
    <xf numFmtId="0" fontId="13" fillId="2" borderId="59" xfId="2" applyFont="1" applyFill="1" applyBorder="1" applyAlignment="1">
      <alignment vertical="center"/>
    </xf>
    <xf numFmtId="0" fontId="13" fillId="2" borderId="63" xfId="2" applyFont="1" applyFill="1" applyBorder="1" applyAlignment="1">
      <alignment vertical="center"/>
    </xf>
    <xf numFmtId="0" fontId="13" fillId="10" borderId="19" xfId="2" applyFont="1" applyFill="1" applyBorder="1" applyAlignment="1">
      <alignment vertical="center"/>
    </xf>
    <xf numFmtId="0" fontId="13" fillId="10" borderId="28" xfId="2" applyFont="1" applyFill="1" applyBorder="1" applyAlignment="1">
      <alignment vertical="center"/>
    </xf>
    <xf numFmtId="0" fontId="13" fillId="10" borderId="20" xfId="2" applyFont="1" applyFill="1" applyBorder="1" applyAlignment="1">
      <alignment vertical="center"/>
    </xf>
    <xf numFmtId="0" fontId="13" fillId="12" borderId="0" xfId="3" applyFont="1" applyFill="1" applyAlignment="1">
      <alignment shrinkToFit="1"/>
    </xf>
    <xf numFmtId="0" fontId="13" fillId="5" borderId="2" xfId="3" applyFont="1" applyFill="1" applyBorder="1" applyAlignment="1">
      <alignment horizontal="centerContinuous" vertical="center"/>
    </xf>
    <xf numFmtId="0" fontId="13" fillId="5" borderId="76" xfId="2" applyFont="1" applyFill="1" applyBorder="1" applyAlignment="1">
      <alignment horizontal="centerContinuous" vertical="center"/>
    </xf>
    <xf numFmtId="0" fontId="13" fillId="5" borderId="7" xfId="2" applyFont="1" applyFill="1" applyBorder="1" applyAlignment="1">
      <alignment horizontal="centerContinuous" vertical="center"/>
    </xf>
    <xf numFmtId="0" fontId="13" fillId="5" borderId="8" xfId="2" applyFont="1" applyFill="1" applyBorder="1" applyAlignment="1">
      <alignment horizontal="centerContinuous" vertical="center"/>
    </xf>
    <xf numFmtId="0" fontId="13" fillId="12" borderId="0" xfId="3" applyFont="1" applyFill="1"/>
    <xf numFmtId="0" fontId="13" fillId="0" borderId="0" xfId="3" applyFont="1" applyAlignment="1">
      <alignment shrinkToFit="1"/>
    </xf>
    <xf numFmtId="0" fontId="16" fillId="0" borderId="0" xfId="10" applyFont="1" applyAlignment="1">
      <alignment shrinkToFit="1"/>
    </xf>
    <xf numFmtId="0" fontId="13" fillId="10" borderId="14" xfId="2" applyFont="1" applyFill="1" applyBorder="1" applyAlignment="1">
      <alignment vertical="center"/>
    </xf>
    <xf numFmtId="0" fontId="13" fillId="10" borderId="58" xfId="2" applyFont="1" applyFill="1" applyBorder="1" applyAlignment="1">
      <alignment vertical="center"/>
    </xf>
    <xf numFmtId="0" fontId="13" fillId="10" borderId="70" xfId="2" applyFont="1" applyFill="1" applyBorder="1" applyAlignment="1">
      <alignment vertical="center"/>
    </xf>
    <xf numFmtId="0" fontId="13" fillId="10" borderId="15" xfId="2" applyFont="1" applyFill="1" applyBorder="1" applyAlignment="1">
      <alignment vertical="center"/>
    </xf>
    <xf numFmtId="0" fontId="13" fillId="10" borderId="59" xfId="2" applyFont="1" applyFill="1" applyBorder="1" applyAlignment="1">
      <alignment vertical="center"/>
    </xf>
    <xf numFmtId="0" fontId="13" fillId="10" borderId="63" xfId="2" applyFont="1" applyFill="1" applyBorder="1" applyAlignment="1">
      <alignment vertical="center"/>
    </xf>
    <xf numFmtId="0" fontId="13" fillId="10" borderId="16" xfId="2" applyFont="1" applyFill="1" applyBorder="1" applyAlignment="1">
      <alignment vertical="center"/>
    </xf>
    <xf numFmtId="0" fontId="13" fillId="10" borderId="60" xfId="2" applyFont="1" applyFill="1" applyBorder="1" applyAlignment="1">
      <alignment vertical="center"/>
    </xf>
    <xf numFmtId="0" fontId="13" fillId="10" borderId="65" xfId="2" applyFont="1" applyFill="1" applyBorder="1" applyAlignment="1">
      <alignment vertical="center"/>
    </xf>
    <xf numFmtId="0" fontId="13" fillId="2" borderId="14" xfId="2" applyFont="1" applyFill="1" applyBorder="1" applyAlignment="1">
      <alignment vertical="center"/>
    </xf>
    <xf numFmtId="0" fontId="13" fillId="2" borderId="58" xfId="2" applyFont="1" applyFill="1" applyBorder="1" applyAlignment="1">
      <alignment vertical="center"/>
    </xf>
    <xf numFmtId="0" fontId="13" fillId="2" borderId="70" xfId="2" applyFont="1" applyFill="1" applyBorder="1" applyAlignment="1">
      <alignment vertical="center"/>
    </xf>
    <xf numFmtId="0" fontId="13" fillId="2" borderId="15" xfId="2" applyFont="1" applyFill="1" applyBorder="1" applyAlignment="1">
      <alignment vertical="center"/>
    </xf>
    <xf numFmtId="0" fontId="13" fillId="2" borderId="59" xfId="2" applyFont="1" applyFill="1" applyBorder="1" applyAlignment="1">
      <alignment vertical="center"/>
    </xf>
    <xf numFmtId="0" fontId="13" fillId="2" borderId="63" xfId="2" applyFont="1" applyFill="1" applyBorder="1" applyAlignment="1">
      <alignment vertical="center"/>
    </xf>
    <xf numFmtId="0" fontId="13" fillId="0" borderId="0" xfId="3" applyFont="1" applyFill="1" applyBorder="1" applyAlignment="1">
      <alignment horizontal="right" vertical="center"/>
    </xf>
    <xf numFmtId="0" fontId="13" fillId="2" borderId="117" xfId="2" applyFont="1" applyFill="1" applyBorder="1" applyAlignment="1">
      <alignment vertical="center"/>
    </xf>
    <xf numFmtId="0" fontId="13" fillId="11" borderId="118" xfId="2" applyFont="1" applyFill="1" applyBorder="1" applyAlignment="1">
      <alignment vertical="center"/>
    </xf>
    <xf numFmtId="0" fontId="13" fillId="10" borderId="119" xfId="2" applyFont="1" applyFill="1" applyBorder="1" applyAlignment="1">
      <alignment vertical="center"/>
    </xf>
    <xf numFmtId="0" fontId="13" fillId="10" borderId="23" xfId="3" applyFont="1" applyFill="1" applyBorder="1" applyAlignment="1">
      <alignment vertical="center"/>
    </xf>
    <xf numFmtId="0" fontId="13" fillId="10" borderId="32" xfId="3" applyFont="1" applyFill="1" applyBorder="1" applyAlignment="1">
      <alignment vertical="center"/>
    </xf>
    <xf numFmtId="0" fontId="13" fillId="10" borderId="112" xfId="3" applyFont="1" applyFill="1" applyBorder="1" applyAlignment="1">
      <alignment vertical="center"/>
    </xf>
    <xf numFmtId="0" fontId="13" fillId="10" borderId="23" xfId="2" applyFont="1" applyFill="1" applyBorder="1" applyAlignment="1">
      <alignment vertical="center"/>
    </xf>
    <xf numFmtId="0" fontId="13" fillId="10" borderId="32" xfId="2" applyFont="1" applyFill="1" applyBorder="1" applyAlignment="1">
      <alignment vertical="center"/>
    </xf>
    <xf numFmtId="0" fontId="13" fillId="10" borderId="24" xfId="2" applyFont="1" applyFill="1" applyBorder="1" applyAlignment="1">
      <alignment vertical="center"/>
    </xf>
    <xf numFmtId="0" fontId="0" fillId="0" borderId="12" xfId="0" applyBorder="1">
      <alignment vertical="center"/>
    </xf>
    <xf numFmtId="0" fontId="0" fillId="0" borderId="72" xfId="0" applyBorder="1">
      <alignment vertical="center"/>
    </xf>
    <xf numFmtId="0" fontId="13" fillId="0" borderId="39" xfId="1" applyFont="1" applyBorder="1" applyAlignment="1">
      <alignment vertical="center"/>
    </xf>
    <xf numFmtId="0" fontId="3" fillId="0" borderId="5" xfId="0" applyFont="1" applyBorder="1" applyAlignment="1">
      <alignment vertical="center"/>
    </xf>
    <xf numFmtId="0" fontId="13" fillId="0" borderId="25" xfId="1" applyFont="1" applyBorder="1" applyAlignment="1">
      <alignment vertical="center"/>
    </xf>
    <xf numFmtId="0" fontId="3" fillId="0" borderId="18" xfId="0" applyFont="1" applyBorder="1" applyAlignment="1">
      <alignment vertical="center"/>
    </xf>
    <xf numFmtId="49" fontId="3" fillId="0" borderId="33" xfId="0" applyNumberFormat="1" applyFont="1" applyBorder="1" applyAlignment="1">
      <alignment vertical="center"/>
    </xf>
    <xf numFmtId="0" fontId="13" fillId="10" borderId="60" xfId="3" applyFont="1" applyFill="1" applyBorder="1" applyAlignment="1">
      <alignment vertical="center"/>
    </xf>
    <xf numFmtId="0" fontId="13" fillId="10" borderId="35" xfId="3" applyFont="1" applyFill="1" applyBorder="1" applyAlignment="1">
      <alignment vertical="center"/>
    </xf>
    <xf numFmtId="0" fontId="13" fillId="0" borderId="0" xfId="3" quotePrefix="1" applyFont="1" applyBorder="1" applyAlignment="1">
      <alignment horizontal="right"/>
    </xf>
    <xf numFmtId="0" fontId="13" fillId="10" borderId="19" xfId="3" applyFont="1" applyFill="1" applyBorder="1" applyAlignment="1">
      <alignment vertical="center"/>
    </xf>
    <xf numFmtId="0" fontId="13" fillId="10" borderId="28" xfId="3" applyFont="1" applyFill="1" applyBorder="1" applyAlignment="1">
      <alignment vertical="center"/>
    </xf>
    <xf numFmtId="0" fontId="13" fillId="10" borderId="84" xfId="3" applyFont="1" applyFill="1" applyBorder="1" applyAlignment="1">
      <alignment vertical="center"/>
    </xf>
    <xf numFmtId="0" fontId="13" fillId="0" borderId="15" xfId="3" applyFont="1" applyFill="1" applyBorder="1" applyAlignment="1">
      <alignment vertical="center"/>
    </xf>
    <xf numFmtId="0" fontId="13" fillId="0" borderId="59" xfId="3" applyFont="1" applyFill="1" applyBorder="1" applyAlignment="1">
      <alignment vertical="center"/>
    </xf>
    <xf numFmtId="0" fontId="13" fillId="0" borderId="34" xfId="3" applyFont="1" applyFill="1" applyBorder="1" applyAlignment="1">
      <alignment vertical="center"/>
    </xf>
    <xf numFmtId="0" fontId="13" fillId="10" borderId="14" xfId="3" applyFont="1" applyFill="1" applyBorder="1" applyAlignment="1">
      <alignment vertical="center"/>
    </xf>
    <xf numFmtId="0" fontId="13" fillId="10" borderId="58" xfId="3" applyFont="1" applyFill="1" applyBorder="1" applyAlignment="1">
      <alignment vertical="center"/>
    </xf>
    <xf numFmtId="0" fontId="13" fillId="10" borderId="33" xfId="3" applyFont="1" applyFill="1" applyBorder="1" applyAlignment="1">
      <alignment vertical="center"/>
    </xf>
    <xf numFmtId="0" fontId="13" fillId="2" borderId="14" xfId="3" applyFont="1" applyFill="1" applyBorder="1" applyAlignment="1">
      <alignment vertical="center"/>
    </xf>
    <xf numFmtId="0" fontId="13" fillId="2" borderId="58" xfId="3" applyFont="1" applyFill="1" applyBorder="1" applyAlignment="1">
      <alignment vertical="center"/>
    </xf>
    <xf numFmtId="0" fontId="13" fillId="2" borderId="33" xfId="3" applyFont="1" applyFill="1" applyBorder="1" applyAlignment="1">
      <alignment vertical="center"/>
    </xf>
    <xf numFmtId="0" fontId="13" fillId="2" borderId="15" xfId="3" applyFont="1" applyFill="1" applyBorder="1" applyAlignment="1">
      <alignment vertical="center"/>
    </xf>
    <xf numFmtId="0" fontId="13" fillId="2" borderId="59" xfId="3" applyFont="1" applyFill="1" applyBorder="1" applyAlignment="1">
      <alignment vertical="center"/>
    </xf>
    <xf numFmtId="0" fontId="13" fillId="2" borderId="34" xfId="3" applyFont="1" applyFill="1" applyBorder="1" applyAlignment="1">
      <alignment vertical="center"/>
    </xf>
    <xf numFmtId="0" fontId="13" fillId="11" borderId="33" xfId="3" applyFont="1" applyFill="1" applyBorder="1" applyAlignment="1">
      <alignment vertical="center"/>
    </xf>
    <xf numFmtId="0" fontId="13" fillId="0" borderId="15" xfId="3" applyFont="1" applyBorder="1" applyAlignment="1"/>
    <xf numFmtId="0" fontId="13" fillId="0" borderId="59" xfId="3" applyFont="1" applyBorder="1" applyAlignment="1"/>
    <xf numFmtId="0" fontId="13" fillId="0" borderId="14" xfId="3" applyFont="1" applyBorder="1" applyAlignment="1"/>
    <xf numFmtId="0" fontId="13" fillId="0" borderId="58" xfId="3" applyFont="1" applyBorder="1" applyAlignment="1"/>
    <xf numFmtId="0" fontId="13" fillId="0" borderId="59" xfId="2" applyFont="1" applyFill="1" applyBorder="1" applyAlignment="1">
      <alignment vertical="center"/>
    </xf>
    <xf numFmtId="0" fontId="13" fillId="0" borderId="63" xfId="2" applyFont="1" applyFill="1" applyBorder="1" applyAlignment="1">
      <alignment vertical="center"/>
    </xf>
    <xf numFmtId="49" fontId="13" fillId="0" borderId="35" xfId="2" applyNumberFormat="1" applyFont="1" applyFill="1" applyBorder="1" applyAlignment="1">
      <alignment vertical="center"/>
    </xf>
    <xf numFmtId="49" fontId="13" fillId="0" borderId="34" xfId="2" applyNumberFormat="1" applyFont="1" applyFill="1" applyBorder="1" applyAlignment="1">
      <alignment vertical="center"/>
    </xf>
    <xf numFmtId="49" fontId="13" fillId="0" borderId="59" xfId="2" applyNumberFormat="1" applyFont="1" applyFill="1" applyBorder="1" applyAlignment="1">
      <alignment vertical="top"/>
    </xf>
    <xf numFmtId="0" fontId="13" fillId="0" borderId="15" xfId="2" applyFont="1" applyFill="1" applyBorder="1" applyAlignment="1">
      <alignment vertical="center"/>
    </xf>
    <xf numFmtId="49" fontId="13" fillId="0" borderId="59" xfId="2" applyNumberFormat="1" applyFont="1" applyFill="1" applyBorder="1" applyAlignment="1">
      <alignment vertical="center"/>
    </xf>
    <xf numFmtId="49" fontId="13" fillId="0" borderId="62" xfId="2" applyNumberFormat="1" applyFont="1" applyFill="1" applyBorder="1" applyAlignment="1">
      <alignment vertical="center"/>
    </xf>
    <xf numFmtId="49" fontId="13" fillId="0" borderId="33" xfId="2" applyNumberFormat="1" applyFont="1" applyFill="1" applyBorder="1" applyAlignment="1">
      <alignment vertical="center"/>
    </xf>
    <xf numFmtId="0" fontId="0" fillId="0" borderId="73" xfId="0" applyBorder="1">
      <alignment vertical="center"/>
    </xf>
    <xf numFmtId="0" fontId="13" fillId="0" borderId="41" xfId="1" applyFont="1" applyBorder="1" applyAlignment="1">
      <alignment vertical="center"/>
    </xf>
    <xf numFmtId="0" fontId="3" fillId="0" borderId="10" xfId="0" applyFont="1" applyBorder="1" applyAlignment="1">
      <alignment vertical="center"/>
    </xf>
    <xf numFmtId="0" fontId="3" fillId="0" borderId="44" xfId="0" applyFont="1" applyBorder="1" applyAlignment="1">
      <alignment vertical="center"/>
    </xf>
    <xf numFmtId="0" fontId="3" fillId="0" borderId="52" xfId="0" applyFont="1" applyBorder="1" applyAlignment="1">
      <alignment vertical="center"/>
    </xf>
    <xf numFmtId="0" fontId="0" fillId="0" borderId="10" xfId="0" applyFont="1" applyBorder="1" applyAlignment="1">
      <alignment vertical="center"/>
    </xf>
    <xf numFmtId="0" fontId="13" fillId="0" borderId="54" xfId="11" applyFont="1" applyFill="1" applyBorder="1" applyAlignment="1">
      <alignment vertical="center"/>
    </xf>
    <xf numFmtId="0" fontId="13" fillId="0" borderId="9" xfId="11" applyFont="1" applyFill="1" applyBorder="1" applyAlignment="1">
      <alignment vertical="center"/>
    </xf>
    <xf numFmtId="0" fontId="13" fillId="0" borderId="9" xfId="11" applyBorder="1"/>
    <xf numFmtId="0" fontId="13" fillId="0" borderId="57" xfId="11" applyBorder="1"/>
    <xf numFmtId="0" fontId="13" fillId="0" borderId="38" xfId="11" applyFont="1" applyFill="1" applyBorder="1" applyAlignment="1">
      <alignment vertical="center"/>
    </xf>
    <xf numFmtId="0" fontId="13" fillId="0" borderId="0" xfId="11" applyFont="1" applyFill="1" applyBorder="1" applyAlignment="1">
      <alignment vertical="center"/>
    </xf>
    <xf numFmtId="0" fontId="13" fillId="0" borderId="0" xfId="11" applyBorder="1"/>
    <xf numFmtId="0" fontId="13" fillId="0" borderId="51" xfId="11" applyBorder="1"/>
    <xf numFmtId="0" fontId="13" fillId="0" borderId="0" xfId="11" quotePrefix="1" applyFont="1" applyFill="1" applyBorder="1" applyAlignment="1">
      <alignment vertical="center"/>
    </xf>
    <xf numFmtId="0" fontId="13" fillId="0" borderId="38" xfId="11" applyFont="1" applyBorder="1"/>
    <xf numFmtId="49" fontId="13" fillId="0" borderId="0" xfId="11" applyNumberFormat="1" applyFont="1" applyBorder="1"/>
    <xf numFmtId="49" fontId="13" fillId="0" borderId="0" xfId="11" applyNumberFormat="1" applyFont="1" applyFill="1" applyBorder="1" applyAlignment="1">
      <alignment vertical="center"/>
    </xf>
    <xf numFmtId="49" fontId="14" fillId="0" borderId="0" xfId="11" applyNumberFormat="1" applyFont="1" applyBorder="1"/>
    <xf numFmtId="49" fontId="14" fillId="0" borderId="51" xfId="11" applyNumberFormat="1" applyFont="1" applyBorder="1"/>
    <xf numFmtId="0" fontId="13" fillId="0" borderId="40" xfId="11" applyFont="1" applyBorder="1"/>
    <xf numFmtId="49" fontId="13" fillId="0" borderId="10" xfId="11" applyNumberFormat="1" applyFont="1" applyBorder="1"/>
    <xf numFmtId="49" fontId="14" fillId="0" borderId="10" xfId="11" applyNumberFormat="1" applyFont="1" applyBorder="1"/>
    <xf numFmtId="49" fontId="14" fillId="0" borderId="52" xfId="11" applyNumberFormat="1" applyFont="1" applyBorder="1"/>
    <xf numFmtId="49" fontId="13" fillId="3" borderId="2" xfId="3" applyNumberFormat="1" applyFont="1" applyFill="1" applyBorder="1" applyAlignment="1">
      <alignment horizontal="centerContinuous"/>
    </xf>
    <xf numFmtId="49" fontId="13" fillId="3" borderId="3" xfId="3" applyNumberFormat="1" applyFont="1" applyFill="1" applyBorder="1" applyAlignment="1">
      <alignment horizontal="centerContinuous"/>
    </xf>
    <xf numFmtId="49" fontId="13" fillId="3" borderId="4" xfId="3" applyNumberFormat="1" applyFont="1" applyFill="1" applyBorder="1" applyAlignment="1">
      <alignment horizontal="centerContinuous"/>
    </xf>
    <xf numFmtId="0" fontId="12" fillId="0" borderId="0" xfId="3" applyFont="1" applyFill="1" applyBorder="1" applyAlignment="1">
      <alignment vertical="center"/>
    </xf>
    <xf numFmtId="49" fontId="13" fillId="0" borderId="0" xfId="3" applyNumberFormat="1" applyFont="1" applyFill="1" applyBorder="1" applyAlignment="1">
      <alignment vertical="center"/>
    </xf>
    <xf numFmtId="49" fontId="13" fillId="0" borderId="59" xfId="2" applyNumberFormat="1" applyFont="1" applyFill="1" applyBorder="1" applyAlignment="1">
      <alignment vertical="center" wrapText="1"/>
    </xf>
    <xf numFmtId="49" fontId="13" fillId="0" borderId="63" xfId="2" applyNumberFormat="1" applyFont="1" applyFill="1" applyBorder="1" applyAlignment="1">
      <alignment vertical="center" wrapText="1"/>
    </xf>
    <xf numFmtId="0" fontId="13" fillId="0" borderId="62" xfId="3" applyFont="1" applyBorder="1" applyAlignment="1">
      <alignment vertical="top"/>
    </xf>
    <xf numFmtId="0" fontId="13" fillId="0" borderId="59" xfId="3" applyFont="1" applyBorder="1" applyAlignment="1">
      <alignment vertical="top"/>
    </xf>
    <xf numFmtId="0" fontId="13" fillId="0" borderId="63" xfId="3" applyFont="1" applyBorder="1" applyAlignment="1">
      <alignment vertical="top"/>
    </xf>
    <xf numFmtId="49" fontId="13" fillId="0" borderId="59" xfId="2" applyNumberFormat="1" applyFont="1" applyFill="1" applyBorder="1" applyAlignment="1">
      <alignment vertical="top" wrapText="1"/>
    </xf>
    <xf numFmtId="49" fontId="13" fillId="0" borderId="63" xfId="2" applyNumberFormat="1" applyFont="1" applyFill="1" applyBorder="1" applyAlignment="1">
      <alignment vertical="top" wrapText="1"/>
    </xf>
    <xf numFmtId="3" fontId="0" fillId="0" borderId="0" xfId="0" applyNumberFormat="1">
      <alignment vertical="center"/>
    </xf>
    <xf numFmtId="49" fontId="0" fillId="0" borderId="0" xfId="0" applyNumberFormat="1">
      <alignment vertical="center"/>
    </xf>
    <xf numFmtId="0" fontId="0" fillId="5" borderId="69" xfId="0" applyFill="1" applyBorder="1">
      <alignment vertical="center"/>
    </xf>
    <xf numFmtId="0" fontId="0" fillId="5" borderId="67" xfId="0" applyFill="1" applyBorder="1">
      <alignment vertical="center"/>
    </xf>
    <xf numFmtId="0" fontId="0" fillId="5" borderId="78" xfId="0" applyFill="1" applyBorder="1" applyAlignment="1">
      <alignment horizontal="center" vertical="center"/>
    </xf>
    <xf numFmtId="0" fontId="0" fillId="5" borderId="82" xfId="0" applyFill="1" applyBorder="1" applyAlignment="1">
      <alignment horizontal="center" vertical="center"/>
    </xf>
    <xf numFmtId="0" fontId="0" fillId="5" borderId="110" xfId="0" applyFill="1" applyBorder="1" applyAlignment="1">
      <alignment horizontal="center" vertical="center"/>
    </xf>
    <xf numFmtId="0" fontId="0" fillId="0" borderId="75" xfId="0" applyBorder="1" applyAlignment="1">
      <alignment horizontal="left" vertical="center"/>
    </xf>
    <xf numFmtId="0" fontId="0" fillId="0" borderId="91" xfId="0" applyBorder="1" applyAlignment="1">
      <alignment horizontal="left" vertical="center"/>
    </xf>
    <xf numFmtId="0" fontId="0" fillId="0" borderId="112" xfId="0" applyBorder="1" applyAlignment="1">
      <alignment horizontal="left" vertical="center"/>
    </xf>
    <xf numFmtId="38" fontId="3" fillId="0" borderId="0" xfId="12" applyFont="1" applyFill="1"/>
    <xf numFmtId="9" fontId="3" fillId="0" borderId="0" xfId="13" applyFont="1" applyFill="1"/>
    <xf numFmtId="0" fontId="13" fillId="13" borderId="0" xfId="7" applyFont="1" applyFill="1"/>
    <xf numFmtId="0" fontId="13" fillId="0" borderId="0" xfId="7" applyFont="1" applyFill="1"/>
    <xf numFmtId="0" fontId="13" fillId="13" borderId="6" xfId="7" applyFont="1" applyFill="1" applyBorder="1"/>
    <xf numFmtId="0" fontId="13" fillId="13" borderId="7" xfId="7" applyFont="1" applyFill="1" applyBorder="1"/>
    <xf numFmtId="0" fontId="13" fillId="13" borderId="8" xfId="7" applyFont="1" applyFill="1" applyBorder="1"/>
    <xf numFmtId="0" fontId="13" fillId="13" borderId="1" xfId="7" applyFont="1" applyFill="1" applyBorder="1"/>
    <xf numFmtId="49" fontId="13" fillId="13" borderId="1" xfId="7" quotePrefix="1" applyNumberFormat="1" applyFont="1" applyFill="1" applyBorder="1" applyAlignment="1">
      <alignment horizontal="center"/>
    </xf>
    <xf numFmtId="0" fontId="13" fillId="13" borderId="1" xfId="7" applyFont="1" applyFill="1" applyBorder="1" applyAlignment="1">
      <alignment horizontal="center"/>
    </xf>
    <xf numFmtId="0" fontId="13" fillId="13" borderId="1" xfId="7" quotePrefix="1" applyFont="1" applyFill="1" applyBorder="1" applyAlignment="1">
      <alignment horizontal="center"/>
    </xf>
    <xf numFmtId="0" fontId="13" fillId="0" borderId="1" xfId="7" quotePrefix="1" applyFont="1" applyFill="1" applyBorder="1" applyAlignment="1">
      <alignment horizontal="center"/>
    </xf>
    <xf numFmtId="0" fontId="13" fillId="14" borderId="1" xfId="7" applyFont="1" applyFill="1" applyBorder="1" applyAlignment="1">
      <alignment horizontal="center"/>
    </xf>
    <xf numFmtId="38" fontId="13" fillId="0" borderId="1" xfId="7" applyNumberFormat="1" applyFont="1" applyFill="1" applyBorder="1" applyAlignment="1">
      <alignment horizontal="center"/>
    </xf>
    <xf numFmtId="38" fontId="13" fillId="14" borderId="1" xfId="7" applyNumberFormat="1" applyFont="1" applyFill="1" applyBorder="1" applyAlignment="1">
      <alignment horizontal="center"/>
    </xf>
    <xf numFmtId="0" fontId="13" fillId="13" borderId="53" xfId="7" applyFont="1" applyFill="1" applyBorder="1"/>
    <xf numFmtId="0" fontId="13" fillId="0" borderId="82" xfId="7" applyFont="1" applyFill="1" applyBorder="1" applyAlignment="1">
      <alignment horizontal="center" shrinkToFit="1"/>
    </xf>
    <xf numFmtId="38" fontId="29" fillId="0" borderId="78" xfId="12" applyNumberFormat="1" applyFont="1" applyFill="1" applyBorder="1" applyAlignment="1">
      <alignment horizontal="right"/>
    </xf>
    <xf numFmtId="38" fontId="30" fillId="14" borderId="78" xfId="12" applyNumberFormat="1" applyFont="1" applyFill="1" applyBorder="1" applyAlignment="1">
      <alignment horizontal="right"/>
    </xf>
    <xf numFmtId="49" fontId="13" fillId="13" borderId="79" xfId="7" applyNumberFormat="1" applyFont="1" applyFill="1" applyBorder="1" applyAlignment="1">
      <alignment horizontal="center"/>
    </xf>
    <xf numFmtId="0" fontId="13" fillId="13" borderId="79" xfId="7" applyFont="1" applyFill="1" applyBorder="1"/>
    <xf numFmtId="38" fontId="30" fillId="0" borderId="82" xfId="12" applyFont="1" applyFill="1" applyBorder="1" applyAlignment="1">
      <alignment horizontal="right"/>
    </xf>
    <xf numFmtId="38" fontId="30" fillId="14" borderId="82" xfId="12" applyFont="1" applyFill="1" applyBorder="1" applyAlignment="1">
      <alignment horizontal="right"/>
    </xf>
    <xf numFmtId="38" fontId="30" fillId="14" borderId="82" xfId="12" applyNumberFormat="1" applyFont="1" applyFill="1" applyBorder="1" applyAlignment="1">
      <alignment horizontal="right"/>
    </xf>
    <xf numFmtId="0" fontId="13" fillId="13" borderId="79" xfId="7" applyFont="1" applyFill="1" applyBorder="1" applyAlignment="1">
      <alignment horizontal="center"/>
    </xf>
    <xf numFmtId="38" fontId="30" fillId="14" borderId="120" xfId="12" applyNumberFormat="1" applyFont="1" applyFill="1" applyBorder="1" applyAlignment="1">
      <alignment horizontal="right"/>
    </xf>
    <xf numFmtId="56" fontId="13" fillId="13" borderId="79" xfId="7" quotePrefix="1" applyNumberFormat="1" applyFont="1" applyFill="1" applyBorder="1" applyAlignment="1">
      <alignment horizontal="center"/>
    </xf>
    <xf numFmtId="0" fontId="13" fillId="13" borderId="79" xfId="7" quotePrefix="1" applyFont="1" applyFill="1" applyBorder="1"/>
    <xf numFmtId="0" fontId="13" fillId="15" borderId="53" xfId="7" applyFont="1" applyFill="1" applyBorder="1"/>
    <xf numFmtId="0" fontId="13" fillId="15" borderId="79" xfId="7" applyFont="1" applyFill="1" applyBorder="1"/>
    <xf numFmtId="0" fontId="13" fillId="15" borderId="79" xfId="7" applyFont="1" applyFill="1" applyBorder="1" applyAlignment="1">
      <alignment horizontal="center"/>
    </xf>
    <xf numFmtId="38" fontId="30" fillId="14" borderId="79" xfId="12" applyNumberFormat="1" applyFont="1" applyFill="1" applyBorder="1" applyAlignment="1">
      <alignment horizontal="right"/>
    </xf>
    <xf numFmtId="38" fontId="30" fillId="0" borderId="78" xfId="12" applyNumberFormat="1" applyFont="1" applyFill="1" applyBorder="1" applyAlignment="1">
      <alignment horizontal="right"/>
    </xf>
    <xf numFmtId="0" fontId="13" fillId="13" borderId="79" xfId="7" applyFont="1" applyFill="1" applyBorder="1" applyAlignment="1">
      <alignment horizontal="left"/>
    </xf>
    <xf numFmtId="38" fontId="30" fillId="0" borderId="82" xfId="12" applyNumberFormat="1" applyFont="1" applyFill="1" applyBorder="1" applyAlignment="1">
      <alignment horizontal="right"/>
    </xf>
    <xf numFmtId="0" fontId="13" fillId="13" borderId="39" xfId="7" applyFont="1" applyFill="1" applyBorder="1"/>
    <xf numFmtId="0" fontId="13" fillId="0" borderId="120" xfId="7" applyFont="1" applyFill="1" applyBorder="1" applyAlignment="1">
      <alignment horizontal="center" shrinkToFit="1"/>
    </xf>
    <xf numFmtId="0" fontId="13" fillId="13" borderId="53" xfId="7" applyFont="1" applyFill="1" applyBorder="1" applyAlignment="1">
      <alignment horizontal="center"/>
    </xf>
    <xf numFmtId="0" fontId="13" fillId="0" borderId="78" xfId="7" applyFont="1" applyFill="1" applyBorder="1" applyAlignment="1">
      <alignment horizontal="center" shrinkToFit="1"/>
    </xf>
    <xf numFmtId="38" fontId="30" fillId="14" borderId="78" xfId="12" applyFont="1" applyFill="1" applyBorder="1" applyAlignment="1">
      <alignment horizontal="right"/>
    </xf>
    <xf numFmtId="0" fontId="13" fillId="0" borderId="0" xfId="7" applyFont="1" applyAlignment="1">
      <alignment horizontal="center"/>
    </xf>
    <xf numFmtId="0" fontId="13" fillId="0" borderId="0" xfId="7" applyFont="1"/>
    <xf numFmtId="178" fontId="0" fillId="7" borderId="77" xfId="0" applyNumberFormat="1" applyFill="1" applyBorder="1" applyAlignment="1">
      <alignment horizontal="center" vertical="center"/>
    </xf>
    <xf numFmtId="179" fontId="0" fillId="7" borderId="3" xfId="0" applyNumberFormat="1" applyFill="1" applyBorder="1" applyAlignment="1">
      <alignment horizontal="center" vertical="center"/>
    </xf>
    <xf numFmtId="178" fontId="0" fillId="7" borderId="3" xfId="0" applyNumberFormat="1" applyFill="1" applyBorder="1" applyAlignment="1">
      <alignment horizontal="center" vertical="center"/>
    </xf>
    <xf numFmtId="179" fontId="0" fillId="7" borderId="4" xfId="0" applyNumberFormat="1" applyFill="1" applyBorder="1" applyAlignment="1">
      <alignment horizontal="center" vertical="center"/>
    </xf>
    <xf numFmtId="0" fontId="13" fillId="10" borderId="34" xfId="3" applyFont="1" applyFill="1" applyBorder="1" applyAlignment="1">
      <alignment vertical="center"/>
    </xf>
    <xf numFmtId="0" fontId="13" fillId="0" borderId="34" xfId="3" applyFont="1" applyFill="1" applyBorder="1" applyAlignment="1">
      <alignment vertical="center"/>
    </xf>
    <xf numFmtId="0" fontId="13" fillId="10" borderId="15" xfId="3" applyFont="1" applyFill="1" applyBorder="1" applyAlignment="1">
      <alignment vertical="center"/>
    </xf>
    <xf numFmtId="0" fontId="13" fillId="10" borderId="59" xfId="3" applyFont="1" applyFill="1" applyBorder="1" applyAlignment="1">
      <alignment vertical="center"/>
    </xf>
    <xf numFmtId="0" fontId="13" fillId="0" borderId="15" xfId="3" applyFont="1" applyFill="1" applyBorder="1" applyAlignment="1">
      <alignment vertical="center"/>
    </xf>
    <xf numFmtId="0" fontId="13" fillId="0" borderId="59" xfId="3" applyFont="1" applyFill="1" applyBorder="1" applyAlignment="1">
      <alignment vertical="center"/>
    </xf>
    <xf numFmtId="0" fontId="13" fillId="2" borderId="15" xfId="3" applyFont="1" applyFill="1" applyBorder="1" applyAlignment="1">
      <alignment vertical="center"/>
    </xf>
    <xf numFmtId="0" fontId="0" fillId="0" borderId="86" xfId="0" applyBorder="1">
      <alignment vertical="center"/>
    </xf>
    <xf numFmtId="0" fontId="0" fillId="0" borderId="94" xfId="0" applyBorder="1">
      <alignment vertical="center"/>
    </xf>
    <xf numFmtId="0" fontId="0" fillId="0" borderId="111" xfId="0" applyBorder="1">
      <alignment vertical="center"/>
    </xf>
    <xf numFmtId="0" fontId="0" fillId="0" borderId="113" xfId="0" applyBorder="1">
      <alignment vertical="center"/>
    </xf>
    <xf numFmtId="0" fontId="0" fillId="0" borderId="92" xfId="0" applyBorder="1">
      <alignment vertical="center"/>
    </xf>
    <xf numFmtId="0" fontId="0" fillId="0" borderId="114" xfId="0" applyBorder="1">
      <alignment vertical="center"/>
    </xf>
    <xf numFmtId="3" fontId="0" fillId="0" borderId="26" xfId="0" applyNumberFormat="1" applyBorder="1" applyAlignment="1">
      <alignment horizontal="center" vertical="center"/>
    </xf>
    <xf numFmtId="3" fontId="0" fillId="0" borderId="0" xfId="0" applyNumberFormat="1" applyBorder="1" applyAlignment="1">
      <alignment horizontal="center" vertical="center"/>
    </xf>
    <xf numFmtId="3" fontId="0" fillId="0" borderId="32" xfId="0" applyNumberFormat="1" applyBorder="1" applyAlignment="1">
      <alignment horizontal="center" vertical="center"/>
    </xf>
    <xf numFmtId="0" fontId="0" fillId="5" borderId="11" xfId="0" applyFill="1" applyBorder="1" applyAlignment="1">
      <alignment horizontal="center" vertical="center"/>
    </xf>
    <xf numFmtId="0" fontId="0" fillId="5" borderId="13" xfId="0" applyFill="1" applyBorder="1" applyAlignment="1">
      <alignment horizontal="center" vertical="center"/>
    </xf>
    <xf numFmtId="0" fontId="13" fillId="0" borderId="59" xfId="2" applyFont="1" applyFill="1" applyBorder="1" applyAlignment="1">
      <alignment vertical="center"/>
    </xf>
    <xf numFmtId="0" fontId="13" fillId="0" borderId="63" xfId="2" applyFont="1" applyFill="1" applyBorder="1" applyAlignment="1">
      <alignment vertical="center"/>
    </xf>
    <xf numFmtId="0" fontId="13" fillId="0" borderId="15" xfId="2" applyFont="1" applyFill="1" applyBorder="1" applyAlignment="1">
      <alignment vertical="center"/>
    </xf>
    <xf numFmtId="0" fontId="0" fillId="5" borderId="6" xfId="0" applyFill="1" applyBorder="1" applyAlignment="1">
      <alignment horizontal="center" vertical="center"/>
    </xf>
    <xf numFmtId="0" fontId="0" fillId="0" borderId="73" xfId="0" applyBorder="1">
      <alignment vertical="center"/>
    </xf>
    <xf numFmtId="0" fontId="13" fillId="0" borderId="33" xfId="3" applyFont="1" applyFill="1" applyBorder="1" applyAlignment="1">
      <alignment vertical="center"/>
    </xf>
    <xf numFmtId="0" fontId="13" fillId="2" borderId="34" xfId="3" applyFont="1" applyFill="1" applyBorder="1" applyAlignment="1">
      <alignment vertical="center"/>
    </xf>
    <xf numFmtId="0" fontId="13" fillId="0" borderId="34" xfId="3" applyFont="1" applyFill="1" applyBorder="1" applyAlignment="1">
      <alignment vertical="center"/>
    </xf>
    <xf numFmtId="0" fontId="13" fillId="0" borderId="14" xfId="3" applyFont="1" applyFill="1" applyBorder="1" applyAlignment="1">
      <alignment vertical="center"/>
    </xf>
    <xf numFmtId="0" fontId="13" fillId="0" borderId="58" xfId="3" applyFont="1" applyFill="1" applyBorder="1" applyAlignment="1">
      <alignment vertical="center"/>
    </xf>
    <xf numFmtId="0" fontId="13" fillId="0" borderId="15" xfId="3" applyFont="1" applyFill="1" applyBorder="1" applyAlignment="1">
      <alignment vertical="center"/>
    </xf>
    <xf numFmtId="0" fontId="13" fillId="0" borderId="59" xfId="3" applyFont="1" applyFill="1" applyBorder="1" applyAlignment="1">
      <alignment vertical="center"/>
    </xf>
    <xf numFmtId="0" fontId="13" fillId="2" borderId="15" xfId="3" applyFont="1" applyFill="1" applyBorder="1" applyAlignment="1">
      <alignment vertical="center"/>
    </xf>
    <xf numFmtId="0" fontId="13" fillId="2" borderId="59" xfId="3" applyFont="1" applyFill="1" applyBorder="1" applyAlignment="1">
      <alignment vertical="center"/>
    </xf>
    <xf numFmtId="0" fontId="3" fillId="0" borderId="73" xfId="0" applyFont="1" applyBorder="1">
      <alignment vertical="center"/>
    </xf>
    <xf numFmtId="0" fontId="3" fillId="0" borderId="72" xfId="0" applyFont="1" applyBorder="1">
      <alignment vertical="center"/>
    </xf>
    <xf numFmtId="0" fontId="13" fillId="0" borderId="58" xfId="2" applyFont="1" applyFill="1" applyBorder="1" applyAlignment="1">
      <alignment vertical="center"/>
    </xf>
    <xf numFmtId="0" fontId="13" fillId="0" borderId="70" xfId="2" applyFont="1" applyFill="1" applyBorder="1" applyAlignment="1">
      <alignment vertical="center"/>
    </xf>
    <xf numFmtId="0" fontId="13" fillId="0" borderId="59" xfId="2" applyFont="1" applyFill="1" applyBorder="1" applyAlignment="1">
      <alignment vertical="center"/>
    </xf>
    <xf numFmtId="0" fontId="13" fillId="0" borderId="63" xfId="2" applyFont="1" applyFill="1" applyBorder="1" applyAlignment="1">
      <alignment vertical="center"/>
    </xf>
    <xf numFmtId="0" fontId="13" fillId="0" borderId="33" xfId="3" applyFont="1" applyBorder="1" applyAlignment="1"/>
    <xf numFmtId="0" fontId="13" fillId="0" borderId="15" xfId="3" applyFont="1" applyBorder="1" applyAlignment="1"/>
    <xf numFmtId="0" fontId="13" fillId="0" borderId="59" xfId="3" applyFont="1" applyBorder="1" applyAlignment="1"/>
    <xf numFmtId="0" fontId="13" fillId="0" borderId="34" xfId="3" applyFont="1" applyBorder="1" applyAlignment="1"/>
    <xf numFmtId="0" fontId="13" fillId="0" borderId="58" xfId="3" applyFont="1" applyBorder="1" applyAlignment="1"/>
    <xf numFmtId="0" fontId="13" fillId="0" borderId="15" xfId="2" applyFont="1" applyFill="1" applyBorder="1" applyAlignment="1">
      <alignment vertical="center"/>
    </xf>
    <xf numFmtId="0" fontId="13" fillId="0" borderId="14" xfId="2" applyFont="1" applyFill="1" applyBorder="1" applyAlignment="1">
      <alignment vertical="center"/>
    </xf>
    <xf numFmtId="0" fontId="13" fillId="0" borderId="16" xfId="3" applyFont="1" applyBorder="1" applyAlignment="1"/>
    <xf numFmtId="0" fontId="13" fillId="0" borderId="60" xfId="3" applyFont="1" applyBorder="1" applyAlignment="1"/>
    <xf numFmtId="0" fontId="13" fillId="0" borderId="35" xfId="3" applyFont="1" applyBorder="1" applyAlignment="1"/>
    <xf numFmtId="0" fontId="0" fillId="0" borderId="73" xfId="0" applyBorder="1">
      <alignment vertical="center"/>
    </xf>
    <xf numFmtId="0" fontId="6" fillId="0" borderId="0" xfId="0" applyFont="1" applyAlignment="1">
      <alignment horizontal="right" vertical="center"/>
    </xf>
    <xf numFmtId="38" fontId="0" fillId="0" borderId="0" xfId="0" applyNumberFormat="1">
      <alignment vertical="center"/>
    </xf>
    <xf numFmtId="181" fontId="0" fillId="0" borderId="86" xfId="0" applyNumberFormat="1" applyBorder="1">
      <alignment vertical="center"/>
    </xf>
    <xf numFmtId="181" fontId="0" fillId="0" borderId="113" xfId="0" applyNumberFormat="1" applyBorder="1">
      <alignment vertical="center"/>
    </xf>
    <xf numFmtId="181" fontId="0" fillId="0" borderId="94" xfId="0" applyNumberFormat="1" applyBorder="1">
      <alignment vertical="center"/>
    </xf>
    <xf numFmtId="181" fontId="0" fillId="0" borderId="92" xfId="0" applyNumberFormat="1" applyBorder="1">
      <alignment vertical="center"/>
    </xf>
    <xf numFmtId="181" fontId="0" fillId="0" borderId="111" xfId="0" applyNumberFormat="1" applyBorder="1">
      <alignment vertical="center"/>
    </xf>
    <xf numFmtId="181" fontId="0" fillId="0" borderId="114" xfId="0" applyNumberFormat="1" applyBorder="1">
      <alignment vertical="center"/>
    </xf>
    <xf numFmtId="181" fontId="31" fillId="9" borderId="114" xfId="0" applyNumberFormat="1" applyFont="1" applyFill="1" applyBorder="1">
      <alignment vertical="center"/>
    </xf>
    <xf numFmtId="181" fontId="0" fillId="0" borderId="114" xfId="0" applyNumberFormat="1" applyFont="1" applyFill="1" applyBorder="1">
      <alignment vertical="center"/>
    </xf>
    <xf numFmtId="181" fontId="32" fillId="8" borderId="114" xfId="0" applyNumberFormat="1" applyFont="1" applyFill="1" applyBorder="1">
      <alignment vertical="center"/>
    </xf>
    <xf numFmtId="181" fontId="31" fillId="9" borderId="111" xfId="0" applyNumberFormat="1" applyFont="1" applyFill="1" applyBorder="1">
      <alignment vertical="center"/>
    </xf>
    <xf numFmtId="181" fontId="0" fillId="0" borderId="114" xfId="0" applyNumberFormat="1" applyFill="1" applyBorder="1">
      <alignment vertical="center"/>
    </xf>
    <xf numFmtId="181" fontId="32" fillId="8" borderId="111" xfId="0" applyNumberFormat="1" applyFont="1" applyFill="1" applyBorder="1">
      <alignment vertical="center"/>
    </xf>
    <xf numFmtId="181" fontId="19" fillId="9" borderId="111" xfId="0" applyNumberFormat="1" applyFont="1" applyFill="1" applyBorder="1">
      <alignment vertical="center"/>
    </xf>
    <xf numFmtId="181" fontId="0" fillId="0" borderId="17" xfId="0" applyNumberFormat="1" applyBorder="1">
      <alignment vertical="center"/>
    </xf>
    <xf numFmtId="181" fontId="0" fillId="0" borderId="83" xfId="0" applyNumberFormat="1" applyBorder="1">
      <alignment vertical="center"/>
    </xf>
    <xf numFmtId="181" fontId="0" fillId="0" borderId="23" xfId="0" applyNumberFormat="1" applyBorder="1">
      <alignment vertical="center"/>
    </xf>
    <xf numFmtId="181" fontId="0" fillId="0" borderId="23" xfId="0" applyNumberFormat="1" applyFill="1" applyBorder="1">
      <alignment vertical="center"/>
    </xf>
    <xf numFmtId="181" fontId="31" fillId="9" borderId="23" xfId="0" applyNumberFormat="1" applyFont="1" applyFill="1" applyBorder="1">
      <alignment vertical="center"/>
    </xf>
    <xf numFmtId="181" fontId="0" fillId="0" borderId="75" xfId="0" applyNumberFormat="1" applyBorder="1">
      <alignment vertical="center"/>
    </xf>
    <xf numFmtId="181" fontId="0" fillId="0" borderId="91" xfId="0" applyNumberFormat="1" applyBorder="1">
      <alignment vertical="center"/>
    </xf>
    <xf numFmtId="181" fontId="0" fillId="0" borderId="112" xfId="0" applyNumberFormat="1" applyBorder="1">
      <alignment vertical="center"/>
    </xf>
    <xf numFmtId="181" fontId="0" fillId="0" borderId="121" xfId="0" applyNumberFormat="1" applyBorder="1">
      <alignment vertical="center"/>
    </xf>
    <xf numFmtId="181" fontId="0" fillId="0" borderId="122" xfId="0" applyNumberFormat="1" applyBorder="1">
      <alignment vertical="center"/>
    </xf>
    <xf numFmtId="181" fontId="0" fillId="0" borderId="123" xfId="0" applyNumberFormat="1" applyBorder="1">
      <alignment vertical="center"/>
    </xf>
    <xf numFmtId="181" fontId="0" fillId="0" borderId="124" xfId="0" applyNumberFormat="1" applyBorder="1">
      <alignment vertical="center"/>
    </xf>
    <xf numFmtId="181" fontId="31" fillId="9" borderId="112" xfId="0" applyNumberFormat="1" applyFont="1" applyFill="1" applyBorder="1">
      <alignment vertical="center"/>
    </xf>
    <xf numFmtId="181" fontId="32" fillId="8" borderId="123" xfId="0" applyNumberFormat="1" applyFont="1" applyFill="1" applyBorder="1">
      <alignment vertical="center"/>
    </xf>
    <xf numFmtId="181" fontId="32" fillId="16" borderId="114" xfId="0" applyNumberFormat="1" applyFont="1" applyFill="1" applyBorder="1">
      <alignment vertical="center"/>
    </xf>
    <xf numFmtId="181" fontId="32" fillId="17" borderId="114" xfId="0" applyNumberFormat="1" applyFont="1" applyFill="1" applyBorder="1">
      <alignment vertical="center"/>
    </xf>
    <xf numFmtId="181" fontId="32" fillId="17" borderId="123" xfId="0" applyNumberFormat="1" applyFont="1" applyFill="1" applyBorder="1">
      <alignment vertical="center"/>
    </xf>
    <xf numFmtId="181" fontId="32" fillId="17" borderId="112" xfId="0" applyNumberFormat="1" applyFont="1" applyFill="1" applyBorder="1">
      <alignment vertical="center"/>
    </xf>
    <xf numFmtId="181" fontId="32" fillId="16" borderId="23" xfId="0" applyNumberFormat="1" applyFont="1" applyFill="1" applyBorder="1">
      <alignment vertical="center"/>
    </xf>
    <xf numFmtId="0" fontId="0" fillId="5" borderId="31" xfId="0" applyFill="1" applyBorder="1" applyAlignment="1">
      <alignment horizontal="center" vertical="center"/>
    </xf>
    <xf numFmtId="0" fontId="0" fillId="5" borderId="120" xfId="0" applyFill="1" applyBorder="1" applyAlignment="1">
      <alignment horizontal="center" vertical="center"/>
    </xf>
    <xf numFmtId="0" fontId="0" fillId="0" borderId="125" xfId="0" applyBorder="1" applyAlignment="1">
      <alignment horizontal="left" vertical="center"/>
    </xf>
    <xf numFmtId="0" fontId="0" fillId="5" borderId="87" xfId="0" applyFill="1" applyBorder="1" applyAlignment="1">
      <alignment horizontal="center" vertical="center"/>
    </xf>
    <xf numFmtId="0" fontId="0" fillId="5" borderId="126" xfId="0" applyFill="1" applyBorder="1" applyAlignment="1">
      <alignment horizontal="center" vertical="center"/>
    </xf>
    <xf numFmtId="0" fontId="0" fillId="0" borderId="95" xfId="0" applyBorder="1">
      <alignment vertical="center"/>
    </xf>
    <xf numFmtId="0" fontId="0" fillId="0" borderId="96" xfId="0" applyBorder="1">
      <alignment vertical="center"/>
    </xf>
    <xf numFmtId="0" fontId="0" fillId="0" borderId="127" xfId="0" applyBorder="1">
      <alignment vertical="center"/>
    </xf>
    <xf numFmtId="0" fontId="0" fillId="0" borderId="129" xfId="0" applyBorder="1">
      <alignment vertical="center"/>
    </xf>
    <xf numFmtId="0" fontId="0" fillId="0" borderId="131" xfId="0" applyBorder="1">
      <alignment vertical="center"/>
    </xf>
    <xf numFmtId="0" fontId="0" fillId="0" borderId="133" xfId="0" applyBorder="1">
      <alignment vertical="center"/>
    </xf>
    <xf numFmtId="0" fontId="0" fillId="0" borderId="102" xfId="0" applyBorder="1" applyAlignment="1">
      <alignment horizontal="left" vertical="center"/>
    </xf>
    <xf numFmtId="3" fontId="0" fillId="0" borderId="136" xfId="0" applyNumberFormat="1" applyBorder="1">
      <alignment vertical="center"/>
    </xf>
    <xf numFmtId="0" fontId="0" fillId="5" borderId="137" xfId="0" applyFill="1" applyBorder="1" applyAlignment="1">
      <alignment horizontal="center" vertical="center"/>
    </xf>
    <xf numFmtId="0" fontId="0" fillId="0" borderId="99" xfId="0" applyBorder="1">
      <alignment vertical="center"/>
    </xf>
    <xf numFmtId="0" fontId="0" fillId="0" borderId="100" xfId="0" applyBorder="1">
      <alignment vertical="center"/>
    </xf>
    <xf numFmtId="0" fontId="0" fillId="0" borderId="138" xfId="0" applyBorder="1">
      <alignment vertical="center"/>
    </xf>
    <xf numFmtId="0" fontId="0" fillId="5" borderId="139" xfId="0" applyFill="1" applyBorder="1" applyAlignment="1">
      <alignment horizontal="center" vertical="center"/>
    </xf>
    <xf numFmtId="0" fontId="0" fillId="5" borderId="140" xfId="0" applyFill="1" applyBorder="1" applyAlignment="1">
      <alignment horizontal="center" vertical="center"/>
    </xf>
    <xf numFmtId="0" fontId="0" fillId="5" borderId="141" xfId="0" applyFill="1" applyBorder="1" applyAlignment="1">
      <alignment horizontal="center" vertical="center"/>
    </xf>
    <xf numFmtId="0" fontId="0" fillId="5" borderId="142" xfId="0" applyFill="1" applyBorder="1" applyAlignment="1">
      <alignment horizontal="center" vertical="center"/>
    </xf>
    <xf numFmtId="0" fontId="0" fillId="5" borderId="143" xfId="0" applyFill="1" applyBorder="1" applyAlignment="1">
      <alignment horizontal="center" vertical="center"/>
    </xf>
    <xf numFmtId="178" fontId="0" fillId="5" borderId="140" xfId="0" applyNumberFormat="1" applyFill="1" applyBorder="1" applyAlignment="1">
      <alignment horizontal="center" vertical="center"/>
    </xf>
    <xf numFmtId="179" fontId="0" fillId="5" borderId="141" xfId="0" applyNumberFormat="1" applyFill="1" applyBorder="1" applyAlignment="1">
      <alignment horizontal="center" vertical="center"/>
    </xf>
    <xf numFmtId="178" fontId="0" fillId="5" borderId="141" xfId="0" applyNumberFormat="1" applyFill="1" applyBorder="1" applyAlignment="1">
      <alignment horizontal="center" vertical="center"/>
    </xf>
    <xf numFmtId="179" fontId="0" fillId="5" borderId="144" xfId="0" applyNumberFormat="1" applyFill="1" applyBorder="1" applyAlignment="1">
      <alignment horizontal="center" vertical="center"/>
    </xf>
    <xf numFmtId="0" fontId="28" fillId="0" borderId="0" xfId="0" applyFont="1" applyBorder="1">
      <alignment vertical="center"/>
    </xf>
    <xf numFmtId="3" fontId="0" fillId="0" borderId="9" xfId="0" applyNumberFormat="1" applyBorder="1" applyAlignment="1">
      <alignment horizontal="center" vertical="center"/>
    </xf>
    <xf numFmtId="181" fontId="0" fillId="0" borderId="95" xfId="0" applyNumberFormat="1" applyBorder="1">
      <alignment vertical="center"/>
    </xf>
    <xf numFmtId="181" fontId="0" fillId="0" borderId="96" xfId="0" applyNumberFormat="1" applyBorder="1">
      <alignment vertical="center"/>
    </xf>
    <xf numFmtId="181" fontId="0" fillId="0" borderId="127" xfId="0" applyNumberFormat="1" applyBorder="1">
      <alignment vertical="center"/>
    </xf>
    <xf numFmtId="181" fontId="0" fillId="0" borderId="129" xfId="0" applyNumberFormat="1" applyBorder="1">
      <alignment vertical="center"/>
    </xf>
    <xf numFmtId="181" fontId="0" fillId="0" borderId="131" xfId="0" applyNumberFormat="1" applyBorder="1">
      <alignment vertical="center"/>
    </xf>
    <xf numFmtId="181" fontId="0" fillId="0" borderId="133" xfId="0" applyNumberFormat="1" applyBorder="1">
      <alignment vertical="center"/>
    </xf>
    <xf numFmtId="181" fontId="32" fillId="8" borderId="131" xfId="0" applyNumberFormat="1" applyFont="1" applyFill="1" applyBorder="1">
      <alignment vertical="center"/>
    </xf>
    <xf numFmtId="0" fontId="0" fillId="5" borderId="135" xfId="0" applyFill="1" applyBorder="1">
      <alignment vertical="center"/>
    </xf>
    <xf numFmtId="3" fontId="0" fillId="0" borderId="10" xfId="0" applyNumberFormat="1" applyBorder="1" applyAlignment="1">
      <alignment horizontal="center" vertical="center"/>
    </xf>
    <xf numFmtId="181" fontId="32" fillId="8" borderId="99" xfId="0" applyNumberFormat="1" applyFont="1" applyFill="1" applyBorder="1">
      <alignment vertical="center"/>
    </xf>
    <xf numFmtId="181" fontId="0" fillId="0" borderId="100" xfId="0" applyNumberFormat="1" applyBorder="1">
      <alignment vertical="center"/>
    </xf>
    <xf numFmtId="181" fontId="0" fillId="0" borderId="138" xfId="0" applyNumberFormat="1" applyBorder="1">
      <alignment vertical="center"/>
    </xf>
    <xf numFmtId="179" fontId="0" fillId="5" borderId="142" xfId="0" applyNumberFormat="1" applyFill="1" applyBorder="1" applyAlignment="1">
      <alignment horizontal="center" vertical="center"/>
    </xf>
    <xf numFmtId="179" fontId="0" fillId="5" borderId="140" xfId="0" applyNumberFormat="1" applyFill="1" applyBorder="1" applyAlignment="1">
      <alignment horizontal="center" vertical="center"/>
    </xf>
    <xf numFmtId="179" fontId="0" fillId="5" borderId="145" xfId="0" applyNumberFormat="1" applyFill="1" applyBorder="1" applyAlignment="1">
      <alignment horizontal="center" vertical="center"/>
    </xf>
    <xf numFmtId="181" fontId="32" fillId="17" borderId="131" xfId="0" applyNumberFormat="1" applyFont="1" applyFill="1" applyBorder="1">
      <alignment vertical="center"/>
    </xf>
    <xf numFmtId="181" fontId="32" fillId="16" borderId="99" xfId="0" applyNumberFormat="1" applyFont="1" applyFill="1" applyBorder="1">
      <alignment vertical="center"/>
    </xf>
    <xf numFmtId="181" fontId="0" fillId="0" borderId="107" xfId="0" applyNumberFormat="1" applyBorder="1">
      <alignment vertical="center"/>
    </xf>
    <xf numFmtId="181" fontId="0" fillId="0" borderId="102" xfId="0" applyNumberFormat="1" applyBorder="1">
      <alignment vertical="center"/>
    </xf>
    <xf numFmtId="0" fontId="0" fillId="5" borderId="134" xfId="0" applyFill="1" applyBorder="1" applyAlignment="1">
      <alignment horizontal="center" vertical="center"/>
    </xf>
    <xf numFmtId="3" fontId="0" fillId="0" borderId="14" xfId="0" applyNumberFormat="1" applyBorder="1">
      <alignment vertical="center"/>
    </xf>
    <xf numFmtId="3" fontId="0" fillId="0" borderId="16" xfId="0" applyNumberFormat="1" applyBorder="1">
      <alignment vertical="center"/>
    </xf>
    <xf numFmtId="3" fontId="0" fillId="0" borderId="109" xfId="0" applyNumberFormat="1" applyBorder="1">
      <alignment vertical="center"/>
    </xf>
    <xf numFmtId="3" fontId="0" fillId="0" borderId="4" xfId="0" applyNumberFormat="1" applyBorder="1">
      <alignment vertical="center"/>
    </xf>
    <xf numFmtId="3" fontId="0" fillId="0" borderId="53" xfId="0" applyNumberFormat="1" applyBorder="1" applyAlignment="1">
      <alignment horizontal="center" vertical="center"/>
    </xf>
    <xf numFmtId="3" fontId="0" fillId="0" borderId="79" xfId="0" applyNumberFormat="1" applyBorder="1" applyAlignment="1">
      <alignment horizontal="center" vertical="center"/>
    </xf>
    <xf numFmtId="3" fontId="0" fillId="0" borderId="80" xfId="0" applyNumberFormat="1" applyBorder="1" applyAlignment="1">
      <alignment horizontal="center" vertical="center"/>
    </xf>
    <xf numFmtId="3" fontId="0" fillId="0" borderId="147" xfId="0" applyNumberFormat="1" applyBorder="1" applyAlignment="1">
      <alignment horizontal="center" vertical="center"/>
    </xf>
    <xf numFmtId="3" fontId="0" fillId="0" borderId="68" xfId="0" applyNumberFormat="1" applyBorder="1" applyAlignment="1">
      <alignment vertical="center"/>
    </xf>
    <xf numFmtId="3" fontId="0" fillId="0" borderId="66" xfId="0" applyNumberFormat="1" applyBorder="1" applyAlignment="1">
      <alignment vertical="center"/>
    </xf>
    <xf numFmtId="180" fontId="0" fillId="0" borderId="88"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16" xfId="0" applyNumberFormat="1" applyBorder="1" applyAlignment="1">
      <alignment horizontal="center" vertical="center"/>
    </xf>
    <xf numFmtId="180" fontId="0" fillId="0" borderId="7" xfId="0" applyNumberFormat="1" applyBorder="1" applyAlignment="1">
      <alignment horizontal="center" vertical="center"/>
    </xf>
    <xf numFmtId="0" fontId="0" fillId="0" borderId="88" xfId="0" applyBorder="1" applyAlignment="1">
      <alignment horizontal="center" vertical="center"/>
    </xf>
    <xf numFmtId="3" fontId="0" fillId="0" borderId="14" xfId="0" applyNumberFormat="1" applyBorder="1" applyAlignment="1">
      <alignment horizontal="center" vertical="center"/>
    </xf>
    <xf numFmtId="3" fontId="0" fillId="0" borderId="16" xfId="0" applyNumberFormat="1" applyBorder="1" applyAlignment="1">
      <alignment horizontal="center" vertical="center"/>
    </xf>
    <xf numFmtId="0" fontId="0" fillId="0" borderId="7" xfId="0" applyBorder="1" applyAlignment="1">
      <alignment horizontal="center" vertical="center"/>
    </xf>
    <xf numFmtId="3" fontId="0" fillId="0" borderId="146" xfId="0" applyNumberFormat="1" applyBorder="1" applyAlignment="1">
      <alignment horizontal="center" vertical="center"/>
    </xf>
    <xf numFmtId="180" fontId="0" fillId="0" borderId="146" xfId="0" applyNumberFormat="1" applyBorder="1" applyAlignment="1">
      <alignment horizontal="center" vertical="center"/>
    </xf>
    <xf numFmtId="3" fontId="0" fillId="0" borderId="136" xfId="0" applyNumberFormat="1" applyBorder="1" applyAlignment="1">
      <alignment vertical="center"/>
    </xf>
    <xf numFmtId="3" fontId="0" fillId="0" borderId="148" xfId="0" applyNumberFormat="1" applyBorder="1" applyAlignment="1">
      <alignment horizontal="center" vertical="center"/>
    </xf>
    <xf numFmtId="0" fontId="3" fillId="0" borderId="12" xfId="0" applyFont="1" applyBorder="1">
      <alignment vertical="center"/>
    </xf>
    <xf numFmtId="0" fontId="0" fillId="0" borderId="73" xfId="0" applyBorder="1">
      <alignment vertical="center"/>
    </xf>
    <xf numFmtId="49" fontId="13" fillId="0" borderId="29" xfId="3" applyNumberFormat="1" applyFont="1" applyBorder="1" applyAlignment="1">
      <alignment vertical="top"/>
    </xf>
    <xf numFmtId="49" fontId="13" fillId="0" borderId="30" xfId="3" applyNumberFormat="1" applyFont="1" applyBorder="1" applyAlignment="1">
      <alignment vertical="top"/>
    </xf>
    <xf numFmtId="49" fontId="13" fillId="0" borderId="81" xfId="3" applyNumberFormat="1" applyFont="1" applyBorder="1" applyAlignment="1">
      <alignment vertical="top"/>
    </xf>
    <xf numFmtId="49" fontId="13" fillId="0" borderId="27" xfId="3" applyNumberFormat="1" applyFont="1" applyBorder="1" applyAlignment="1"/>
    <xf numFmtId="49" fontId="13" fillId="0" borderId="84" xfId="3" applyNumberFormat="1" applyFont="1" applyBorder="1" applyAlignment="1"/>
    <xf numFmtId="0" fontId="13" fillId="0" borderId="0" xfId="3" applyNumberFormat="1" applyFont="1" applyFill="1" applyBorder="1" applyAlignment="1">
      <alignment vertical="center"/>
    </xf>
    <xf numFmtId="0" fontId="13" fillId="0" borderId="51" xfId="2" applyNumberFormat="1" applyFont="1" applyFill="1" applyBorder="1" applyAlignment="1">
      <alignment vertical="center"/>
    </xf>
    <xf numFmtId="0" fontId="17" fillId="0" borderId="0" xfId="3" applyNumberFormat="1" applyFont="1" applyFill="1" applyBorder="1" applyAlignment="1">
      <alignment vertical="center"/>
    </xf>
    <xf numFmtId="49" fontId="0" fillId="0" borderId="14" xfId="0" applyNumberFormat="1" applyFont="1" applyBorder="1" applyAlignment="1">
      <alignment vertical="center"/>
    </xf>
    <xf numFmtId="49" fontId="0" fillId="0" borderId="15" xfId="0" applyNumberFormat="1" applyFont="1" applyBorder="1" applyAlignment="1">
      <alignment vertical="center"/>
    </xf>
    <xf numFmtId="0" fontId="13" fillId="0" borderId="59" xfId="3" applyFont="1" applyBorder="1" applyAlignment="1"/>
    <xf numFmtId="49" fontId="13" fillId="0" borderId="34" xfId="2" applyNumberFormat="1" applyFont="1" applyFill="1" applyBorder="1" applyAlignment="1">
      <alignment vertical="center"/>
    </xf>
    <xf numFmtId="49" fontId="13" fillId="0" borderId="59" xfId="2" applyNumberFormat="1" applyFont="1" applyFill="1" applyBorder="1" applyAlignment="1">
      <alignment vertical="center"/>
    </xf>
    <xf numFmtId="49" fontId="13" fillId="0" borderId="62" xfId="2" applyNumberFormat="1" applyFont="1" applyFill="1" applyBorder="1" applyAlignment="1">
      <alignment vertical="center"/>
    </xf>
    <xf numFmtId="49" fontId="13" fillId="2" borderId="59" xfId="3" applyNumberFormat="1" applyFont="1" applyFill="1" applyBorder="1" applyAlignment="1">
      <alignment vertical="center"/>
    </xf>
    <xf numFmtId="0" fontId="13" fillId="0" borderId="0" xfId="3" quotePrefix="1" applyFont="1" applyBorder="1" applyAlignment="1">
      <alignment horizontal="right"/>
    </xf>
    <xf numFmtId="49" fontId="30" fillId="0" borderId="82" xfId="12" applyNumberFormat="1" applyFont="1" applyFill="1" applyBorder="1" applyAlignment="1">
      <alignment horizontal="right"/>
    </xf>
    <xf numFmtId="0" fontId="3" fillId="0" borderId="3" xfId="14" applyBorder="1" applyAlignment="1">
      <alignment horizontal="center" vertical="center"/>
    </xf>
    <xf numFmtId="0" fontId="13" fillId="0" borderId="3" xfId="10" applyFont="1" applyBorder="1" applyAlignment="1">
      <alignment horizontal="center" vertical="center"/>
    </xf>
    <xf numFmtId="0" fontId="13" fillId="0" borderId="0" xfId="10" applyFont="1" applyFill="1" applyBorder="1" applyAlignment="1">
      <alignment horizontal="center" vertical="center"/>
    </xf>
    <xf numFmtId="0" fontId="3" fillId="0" borderId="0" xfId="14">
      <alignment vertical="center"/>
    </xf>
    <xf numFmtId="0" fontId="3" fillId="11" borderId="11" xfId="14" applyFill="1" applyBorder="1">
      <alignment vertical="center"/>
    </xf>
    <xf numFmtId="0" fontId="3" fillId="0" borderId="69" xfId="14" applyBorder="1">
      <alignment vertical="center"/>
    </xf>
    <xf numFmtId="182" fontId="13" fillId="0" borderId="69" xfId="10" applyNumberFormat="1" applyFont="1" applyBorder="1" applyAlignment="1">
      <alignment shrinkToFit="1"/>
    </xf>
    <xf numFmtId="183" fontId="0" fillId="0" borderId="69" xfId="10" applyNumberFormat="1" applyFont="1" applyBorder="1" applyAlignment="1">
      <alignment vertical="center"/>
    </xf>
    <xf numFmtId="183" fontId="13" fillId="2" borderId="69" xfId="10" applyNumberFormat="1" applyFont="1" applyFill="1" applyBorder="1" applyAlignment="1">
      <alignment shrinkToFit="1"/>
    </xf>
    <xf numFmtId="184" fontId="13" fillId="2" borderId="68" xfId="10" applyNumberFormat="1" applyFont="1" applyFill="1" applyBorder="1" applyAlignment="1">
      <alignment shrinkToFit="1"/>
    </xf>
    <xf numFmtId="183" fontId="3" fillId="0" borderId="0" xfId="14" applyNumberFormat="1">
      <alignment vertical="center"/>
    </xf>
    <xf numFmtId="0" fontId="3" fillId="11" borderId="12" xfId="14" applyFill="1" applyBorder="1">
      <alignment vertical="center"/>
    </xf>
    <xf numFmtId="0" fontId="3" fillId="0" borderId="73" xfId="14" applyBorder="1">
      <alignment vertical="center"/>
    </xf>
    <xf numFmtId="182" fontId="13" fillId="0" borderId="73" xfId="10" applyNumberFormat="1" applyFont="1" applyBorder="1" applyAlignment="1">
      <alignment shrinkToFit="1"/>
    </xf>
    <xf numFmtId="183" fontId="0" fillId="0" borderId="73" xfId="10" applyNumberFormat="1" applyFont="1" applyBorder="1" applyAlignment="1">
      <alignment vertical="center"/>
    </xf>
    <xf numFmtId="183" fontId="13" fillId="2" borderId="73" xfId="10" applyNumberFormat="1" applyFont="1" applyFill="1" applyBorder="1" applyAlignment="1">
      <alignment shrinkToFit="1"/>
    </xf>
    <xf numFmtId="184" fontId="13" fillId="2" borderId="72" xfId="10" applyNumberFormat="1" applyFont="1" applyFill="1" applyBorder="1" applyAlignment="1">
      <alignment shrinkToFit="1"/>
    </xf>
    <xf numFmtId="182" fontId="3" fillId="0" borderId="73" xfId="14" applyNumberFormat="1" applyBorder="1">
      <alignment vertical="center"/>
    </xf>
    <xf numFmtId="183" fontId="3" fillId="0" borderId="73" xfId="14" applyNumberFormat="1" applyBorder="1" applyAlignment="1">
      <alignment vertical="center"/>
    </xf>
    <xf numFmtId="49" fontId="3" fillId="0" borderId="73" xfId="14" applyNumberFormat="1" applyBorder="1" applyAlignment="1">
      <alignment vertical="center"/>
    </xf>
    <xf numFmtId="49" fontId="3" fillId="0" borderId="0" xfId="14" applyNumberFormat="1">
      <alignment vertical="center"/>
    </xf>
    <xf numFmtId="0" fontId="3" fillId="11" borderId="13" xfId="14" applyFill="1" applyBorder="1">
      <alignment vertical="center"/>
    </xf>
    <xf numFmtId="0" fontId="3" fillId="0" borderId="67" xfId="14" applyBorder="1">
      <alignment vertical="center"/>
    </xf>
    <xf numFmtId="182" fontId="3" fillId="0" borderId="67" xfId="14" applyNumberFormat="1" applyBorder="1">
      <alignment vertical="center"/>
    </xf>
    <xf numFmtId="183" fontId="3" fillId="0" borderId="67" xfId="14" applyNumberFormat="1" applyBorder="1" applyAlignment="1">
      <alignment vertical="center"/>
    </xf>
    <xf numFmtId="0" fontId="0" fillId="11" borderId="2" xfId="14" applyFont="1" applyFill="1" applyBorder="1" applyAlignment="1">
      <alignment horizontal="center" vertical="center"/>
    </xf>
    <xf numFmtId="0" fontId="13" fillId="0" borderId="15" xfId="3" applyFont="1" applyBorder="1"/>
    <xf numFmtId="0" fontId="13" fillId="0" borderId="59" xfId="3" applyFont="1" applyBorder="1"/>
    <xf numFmtId="0" fontId="13" fillId="0" borderId="34" xfId="3" applyFont="1" applyBorder="1"/>
    <xf numFmtId="0" fontId="13" fillId="18" borderId="71" xfId="3" applyFont="1" applyFill="1" applyBorder="1" applyAlignment="1">
      <alignment horizontal="centerContinuous" vertical="center"/>
    </xf>
    <xf numFmtId="0" fontId="13" fillId="18" borderId="58" xfId="3" applyFont="1" applyFill="1" applyBorder="1" applyAlignment="1">
      <alignment horizontal="centerContinuous" vertical="center"/>
    </xf>
    <xf numFmtId="0" fontId="13" fillId="18" borderId="33" xfId="3" applyFont="1" applyFill="1" applyBorder="1" applyAlignment="1">
      <alignment horizontal="centerContinuous" vertical="center"/>
    </xf>
    <xf numFmtId="0" fontId="13" fillId="18" borderId="14" xfId="3" applyFont="1" applyFill="1" applyBorder="1" applyAlignment="1">
      <alignment horizontal="centerContinuous" vertical="center"/>
    </xf>
    <xf numFmtId="0" fontId="13" fillId="18" borderId="70" xfId="3" applyFont="1" applyFill="1" applyBorder="1" applyAlignment="1">
      <alignment horizontal="centerContinuous" vertical="center"/>
    </xf>
    <xf numFmtId="0" fontId="13" fillId="0" borderId="62" xfId="3" applyFont="1" applyBorder="1"/>
    <xf numFmtId="0" fontId="13" fillId="0" borderId="63" xfId="3" applyFont="1" applyBorder="1"/>
    <xf numFmtId="0" fontId="13" fillId="0" borderId="64" xfId="3" applyFont="1" applyBorder="1"/>
    <xf numFmtId="0" fontId="13" fillId="0" borderId="60" xfId="3" applyFont="1" applyBorder="1"/>
    <xf numFmtId="0" fontId="13" fillId="0" borderId="35" xfId="3" applyFont="1" applyBorder="1"/>
    <xf numFmtId="0" fontId="13" fillId="0" borderId="16" xfId="3" applyFont="1" applyBorder="1"/>
    <xf numFmtId="0" fontId="13" fillId="0" borderId="65" xfId="3" applyFont="1" applyBorder="1"/>
    <xf numFmtId="49" fontId="0" fillId="0" borderId="73" xfId="10" applyNumberFormat="1" applyFont="1" applyBorder="1" applyAlignment="1">
      <alignment vertical="center"/>
    </xf>
    <xf numFmtId="0" fontId="13" fillId="3" borderId="1" xfId="0" applyFont="1" applyFill="1" applyBorder="1" applyAlignment="1">
      <alignment horizontal="centerContinuous" vertical="center"/>
    </xf>
    <xf numFmtId="0" fontId="13" fillId="3" borderId="6" xfId="0" applyFont="1" applyFill="1" applyBorder="1" applyAlignment="1">
      <alignment horizontal="centerContinuous" vertical="center"/>
    </xf>
    <xf numFmtId="0" fontId="13" fillId="3" borderId="7" xfId="0" applyFont="1" applyFill="1" applyBorder="1" applyAlignment="1">
      <alignment horizontal="centerContinuous" vertical="center"/>
    </xf>
    <xf numFmtId="0" fontId="13" fillId="3" borderId="8" xfId="0" applyFont="1" applyFill="1" applyBorder="1" applyAlignment="1">
      <alignment horizontal="centerContinuous" vertical="center"/>
    </xf>
    <xf numFmtId="0" fontId="33" fillId="0" borderId="0" xfId="0" applyFont="1">
      <alignment vertical="center"/>
    </xf>
    <xf numFmtId="0" fontId="3" fillId="3" borderId="6" xfId="0" applyFont="1" applyFill="1" applyBorder="1" applyAlignment="1">
      <alignment horizontal="right" vertical="center"/>
    </xf>
    <xf numFmtId="0" fontId="3" fillId="3" borderId="7" xfId="0" applyFont="1" applyFill="1" applyBorder="1" applyAlignment="1">
      <alignment horizontal="right" vertical="center"/>
    </xf>
    <xf numFmtId="0" fontId="3" fillId="3" borderId="8" xfId="0" applyFont="1" applyFill="1" applyBorder="1" applyAlignment="1">
      <alignment horizontal="right" vertical="center"/>
    </xf>
    <xf numFmtId="0" fontId="8" fillId="3" borderId="47"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6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6" xfId="0" applyFont="1" applyFill="1" applyBorder="1" applyAlignment="1">
      <alignment horizontal="center" vertical="center"/>
    </xf>
    <xf numFmtId="0" fontId="7" fillId="11" borderId="0" xfId="0" applyFont="1" applyFill="1" applyBorder="1" applyAlignment="1" applyProtection="1">
      <alignment horizontal="left" vertical="center"/>
      <protection locked="0"/>
    </xf>
    <xf numFmtId="0" fontId="7" fillId="11" borderId="10" xfId="0" applyFont="1" applyFill="1" applyBorder="1" applyAlignment="1" applyProtection="1">
      <alignment horizontal="left" vertical="center"/>
      <protection locked="0"/>
    </xf>
    <xf numFmtId="0" fontId="7" fillId="6" borderId="0" xfId="9" applyFont="1" applyFill="1" applyBorder="1" applyAlignment="1">
      <alignment horizontal="left" vertical="center"/>
    </xf>
    <xf numFmtId="0" fontId="7" fillId="6" borderId="10" xfId="9" applyFont="1" applyFill="1" applyBorder="1" applyAlignment="1">
      <alignment horizontal="left" vertical="center"/>
    </xf>
    <xf numFmtId="0" fontId="3" fillId="3" borderId="11"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2" xfId="0" applyFont="1" applyFill="1" applyBorder="1" applyAlignment="1">
      <alignment horizontal="center" vertical="center"/>
    </xf>
    <xf numFmtId="0" fontId="6" fillId="11" borderId="59" xfId="0" applyFont="1" applyFill="1" applyBorder="1" applyAlignment="1" applyProtection="1">
      <alignment horizontal="left" vertical="center"/>
      <protection locked="0"/>
    </xf>
    <xf numFmtId="0" fontId="6" fillId="11" borderId="34" xfId="0" applyFont="1" applyFill="1" applyBorder="1" applyAlignment="1" applyProtection="1">
      <alignment horizontal="left" vertical="center"/>
      <protection locked="0"/>
    </xf>
    <xf numFmtId="0" fontId="3" fillId="3" borderId="27" xfId="0" applyFont="1" applyFill="1" applyBorder="1" applyAlignment="1">
      <alignment horizontal="center" vertical="center"/>
    </xf>
    <xf numFmtId="0" fontId="3" fillId="3" borderId="19" xfId="0" applyFont="1" applyFill="1" applyBorder="1" applyAlignment="1">
      <alignment horizontal="center" vertical="center"/>
    </xf>
    <xf numFmtId="0" fontId="18" fillId="11" borderId="59" xfId="0" applyFont="1" applyFill="1" applyBorder="1" applyAlignment="1" applyProtection="1">
      <alignment vertical="center"/>
      <protection locked="0"/>
    </xf>
    <xf numFmtId="0" fontId="6" fillId="11" borderId="60" xfId="0" applyFont="1" applyFill="1" applyBorder="1" applyAlignment="1" applyProtection="1">
      <alignment horizontal="left" vertical="center"/>
      <protection locked="0"/>
    </xf>
    <xf numFmtId="0" fontId="18" fillId="11" borderId="60" xfId="0" applyFont="1" applyFill="1" applyBorder="1" applyAlignment="1" applyProtection="1">
      <alignment vertical="center"/>
      <protection locked="0"/>
    </xf>
    <xf numFmtId="0" fontId="6" fillId="11" borderId="58" xfId="0" applyFont="1" applyFill="1" applyBorder="1" applyAlignment="1" applyProtection="1">
      <alignment horizontal="left" vertical="center"/>
      <protection locked="0"/>
    </xf>
    <xf numFmtId="0" fontId="6" fillId="11" borderId="33" xfId="0" applyFont="1" applyFill="1" applyBorder="1" applyAlignment="1" applyProtection="1">
      <alignment horizontal="left" vertical="center"/>
      <protection locked="0"/>
    </xf>
    <xf numFmtId="0" fontId="6" fillId="11" borderId="35" xfId="0" applyFont="1" applyFill="1" applyBorder="1" applyAlignment="1" applyProtection="1">
      <alignment horizontal="left" vertical="center"/>
      <protection locked="0"/>
    </xf>
    <xf numFmtId="0" fontId="3" fillId="3" borderId="31" xfId="0" applyFont="1" applyFill="1" applyBorder="1" applyAlignment="1">
      <alignment horizontal="center" vertical="center"/>
    </xf>
    <xf numFmtId="0" fontId="3" fillId="3" borderId="23" xfId="0" applyFont="1" applyFill="1" applyBorder="1" applyAlignment="1">
      <alignment horizontal="center" vertical="center"/>
    </xf>
    <xf numFmtId="0" fontId="22" fillId="3" borderId="25" xfId="0" applyFont="1" applyFill="1" applyBorder="1" applyAlignment="1">
      <alignment horizontal="center" vertical="center"/>
    </xf>
    <xf numFmtId="0" fontId="22" fillId="3" borderId="26" xfId="0" applyFont="1" applyFill="1" applyBorder="1" applyAlignment="1">
      <alignment horizontal="center" vertical="center"/>
    </xf>
    <xf numFmtId="0" fontId="22" fillId="3" borderId="18" xfId="0" applyFont="1" applyFill="1" applyBorder="1" applyAlignment="1">
      <alignment horizontal="center" vertical="center"/>
    </xf>
    <xf numFmtId="0" fontId="22" fillId="3" borderId="31" xfId="0" applyFont="1" applyFill="1" applyBorder="1" applyAlignment="1">
      <alignment horizontal="center" vertical="center"/>
    </xf>
    <xf numFmtId="0" fontId="22" fillId="3" borderId="32" xfId="0" applyFont="1" applyFill="1" applyBorder="1" applyAlignment="1">
      <alignment horizontal="center" vertical="center"/>
    </xf>
    <xf numFmtId="0" fontId="22" fillId="3" borderId="24" xfId="0" applyFont="1" applyFill="1" applyBorder="1" applyAlignment="1">
      <alignment horizontal="center" vertical="center"/>
    </xf>
    <xf numFmtId="0" fontId="3" fillId="3" borderId="10" xfId="0" applyFont="1" applyFill="1" applyBorder="1" applyAlignment="1">
      <alignment horizontal="center" vertical="center"/>
    </xf>
    <xf numFmtId="0" fontId="3" fillId="11" borderId="10" xfId="0" applyFont="1" applyFill="1" applyBorder="1" applyProtection="1">
      <alignment vertical="center"/>
      <protection locked="0"/>
    </xf>
    <xf numFmtId="0" fontId="18" fillId="11" borderId="58" xfId="0" applyFont="1" applyFill="1" applyBorder="1" applyAlignment="1" applyProtection="1">
      <alignment vertical="center"/>
      <protection locked="0"/>
    </xf>
    <xf numFmtId="0" fontId="13" fillId="0" borderId="41" xfId="1" applyFont="1" applyBorder="1" applyAlignment="1">
      <alignment vertical="center" shrinkToFit="1"/>
    </xf>
    <xf numFmtId="0" fontId="13" fillId="0" borderId="10" xfId="1" applyFont="1" applyBorder="1" applyAlignment="1">
      <alignment vertical="center" shrinkToFit="1"/>
    </xf>
    <xf numFmtId="0" fontId="13" fillId="0" borderId="44" xfId="1" applyFont="1" applyBorder="1" applyAlignment="1">
      <alignment vertical="center" shrinkToFit="1"/>
    </xf>
    <xf numFmtId="0" fontId="13" fillId="0" borderId="39" xfId="1" applyFont="1" applyBorder="1" applyAlignment="1">
      <alignment vertical="center" shrinkToFit="1"/>
    </xf>
    <xf numFmtId="0" fontId="13" fillId="0" borderId="0" xfId="1" applyFont="1" applyBorder="1" applyAlignment="1">
      <alignment vertical="center" shrinkToFit="1"/>
    </xf>
    <xf numFmtId="0" fontId="13" fillId="0" borderId="5" xfId="1" applyFont="1" applyBorder="1" applyAlignment="1">
      <alignment vertical="center" shrinkToFit="1"/>
    </xf>
    <xf numFmtId="0" fontId="13" fillId="0" borderId="45" xfId="1" applyFont="1" applyBorder="1" applyAlignment="1">
      <alignment vertical="center" shrinkToFit="1"/>
    </xf>
    <xf numFmtId="0" fontId="13" fillId="0" borderId="47" xfId="1" applyFont="1" applyBorder="1" applyAlignment="1">
      <alignment vertical="center" shrinkToFit="1"/>
    </xf>
    <xf numFmtId="0" fontId="13" fillId="0" borderId="46" xfId="1" applyFont="1" applyBorder="1" applyAlignment="1">
      <alignment vertical="center" shrinkToFit="1"/>
    </xf>
    <xf numFmtId="0" fontId="13" fillId="0" borderId="25" xfId="1" applyFont="1" applyBorder="1" applyAlignment="1">
      <alignment vertical="center" shrinkToFit="1"/>
    </xf>
    <xf numFmtId="0" fontId="13" fillId="0" borderId="26" xfId="1" applyFont="1" applyBorder="1" applyAlignment="1">
      <alignment vertical="center" shrinkToFit="1"/>
    </xf>
    <xf numFmtId="0" fontId="13" fillId="0" borderId="18" xfId="1" applyFont="1" applyBorder="1" applyAlignment="1">
      <alignment vertical="center" shrinkToFit="1"/>
    </xf>
    <xf numFmtId="0" fontId="13" fillId="0" borderId="25" xfId="1" applyFont="1" applyBorder="1" applyAlignment="1">
      <alignment horizontal="left" vertical="center"/>
    </xf>
    <xf numFmtId="0" fontId="13" fillId="0" borderId="18" xfId="1" applyFont="1" applyBorder="1" applyAlignment="1">
      <alignment horizontal="left" vertical="center"/>
    </xf>
    <xf numFmtId="176" fontId="13" fillId="0" borderId="49" xfId="1" applyNumberFormat="1" applyFont="1" applyBorder="1" applyAlignment="1">
      <alignment vertical="center"/>
    </xf>
    <xf numFmtId="176" fontId="3" fillId="0" borderId="47" xfId="0" applyNumberFormat="1" applyFont="1" applyBorder="1" applyAlignment="1">
      <alignment vertical="center"/>
    </xf>
    <xf numFmtId="176" fontId="3" fillId="0" borderId="46" xfId="0" applyNumberFormat="1" applyFont="1" applyBorder="1" applyAlignment="1">
      <alignment vertical="center"/>
    </xf>
    <xf numFmtId="0" fontId="13" fillId="0" borderId="45" xfId="1" applyFont="1" applyBorder="1" applyAlignment="1">
      <alignment horizontal="left" vertical="center"/>
    </xf>
    <xf numFmtId="0" fontId="13" fillId="0" borderId="46" xfId="1" applyFont="1" applyBorder="1" applyAlignment="1">
      <alignment horizontal="left" vertical="center"/>
    </xf>
    <xf numFmtId="176" fontId="13" fillId="0" borderId="38" xfId="1" applyNumberFormat="1" applyFont="1" applyBorder="1" applyAlignment="1">
      <alignment vertical="center"/>
    </xf>
    <xf numFmtId="176" fontId="3" fillId="0" borderId="0" xfId="0" applyNumberFormat="1" applyFont="1" applyBorder="1" applyAlignment="1">
      <alignment vertical="center"/>
    </xf>
    <xf numFmtId="176" fontId="3" fillId="0" borderId="5" xfId="0" applyNumberFormat="1" applyFont="1" applyBorder="1" applyAlignment="1">
      <alignment vertical="center"/>
    </xf>
    <xf numFmtId="0" fontId="13" fillId="0" borderId="39" xfId="1" applyFont="1" applyBorder="1" applyAlignment="1">
      <alignment horizontal="left" vertical="center"/>
    </xf>
    <xf numFmtId="0" fontId="13" fillId="0" borderId="5" xfId="1" applyFont="1" applyBorder="1" applyAlignment="1">
      <alignment horizontal="left" vertical="center"/>
    </xf>
    <xf numFmtId="176" fontId="13" fillId="6" borderId="88" xfId="9" applyNumberFormat="1" applyFont="1" applyFill="1" applyBorder="1" applyAlignment="1"/>
    <xf numFmtId="176" fontId="13" fillId="6" borderId="90" xfId="9" applyNumberFormat="1" applyFont="1" applyFill="1" applyBorder="1" applyAlignment="1"/>
    <xf numFmtId="49" fontId="12" fillId="3" borderId="10" xfId="9" applyNumberFormat="1" applyFont="1" applyFill="1" applyBorder="1" applyAlignment="1">
      <alignment horizontal="center"/>
    </xf>
    <xf numFmtId="49" fontId="12" fillId="3" borderId="102" xfId="9" applyNumberFormat="1" applyFont="1" applyFill="1" applyBorder="1" applyAlignment="1">
      <alignment horizontal="center"/>
    </xf>
    <xf numFmtId="176" fontId="13" fillId="6" borderId="10" xfId="9" applyNumberFormat="1" applyFont="1" applyFill="1" applyBorder="1" applyAlignment="1"/>
    <xf numFmtId="176" fontId="13" fillId="6" borderId="52" xfId="9" applyNumberFormat="1" applyFont="1" applyFill="1" applyBorder="1" applyAlignment="1"/>
    <xf numFmtId="49" fontId="12" fillId="4" borderId="54" xfId="9" applyNumberFormat="1" applyFont="1" applyFill="1" applyBorder="1" applyAlignment="1">
      <alignment horizontal="center" vertical="center" shrinkToFit="1"/>
    </xf>
    <xf numFmtId="49" fontId="12" fillId="4" borderId="9" xfId="9" applyNumberFormat="1" applyFont="1" applyFill="1" applyBorder="1" applyAlignment="1">
      <alignment horizontal="center" vertical="center" shrinkToFit="1"/>
    </xf>
    <xf numFmtId="49" fontId="12" fillId="4" borderId="56" xfId="9" applyNumberFormat="1" applyFont="1" applyFill="1" applyBorder="1" applyAlignment="1">
      <alignment horizontal="center" vertical="center" shrinkToFit="1"/>
    </xf>
    <xf numFmtId="49" fontId="12" fillId="4" borderId="40" xfId="9" applyNumberFormat="1" applyFont="1" applyFill="1" applyBorder="1" applyAlignment="1">
      <alignment horizontal="center" vertical="center" shrinkToFit="1"/>
    </xf>
    <xf numFmtId="49" fontId="12" fillId="4" borderId="10" xfId="9" applyNumberFormat="1" applyFont="1" applyFill="1" applyBorder="1" applyAlignment="1">
      <alignment horizontal="center" vertical="center" shrinkToFit="1"/>
    </xf>
    <xf numFmtId="49" fontId="12" fillId="4" borderId="44" xfId="9" applyNumberFormat="1" applyFont="1" applyFill="1" applyBorder="1" applyAlignment="1">
      <alignment horizontal="center" vertical="center" shrinkToFit="1"/>
    </xf>
    <xf numFmtId="0" fontId="21" fillId="6" borderId="55" xfId="9" applyFont="1" applyFill="1" applyBorder="1" applyAlignment="1">
      <alignment vertical="center" shrinkToFit="1"/>
    </xf>
    <xf numFmtId="0" fontId="21" fillId="6" borderId="9" xfId="9" applyFont="1" applyFill="1" applyBorder="1" applyAlignment="1">
      <alignment vertical="center" shrinkToFit="1"/>
    </xf>
    <xf numFmtId="0" fontId="21" fillId="6" borderId="56" xfId="9" applyFont="1" applyFill="1" applyBorder="1" applyAlignment="1">
      <alignment vertical="center" shrinkToFit="1"/>
    </xf>
    <xf numFmtId="0" fontId="21" fillId="6" borderId="41" xfId="9" applyFont="1" applyFill="1" applyBorder="1" applyAlignment="1">
      <alignment vertical="center" shrinkToFit="1"/>
    </xf>
    <xf numFmtId="0" fontId="21" fillId="6" borderId="10" xfId="9" applyFont="1" applyFill="1" applyBorder="1" applyAlignment="1">
      <alignment vertical="center" shrinkToFit="1"/>
    </xf>
    <xf numFmtId="0" fontId="21" fillId="6" borderId="44" xfId="9" applyFont="1" applyFill="1" applyBorder="1" applyAlignment="1">
      <alignment vertical="center" shrinkToFit="1"/>
    </xf>
    <xf numFmtId="49" fontId="12" fillId="3" borderId="95" xfId="9" applyNumberFormat="1" applyFont="1" applyFill="1" applyBorder="1" applyAlignment="1">
      <alignment horizontal="center" vertical="center" shrinkToFit="1"/>
    </xf>
    <xf numFmtId="49" fontId="12" fillId="3" borderId="96" xfId="9" applyNumberFormat="1" applyFont="1" applyFill="1" applyBorder="1" applyAlignment="1">
      <alignment horizontal="center" vertical="center" shrinkToFit="1"/>
    </xf>
    <xf numFmtId="49" fontId="12" fillId="3" borderId="99" xfId="9" applyNumberFormat="1" applyFont="1" applyFill="1" applyBorder="1" applyAlignment="1">
      <alignment horizontal="center" vertical="center" shrinkToFit="1"/>
    </xf>
    <xf numFmtId="49" fontId="12" fillId="3" borderId="100" xfId="9" applyNumberFormat="1" applyFont="1" applyFill="1" applyBorder="1" applyAlignment="1">
      <alignment horizontal="center" vertical="center" shrinkToFit="1"/>
    </xf>
    <xf numFmtId="0" fontId="13" fillId="6" borderId="96" xfId="9" applyFont="1" applyFill="1" applyBorder="1" applyAlignment="1">
      <alignment vertical="center"/>
    </xf>
    <xf numFmtId="0" fontId="13" fillId="6" borderId="97" xfId="9" applyFont="1" applyFill="1" applyBorder="1" applyAlignment="1">
      <alignment vertical="center"/>
    </xf>
    <xf numFmtId="0" fontId="13" fillId="6" borderId="100" xfId="9" applyFont="1" applyFill="1" applyBorder="1" applyAlignment="1">
      <alignment vertical="center"/>
    </xf>
    <xf numFmtId="0" fontId="13" fillId="6" borderId="101" xfId="9" applyFont="1" applyFill="1" applyBorder="1" applyAlignment="1">
      <alignment vertical="center"/>
    </xf>
    <xf numFmtId="49" fontId="12" fillId="3" borderId="95" xfId="9" applyNumberFormat="1" applyFont="1" applyFill="1" applyBorder="1" applyAlignment="1">
      <alignment horizontal="center" vertical="center" wrapText="1" shrinkToFit="1"/>
    </xf>
    <xf numFmtId="49" fontId="12" fillId="3" borderId="88" xfId="9" applyNumberFormat="1" applyFont="1" applyFill="1" applyBorder="1" applyAlignment="1">
      <alignment horizontal="center"/>
    </xf>
    <xf numFmtId="49" fontId="12" fillId="3" borderId="98" xfId="9" applyNumberFormat="1" applyFont="1" applyFill="1" applyBorder="1" applyAlignment="1">
      <alignment horizontal="center"/>
    </xf>
    <xf numFmtId="176" fontId="13" fillId="0" borderId="74" xfId="1" applyNumberFormat="1" applyFont="1" applyBorder="1" applyAlignment="1">
      <alignment vertical="center"/>
    </xf>
    <xf numFmtId="176" fontId="3" fillId="0" borderId="26" xfId="0" applyNumberFormat="1" applyFont="1" applyBorder="1" applyAlignment="1">
      <alignment vertical="center"/>
    </xf>
    <xf numFmtId="176" fontId="3" fillId="0" borderId="18" xfId="0" applyNumberFormat="1" applyFont="1" applyBorder="1" applyAlignment="1">
      <alignment vertical="center"/>
    </xf>
    <xf numFmtId="176" fontId="13" fillId="0" borderId="40" xfId="1" applyNumberFormat="1" applyFont="1" applyBorder="1" applyAlignment="1">
      <alignment vertical="center"/>
    </xf>
    <xf numFmtId="176" fontId="3" fillId="0" borderId="10" xfId="0" applyNumberFormat="1" applyFont="1" applyBorder="1" applyAlignment="1">
      <alignment vertical="center"/>
    </xf>
    <xf numFmtId="176" fontId="3" fillId="0" borderId="44" xfId="0" applyNumberFormat="1" applyFont="1" applyBorder="1" applyAlignment="1">
      <alignment vertical="center"/>
    </xf>
    <xf numFmtId="0" fontId="13" fillId="3" borderId="37" xfId="10" applyFont="1" applyFill="1" applyBorder="1" applyAlignment="1">
      <alignment horizontal="center" vertical="center"/>
    </xf>
    <xf numFmtId="0" fontId="13" fillId="3" borderId="42" xfId="10" applyFont="1" applyFill="1" applyBorder="1" applyAlignment="1">
      <alignment horizontal="center" vertical="center"/>
    </xf>
    <xf numFmtId="0" fontId="13" fillId="3" borderId="43" xfId="10" applyFont="1" applyFill="1" applyBorder="1" applyAlignment="1">
      <alignment horizontal="center" vertical="center"/>
    </xf>
    <xf numFmtId="0" fontId="13" fillId="3" borderId="37" xfId="1" applyFont="1" applyFill="1" applyBorder="1" applyAlignment="1">
      <alignment horizontal="center" vertical="center"/>
    </xf>
    <xf numFmtId="0" fontId="13" fillId="3" borderId="42" xfId="1" applyFont="1" applyFill="1" applyBorder="1" applyAlignment="1">
      <alignment horizontal="center" vertical="center"/>
    </xf>
    <xf numFmtId="0" fontId="13" fillId="3" borderId="48" xfId="1" applyFont="1" applyFill="1" applyBorder="1" applyAlignment="1">
      <alignment horizontal="center" vertical="center"/>
    </xf>
    <xf numFmtId="0" fontId="13" fillId="3" borderId="36" xfId="1" applyFont="1" applyFill="1" applyBorder="1" applyAlignment="1">
      <alignment horizontal="center" vertical="center"/>
    </xf>
    <xf numFmtId="0" fontId="13" fillId="3" borderId="43" xfId="1" applyFont="1" applyFill="1" applyBorder="1" applyAlignment="1">
      <alignment horizontal="center" vertical="center"/>
    </xf>
    <xf numFmtId="0" fontId="13" fillId="0" borderId="3" xfId="10" applyFont="1" applyBorder="1" applyAlignment="1">
      <alignment horizontal="center" vertical="center"/>
    </xf>
    <xf numFmtId="0" fontId="13" fillId="0" borderId="4" xfId="10" applyFont="1" applyBorder="1" applyAlignment="1">
      <alignment horizontal="center" vertical="center"/>
    </xf>
    <xf numFmtId="0" fontId="13" fillId="0" borderId="38" xfId="3" applyFont="1" applyBorder="1" applyAlignment="1">
      <alignment horizontal="right"/>
    </xf>
    <xf numFmtId="0" fontId="13" fillId="0" borderId="0" xfId="3" applyFont="1" applyBorder="1" applyAlignment="1">
      <alignment horizontal="right"/>
    </xf>
    <xf numFmtId="0" fontId="13" fillId="0" borderId="38" xfId="3" quotePrefix="1" applyFont="1" applyBorder="1" applyAlignment="1">
      <alignment horizontal="right"/>
    </xf>
    <xf numFmtId="0" fontId="13" fillId="0" borderId="0" xfId="3" quotePrefix="1" applyFont="1" applyBorder="1" applyAlignment="1">
      <alignment horizontal="right"/>
    </xf>
    <xf numFmtId="49" fontId="12" fillId="3" borderId="88" xfId="10" applyNumberFormat="1" applyFont="1" applyFill="1" applyBorder="1" applyAlignment="1">
      <alignment horizontal="center"/>
    </xf>
    <xf numFmtId="49" fontId="12" fillId="3" borderId="98" xfId="10" applyNumberFormat="1" applyFont="1" applyFill="1" applyBorder="1" applyAlignment="1">
      <alignment horizontal="center"/>
    </xf>
    <xf numFmtId="176" fontId="13" fillId="0" borderId="88" xfId="10" applyNumberFormat="1" applyFont="1" applyFill="1" applyBorder="1" applyAlignment="1">
      <alignment vertical="center"/>
    </xf>
    <xf numFmtId="176" fontId="13" fillId="0" borderId="90" xfId="10" applyNumberFormat="1" applyFont="1" applyFill="1" applyBorder="1" applyAlignment="1">
      <alignment vertical="center"/>
    </xf>
    <xf numFmtId="49" fontId="12" fillId="3" borderId="41" xfId="10" applyNumberFormat="1" applyFont="1" applyFill="1" applyBorder="1" applyAlignment="1">
      <alignment horizontal="center" vertical="center" wrapText="1" shrinkToFit="1"/>
    </xf>
    <xf numFmtId="49" fontId="12" fillId="3" borderId="102" xfId="10" applyNumberFormat="1" applyFont="1" applyFill="1" applyBorder="1" applyAlignment="1">
      <alignment horizontal="center" vertical="center" wrapText="1" shrinkToFit="1"/>
    </xf>
    <xf numFmtId="0" fontId="13" fillId="0" borderId="107" xfId="10" applyFont="1" applyFill="1" applyBorder="1" applyAlignment="1">
      <alignment vertical="center"/>
    </xf>
    <xf numFmtId="0" fontId="13" fillId="0" borderId="10" xfId="10" applyFont="1" applyFill="1" applyBorder="1" applyAlignment="1">
      <alignment vertical="center"/>
    </xf>
    <xf numFmtId="0" fontId="13" fillId="0" borderId="44" xfId="10" applyFont="1" applyFill="1" applyBorder="1" applyAlignment="1">
      <alignment vertical="center"/>
    </xf>
    <xf numFmtId="49" fontId="12" fillId="3" borderId="10" xfId="10" applyNumberFormat="1" applyFont="1" applyFill="1" applyBorder="1" applyAlignment="1">
      <alignment horizontal="center"/>
    </xf>
    <xf numFmtId="49" fontId="12" fillId="3" borderId="102" xfId="10" applyNumberFormat="1" applyFont="1" applyFill="1" applyBorder="1" applyAlignment="1">
      <alignment horizontal="center"/>
    </xf>
    <xf numFmtId="176" fontId="13" fillId="0" borderId="10" xfId="10" applyNumberFormat="1" applyFont="1" applyFill="1" applyBorder="1" applyAlignment="1">
      <alignment vertical="center"/>
    </xf>
    <xf numFmtId="176" fontId="13" fillId="0" borderId="52" xfId="10" applyNumberFormat="1" applyFont="1" applyFill="1" applyBorder="1" applyAlignment="1">
      <alignment vertical="center"/>
    </xf>
    <xf numFmtId="0" fontId="13" fillId="0" borderId="105" xfId="10" applyFont="1" applyFill="1" applyBorder="1" applyAlignment="1">
      <alignment vertical="center"/>
    </xf>
    <xf numFmtId="0" fontId="13" fillId="0" borderId="88" xfId="10" applyFont="1" applyFill="1" applyBorder="1" applyAlignment="1">
      <alignment vertical="center"/>
    </xf>
    <xf numFmtId="0" fontId="13" fillId="0" borderId="89" xfId="10" applyFont="1" applyFill="1" applyBorder="1" applyAlignment="1">
      <alignment vertical="center"/>
    </xf>
    <xf numFmtId="49" fontId="12" fillId="4" borderId="54" xfId="10" applyNumberFormat="1" applyFont="1" applyFill="1" applyBorder="1" applyAlignment="1">
      <alignment horizontal="center" vertical="center" shrinkToFit="1"/>
    </xf>
    <xf numFmtId="49" fontId="12" fillId="4" borderId="9" xfId="10" applyNumberFormat="1" applyFont="1" applyFill="1" applyBorder="1" applyAlignment="1">
      <alignment horizontal="center" vertical="center" shrinkToFit="1"/>
    </xf>
    <xf numFmtId="49" fontId="12" fillId="4" borderId="56" xfId="10" applyNumberFormat="1" applyFont="1" applyFill="1" applyBorder="1" applyAlignment="1">
      <alignment horizontal="center" vertical="center" shrinkToFit="1"/>
    </xf>
    <xf numFmtId="49" fontId="12" fillId="4" borderId="40" xfId="10" applyNumberFormat="1" applyFont="1" applyFill="1" applyBorder="1" applyAlignment="1">
      <alignment horizontal="center" vertical="center" shrinkToFit="1"/>
    </xf>
    <xf numFmtId="49" fontId="12" fillId="4" borderId="10" xfId="10" applyNumberFormat="1" applyFont="1" applyFill="1" applyBorder="1" applyAlignment="1">
      <alignment horizontal="center" vertical="center" shrinkToFit="1"/>
    </xf>
    <xf numFmtId="49" fontId="12" fillId="4" borderId="44" xfId="10" applyNumberFormat="1" applyFont="1" applyFill="1" applyBorder="1" applyAlignment="1">
      <alignment horizontal="center" vertical="center" shrinkToFit="1"/>
    </xf>
    <xf numFmtId="0" fontId="21" fillId="6" borderId="55" xfId="10" applyFont="1" applyFill="1" applyBorder="1" applyAlignment="1">
      <alignment vertical="center" shrinkToFit="1"/>
    </xf>
    <xf numFmtId="0" fontId="21" fillId="6" borderId="9" xfId="10" applyFont="1" applyFill="1" applyBorder="1" applyAlignment="1">
      <alignment vertical="center" shrinkToFit="1"/>
    </xf>
    <xf numFmtId="0" fontId="21" fillId="6" borderId="56" xfId="10" applyFont="1" applyFill="1" applyBorder="1" applyAlignment="1">
      <alignment vertical="center" shrinkToFit="1"/>
    </xf>
    <xf numFmtId="0" fontId="21" fillId="6" borderId="41" xfId="10" applyFont="1" applyFill="1" applyBorder="1" applyAlignment="1">
      <alignment vertical="center" shrinkToFit="1"/>
    </xf>
    <xf numFmtId="0" fontId="21" fillId="6" borderId="10" xfId="10" applyFont="1" applyFill="1" applyBorder="1" applyAlignment="1">
      <alignment vertical="center" shrinkToFit="1"/>
    </xf>
    <xf numFmtId="0" fontId="21" fillId="6" borderId="44" xfId="10" applyFont="1" applyFill="1" applyBorder="1" applyAlignment="1">
      <alignment vertical="center" shrinkToFit="1"/>
    </xf>
    <xf numFmtId="49" fontId="12" fillId="3" borderId="95" xfId="10" applyNumberFormat="1" applyFont="1" applyFill="1" applyBorder="1" applyAlignment="1">
      <alignment horizontal="center" vertical="center" shrinkToFit="1"/>
    </xf>
    <xf numFmtId="49" fontId="12" fillId="3" borderId="96" xfId="10" applyNumberFormat="1" applyFont="1" applyFill="1" applyBorder="1" applyAlignment="1">
      <alignment horizontal="center" vertical="center" shrinkToFit="1"/>
    </xf>
    <xf numFmtId="49" fontId="12" fillId="3" borderId="99" xfId="10" applyNumberFormat="1" applyFont="1" applyFill="1" applyBorder="1" applyAlignment="1">
      <alignment horizontal="center" vertical="center" shrinkToFit="1"/>
    </xf>
    <xf numFmtId="49" fontId="12" fillId="3" borderId="100" xfId="10" applyNumberFormat="1" applyFont="1" applyFill="1" applyBorder="1" applyAlignment="1">
      <alignment horizontal="center" vertical="center" shrinkToFit="1"/>
    </xf>
    <xf numFmtId="0" fontId="13" fillId="6" borderId="104" xfId="10" applyFont="1" applyFill="1" applyBorder="1" applyAlignment="1">
      <alignment vertical="center"/>
    </xf>
    <xf numFmtId="0" fontId="13" fillId="6" borderId="9" xfId="10" applyFont="1" applyFill="1" applyBorder="1" applyAlignment="1">
      <alignment vertical="center"/>
    </xf>
    <xf numFmtId="0" fontId="13" fillId="6" borderId="56" xfId="10" applyFont="1" applyFill="1" applyBorder="1" applyAlignment="1">
      <alignment vertical="center"/>
    </xf>
    <xf numFmtId="0" fontId="13" fillId="6" borderId="107" xfId="10" applyFont="1" applyFill="1" applyBorder="1" applyAlignment="1">
      <alignment vertical="center"/>
    </xf>
    <xf numFmtId="0" fontId="13" fillId="6" borderId="10" xfId="10" applyFont="1" applyFill="1" applyBorder="1" applyAlignment="1">
      <alignment vertical="center"/>
    </xf>
    <xf numFmtId="0" fontId="13" fillId="6" borderId="44" xfId="10" applyFont="1" applyFill="1" applyBorder="1" applyAlignment="1">
      <alignment vertical="center"/>
    </xf>
    <xf numFmtId="49" fontId="12" fillId="3" borderId="87" xfId="10" applyNumberFormat="1" applyFont="1" applyFill="1" applyBorder="1" applyAlignment="1">
      <alignment horizontal="center" vertical="center" wrapText="1" shrinkToFit="1"/>
    </xf>
    <xf numFmtId="49" fontId="12" fillId="3" borderId="98" xfId="10" applyNumberFormat="1" applyFont="1" applyFill="1" applyBorder="1" applyAlignment="1">
      <alignment horizontal="center" vertical="center" wrapText="1" shrinkToFit="1"/>
    </xf>
    <xf numFmtId="176" fontId="13" fillId="0" borderId="88" xfId="10" applyNumberFormat="1" applyFont="1" applyFill="1" applyBorder="1" applyAlignment="1"/>
    <xf numFmtId="176" fontId="13" fillId="0" borderId="90" xfId="10" applyNumberFormat="1" applyFont="1" applyFill="1" applyBorder="1" applyAlignment="1"/>
    <xf numFmtId="176" fontId="13" fillId="0" borderId="10" xfId="10" applyNumberFormat="1" applyFont="1" applyFill="1" applyBorder="1" applyAlignment="1"/>
    <xf numFmtId="176" fontId="13" fillId="0" borderId="52" xfId="10" applyNumberFormat="1" applyFont="1" applyFill="1" applyBorder="1" applyAlignment="1"/>
    <xf numFmtId="49" fontId="12" fillId="4" borderId="103" xfId="10" applyNumberFormat="1" applyFont="1" applyFill="1" applyBorder="1" applyAlignment="1">
      <alignment horizontal="center" vertical="center" shrinkToFit="1"/>
    </xf>
    <xf numFmtId="49" fontId="12" fillId="4" borderId="96" xfId="10" applyNumberFormat="1" applyFont="1" applyFill="1" applyBorder="1" applyAlignment="1">
      <alignment horizontal="center" vertical="center" shrinkToFit="1"/>
    </xf>
    <xf numFmtId="49" fontId="12" fillId="4" borderId="106" xfId="10" applyNumberFormat="1" applyFont="1" applyFill="1" applyBorder="1" applyAlignment="1">
      <alignment horizontal="center" vertical="center" shrinkToFit="1"/>
    </xf>
    <xf numFmtId="49" fontId="12" fillId="4" borderId="100" xfId="10" applyNumberFormat="1" applyFont="1" applyFill="1" applyBorder="1" applyAlignment="1">
      <alignment horizontal="center" vertical="center" shrinkToFit="1"/>
    </xf>
    <xf numFmtId="0" fontId="21" fillId="6" borderId="96" xfId="10" applyFont="1" applyFill="1" applyBorder="1" applyAlignment="1">
      <alignment vertical="center" shrinkToFit="1"/>
    </xf>
    <xf numFmtId="0" fontId="21" fillId="6" borderId="97" xfId="10" applyFont="1" applyFill="1" applyBorder="1" applyAlignment="1">
      <alignment vertical="center" shrinkToFit="1"/>
    </xf>
    <xf numFmtId="0" fontId="21" fillId="6" borderId="100" xfId="10" applyFont="1" applyFill="1" applyBorder="1" applyAlignment="1">
      <alignment vertical="center" shrinkToFit="1"/>
    </xf>
    <xf numFmtId="0" fontId="21" fillId="6" borderId="101" xfId="10" applyFont="1" applyFill="1" applyBorder="1" applyAlignment="1">
      <alignment vertical="center" shrinkToFit="1"/>
    </xf>
    <xf numFmtId="0" fontId="13" fillId="5" borderId="6" xfId="3" applyFont="1" applyFill="1" applyBorder="1" applyAlignment="1">
      <alignment horizontal="center" vertical="center" shrinkToFit="1"/>
    </xf>
    <xf numFmtId="0" fontId="13" fillId="5" borderId="7" xfId="3" applyFont="1" applyFill="1" applyBorder="1" applyAlignment="1">
      <alignment horizontal="center" vertical="center" shrinkToFit="1"/>
    </xf>
    <xf numFmtId="0" fontId="13" fillId="5" borderId="8" xfId="3" applyFont="1" applyFill="1" applyBorder="1" applyAlignment="1">
      <alignment horizontal="center" vertical="center" shrinkToFit="1"/>
    </xf>
    <xf numFmtId="0" fontId="13" fillId="0" borderId="6" xfId="3" applyFont="1" applyBorder="1" applyAlignment="1">
      <alignment vertical="center"/>
    </xf>
    <xf numFmtId="0" fontId="13" fillId="0" borderId="7" xfId="3" applyFont="1" applyBorder="1" applyAlignment="1">
      <alignment vertical="center"/>
    </xf>
    <xf numFmtId="0" fontId="13" fillId="0" borderId="8" xfId="3" applyFont="1" applyBorder="1" applyAlignment="1">
      <alignment vertical="center"/>
    </xf>
    <xf numFmtId="0" fontId="24" fillId="0" borderId="6" xfId="3" applyFont="1" applyBorder="1" applyAlignment="1">
      <alignment vertical="center"/>
    </xf>
    <xf numFmtId="49" fontId="12" fillId="4" borderId="38" xfId="10" applyNumberFormat="1" applyFont="1" applyFill="1" applyBorder="1" applyAlignment="1">
      <alignment horizontal="center" vertical="center" shrinkToFit="1"/>
    </xf>
    <xf numFmtId="49" fontId="12" fillId="4" borderId="0" xfId="10" applyNumberFormat="1" applyFont="1" applyFill="1" applyBorder="1" applyAlignment="1">
      <alignment horizontal="center" vertical="center" shrinkToFit="1"/>
    </xf>
    <xf numFmtId="49" fontId="12" fillId="4" borderId="5" xfId="10" applyNumberFormat="1" applyFont="1" applyFill="1" applyBorder="1" applyAlignment="1">
      <alignment horizontal="center" vertical="center" shrinkToFit="1"/>
    </xf>
    <xf numFmtId="0" fontId="21" fillId="6" borderId="39" xfId="10" applyFont="1" applyFill="1" applyBorder="1" applyAlignment="1">
      <alignment vertical="center" shrinkToFit="1"/>
    </xf>
    <xf numFmtId="0" fontId="21" fillId="6" borderId="0" xfId="10" applyFont="1" applyFill="1" applyBorder="1" applyAlignment="1">
      <alignment vertical="center" shrinkToFit="1"/>
    </xf>
    <xf numFmtId="0" fontId="21" fillId="6" borderId="5" xfId="10" applyFont="1" applyFill="1" applyBorder="1" applyAlignment="1">
      <alignment vertical="center" shrinkToFit="1"/>
    </xf>
    <xf numFmtId="176" fontId="13" fillId="6" borderId="88" xfId="10" applyNumberFormat="1" applyFont="1" applyFill="1" applyBorder="1" applyAlignment="1"/>
    <xf numFmtId="176" fontId="13" fillId="6" borderId="90" xfId="10" applyNumberFormat="1" applyFont="1" applyFill="1" applyBorder="1" applyAlignment="1"/>
    <xf numFmtId="0" fontId="13" fillId="6" borderId="105" xfId="10" applyFont="1" applyFill="1" applyBorder="1" applyAlignment="1">
      <alignment vertical="center"/>
    </xf>
    <xf numFmtId="0" fontId="13" fillId="6" borderId="88" xfId="10" applyFont="1" applyFill="1" applyBorder="1" applyAlignment="1">
      <alignment vertical="center"/>
    </xf>
    <xf numFmtId="0" fontId="13" fillId="6" borderId="89" xfId="10" applyFont="1" applyFill="1" applyBorder="1" applyAlignment="1">
      <alignment vertical="center"/>
    </xf>
    <xf numFmtId="177" fontId="13" fillId="0" borderId="62" xfId="2" applyNumberFormat="1" applyFont="1" applyFill="1" applyBorder="1" applyAlignment="1">
      <alignment vertical="top"/>
    </xf>
    <xf numFmtId="177" fontId="3" fillId="0" borderId="63" xfId="0" applyNumberFormat="1" applyFont="1" applyBorder="1" applyAlignment="1">
      <alignment vertical="top"/>
    </xf>
    <xf numFmtId="49" fontId="13" fillId="0" borderId="62" xfId="2" applyNumberFormat="1" applyFont="1" applyFill="1" applyBorder="1" applyAlignment="1">
      <alignment vertical="top" shrinkToFit="1"/>
    </xf>
    <xf numFmtId="49" fontId="13" fillId="0" borderId="59" xfId="2" applyNumberFormat="1" applyFont="1" applyFill="1" applyBorder="1" applyAlignment="1">
      <alignment vertical="top" shrinkToFit="1"/>
    </xf>
    <xf numFmtId="49" fontId="13" fillId="0" borderId="63" xfId="2" applyNumberFormat="1" applyFont="1" applyFill="1" applyBorder="1" applyAlignment="1">
      <alignment vertical="top" shrinkToFit="1"/>
    </xf>
    <xf numFmtId="49" fontId="13" fillId="0" borderId="71" xfId="2" applyNumberFormat="1" applyFont="1" applyFill="1" applyBorder="1" applyAlignment="1">
      <alignment vertical="top" shrinkToFit="1"/>
    </xf>
    <xf numFmtId="49" fontId="13" fillId="0" borderId="58" xfId="2" applyNumberFormat="1" applyFont="1" applyFill="1" applyBorder="1" applyAlignment="1">
      <alignment vertical="top" shrinkToFit="1"/>
    </xf>
    <xf numFmtId="49" fontId="13" fillId="0" borderId="70" xfId="2" applyNumberFormat="1" applyFont="1" applyFill="1" applyBorder="1" applyAlignment="1">
      <alignment vertical="top" shrinkToFit="1"/>
    </xf>
    <xf numFmtId="177" fontId="3" fillId="0" borderId="63" xfId="0" applyNumberFormat="1" applyFont="1" applyFill="1" applyBorder="1" applyAlignment="1">
      <alignment vertical="top"/>
    </xf>
    <xf numFmtId="177" fontId="13" fillId="0" borderId="63" xfId="0" applyNumberFormat="1" applyFont="1" applyBorder="1" applyAlignment="1">
      <alignment vertical="top"/>
    </xf>
    <xf numFmtId="0" fontId="13" fillId="10" borderId="62" xfId="3" applyFont="1" applyFill="1" applyBorder="1" applyAlignment="1">
      <alignment vertical="center"/>
    </xf>
    <xf numFmtId="0" fontId="13" fillId="10" borderId="34" xfId="3" applyFont="1" applyFill="1" applyBorder="1" applyAlignment="1">
      <alignment vertical="center"/>
    </xf>
    <xf numFmtId="0" fontId="13" fillId="2" borderId="62" xfId="3" applyFont="1" applyFill="1" applyBorder="1" applyAlignment="1">
      <alignment vertical="center"/>
    </xf>
    <xf numFmtId="0" fontId="13" fillId="2" borderId="34" xfId="3" applyFont="1" applyFill="1" applyBorder="1" applyAlignment="1">
      <alignment vertical="center"/>
    </xf>
    <xf numFmtId="0" fontId="13" fillId="0" borderId="62" xfId="3" applyFont="1" applyFill="1" applyBorder="1" applyAlignment="1">
      <alignment vertical="center"/>
    </xf>
    <xf numFmtId="0" fontId="13" fillId="0" borderId="34" xfId="3" applyFont="1" applyFill="1" applyBorder="1" applyAlignment="1">
      <alignment vertical="center"/>
    </xf>
    <xf numFmtId="0" fontId="13" fillId="11" borderId="71" xfId="3" applyFont="1" applyFill="1" applyBorder="1" applyAlignment="1">
      <alignment vertical="center"/>
    </xf>
    <xf numFmtId="0" fontId="13" fillId="11" borderId="33" xfId="3" applyFont="1" applyFill="1" applyBorder="1" applyAlignment="1">
      <alignment vertical="center"/>
    </xf>
    <xf numFmtId="0" fontId="13" fillId="11" borderId="62" xfId="3" applyFont="1" applyFill="1" applyBorder="1" applyAlignment="1">
      <alignment vertical="center"/>
    </xf>
    <xf numFmtId="0" fontId="13" fillId="11" borderId="34" xfId="3" applyFont="1" applyFill="1" applyBorder="1" applyAlignment="1">
      <alignment vertical="center"/>
    </xf>
    <xf numFmtId="0" fontId="13" fillId="0" borderId="71" xfId="3" applyFont="1" applyFill="1" applyBorder="1" applyAlignment="1">
      <alignment vertical="center"/>
    </xf>
    <xf numFmtId="0" fontId="13" fillId="0" borderId="33" xfId="3" applyFont="1" applyFill="1" applyBorder="1" applyAlignment="1">
      <alignment vertical="center"/>
    </xf>
    <xf numFmtId="0" fontId="13" fillId="10" borderId="64" xfId="3" applyFont="1" applyFill="1" applyBorder="1" applyAlignment="1">
      <alignment vertical="center"/>
    </xf>
    <xf numFmtId="0" fontId="13" fillId="10" borderId="35" xfId="3" applyFont="1" applyFill="1" applyBorder="1" applyAlignment="1">
      <alignment vertical="center"/>
    </xf>
    <xf numFmtId="0" fontId="13" fillId="2" borderId="71" xfId="3" applyFont="1" applyFill="1" applyBorder="1" applyAlignment="1">
      <alignment vertical="center"/>
    </xf>
    <xf numFmtId="0" fontId="13" fillId="2" borderId="33" xfId="3" applyFont="1" applyFill="1" applyBorder="1" applyAlignment="1">
      <alignment vertical="center"/>
    </xf>
    <xf numFmtId="0" fontId="13" fillId="10" borderId="71" xfId="3" applyFont="1" applyFill="1" applyBorder="1" applyAlignment="1">
      <alignment vertical="center"/>
    </xf>
    <xf numFmtId="0" fontId="13" fillId="10" borderId="33" xfId="3" applyFont="1" applyFill="1" applyBorder="1" applyAlignment="1">
      <alignment vertical="center"/>
    </xf>
    <xf numFmtId="0" fontId="28" fillId="0" borderId="0" xfId="0" applyFont="1" applyBorder="1" applyAlignment="1">
      <alignment horizontal="distributed" vertical="center"/>
    </xf>
    <xf numFmtId="0" fontId="0" fillId="0" borderId="132" xfId="0" applyBorder="1">
      <alignment vertical="center"/>
    </xf>
    <xf numFmtId="0" fontId="0" fillId="0" borderId="128" xfId="0" applyBorder="1">
      <alignment vertical="center"/>
    </xf>
    <xf numFmtId="0" fontId="0" fillId="0" borderId="130" xfId="0" applyBorder="1">
      <alignment vertical="center"/>
    </xf>
    <xf numFmtId="0" fontId="0" fillId="0" borderId="106" xfId="0" applyBorder="1">
      <alignment vertical="center"/>
    </xf>
    <xf numFmtId="0" fontId="0" fillId="0" borderId="113" xfId="0" applyBorder="1">
      <alignment vertical="center"/>
    </xf>
    <xf numFmtId="0" fontId="0" fillId="0" borderId="92" xfId="0" applyBorder="1">
      <alignment vertical="center"/>
    </xf>
    <xf numFmtId="0" fontId="0" fillId="0" borderId="100" xfId="0" applyBorder="1">
      <alignment vertical="center"/>
    </xf>
    <xf numFmtId="0" fontId="0" fillId="0" borderId="113" xfId="0" applyBorder="1" applyAlignment="1">
      <alignment horizontal="left" vertical="center"/>
    </xf>
    <xf numFmtId="0" fontId="0" fillId="0" borderId="92" xfId="0" applyBorder="1" applyAlignment="1">
      <alignment horizontal="left" vertical="center"/>
    </xf>
    <xf numFmtId="0" fontId="0" fillId="0" borderId="100" xfId="0" applyBorder="1" applyAlignment="1">
      <alignment horizontal="left" vertical="center"/>
    </xf>
    <xf numFmtId="0" fontId="0" fillId="0" borderId="115" xfId="0" applyBorder="1" applyAlignment="1">
      <alignment horizontal="left" vertical="center"/>
    </xf>
    <xf numFmtId="0" fontId="0" fillId="0" borderId="93" xfId="0" applyBorder="1" applyAlignment="1">
      <alignment horizontal="left" vertical="center"/>
    </xf>
    <xf numFmtId="0" fontId="0" fillId="0" borderId="101" xfId="0" applyBorder="1" applyAlignment="1">
      <alignment horizontal="left" vertical="center"/>
    </xf>
    <xf numFmtId="0" fontId="0" fillId="0" borderId="114" xfId="0" applyBorder="1">
      <alignment vertical="center"/>
    </xf>
    <xf numFmtId="0" fontId="0" fillId="0" borderId="114" xfId="0" applyBorder="1" applyAlignment="1">
      <alignment horizontal="left" vertical="center"/>
    </xf>
    <xf numFmtId="0" fontId="0" fillId="0" borderId="116" xfId="0" applyBorder="1" applyAlignment="1">
      <alignment horizontal="left" vertical="center"/>
    </xf>
    <xf numFmtId="0" fontId="0" fillId="0" borderId="96" xfId="0" applyBorder="1">
      <alignment vertical="center"/>
    </xf>
    <xf numFmtId="0" fontId="0" fillId="0" borderId="103" xfId="0" applyBorder="1">
      <alignment vertical="center"/>
    </xf>
    <xf numFmtId="0" fontId="0" fillId="5" borderId="141" xfId="0" applyFill="1" applyBorder="1" applyAlignment="1">
      <alignment horizontal="center" vertical="center"/>
    </xf>
    <xf numFmtId="0" fontId="0" fillId="0" borderId="97" xfId="0" applyBorder="1" applyAlignment="1">
      <alignment horizontal="left" vertical="center"/>
    </xf>
    <xf numFmtId="0" fontId="0" fillId="0" borderId="96" xfId="0" applyBorder="1" applyAlignment="1">
      <alignment horizontal="left" vertical="center"/>
    </xf>
    <xf numFmtId="0" fontId="13" fillId="13" borderId="25" xfId="7" applyFont="1" applyFill="1" applyBorder="1" applyAlignment="1">
      <alignment horizontal="center" vertical="center" textRotation="255"/>
    </xf>
    <xf numFmtId="0" fontId="13" fillId="13" borderId="39" xfId="7" applyFont="1" applyFill="1" applyBorder="1" applyAlignment="1">
      <alignment horizontal="center" vertical="center" textRotation="255"/>
    </xf>
    <xf numFmtId="0" fontId="13" fillId="0" borderId="5" xfId="7" applyFont="1" applyBorder="1" applyAlignment="1">
      <alignment horizontal="center" vertical="center" textRotation="255"/>
    </xf>
    <xf numFmtId="0" fontId="13" fillId="13" borderId="53" xfId="7" applyFont="1" applyFill="1" applyBorder="1" applyAlignment="1">
      <alignment horizontal="center" vertical="center" textRotation="255"/>
    </xf>
    <xf numFmtId="0" fontId="13" fillId="13" borderId="79" xfId="7" applyFont="1" applyFill="1" applyBorder="1" applyAlignment="1">
      <alignment horizontal="center" vertical="center" textRotation="255"/>
    </xf>
    <xf numFmtId="0" fontId="13" fillId="13" borderId="53" xfId="7" applyFont="1" applyFill="1" applyBorder="1" applyAlignment="1">
      <alignment horizontal="center" vertical="center"/>
    </xf>
    <xf numFmtId="0" fontId="13" fillId="13" borderId="80" xfId="7" applyFont="1" applyFill="1" applyBorder="1" applyAlignment="1">
      <alignment horizontal="center" vertical="center"/>
    </xf>
  </cellXfs>
  <cellStyles count="15">
    <cellStyle name="パーセント 2" xfId="5"/>
    <cellStyle name="パーセント 3" xfId="13"/>
    <cellStyle name="ハイパーリンク" xfId="6" builtinId="8" customBuiltin="1"/>
    <cellStyle name="桁区切り 2" xfId="12"/>
    <cellStyle name="標準" xfId="0" builtinId="0" customBuiltin="1"/>
    <cellStyle name="標準 2" xfId="2"/>
    <cellStyle name="標準 2 2" xfId="9"/>
    <cellStyle name="標準 2 2 2" xfId="10"/>
    <cellStyle name="標準 3" xfId="4"/>
    <cellStyle name="標準 4" xfId="7"/>
    <cellStyle name="標準 5" xfId="8"/>
    <cellStyle name="標準 8" xfId="14"/>
    <cellStyle name="標準_システム確認書書式_サンプル" xfId="3"/>
    <cellStyle name="標準_システム確認書書式_サンプル 2" xfId="11"/>
    <cellStyle name="標準_請求書店課発行禁止対応確認書" xfId="1"/>
  </cellStyles>
  <dxfs count="0"/>
  <tableStyles count="0" defaultTableStyle="TableStyleMedium2" defaultPivotStyle="PivotStyleLight16"/>
  <colors>
    <mruColors>
      <color rgb="FF0066FF"/>
      <color rgb="FFFF6600"/>
      <color rgb="FFC8C8C8"/>
      <color rgb="FF00B050"/>
      <color rgb="FFBC8C00"/>
      <color rgb="FFCFD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142875</xdr:colOff>
      <xdr:row>3</xdr:row>
      <xdr:rowOff>219075</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85725"/>
          <a:ext cx="1590675"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19</xdr:row>
      <xdr:rowOff>85725</xdr:rowOff>
    </xdr:from>
    <xdr:to>
      <xdr:col>50</xdr:col>
      <xdr:colOff>2956</xdr:colOff>
      <xdr:row>32</xdr:row>
      <xdr:rowOff>85725</xdr:rowOff>
    </xdr:to>
    <xdr:sp macro="" textlink="">
      <xdr:nvSpPr>
        <xdr:cNvPr id="2" name="正方形/長方形 1"/>
        <xdr:cNvSpPr/>
      </xdr:nvSpPr>
      <xdr:spPr>
        <a:xfrm>
          <a:off x="4343400" y="3781425"/>
          <a:ext cx="4708306" cy="2476500"/>
        </a:xfrm>
        <a:prstGeom prst="rect">
          <a:avLst/>
        </a:prstGeom>
        <a:solidFill>
          <a:schemeClr val="accent6">
            <a:lumMod val="40000"/>
            <a:lumOff val="6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l">
            <a:lnSpc>
              <a:spcPts val="1300"/>
            </a:lnSpc>
          </a:pP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clientData/>
  </xdr:twoCellAnchor>
  <xdr:twoCellAnchor>
    <xdr:from>
      <xdr:col>47</xdr:col>
      <xdr:colOff>0</xdr:colOff>
      <xdr:row>23</xdr:row>
      <xdr:rowOff>0</xdr:rowOff>
    </xdr:from>
    <xdr:to>
      <xdr:col>47</xdr:col>
      <xdr:colOff>0</xdr:colOff>
      <xdr:row>30</xdr:row>
      <xdr:rowOff>0</xdr:rowOff>
    </xdr:to>
    <xdr:cxnSp macro="">
      <xdr:nvCxnSpPr>
        <xdr:cNvPr id="3" name="直線コネクタ 2"/>
        <xdr:cNvCxnSpPr/>
      </xdr:nvCxnSpPr>
      <xdr:spPr>
        <a:xfrm>
          <a:off x="8505825" y="4457700"/>
          <a:ext cx="0" cy="1333500"/>
        </a:xfrm>
        <a:prstGeom prst="line">
          <a:avLst/>
        </a:prstGeom>
        <a:ln w="38100">
          <a:solidFill>
            <a:schemeClr val="accent6"/>
          </a:solidFill>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180973</xdr:colOff>
      <xdr:row>3</xdr:row>
      <xdr:rowOff>85724</xdr:rowOff>
    </xdr:from>
    <xdr:to>
      <xdr:col>50</xdr:col>
      <xdr:colOff>2955</xdr:colOff>
      <xdr:row>18</xdr:row>
      <xdr:rowOff>190499</xdr:rowOff>
    </xdr:to>
    <xdr:sp macro="" textlink="">
      <xdr:nvSpPr>
        <xdr:cNvPr id="4" name="正方形/長方形 3"/>
        <xdr:cNvSpPr/>
      </xdr:nvSpPr>
      <xdr:spPr>
        <a:xfrm>
          <a:off x="3076573" y="733424"/>
          <a:ext cx="5975132" cy="2962275"/>
        </a:xfrm>
        <a:prstGeom prst="rect">
          <a:avLst/>
        </a:prstGeom>
        <a:solidFill>
          <a:schemeClr val="accent1">
            <a:lumMod val="40000"/>
            <a:lumOff val="6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l">
            <a:lnSpc>
              <a:spcPts val="1300"/>
            </a:lnSpc>
          </a:pP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clientData/>
  </xdr:twoCellAnchor>
  <xdr:twoCellAnchor>
    <xdr:from>
      <xdr:col>14</xdr:col>
      <xdr:colOff>161925</xdr:colOff>
      <xdr:row>2</xdr:row>
      <xdr:rowOff>85725</xdr:rowOff>
    </xdr:from>
    <xdr:to>
      <xdr:col>22</xdr:col>
      <xdr:colOff>47625</xdr:colOff>
      <xdr:row>9</xdr:row>
      <xdr:rowOff>85725</xdr:rowOff>
    </xdr:to>
    <xdr:pic>
      <xdr:nvPicPr>
        <xdr:cNvPr id="5" name="図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95575" y="542925"/>
          <a:ext cx="1333500" cy="1333500"/>
        </a:xfrm>
        <a:prstGeom prst="rect">
          <a:avLst/>
        </a:prstGeom>
      </xdr:spPr>
    </xdr:pic>
    <xdr:clientData/>
  </xdr:twoCellAnchor>
  <xdr:twoCellAnchor>
    <xdr:from>
      <xdr:col>13</xdr:col>
      <xdr:colOff>114300</xdr:colOff>
      <xdr:row>2</xdr:row>
      <xdr:rowOff>0</xdr:rowOff>
    </xdr:from>
    <xdr:to>
      <xdr:col>22</xdr:col>
      <xdr:colOff>104775</xdr:colOff>
      <xdr:row>5</xdr:row>
      <xdr:rowOff>152400</xdr:rowOff>
    </xdr:to>
    <xdr:grpSp>
      <xdr:nvGrpSpPr>
        <xdr:cNvPr id="6" name="グループ化 5"/>
        <xdr:cNvGrpSpPr/>
      </xdr:nvGrpSpPr>
      <xdr:grpSpPr>
        <a:xfrm>
          <a:off x="2483126" y="457200"/>
          <a:ext cx="1630432" cy="730526"/>
          <a:chOff x="3133725" y="676274"/>
          <a:chExt cx="1619250" cy="762001"/>
        </a:xfrm>
      </xdr:grpSpPr>
      <xdr:sp macro="" textlink="">
        <xdr:nvSpPr>
          <xdr:cNvPr id="7" name="正方形/長方形 6"/>
          <xdr:cNvSpPr/>
        </xdr:nvSpPr>
        <xdr:spPr>
          <a:xfrm>
            <a:off x="3143250" y="676274"/>
            <a:ext cx="160972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ctr" anchorCtr="0"/>
          <a:lstStyle/>
          <a:p>
            <a:pPr algn="ctr">
              <a:lnSpc>
                <a:spcPts val="1300"/>
              </a:lnSpc>
            </a:pPr>
            <a:r>
              <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rPr>
              <a:t>DB Server</a:t>
            </a:r>
          </a:p>
          <a:p>
            <a:pPr algn="ctr">
              <a:lnSpc>
                <a:spcPts val="1300"/>
              </a:lnSpc>
            </a:pPr>
            <a:r>
              <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rPr>
              <a:t>(upk-appli)</a:t>
            </a:r>
            <a:br>
              <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rPr>
            </a:br>
            <a:r>
              <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rPr>
              <a:t>SQL-Server EXPRESS</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8" name="正方形/長方形 7"/>
          <xdr:cNvSpPr/>
        </xdr:nvSpPr>
        <xdr:spPr>
          <a:xfrm>
            <a:off x="3133725" y="676274"/>
            <a:ext cx="160972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ctr" anchorCtr="0"/>
          <a:lstStyle/>
          <a:p>
            <a:pPr algn="ctr">
              <a:lnSpc>
                <a:spcPts val="1300"/>
              </a:lnSpc>
            </a:pPr>
            <a:r>
              <a:rPr kumimoji="1" lang="en-US" altLang="ja-JP" sz="900" b="0" cap="none" spc="0">
                <a:ln w="9525">
                  <a:noFill/>
                </a:ln>
                <a:solidFill>
                  <a:schemeClr val="tx1"/>
                </a:solidFill>
                <a:effectLst/>
                <a:latin typeface="メイリオ" panose="020B0604030504040204" pitchFamily="50" charset="-128"/>
                <a:ea typeface="メイリオ" panose="020B0604030504040204" pitchFamily="50" charset="-128"/>
              </a:rPr>
              <a:t>DB Server</a:t>
            </a:r>
          </a:p>
          <a:p>
            <a:pPr algn="ctr">
              <a:lnSpc>
                <a:spcPts val="1300"/>
              </a:lnSpc>
            </a:pPr>
            <a:r>
              <a:rPr kumimoji="1" lang="en-US" altLang="ja-JP" sz="900" b="0" cap="none" spc="0">
                <a:ln w="9525">
                  <a:noFill/>
                </a:ln>
                <a:solidFill>
                  <a:schemeClr val="tx1"/>
                </a:solidFill>
                <a:effectLst/>
                <a:latin typeface="メイリオ" panose="020B0604030504040204" pitchFamily="50" charset="-128"/>
                <a:ea typeface="メイリオ" panose="020B0604030504040204" pitchFamily="50" charset="-128"/>
              </a:rPr>
              <a:t>(upk-appli)</a:t>
            </a:r>
            <a:br>
              <a:rPr kumimoji="1" lang="en-US" altLang="ja-JP" sz="900" b="0" cap="none" spc="0">
                <a:ln w="9525">
                  <a:noFill/>
                </a:ln>
                <a:solidFill>
                  <a:schemeClr val="tx1"/>
                </a:solidFill>
                <a:effectLst/>
                <a:latin typeface="メイリオ" panose="020B0604030504040204" pitchFamily="50" charset="-128"/>
                <a:ea typeface="メイリオ" panose="020B0604030504040204" pitchFamily="50" charset="-128"/>
              </a:rPr>
            </a:br>
            <a:r>
              <a:rPr kumimoji="1" lang="en-US" altLang="ja-JP" sz="900" b="0" cap="none" spc="0">
                <a:ln w="9525">
                  <a:noFill/>
                </a:ln>
                <a:solidFill>
                  <a:schemeClr val="tx1"/>
                </a:solidFill>
                <a:effectLst/>
                <a:latin typeface="メイリオ" panose="020B0604030504040204" pitchFamily="50" charset="-128"/>
                <a:ea typeface="メイリオ" panose="020B0604030504040204" pitchFamily="50" charset="-128"/>
              </a:rPr>
              <a:t>SQL-Server EXPRESS</a:t>
            </a:r>
            <a:endParaRPr kumimoji="1" lang="ja-JP" altLang="en-US" sz="900" b="0" cap="none" spc="0">
              <a:ln w="9525">
                <a:noFill/>
              </a:ln>
              <a:solidFill>
                <a:schemeClr val="tx1"/>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1</xdr:col>
      <xdr:colOff>9953</xdr:colOff>
      <xdr:row>3</xdr:row>
      <xdr:rowOff>114301</xdr:rowOff>
    </xdr:from>
    <xdr:to>
      <xdr:col>11</xdr:col>
      <xdr:colOff>171021</xdr:colOff>
      <xdr:row>13</xdr:row>
      <xdr:rowOff>114301</xdr:rowOff>
    </xdr:to>
    <xdr:grpSp>
      <xdr:nvGrpSpPr>
        <xdr:cNvPr id="9" name="グループ化 8"/>
        <xdr:cNvGrpSpPr/>
      </xdr:nvGrpSpPr>
      <xdr:grpSpPr>
        <a:xfrm>
          <a:off x="190928" y="768627"/>
          <a:ext cx="1984484" cy="1905000"/>
          <a:chOff x="190928" y="1028700"/>
          <a:chExt cx="1970818" cy="1905000"/>
        </a:xfrm>
      </xdr:grpSpPr>
      <xdr:pic>
        <xdr:nvPicPr>
          <xdr:cNvPr id="10" name="図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4875" y="1028700"/>
            <a:ext cx="542925" cy="1001602"/>
          </a:xfrm>
          <a:prstGeom prst="rect">
            <a:avLst/>
          </a:prstGeom>
        </xdr:spPr>
      </xdr:pic>
      <xdr:sp macro="" textlink="">
        <xdr:nvSpPr>
          <xdr:cNvPr id="11" name="正方形/長方形 10"/>
          <xdr:cNvSpPr/>
        </xdr:nvSpPr>
        <xdr:spPr>
          <a:xfrm>
            <a:off x="190928" y="1981200"/>
            <a:ext cx="1970818" cy="952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ctr">
              <a:lnSpc>
                <a:spcPts val="1300"/>
              </a:lnSpc>
            </a:pP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upk-dtss</a:t>
            </a:r>
          </a:p>
          <a:p>
            <a:pPr algn="ctr">
              <a:lnSpc>
                <a:spcPts val="1300"/>
              </a:lnSpc>
            </a:pP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(\upkroot\K20_</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生産課</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公開参照</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生産台数推移</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\☆2021</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年度</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a:t>
            </a:r>
            <a:b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b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21</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年度 生産台数推移</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a:t>
            </a: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ﾏﾝｽﾘｰ</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).xls</a:t>
            </a: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xdr:col>
      <xdr:colOff>0</xdr:colOff>
      <xdr:row>13</xdr:row>
      <xdr:rowOff>114300</xdr:rowOff>
    </xdr:from>
    <xdr:to>
      <xdr:col>11</xdr:col>
      <xdr:colOff>0</xdr:colOff>
      <xdr:row>22</xdr:row>
      <xdr:rowOff>114301</xdr:rowOff>
    </xdr:to>
    <xdr:grpSp>
      <xdr:nvGrpSpPr>
        <xdr:cNvPr id="12" name="グループ化 11"/>
        <xdr:cNvGrpSpPr/>
      </xdr:nvGrpSpPr>
      <xdr:grpSpPr>
        <a:xfrm>
          <a:off x="364435" y="2673626"/>
          <a:ext cx="1639956" cy="1714501"/>
          <a:chOff x="361950" y="1028700"/>
          <a:chExt cx="1628775" cy="1714501"/>
        </a:xfrm>
      </xdr:grpSpPr>
      <xdr:pic>
        <xdr:nvPicPr>
          <xdr:cNvPr id="13" name="図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4875" y="1028700"/>
            <a:ext cx="542925" cy="1001602"/>
          </a:xfrm>
          <a:prstGeom prst="rect">
            <a:avLst/>
          </a:prstGeom>
        </xdr:spPr>
      </xdr:pic>
      <xdr:sp macro="" textlink="">
        <xdr:nvSpPr>
          <xdr:cNvPr id="14" name="正方形/長方形 13"/>
          <xdr:cNvSpPr/>
        </xdr:nvSpPr>
        <xdr:spPr>
          <a:xfrm>
            <a:off x="361950" y="1981200"/>
            <a:ext cx="162877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ctr">
              <a:lnSpc>
                <a:spcPts val="1300"/>
              </a:lnSpc>
            </a:pP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kpkpc202</a:t>
            </a:r>
          </a:p>
          <a:p>
            <a:pPr algn="ctr">
              <a:lnSpc>
                <a:spcPts val="1300"/>
              </a:lnSpc>
            </a:pP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(\Haihu\Haihu_K20\)</a:t>
            </a:r>
            <a:b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b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プレス３発情報</a:t>
            </a:r>
            <a:r>
              <a:rPr kumimoji="1" lang="en-US" altLang="ja-JP" sz="900" b="0" cap="none" spc="0">
                <a:ln w="0"/>
                <a:solidFill>
                  <a:schemeClr val="tx1"/>
                </a:solidFill>
                <a:effectLst/>
                <a:latin typeface="メイリオ" panose="020B0604030504040204" pitchFamily="50" charset="-128"/>
                <a:ea typeface="メイリオ" panose="020B0604030504040204" pitchFamily="50" charset="-128"/>
              </a:rPr>
              <a:t>.xls</a:t>
            </a: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8</xdr:col>
      <xdr:colOff>0</xdr:colOff>
      <xdr:row>6</xdr:row>
      <xdr:rowOff>114301</xdr:rowOff>
    </xdr:from>
    <xdr:to>
      <xdr:col>19</xdr:col>
      <xdr:colOff>0</xdr:colOff>
      <xdr:row>10</xdr:row>
      <xdr:rowOff>0</xdr:rowOff>
    </xdr:to>
    <xdr:grpSp>
      <xdr:nvGrpSpPr>
        <xdr:cNvPr id="15" name="グループ化 14"/>
        <xdr:cNvGrpSpPr/>
      </xdr:nvGrpSpPr>
      <xdr:grpSpPr>
        <a:xfrm>
          <a:off x="1457739" y="1340127"/>
          <a:ext cx="2004391" cy="647699"/>
          <a:chOff x="1447800" y="1600200"/>
          <a:chExt cx="1990725" cy="647699"/>
        </a:xfrm>
      </xdr:grpSpPr>
      <xdr:cxnSp macro="">
        <xdr:nvCxnSpPr>
          <xdr:cNvPr id="16" name="直線コネクタ 15"/>
          <xdr:cNvCxnSpPr/>
        </xdr:nvCxnSpPr>
        <xdr:spPr>
          <a:xfrm>
            <a:off x="1447800" y="1600200"/>
            <a:ext cx="1266825"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xnSp macro="">
        <xdr:nvCxnSpPr>
          <xdr:cNvPr id="17" name="直線コネクタ 16"/>
          <xdr:cNvCxnSpPr/>
        </xdr:nvCxnSpPr>
        <xdr:spPr>
          <a:xfrm flipV="1">
            <a:off x="2714625" y="1600200"/>
            <a:ext cx="0" cy="647699"/>
          </a:xfrm>
          <a:prstGeom prst="line">
            <a:avLst/>
          </a:prstGeom>
          <a:ln w="38100">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xnSp macro="">
        <xdr:nvCxnSpPr>
          <xdr:cNvPr id="18" name="直線コネクタ 17"/>
          <xdr:cNvCxnSpPr/>
        </xdr:nvCxnSpPr>
        <xdr:spPr>
          <a:xfrm flipH="1">
            <a:off x="2714625" y="2247899"/>
            <a:ext cx="723900"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8</xdr:col>
      <xdr:colOff>114300</xdr:colOff>
      <xdr:row>5</xdr:row>
      <xdr:rowOff>114301</xdr:rowOff>
    </xdr:from>
    <xdr:to>
      <xdr:col>13</xdr:col>
      <xdr:colOff>114300</xdr:colOff>
      <xdr:row>6</xdr:row>
      <xdr:rowOff>114301</xdr:rowOff>
    </xdr:to>
    <xdr:sp macro="" textlink="">
      <xdr:nvSpPr>
        <xdr:cNvPr id="19" name="正方形/長方形 18"/>
        <xdr:cNvSpPr/>
      </xdr:nvSpPr>
      <xdr:spPr>
        <a:xfrm>
          <a:off x="1562100" y="1143001"/>
          <a:ext cx="9048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更新日付確認</a:t>
          </a:r>
        </a:p>
      </xdr:txBody>
    </xdr:sp>
    <xdr:clientData/>
  </xdr:twoCellAnchor>
  <xdr:twoCellAnchor>
    <xdr:from>
      <xdr:col>17</xdr:col>
      <xdr:colOff>163026</xdr:colOff>
      <xdr:row>8</xdr:row>
      <xdr:rowOff>0</xdr:rowOff>
    </xdr:from>
    <xdr:to>
      <xdr:col>24</xdr:col>
      <xdr:colOff>76200</xdr:colOff>
      <xdr:row>13</xdr:row>
      <xdr:rowOff>57851</xdr:rowOff>
    </xdr:to>
    <xdr:pic>
      <xdr:nvPicPr>
        <xdr:cNvPr id="20" name="図 1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9601" y="1600200"/>
          <a:ext cx="1179999" cy="1010351"/>
        </a:xfrm>
        <a:prstGeom prst="rect">
          <a:avLst/>
        </a:prstGeom>
      </xdr:spPr>
    </xdr:pic>
    <xdr:clientData/>
  </xdr:twoCellAnchor>
  <xdr:twoCellAnchor>
    <xdr:from>
      <xdr:col>23</xdr:col>
      <xdr:colOff>0</xdr:colOff>
      <xdr:row>6</xdr:row>
      <xdr:rowOff>0</xdr:rowOff>
    </xdr:from>
    <xdr:to>
      <xdr:col>28</xdr:col>
      <xdr:colOff>0</xdr:colOff>
      <xdr:row>10</xdr:row>
      <xdr:rowOff>0</xdr:rowOff>
    </xdr:to>
    <xdr:grpSp>
      <xdr:nvGrpSpPr>
        <xdr:cNvPr id="21" name="グループ化 20"/>
        <xdr:cNvGrpSpPr/>
      </xdr:nvGrpSpPr>
      <xdr:grpSpPr>
        <a:xfrm>
          <a:off x="4191000" y="1225826"/>
          <a:ext cx="911087" cy="762000"/>
          <a:chOff x="3981450" y="1981200"/>
          <a:chExt cx="904875" cy="762000"/>
        </a:xfrm>
      </xdr:grpSpPr>
      <xdr:cxnSp macro="">
        <xdr:nvCxnSpPr>
          <xdr:cNvPr id="22" name="直線コネクタ 21"/>
          <xdr:cNvCxnSpPr/>
        </xdr:nvCxnSpPr>
        <xdr:spPr>
          <a:xfrm flipV="1">
            <a:off x="3981450" y="1981200"/>
            <a:ext cx="0" cy="762000"/>
          </a:xfrm>
          <a:prstGeom prst="line">
            <a:avLst/>
          </a:prstGeom>
          <a:ln w="38100">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xnSp macro="">
        <xdr:nvCxnSpPr>
          <xdr:cNvPr id="23" name="直線コネクタ 22"/>
          <xdr:cNvCxnSpPr/>
        </xdr:nvCxnSpPr>
        <xdr:spPr>
          <a:xfrm flipH="1">
            <a:off x="3981451" y="1981200"/>
            <a:ext cx="904874"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19</xdr:col>
      <xdr:colOff>0</xdr:colOff>
      <xdr:row>10</xdr:row>
      <xdr:rowOff>0</xdr:rowOff>
    </xdr:from>
    <xdr:to>
      <xdr:col>23</xdr:col>
      <xdr:colOff>1</xdr:colOff>
      <xdr:row>10</xdr:row>
      <xdr:rowOff>0</xdr:rowOff>
    </xdr:to>
    <xdr:cxnSp macro="">
      <xdr:nvCxnSpPr>
        <xdr:cNvPr id="24" name="直線コネクタ 23"/>
        <xdr:cNvCxnSpPr/>
      </xdr:nvCxnSpPr>
      <xdr:spPr>
        <a:xfrm flipH="1">
          <a:off x="3438525" y="1981200"/>
          <a:ext cx="723901" cy="0"/>
        </a:xfrm>
        <a:prstGeom prst="line">
          <a:avLst/>
        </a:prstGeom>
        <a:ln w="38100">
          <a:prstDash val="sysDot"/>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0</xdr:colOff>
      <xdr:row>12</xdr:row>
      <xdr:rowOff>0</xdr:rowOff>
    </xdr:from>
    <xdr:to>
      <xdr:col>19</xdr:col>
      <xdr:colOff>0</xdr:colOff>
      <xdr:row>16</xdr:row>
      <xdr:rowOff>114301</xdr:rowOff>
    </xdr:to>
    <xdr:grpSp>
      <xdr:nvGrpSpPr>
        <xdr:cNvPr id="25" name="グループ化 24"/>
        <xdr:cNvGrpSpPr/>
      </xdr:nvGrpSpPr>
      <xdr:grpSpPr>
        <a:xfrm>
          <a:off x="1457739" y="2368826"/>
          <a:ext cx="2004391" cy="876301"/>
          <a:chOff x="1447800" y="2628899"/>
          <a:chExt cx="1990725" cy="876301"/>
        </a:xfrm>
      </xdr:grpSpPr>
      <xdr:cxnSp macro="">
        <xdr:nvCxnSpPr>
          <xdr:cNvPr id="26" name="直線コネクタ 25"/>
          <xdr:cNvCxnSpPr/>
        </xdr:nvCxnSpPr>
        <xdr:spPr>
          <a:xfrm>
            <a:off x="1447800" y="3505200"/>
            <a:ext cx="1266825"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xnSp macro="">
        <xdr:nvCxnSpPr>
          <xdr:cNvPr id="27" name="直線コネクタ 26"/>
          <xdr:cNvCxnSpPr/>
        </xdr:nvCxnSpPr>
        <xdr:spPr>
          <a:xfrm flipV="1">
            <a:off x="2714625" y="2628899"/>
            <a:ext cx="0" cy="876301"/>
          </a:xfrm>
          <a:prstGeom prst="line">
            <a:avLst/>
          </a:prstGeom>
          <a:ln w="38100">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xnSp macro="">
        <xdr:nvCxnSpPr>
          <xdr:cNvPr id="28" name="直線コネクタ 27"/>
          <xdr:cNvCxnSpPr/>
        </xdr:nvCxnSpPr>
        <xdr:spPr>
          <a:xfrm flipH="1">
            <a:off x="2714625" y="2628899"/>
            <a:ext cx="723900"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9</xdr:col>
      <xdr:colOff>0</xdr:colOff>
      <xdr:row>15</xdr:row>
      <xdr:rowOff>114301</xdr:rowOff>
    </xdr:from>
    <xdr:to>
      <xdr:col>14</xdr:col>
      <xdr:colOff>0</xdr:colOff>
      <xdr:row>16</xdr:row>
      <xdr:rowOff>114301</xdr:rowOff>
    </xdr:to>
    <xdr:sp macro="" textlink="">
      <xdr:nvSpPr>
        <xdr:cNvPr id="29" name="正方形/長方形 28"/>
        <xdr:cNvSpPr/>
      </xdr:nvSpPr>
      <xdr:spPr>
        <a:xfrm>
          <a:off x="1628775" y="3048001"/>
          <a:ext cx="9048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更新日付確認</a:t>
          </a:r>
        </a:p>
      </xdr:txBody>
    </xdr:sp>
    <xdr:clientData/>
  </xdr:twoCellAnchor>
  <xdr:twoCellAnchor>
    <xdr:from>
      <xdr:col>19</xdr:col>
      <xdr:colOff>0</xdr:colOff>
      <xdr:row>12</xdr:row>
      <xdr:rowOff>0</xdr:rowOff>
    </xdr:from>
    <xdr:to>
      <xdr:col>22</xdr:col>
      <xdr:colOff>180973</xdr:colOff>
      <xdr:row>12</xdr:row>
      <xdr:rowOff>0</xdr:rowOff>
    </xdr:to>
    <xdr:cxnSp macro="">
      <xdr:nvCxnSpPr>
        <xdr:cNvPr id="30" name="直線コネクタ 29"/>
        <xdr:cNvCxnSpPr/>
      </xdr:nvCxnSpPr>
      <xdr:spPr>
        <a:xfrm flipH="1">
          <a:off x="3438525" y="2362200"/>
          <a:ext cx="723898" cy="0"/>
        </a:xfrm>
        <a:prstGeom prst="line">
          <a:avLst/>
        </a:prstGeom>
        <a:ln w="38100">
          <a:prstDash val="sysDot"/>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0</xdr:colOff>
      <xdr:row>4</xdr:row>
      <xdr:rowOff>171450</xdr:rowOff>
    </xdr:from>
    <xdr:to>
      <xdr:col>36</xdr:col>
      <xdr:colOff>0</xdr:colOff>
      <xdr:row>5</xdr:row>
      <xdr:rowOff>171450</xdr:rowOff>
    </xdr:to>
    <xdr:sp macro="" textlink="">
      <xdr:nvSpPr>
        <xdr:cNvPr id="31" name="正方形/長方形 30"/>
        <xdr:cNvSpPr/>
      </xdr:nvSpPr>
      <xdr:spPr>
        <a:xfrm>
          <a:off x="5610225" y="1009650"/>
          <a:ext cx="9048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ja-JP" sz="900" b="0">
              <a:solidFill>
                <a:sysClr val="windowText" lastClr="000000"/>
              </a:solidFill>
              <a:effectLst/>
              <a:latin typeface="メイリオ" panose="020B0604030504040204" pitchFamily="50" charset="-128"/>
              <a:ea typeface="メイリオ" panose="020B0604030504040204" pitchFamily="50" charset="-128"/>
              <a:cs typeface="+mn-cs"/>
            </a:rPr>
            <a:t>データ</a:t>
          </a: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rPr>
            <a:t>更新追加</a:t>
          </a:r>
        </a:p>
      </xdr:txBody>
    </xdr:sp>
    <xdr:clientData/>
  </xdr:twoCellAnchor>
  <xdr:twoCellAnchor>
    <xdr:from>
      <xdr:col>30</xdr:col>
      <xdr:colOff>13137</xdr:colOff>
      <xdr:row>10</xdr:row>
      <xdr:rowOff>28575</xdr:rowOff>
    </xdr:from>
    <xdr:to>
      <xdr:col>35</xdr:col>
      <xdr:colOff>13137</xdr:colOff>
      <xdr:row>11</xdr:row>
      <xdr:rowOff>28575</xdr:rowOff>
    </xdr:to>
    <xdr:sp macro="" textlink="">
      <xdr:nvSpPr>
        <xdr:cNvPr id="32" name="正方形/長方形 31"/>
        <xdr:cNvSpPr/>
      </xdr:nvSpPr>
      <xdr:spPr>
        <a:xfrm>
          <a:off x="5442387" y="2009775"/>
          <a:ext cx="9048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更新データ追加</a:t>
          </a:r>
        </a:p>
      </xdr:txBody>
    </xdr:sp>
    <xdr:clientData/>
  </xdr:twoCellAnchor>
  <xdr:twoCellAnchor>
    <xdr:from>
      <xdr:col>23</xdr:col>
      <xdr:colOff>5856</xdr:colOff>
      <xdr:row>11</xdr:row>
      <xdr:rowOff>12890</xdr:rowOff>
    </xdr:from>
    <xdr:to>
      <xdr:col>27</xdr:col>
      <xdr:colOff>2955</xdr:colOff>
      <xdr:row>11</xdr:row>
      <xdr:rowOff>12890</xdr:rowOff>
    </xdr:to>
    <xdr:cxnSp macro="">
      <xdr:nvCxnSpPr>
        <xdr:cNvPr id="33" name="直線コネクタ 32"/>
        <xdr:cNvCxnSpPr/>
      </xdr:nvCxnSpPr>
      <xdr:spPr>
        <a:xfrm flipH="1">
          <a:off x="4168281" y="2184590"/>
          <a:ext cx="720999"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30</xdr:col>
      <xdr:colOff>1</xdr:colOff>
      <xdr:row>6</xdr:row>
      <xdr:rowOff>0</xdr:rowOff>
    </xdr:from>
    <xdr:to>
      <xdr:col>36</xdr:col>
      <xdr:colOff>0</xdr:colOff>
      <xdr:row>6</xdr:row>
      <xdr:rowOff>0</xdr:rowOff>
    </xdr:to>
    <xdr:cxnSp macro="">
      <xdr:nvCxnSpPr>
        <xdr:cNvPr id="34" name="直線コネクタ 33"/>
        <xdr:cNvCxnSpPr/>
      </xdr:nvCxnSpPr>
      <xdr:spPr>
        <a:xfrm flipH="1">
          <a:off x="5429251" y="1219200"/>
          <a:ext cx="1085849"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1</xdr:colOff>
      <xdr:row>11</xdr:row>
      <xdr:rowOff>28575</xdr:rowOff>
    </xdr:from>
    <xdr:to>
      <xdr:col>35</xdr:col>
      <xdr:colOff>0</xdr:colOff>
      <xdr:row>11</xdr:row>
      <xdr:rowOff>28575</xdr:rowOff>
    </xdr:to>
    <xdr:cxnSp macro="">
      <xdr:nvCxnSpPr>
        <xdr:cNvPr id="35" name="直線コネクタ 34"/>
        <xdr:cNvCxnSpPr/>
      </xdr:nvCxnSpPr>
      <xdr:spPr>
        <a:xfrm flipH="1">
          <a:off x="5248276" y="2200275"/>
          <a:ext cx="1085849"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28</xdr:col>
      <xdr:colOff>6510</xdr:colOff>
      <xdr:row>4</xdr:row>
      <xdr:rowOff>76200</xdr:rowOff>
    </xdr:from>
    <xdr:to>
      <xdr:col>31</xdr:col>
      <xdr:colOff>6510</xdr:colOff>
      <xdr:row>7</xdr:row>
      <xdr:rowOff>91885</xdr:rowOff>
    </xdr:to>
    <xdr:pic>
      <xdr:nvPicPr>
        <xdr:cNvPr id="36" name="図 3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73810" y="914400"/>
          <a:ext cx="542925" cy="587185"/>
        </a:xfrm>
        <a:prstGeom prst="rect">
          <a:avLst/>
        </a:prstGeom>
      </xdr:spPr>
    </xdr:pic>
    <xdr:clientData/>
  </xdr:twoCellAnchor>
  <xdr:twoCellAnchor editAs="oneCell">
    <xdr:from>
      <xdr:col>27</xdr:col>
      <xdr:colOff>18990</xdr:colOff>
      <xdr:row>9</xdr:row>
      <xdr:rowOff>114300</xdr:rowOff>
    </xdr:from>
    <xdr:to>
      <xdr:col>30</xdr:col>
      <xdr:colOff>18990</xdr:colOff>
      <xdr:row>12</xdr:row>
      <xdr:rowOff>129985</xdr:rowOff>
    </xdr:to>
    <xdr:pic>
      <xdr:nvPicPr>
        <xdr:cNvPr id="37" name="図 3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05315" y="1905000"/>
          <a:ext cx="542925" cy="587185"/>
        </a:xfrm>
        <a:prstGeom prst="rect">
          <a:avLst/>
        </a:prstGeom>
      </xdr:spPr>
    </xdr:pic>
    <xdr:clientData/>
  </xdr:twoCellAnchor>
  <xdr:twoCellAnchor>
    <xdr:from>
      <xdr:col>38</xdr:col>
      <xdr:colOff>0</xdr:colOff>
      <xdr:row>11</xdr:row>
      <xdr:rowOff>15685</xdr:rowOff>
    </xdr:from>
    <xdr:to>
      <xdr:col>41</xdr:col>
      <xdr:colOff>2956</xdr:colOff>
      <xdr:row>11</xdr:row>
      <xdr:rowOff>15685</xdr:rowOff>
    </xdr:to>
    <xdr:cxnSp macro="">
      <xdr:nvCxnSpPr>
        <xdr:cNvPr id="38" name="直線コネクタ 37"/>
        <xdr:cNvCxnSpPr/>
      </xdr:nvCxnSpPr>
      <xdr:spPr>
        <a:xfrm flipH="1">
          <a:off x="6877050" y="2187385"/>
          <a:ext cx="545881"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2</xdr:colOff>
      <xdr:row>6</xdr:row>
      <xdr:rowOff>0</xdr:rowOff>
    </xdr:from>
    <xdr:to>
      <xdr:col>45</xdr:col>
      <xdr:colOff>0</xdr:colOff>
      <xdr:row>6</xdr:row>
      <xdr:rowOff>0</xdr:rowOff>
    </xdr:to>
    <xdr:cxnSp macro="">
      <xdr:nvCxnSpPr>
        <xdr:cNvPr id="39" name="直線コネクタ 38"/>
        <xdr:cNvCxnSpPr/>
      </xdr:nvCxnSpPr>
      <xdr:spPr>
        <a:xfrm flipH="1">
          <a:off x="7058027" y="1219200"/>
          <a:ext cx="1085848" cy="0"/>
        </a:xfrm>
        <a:prstGeom prst="line">
          <a:avLst/>
        </a:prstGeom>
        <a:ln w="38100">
          <a:headEnd type="stealth"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0</xdr:colOff>
      <xdr:row>4</xdr:row>
      <xdr:rowOff>123825</xdr:rowOff>
    </xdr:from>
    <xdr:to>
      <xdr:col>41</xdr:col>
      <xdr:colOff>1</xdr:colOff>
      <xdr:row>8</xdr:row>
      <xdr:rowOff>95250</xdr:rowOff>
    </xdr:to>
    <xdr:grpSp>
      <xdr:nvGrpSpPr>
        <xdr:cNvPr id="40" name="グループ化 39"/>
        <xdr:cNvGrpSpPr/>
      </xdr:nvGrpSpPr>
      <xdr:grpSpPr>
        <a:xfrm>
          <a:off x="6195391" y="968651"/>
          <a:ext cx="1275523" cy="733425"/>
          <a:chOff x="7173310" y="1631403"/>
          <a:chExt cx="1287518" cy="733425"/>
        </a:xfrm>
      </xdr:grpSpPr>
      <xdr:pic>
        <xdr:nvPicPr>
          <xdr:cNvPr id="41" name="図 4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1172" y="1631403"/>
            <a:ext cx="572750" cy="542926"/>
          </a:xfrm>
          <a:prstGeom prst="rect">
            <a:avLst/>
          </a:prstGeom>
        </xdr:spPr>
      </xdr:pic>
      <xdr:sp macro="" textlink="">
        <xdr:nvSpPr>
          <xdr:cNvPr id="42" name="正方形/長方形 41"/>
          <xdr:cNvSpPr/>
        </xdr:nvSpPr>
        <xdr:spPr>
          <a:xfrm>
            <a:off x="7173310" y="2174328"/>
            <a:ext cx="1287518"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年間</a:t>
            </a:r>
            <a:r>
              <a:rPr kumimoji="1" lang="ja-JP" altLang="ja-JP" sz="900" b="0">
                <a:solidFill>
                  <a:sysClr val="windowText" lastClr="000000"/>
                </a:solidFill>
                <a:effectLst/>
                <a:latin typeface="メイリオ" panose="020B0604030504040204" pitchFamily="50" charset="-128"/>
                <a:ea typeface="メイリオ" panose="020B0604030504040204" pitchFamily="50" charset="-128"/>
                <a:cs typeface="+mn-cs"/>
              </a:rPr>
              <a:t>生産台数</a:t>
            </a: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データ</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33</xdr:col>
      <xdr:colOff>0</xdr:colOff>
      <xdr:row>9</xdr:row>
      <xdr:rowOff>129985</xdr:rowOff>
    </xdr:from>
    <xdr:to>
      <xdr:col>40</xdr:col>
      <xdr:colOff>1</xdr:colOff>
      <xdr:row>13</xdr:row>
      <xdr:rowOff>101410</xdr:rowOff>
    </xdr:to>
    <xdr:grpSp>
      <xdr:nvGrpSpPr>
        <xdr:cNvPr id="43" name="グループ化 42"/>
        <xdr:cNvGrpSpPr/>
      </xdr:nvGrpSpPr>
      <xdr:grpSpPr>
        <a:xfrm>
          <a:off x="6013174" y="1927311"/>
          <a:ext cx="1275523" cy="733425"/>
          <a:chOff x="7173310" y="1631403"/>
          <a:chExt cx="1287518" cy="733425"/>
        </a:xfrm>
      </xdr:grpSpPr>
      <xdr:pic>
        <xdr:nvPicPr>
          <xdr:cNvPr id="44" name="図 4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1172" y="1631403"/>
            <a:ext cx="572750" cy="542926"/>
          </a:xfrm>
          <a:prstGeom prst="rect">
            <a:avLst/>
          </a:prstGeom>
        </xdr:spPr>
      </xdr:pic>
      <xdr:sp macro="" textlink="">
        <xdr:nvSpPr>
          <xdr:cNvPr id="45" name="正方形/長方形 44"/>
          <xdr:cNvSpPr/>
        </xdr:nvSpPr>
        <xdr:spPr>
          <a:xfrm>
            <a:off x="7173310" y="2174328"/>
            <a:ext cx="1287518"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月間</a:t>
            </a:r>
            <a:r>
              <a:rPr kumimoji="1" lang="ja-JP" altLang="ja-JP" sz="900" b="0">
                <a:solidFill>
                  <a:sysClr val="windowText" lastClr="000000"/>
                </a:solidFill>
                <a:effectLst/>
                <a:latin typeface="メイリオ" panose="020B0604030504040204" pitchFamily="50" charset="-128"/>
                <a:ea typeface="メイリオ" panose="020B0604030504040204" pitchFamily="50" charset="-128"/>
                <a:cs typeface="+mn-cs"/>
              </a:rPr>
              <a:t>生産台数</a:t>
            </a: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データ</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39</xdr:col>
      <xdr:colOff>72258</xdr:colOff>
      <xdr:row>5</xdr:row>
      <xdr:rowOff>0</xdr:rowOff>
    </xdr:from>
    <xdr:to>
      <xdr:col>44</xdr:col>
      <xdr:colOff>72258</xdr:colOff>
      <xdr:row>6</xdr:row>
      <xdr:rowOff>0</xdr:rowOff>
    </xdr:to>
    <xdr:sp macro="" textlink="">
      <xdr:nvSpPr>
        <xdr:cNvPr id="46" name="正方形/長方形 45"/>
        <xdr:cNvSpPr/>
      </xdr:nvSpPr>
      <xdr:spPr>
        <a:xfrm>
          <a:off x="7130283" y="1028700"/>
          <a:ext cx="9048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計画修正処理</a:t>
          </a:r>
        </a:p>
      </xdr:txBody>
    </xdr:sp>
    <xdr:clientData/>
  </xdr:twoCellAnchor>
  <xdr:twoCellAnchor>
    <xdr:from>
      <xdr:col>37</xdr:col>
      <xdr:colOff>137389</xdr:colOff>
      <xdr:row>10</xdr:row>
      <xdr:rowOff>15685</xdr:rowOff>
    </xdr:from>
    <xdr:to>
      <xdr:col>41</xdr:col>
      <xdr:colOff>31531</xdr:colOff>
      <xdr:row>11</xdr:row>
      <xdr:rowOff>15685</xdr:rowOff>
    </xdr:to>
    <xdr:sp macro="" textlink="">
      <xdr:nvSpPr>
        <xdr:cNvPr id="47" name="正方形/長方形 46"/>
        <xdr:cNvSpPr/>
      </xdr:nvSpPr>
      <xdr:spPr>
        <a:xfrm>
          <a:off x="6833464" y="1996885"/>
          <a:ext cx="618042"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計画修正</a:t>
          </a:r>
        </a:p>
      </xdr:txBody>
    </xdr:sp>
    <xdr:clientData/>
  </xdr:twoCellAnchor>
  <xdr:twoCellAnchor>
    <xdr:from>
      <xdr:col>17</xdr:col>
      <xdr:colOff>66675</xdr:colOff>
      <xdr:row>15</xdr:row>
      <xdr:rowOff>155443</xdr:rowOff>
    </xdr:from>
    <xdr:to>
      <xdr:col>18</xdr:col>
      <xdr:colOff>71255</xdr:colOff>
      <xdr:row>20</xdr:row>
      <xdr:rowOff>117893</xdr:rowOff>
    </xdr:to>
    <xdr:sp macro="" textlink="">
      <xdr:nvSpPr>
        <xdr:cNvPr id="48" name="下矢印 47"/>
        <xdr:cNvSpPr/>
      </xdr:nvSpPr>
      <xdr:spPr>
        <a:xfrm>
          <a:off x="3143250" y="3089143"/>
          <a:ext cx="185555" cy="914950"/>
        </a:xfrm>
        <a:prstGeom prst="downArrow">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l">
            <a:lnSpc>
              <a:spcPts val="1300"/>
            </a:lnSpc>
          </a:pP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clientData/>
  </xdr:twoCellAnchor>
  <xdr:twoCellAnchor>
    <xdr:from>
      <xdr:col>20</xdr:col>
      <xdr:colOff>161925</xdr:colOff>
      <xdr:row>22</xdr:row>
      <xdr:rowOff>152400</xdr:rowOff>
    </xdr:from>
    <xdr:to>
      <xdr:col>25</xdr:col>
      <xdr:colOff>154370</xdr:colOff>
      <xdr:row>27</xdr:row>
      <xdr:rowOff>104775</xdr:rowOff>
    </xdr:to>
    <xdr:grpSp>
      <xdr:nvGrpSpPr>
        <xdr:cNvPr id="49" name="グループ化 48"/>
        <xdr:cNvGrpSpPr/>
      </xdr:nvGrpSpPr>
      <xdr:grpSpPr>
        <a:xfrm>
          <a:off x="3806273" y="4426226"/>
          <a:ext cx="903532" cy="904875"/>
          <a:chOff x="6244936" y="10347614"/>
          <a:chExt cx="901649" cy="904875"/>
        </a:xfrm>
      </xdr:grpSpPr>
      <xdr:sp macro="" textlink="">
        <xdr:nvSpPr>
          <xdr:cNvPr id="50" name="正方形/長方形 49"/>
          <xdr:cNvSpPr/>
        </xdr:nvSpPr>
        <xdr:spPr>
          <a:xfrm>
            <a:off x="6364431" y="10414260"/>
            <a:ext cx="763733" cy="55538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t" anchorCtr="0"/>
          <a:lstStyle/>
          <a:p>
            <a:pPr algn="l">
              <a:lnSpc>
                <a:spcPts val="1300"/>
              </a:lnSpc>
            </a:pPr>
            <a:endParaRPr kumimoji="1" lang="ja-JP" altLang="en-US" sz="900" b="0" cap="none" spc="0">
              <a:ln w="0"/>
              <a:solidFill>
                <a:schemeClr val="tx1"/>
              </a:solidFill>
              <a:effectLst/>
              <a:latin typeface="メイリオ" panose="020B0604030504040204" pitchFamily="50" charset="-128"/>
              <a:ea typeface="メイリオ" panose="020B0604030504040204" pitchFamily="50" charset="-128"/>
            </a:endParaRPr>
          </a:p>
        </xdr:txBody>
      </xdr:sp>
      <xdr:pic>
        <xdr:nvPicPr>
          <xdr:cNvPr id="51" name="図 5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244936" y="10347614"/>
            <a:ext cx="901649" cy="904875"/>
          </a:xfrm>
          <a:prstGeom prst="rect">
            <a:avLst/>
          </a:prstGeom>
        </xdr:spPr>
      </xdr:pic>
      <xdr:grpSp>
        <xdr:nvGrpSpPr>
          <xdr:cNvPr id="52" name="グループ化 51"/>
          <xdr:cNvGrpSpPr/>
        </xdr:nvGrpSpPr>
        <xdr:grpSpPr>
          <a:xfrm>
            <a:off x="6458951" y="10633176"/>
            <a:ext cx="682414" cy="200402"/>
            <a:chOff x="5686425" y="4067174"/>
            <a:chExt cx="828675" cy="390527"/>
          </a:xfrm>
        </xdr:grpSpPr>
        <xdr:sp macro="" textlink="">
          <xdr:nvSpPr>
            <xdr:cNvPr id="53" name="正方形/長方形 52"/>
            <xdr:cNvSpPr/>
          </xdr:nvSpPr>
          <xdr:spPr>
            <a:xfrm>
              <a:off x="5686425" y="4067175"/>
              <a:ext cx="828675" cy="3905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ctr" anchorCtr="0"/>
            <a:lstStyle/>
            <a:p>
              <a:pPr algn="ctr">
                <a:lnSpc>
                  <a:spcPts val="1300"/>
                </a:lnSpc>
              </a:pPr>
              <a:r>
                <a:rPr kumimoji="1" lang="en-US" altLang="ja-JP"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Client PC</a:t>
              </a:r>
              <a:endPar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endParaRPr>
            </a:p>
          </xdr:txBody>
        </xdr:sp>
        <xdr:sp macro="" textlink="">
          <xdr:nvSpPr>
            <xdr:cNvPr id="54" name="正方形/長方形 53"/>
            <xdr:cNvSpPr/>
          </xdr:nvSpPr>
          <xdr:spPr>
            <a:xfrm>
              <a:off x="5686425" y="4067174"/>
              <a:ext cx="828675" cy="3905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72000" bIns="72000" rtlCol="0" anchor="ctr" anchorCtr="0"/>
            <a:lstStyle/>
            <a:p>
              <a:pPr algn="ctr">
                <a:lnSpc>
                  <a:spcPts val="1300"/>
                </a:lnSpc>
              </a:pPr>
              <a:r>
                <a:rPr kumimoji="1" lang="en-US" altLang="ja-JP" sz="900" b="0" cap="none" spc="0">
                  <a:ln w="9525">
                    <a:noFill/>
                  </a:ln>
                  <a:solidFill>
                    <a:schemeClr val="tx1"/>
                  </a:solidFill>
                  <a:effectLst/>
                  <a:latin typeface="メイリオ" panose="020B0604030504040204" pitchFamily="50" charset="-128"/>
                  <a:ea typeface="メイリオ" panose="020B0604030504040204" pitchFamily="50" charset="-128"/>
                </a:rPr>
                <a:t>Client PC</a:t>
              </a:r>
              <a:endParaRPr kumimoji="1" lang="ja-JP" altLang="en-US" sz="900" b="0" cap="none" spc="0">
                <a:ln w="9525">
                  <a:noFill/>
                </a:ln>
                <a:solidFill>
                  <a:schemeClr val="tx1"/>
                </a:solidFill>
                <a:effectLst/>
                <a:latin typeface="メイリオ" panose="020B0604030504040204" pitchFamily="50" charset="-128"/>
                <a:ea typeface="メイリオ" panose="020B0604030504040204" pitchFamily="50" charset="-128"/>
              </a:endParaRPr>
            </a:p>
          </xdr:txBody>
        </xdr:sp>
      </xdr:grpSp>
    </xdr:grpSp>
    <xdr:clientData/>
  </xdr:twoCellAnchor>
  <xdr:twoCellAnchor>
    <xdr:from>
      <xdr:col>42</xdr:col>
      <xdr:colOff>85725</xdr:colOff>
      <xdr:row>13</xdr:row>
      <xdr:rowOff>28575</xdr:rowOff>
    </xdr:from>
    <xdr:to>
      <xdr:col>42</xdr:col>
      <xdr:colOff>85725</xdr:colOff>
      <xdr:row>23</xdr:row>
      <xdr:rowOff>0</xdr:rowOff>
    </xdr:to>
    <xdr:cxnSp macro="">
      <xdr:nvCxnSpPr>
        <xdr:cNvPr id="55" name="直線コネクタ 54"/>
        <xdr:cNvCxnSpPr/>
      </xdr:nvCxnSpPr>
      <xdr:spPr>
        <a:xfrm>
          <a:off x="7686675" y="2581275"/>
          <a:ext cx="0" cy="1876425"/>
        </a:xfrm>
        <a:prstGeom prst="line">
          <a:avLst/>
        </a:prstGeom>
        <a:ln w="38100">
          <a:solidFill>
            <a:schemeClr val="accent6"/>
          </a:solidFill>
          <a:headEnd type="stealth"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44</xdr:col>
      <xdr:colOff>0</xdr:colOff>
      <xdr:row>20</xdr:row>
      <xdr:rowOff>79271</xdr:rowOff>
    </xdr:from>
    <xdr:to>
      <xdr:col>49</xdr:col>
      <xdr:colOff>26193</xdr:colOff>
      <xdr:row>23</xdr:row>
      <xdr:rowOff>85725</xdr:rowOff>
    </xdr:to>
    <xdr:pic>
      <xdr:nvPicPr>
        <xdr:cNvPr id="56" name="図 55"/>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2900" y="3965471"/>
          <a:ext cx="931068" cy="577954"/>
        </a:xfrm>
        <a:prstGeom prst="rect">
          <a:avLst/>
        </a:prstGeom>
      </xdr:spPr>
    </xdr:pic>
    <xdr:clientData/>
  </xdr:twoCellAnchor>
  <xdr:twoCellAnchor>
    <xdr:from>
      <xdr:col>43</xdr:col>
      <xdr:colOff>95250</xdr:colOff>
      <xdr:row>20</xdr:row>
      <xdr:rowOff>171450</xdr:rowOff>
    </xdr:from>
    <xdr:to>
      <xdr:col>50</xdr:col>
      <xdr:colOff>95250</xdr:colOff>
      <xdr:row>23</xdr:row>
      <xdr:rowOff>0</xdr:rowOff>
    </xdr:to>
    <xdr:grpSp>
      <xdr:nvGrpSpPr>
        <xdr:cNvPr id="57" name="グループ化 56"/>
        <xdr:cNvGrpSpPr/>
      </xdr:nvGrpSpPr>
      <xdr:grpSpPr>
        <a:xfrm>
          <a:off x="7930598" y="4064276"/>
          <a:ext cx="1213402" cy="400050"/>
          <a:chOff x="7781925" y="4819650"/>
          <a:chExt cx="1266825" cy="400050"/>
        </a:xfrm>
      </xdr:grpSpPr>
      <xdr:sp macro="" textlink="">
        <xdr:nvSpPr>
          <xdr:cNvPr id="58" name="正方形/長方形 57"/>
          <xdr:cNvSpPr/>
        </xdr:nvSpPr>
        <xdr:spPr>
          <a:xfrm>
            <a:off x="7781925" y="4838699"/>
            <a:ext cx="1263869"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年間保守計画</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情報入力・表示</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59" name="正方形/長方形 58"/>
          <xdr:cNvSpPr/>
        </xdr:nvSpPr>
        <xdr:spPr>
          <a:xfrm>
            <a:off x="7784881" y="4819650"/>
            <a:ext cx="1263869"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年間保守計画</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情報入力・表示</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46</xdr:col>
      <xdr:colOff>95249</xdr:colOff>
      <xdr:row>8</xdr:row>
      <xdr:rowOff>47625</xdr:rowOff>
    </xdr:from>
    <xdr:to>
      <xdr:col>46</xdr:col>
      <xdr:colOff>103584</xdr:colOff>
      <xdr:row>20</xdr:row>
      <xdr:rowOff>79271</xdr:rowOff>
    </xdr:to>
    <xdr:cxnSp macro="">
      <xdr:nvCxnSpPr>
        <xdr:cNvPr id="60" name="直線コネクタ 59"/>
        <xdr:cNvCxnSpPr>
          <a:endCxn id="56" idx="0"/>
        </xdr:cNvCxnSpPr>
      </xdr:nvCxnSpPr>
      <xdr:spPr>
        <a:xfrm>
          <a:off x="8420099" y="1647825"/>
          <a:ext cx="8335" cy="2317646"/>
        </a:xfrm>
        <a:prstGeom prst="line">
          <a:avLst/>
        </a:prstGeom>
        <a:ln w="38100">
          <a:solidFill>
            <a:schemeClr val="accent6"/>
          </a:solidFill>
          <a:headEnd type="stealth"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43</xdr:col>
      <xdr:colOff>2956</xdr:colOff>
      <xdr:row>4</xdr:row>
      <xdr:rowOff>104775</xdr:rowOff>
    </xdr:from>
    <xdr:to>
      <xdr:col>50</xdr:col>
      <xdr:colOff>0</xdr:colOff>
      <xdr:row>8</xdr:row>
      <xdr:rowOff>76200</xdr:rowOff>
    </xdr:to>
    <xdr:grpSp>
      <xdr:nvGrpSpPr>
        <xdr:cNvPr id="61" name="グループ化 60"/>
        <xdr:cNvGrpSpPr/>
      </xdr:nvGrpSpPr>
      <xdr:grpSpPr>
        <a:xfrm>
          <a:off x="7838304" y="949601"/>
          <a:ext cx="1272566" cy="733425"/>
          <a:chOff x="7173310" y="1631403"/>
          <a:chExt cx="1287518" cy="733425"/>
        </a:xfrm>
      </xdr:grpSpPr>
      <xdr:pic>
        <xdr:nvPicPr>
          <xdr:cNvPr id="62" name="図 6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1172" y="1631403"/>
            <a:ext cx="572750" cy="542926"/>
          </a:xfrm>
          <a:prstGeom prst="rect">
            <a:avLst/>
          </a:prstGeom>
        </xdr:spPr>
      </xdr:pic>
      <xdr:sp macro="" textlink="">
        <xdr:nvSpPr>
          <xdr:cNvPr id="63" name="正方形/長方形 62"/>
          <xdr:cNvSpPr/>
        </xdr:nvSpPr>
        <xdr:spPr>
          <a:xfrm>
            <a:off x="7173310" y="2174328"/>
            <a:ext cx="1287518"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年間保守計画データ</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39</xdr:col>
      <xdr:colOff>2956</xdr:colOff>
      <xdr:row>9</xdr:row>
      <xdr:rowOff>129985</xdr:rowOff>
    </xdr:from>
    <xdr:to>
      <xdr:col>46</xdr:col>
      <xdr:colOff>0</xdr:colOff>
      <xdr:row>13</xdr:row>
      <xdr:rowOff>101410</xdr:rowOff>
    </xdr:to>
    <xdr:grpSp>
      <xdr:nvGrpSpPr>
        <xdr:cNvPr id="64" name="グループ化 63"/>
        <xdr:cNvGrpSpPr/>
      </xdr:nvGrpSpPr>
      <xdr:grpSpPr>
        <a:xfrm>
          <a:off x="7109434" y="1927311"/>
          <a:ext cx="1272566" cy="733425"/>
          <a:chOff x="7173310" y="1631403"/>
          <a:chExt cx="1287518" cy="733425"/>
        </a:xfrm>
      </xdr:grpSpPr>
      <xdr:pic>
        <xdr:nvPicPr>
          <xdr:cNvPr id="65" name="図 6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1172" y="1631403"/>
            <a:ext cx="572750" cy="542926"/>
          </a:xfrm>
          <a:prstGeom prst="rect">
            <a:avLst/>
          </a:prstGeom>
        </xdr:spPr>
      </xdr:pic>
      <xdr:sp macro="" textlink="">
        <xdr:nvSpPr>
          <xdr:cNvPr id="66" name="正方形/長方形 65"/>
          <xdr:cNvSpPr/>
        </xdr:nvSpPr>
        <xdr:spPr>
          <a:xfrm>
            <a:off x="7173310" y="2174328"/>
            <a:ext cx="1287518"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月間保守計画データ</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25</xdr:col>
      <xdr:colOff>181840</xdr:colOff>
      <xdr:row>21</xdr:row>
      <xdr:rowOff>71244</xdr:rowOff>
    </xdr:from>
    <xdr:to>
      <xdr:col>30</xdr:col>
      <xdr:colOff>493</xdr:colOff>
      <xdr:row>25</xdr:row>
      <xdr:rowOff>0</xdr:rowOff>
    </xdr:to>
    <xdr:grpSp>
      <xdr:nvGrpSpPr>
        <xdr:cNvPr id="67" name="グループ化 66"/>
        <xdr:cNvGrpSpPr/>
      </xdr:nvGrpSpPr>
      <xdr:grpSpPr>
        <a:xfrm>
          <a:off x="4737275" y="4154570"/>
          <a:ext cx="729740" cy="690756"/>
          <a:chOff x="5754022" y="4528944"/>
          <a:chExt cx="723908" cy="690756"/>
        </a:xfrm>
      </xdr:grpSpPr>
      <xdr:pic>
        <xdr:nvPicPr>
          <xdr:cNvPr id="68" name="図 6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24550" y="4528944"/>
            <a:ext cx="517508" cy="443106"/>
          </a:xfrm>
          <a:prstGeom prst="rect">
            <a:avLst/>
          </a:prstGeom>
        </xdr:spPr>
      </xdr:pic>
      <xdr:grpSp>
        <xdr:nvGrpSpPr>
          <xdr:cNvPr id="69" name="グループ化 68"/>
          <xdr:cNvGrpSpPr/>
        </xdr:nvGrpSpPr>
        <xdr:grpSpPr>
          <a:xfrm>
            <a:off x="5754022" y="4648200"/>
            <a:ext cx="723908" cy="571500"/>
            <a:chOff x="7846364" y="5400675"/>
            <a:chExt cx="723908" cy="571500"/>
          </a:xfrm>
        </xdr:grpSpPr>
        <xdr:sp macro="" textlink="">
          <xdr:nvSpPr>
            <xdr:cNvPr id="70" name="正方形/長方形 69"/>
            <xdr:cNvSpPr/>
          </xdr:nvSpPr>
          <xdr:spPr>
            <a:xfrm>
              <a:off x="7846364" y="5400675"/>
              <a:ext cx="723900"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製造部品</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係数管理</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71" name="正方形/長方形 70"/>
            <xdr:cNvSpPr/>
          </xdr:nvSpPr>
          <xdr:spPr>
            <a:xfrm>
              <a:off x="7846372" y="5400675"/>
              <a:ext cx="723900"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製造部品</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係数管理</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grpSp>
    <xdr:clientData/>
  </xdr:twoCellAnchor>
  <xdr:twoCellAnchor>
    <xdr:from>
      <xdr:col>26</xdr:col>
      <xdr:colOff>150830</xdr:colOff>
      <xdr:row>15</xdr:row>
      <xdr:rowOff>128392</xdr:rowOff>
    </xdr:from>
    <xdr:to>
      <xdr:col>29</xdr:col>
      <xdr:colOff>171450</xdr:colOff>
      <xdr:row>18</xdr:row>
      <xdr:rowOff>99818</xdr:rowOff>
    </xdr:to>
    <xdr:pic>
      <xdr:nvPicPr>
        <xdr:cNvPr id="72" name="図 7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56180" y="3062092"/>
          <a:ext cx="563545" cy="542926"/>
        </a:xfrm>
        <a:prstGeom prst="rect">
          <a:avLst/>
        </a:prstGeom>
      </xdr:spPr>
    </xdr:pic>
    <xdr:clientData/>
  </xdr:twoCellAnchor>
  <xdr:twoCellAnchor>
    <xdr:from>
      <xdr:col>25</xdr:col>
      <xdr:colOff>171450</xdr:colOff>
      <xdr:row>14</xdr:row>
      <xdr:rowOff>99818</xdr:rowOff>
    </xdr:from>
    <xdr:to>
      <xdr:col>30</xdr:col>
      <xdr:colOff>171450</xdr:colOff>
      <xdr:row>16</xdr:row>
      <xdr:rowOff>99818</xdr:rowOff>
    </xdr:to>
    <xdr:grpSp>
      <xdr:nvGrpSpPr>
        <xdr:cNvPr id="73" name="グループ化 72"/>
        <xdr:cNvGrpSpPr/>
      </xdr:nvGrpSpPr>
      <xdr:grpSpPr>
        <a:xfrm>
          <a:off x="4726885" y="2849644"/>
          <a:ext cx="911087" cy="381000"/>
          <a:chOff x="4162425" y="3886200"/>
          <a:chExt cx="904875" cy="381000"/>
        </a:xfrm>
      </xdr:grpSpPr>
      <xdr:sp macro="" textlink="">
        <xdr:nvSpPr>
          <xdr:cNvPr id="74" name="正方形/長方形 73"/>
          <xdr:cNvSpPr/>
        </xdr:nvSpPr>
        <xdr:spPr>
          <a:xfrm>
            <a:off x="4162425" y="3886200"/>
            <a:ext cx="90487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製造部品</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係数マスタ</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75" name="正方形/長方形 74"/>
          <xdr:cNvSpPr/>
        </xdr:nvSpPr>
        <xdr:spPr>
          <a:xfrm>
            <a:off x="4162425" y="3886200"/>
            <a:ext cx="90487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製造部品</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係数マスタ</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28</xdr:col>
      <xdr:colOff>68254</xdr:colOff>
      <xdr:row>18</xdr:row>
      <xdr:rowOff>99818</xdr:rowOff>
    </xdr:from>
    <xdr:to>
      <xdr:col>28</xdr:col>
      <xdr:colOff>70653</xdr:colOff>
      <xdr:row>21</xdr:row>
      <xdr:rowOff>71244</xdr:rowOff>
    </xdr:to>
    <xdr:cxnSp macro="">
      <xdr:nvCxnSpPr>
        <xdr:cNvPr id="76" name="直線コネクタ 75"/>
        <xdr:cNvCxnSpPr>
          <a:stCxn id="72" idx="2"/>
          <a:endCxn id="68" idx="0"/>
        </xdr:cNvCxnSpPr>
      </xdr:nvCxnSpPr>
      <xdr:spPr>
        <a:xfrm flipH="1">
          <a:off x="5135554" y="3605018"/>
          <a:ext cx="2399" cy="542926"/>
        </a:xfrm>
        <a:prstGeom prst="line">
          <a:avLst/>
        </a:prstGeom>
        <a:ln w="38100">
          <a:solidFill>
            <a:schemeClr val="accent6"/>
          </a:solidFill>
          <a:headEnd type="stealth"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17</xdr:col>
      <xdr:colOff>10716</xdr:colOff>
      <xdr:row>20</xdr:row>
      <xdr:rowOff>117894</xdr:rowOff>
    </xdr:from>
    <xdr:to>
      <xdr:col>20</xdr:col>
      <xdr:colOff>8727</xdr:colOff>
      <xdr:row>22</xdr:row>
      <xdr:rowOff>0</xdr:rowOff>
    </xdr:to>
    <xdr:pic>
      <xdr:nvPicPr>
        <xdr:cNvPr id="77" name="図 7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87291" y="4004094"/>
          <a:ext cx="540936" cy="263106"/>
        </a:xfrm>
        <a:prstGeom prst="rect">
          <a:avLst/>
        </a:prstGeom>
      </xdr:spPr>
    </xdr:pic>
    <xdr:clientData/>
  </xdr:twoCellAnchor>
  <xdr:twoCellAnchor>
    <xdr:from>
      <xdr:col>13</xdr:col>
      <xdr:colOff>66675</xdr:colOff>
      <xdr:row>16</xdr:row>
      <xdr:rowOff>117893</xdr:rowOff>
    </xdr:from>
    <xdr:to>
      <xdr:col>22</xdr:col>
      <xdr:colOff>66675</xdr:colOff>
      <xdr:row>20</xdr:row>
      <xdr:rowOff>117893</xdr:rowOff>
    </xdr:to>
    <xdr:grpSp>
      <xdr:nvGrpSpPr>
        <xdr:cNvPr id="78" name="グループ化 77"/>
        <xdr:cNvGrpSpPr/>
      </xdr:nvGrpSpPr>
      <xdr:grpSpPr>
        <a:xfrm>
          <a:off x="2435501" y="3248719"/>
          <a:ext cx="1639957" cy="762000"/>
          <a:chOff x="3036094" y="4452938"/>
          <a:chExt cx="1607344" cy="762000"/>
        </a:xfrm>
      </xdr:grpSpPr>
      <xdr:sp macro="" textlink="">
        <xdr:nvSpPr>
          <xdr:cNvPr id="79" name="正方形/長方形 78"/>
          <xdr:cNvSpPr/>
        </xdr:nvSpPr>
        <xdr:spPr>
          <a:xfrm>
            <a:off x="3036094" y="4452938"/>
            <a:ext cx="1607344"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バッチ処理結果をメール通知</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・更新データの有り無し</a:t>
            </a:r>
            <a:endPar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・バッチ処理の終了</a:t>
            </a:r>
            <a:endParaRPr kumimoji="1" lang="en-US" altLang="ja-JP"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他</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80" name="正方形/長方形 79"/>
          <xdr:cNvSpPr/>
        </xdr:nvSpPr>
        <xdr:spPr>
          <a:xfrm>
            <a:off x="3036094" y="4452938"/>
            <a:ext cx="1607344" cy="762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バッチ処理結果をメール通知</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・更新データの有り無し</a:t>
            </a:r>
            <a:endParaRPr kumimoji="1" lang="en-US" altLang="ja-JP" sz="900" b="0" cap="none" spc="0">
              <a:ln w="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・バッチ処理の終了</a:t>
            </a:r>
            <a:endParaRPr kumimoji="1" lang="en-US" altLang="ja-JP" sz="900" b="0" cap="none" spc="0">
              <a:ln w="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l"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他</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editAs="oneCell">
    <xdr:from>
      <xdr:col>19</xdr:col>
      <xdr:colOff>0</xdr:colOff>
      <xdr:row>28</xdr:row>
      <xdr:rowOff>0</xdr:rowOff>
    </xdr:from>
    <xdr:to>
      <xdr:col>22</xdr:col>
      <xdr:colOff>0</xdr:colOff>
      <xdr:row>31</xdr:row>
      <xdr:rowOff>15685</xdr:rowOff>
    </xdr:to>
    <xdr:pic>
      <xdr:nvPicPr>
        <xdr:cNvPr id="81" name="図 8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38525" y="5410200"/>
          <a:ext cx="542925" cy="587185"/>
        </a:xfrm>
        <a:prstGeom prst="rect">
          <a:avLst/>
        </a:prstGeom>
      </xdr:spPr>
    </xdr:pic>
    <xdr:clientData/>
  </xdr:twoCellAnchor>
  <xdr:twoCellAnchor>
    <xdr:from>
      <xdr:col>22</xdr:col>
      <xdr:colOff>0</xdr:colOff>
      <xdr:row>30</xdr:row>
      <xdr:rowOff>0</xdr:rowOff>
    </xdr:from>
    <xdr:to>
      <xdr:col>47</xdr:col>
      <xdr:colOff>1</xdr:colOff>
      <xdr:row>30</xdr:row>
      <xdr:rowOff>0</xdr:rowOff>
    </xdr:to>
    <xdr:cxnSp macro="">
      <xdr:nvCxnSpPr>
        <xdr:cNvPr id="82" name="直線コネクタ 81"/>
        <xdr:cNvCxnSpPr/>
      </xdr:nvCxnSpPr>
      <xdr:spPr>
        <a:xfrm flipH="1">
          <a:off x="3981450" y="5791200"/>
          <a:ext cx="4524376" cy="0"/>
        </a:xfrm>
        <a:prstGeom prst="line">
          <a:avLst/>
        </a:prstGeom>
        <a:ln w="38100">
          <a:solidFill>
            <a:schemeClr val="accent6"/>
          </a:solidFill>
          <a:headEnd type="none"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179731</xdr:colOff>
      <xdr:row>29</xdr:row>
      <xdr:rowOff>19050</xdr:rowOff>
    </xdr:from>
    <xdr:to>
      <xdr:col>31</xdr:col>
      <xdr:colOff>0</xdr:colOff>
      <xdr:row>30</xdr:row>
      <xdr:rowOff>19050</xdr:rowOff>
    </xdr:to>
    <xdr:sp macro="" textlink="">
      <xdr:nvSpPr>
        <xdr:cNvPr id="83" name="正方形/長方形 82"/>
        <xdr:cNvSpPr/>
      </xdr:nvSpPr>
      <xdr:spPr>
        <a:xfrm>
          <a:off x="4342156" y="5619750"/>
          <a:ext cx="1268069"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エクセルデータ出力</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clientData/>
  </xdr:twoCellAnchor>
  <xdr:twoCellAnchor>
    <xdr:from>
      <xdr:col>29</xdr:col>
      <xdr:colOff>134217</xdr:colOff>
      <xdr:row>21</xdr:row>
      <xdr:rowOff>71244</xdr:rowOff>
    </xdr:from>
    <xdr:to>
      <xdr:col>35</xdr:col>
      <xdr:colOff>5</xdr:colOff>
      <xdr:row>25</xdr:row>
      <xdr:rowOff>0</xdr:rowOff>
    </xdr:to>
    <xdr:grpSp>
      <xdr:nvGrpSpPr>
        <xdr:cNvPr id="84" name="グループ化 83"/>
        <xdr:cNvGrpSpPr/>
      </xdr:nvGrpSpPr>
      <xdr:grpSpPr>
        <a:xfrm>
          <a:off x="5418521" y="4154570"/>
          <a:ext cx="959093" cy="690756"/>
          <a:chOff x="5719273" y="4528944"/>
          <a:chExt cx="951642" cy="690756"/>
        </a:xfrm>
      </xdr:grpSpPr>
      <xdr:pic>
        <xdr:nvPicPr>
          <xdr:cNvPr id="85" name="図 8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24550" y="4528944"/>
            <a:ext cx="517508" cy="443106"/>
          </a:xfrm>
          <a:prstGeom prst="rect">
            <a:avLst/>
          </a:prstGeom>
        </xdr:spPr>
      </xdr:pic>
      <xdr:grpSp>
        <xdr:nvGrpSpPr>
          <xdr:cNvPr id="86" name="グループ化 85"/>
          <xdr:cNvGrpSpPr/>
        </xdr:nvGrpSpPr>
        <xdr:grpSpPr>
          <a:xfrm>
            <a:off x="5719273" y="4648200"/>
            <a:ext cx="951642" cy="571500"/>
            <a:chOff x="7811615" y="5400675"/>
            <a:chExt cx="951642" cy="571500"/>
          </a:xfrm>
        </xdr:grpSpPr>
        <xdr:sp macro="" textlink="">
          <xdr:nvSpPr>
            <xdr:cNvPr id="87" name="正方形/長方形 86"/>
            <xdr:cNvSpPr/>
          </xdr:nvSpPr>
          <xdr:spPr>
            <a:xfrm>
              <a:off x="7811621" y="5400675"/>
              <a:ext cx="95163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部品番号</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リンク情報管理</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88" name="正方形/長方形 87"/>
            <xdr:cNvSpPr/>
          </xdr:nvSpPr>
          <xdr:spPr>
            <a:xfrm>
              <a:off x="7811615" y="5400675"/>
              <a:ext cx="951639"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部品番号</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リンク情報管理</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grpSp>
    <xdr:clientData/>
  </xdr:twoCellAnchor>
  <xdr:twoCellAnchor>
    <xdr:from>
      <xdr:col>30</xdr:col>
      <xdr:colOff>141305</xdr:colOff>
      <xdr:row>15</xdr:row>
      <xdr:rowOff>128392</xdr:rowOff>
    </xdr:from>
    <xdr:to>
      <xdr:col>33</xdr:col>
      <xdr:colOff>161925</xdr:colOff>
      <xdr:row>18</xdr:row>
      <xdr:rowOff>99818</xdr:rowOff>
    </xdr:to>
    <xdr:pic>
      <xdr:nvPicPr>
        <xdr:cNvPr id="89" name="図 8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70555" y="3062092"/>
          <a:ext cx="563545" cy="542926"/>
        </a:xfrm>
        <a:prstGeom prst="rect">
          <a:avLst/>
        </a:prstGeom>
      </xdr:spPr>
    </xdr:pic>
    <xdr:clientData/>
  </xdr:twoCellAnchor>
  <xdr:twoCellAnchor>
    <xdr:from>
      <xdr:col>32</xdr:col>
      <xdr:colOff>55250</xdr:colOff>
      <xdr:row>18</xdr:row>
      <xdr:rowOff>99818</xdr:rowOff>
    </xdr:from>
    <xdr:to>
      <xdr:col>32</xdr:col>
      <xdr:colOff>60695</xdr:colOff>
      <xdr:row>21</xdr:row>
      <xdr:rowOff>71244</xdr:rowOff>
    </xdr:to>
    <xdr:cxnSp macro="">
      <xdr:nvCxnSpPr>
        <xdr:cNvPr id="90" name="直線コネクタ 89"/>
        <xdr:cNvCxnSpPr>
          <a:stCxn id="89" idx="2"/>
          <a:endCxn id="85" idx="0"/>
        </xdr:cNvCxnSpPr>
      </xdr:nvCxnSpPr>
      <xdr:spPr>
        <a:xfrm flipH="1">
          <a:off x="5874159" y="3606750"/>
          <a:ext cx="5445" cy="542926"/>
        </a:xfrm>
        <a:prstGeom prst="line">
          <a:avLst/>
        </a:prstGeom>
        <a:ln w="38100">
          <a:solidFill>
            <a:schemeClr val="accent6"/>
          </a:solidFill>
          <a:headEnd type="stealth"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161925</xdr:colOff>
      <xdr:row>14</xdr:row>
      <xdr:rowOff>99818</xdr:rowOff>
    </xdr:from>
    <xdr:to>
      <xdr:col>34</xdr:col>
      <xdr:colOff>161925</xdr:colOff>
      <xdr:row>16</xdr:row>
      <xdr:rowOff>99818</xdr:rowOff>
    </xdr:to>
    <xdr:grpSp>
      <xdr:nvGrpSpPr>
        <xdr:cNvPr id="91" name="グループ化 90"/>
        <xdr:cNvGrpSpPr/>
      </xdr:nvGrpSpPr>
      <xdr:grpSpPr>
        <a:xfrm>
          <a:off x="5446229" y="2849644"/>
          <a:ext cx="911087" cy="381000"/>
          <a:chOff x="5429250" y="10944225"/>
          <a:chExt cx="904875" cy="381000"/>
        </a:xfrm>
      </xdr:grpSpPr>
      <xdr:sp macro="" textlink="">
        <xdr:nvSpPr>
          <xdr:cNvPr id="92" name="正方形/長方形 91"/>
          <xdr:cNvSpPr/>
        </xdr:nvSpPr>
        <xdr:spPr>
          <a:xfrm>
            <a:off x="5429250" y="10944225"/>
            <a:ext cx="90487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部品番号</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リンク情報</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93" name="正方形/長方形 92"/>
          <xdr:cNvSpPr/>
        </xdr:nvSpPr>
        <xdr:spPr>
          <a:xfrm>
            <a:off x="5429250" y="10944225"/>
            <a:ext cx="904875"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部品番号</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リンク情報</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35</xdr:col>
      <xdr:colOff>2454</xdr:colOff>
      <xdr:row>21</xdr:row>
      <xdr:rowOff>71244</xdr:rowOff>
    </xdr:from>
    <xdr:to>
      <xdr:col>40</xdr:col>
      <xdr:colOff>0</xdr:colOff>
      <xdr:row>25</xdr:row>
      <xdr:rowOff>0</xdr:rowOff>
    </xdr:to>
    <xdr:grpSp>
      <xdr:nvGrpSpPr>
        <xdr:cNvPr id="94" name="グループ化 93"/>
        <xdr:cNvGrpSpPr/>
      </xdr:nvGrpSpPr>
      <xdr:grpSpPr>
        <a:xfrm>
          <a:off x="6380063" y="4154570"/>
          <a:ext cx="908633" cy="690756"/>
          <a:chOff x="5814394" y="4528944"/>
          <a:chExt cx="904682" cy="690756"/>
        </a:xfrm>
      </xdr:grpSpPr>
      <xdr:pic>
        <xdr:nvPicPr>
          <xdr:cNvPr id="95" name="図 9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81700" y="4528944"/>
            <a:ext cx="517508" cy="443106"/>
          </a:xfrm>
          <a:prstGeom prst="rect">
            <a:avLst/>
          </a:prstGeom>
        </xdr:spPr>
      </xdr:pic>
      <xdr:grpSp>
        <xdr:nvGrpSpPr>
          <xdr:cNvPr id="96" name="グループ化 95"/>
          <xdr:cNvGrpSpPr/>
        </xdr:nvGrpSpPr>
        <xdr:grpSpPr>
          <a:xfrm>
            <a:off x="5814394" y="4648200"/>
            <a:ext cx="904682" cy="571500"/>
            <a:chOff x="7906736" y="5400675"/>
            <a:chExt cx="904682" cy="571500"/>
          </a:xfrm>
        </xdr:grpSpPr>
        <xdr:sp macro="" textlink="">
          <xdr:nvSpPr>
            <xdr:cNvPr id="97" name="正方形/長方形 96"/>
            <xdr:cNvSpPr/>
          </xdr:nvSpPr>
          <xdr:spPr>
            <a:xfrm>
              <a:off x="7906737" y="5400675"/>
              <a:ext cx="904679"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大日程部品番号</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リンク情報管理</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98" name="正方形/長方形 97"/>
            <xdr:cNvSpPr/>
          </xdr:nvSpPr>
          <xdr:spPr>
            <a:xfrm>
              <a:off x="7906736" y="5400675"/>
              <a:ext cx="904682"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大日程部品番号</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リンク情報管理</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grpSp>
    <xdr:clientData/>
  </xdr:twoCellAnchor>
  <xdr:twoCellAnchor>
    <xdr:from>
      <xdr:col>35</xdr:col>
      <xdr:colOff>140515</xdr:colOff>
      <xdr:row>15</xdr:row>
      <xdr:rowOff>128392</xdr:rowOff>
    </xdr:from>
    <xdr:to>
      <xdr:col>38</xdr:col>
      <xdr:colOff>161134</xdr:colOff>
      <xdr:row>18</xdr:row>
      <xdr:rowOff>99818</xdr:rowOff>
    </xdr:to>
    <xdr:pic>
      <xdr:nvPicPr>
        <xdr:cNvPr id="99" name="図 9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91296" y="3057330"/>
          <a:ext cx="556401" cy="542926"/>
        </a:xfrm>
        <a:prstGeom prst="rect">
          <a:avLst/>
        </a:prstGeom>
      </xdr:spPr>
    </xdr:pic>
    <xdr:clientData/>
  </xdr:twoCellAnchor>
  <xdr:twoCellAnchor>
    <xdr:from>
      <xdr:col>37</xdr:col>
      <xdr:colOff>60337</xdr:colOff>
      <xdr:row>18</xdr:row>
      <xdr:rowOff>99818</xdr:rowOff>
    </xdr:from>
    <xdr:to>
      <xdr:col>37</xdr:col>
      <xdr:colOff>64305</xdr:colOff>
      <xdr:row>21</xdr:row>
      <xdr:rowOff>71244</xdr:rowOff>
    </xdr:to>
    <xdr:cxnSp macro="">
      <xdr:nvCxnSpPr>
        <xdr:cNvPr id="100" name="直線コネクタ 99"/>
        <xdr:cNvCxnSpPr>
          <a:stCxn id="99" idx="2"/>
          <a:endCxn id="95" idx="0"/>
        </xdr:cNvCxnSpPr>
      </xdr:nvCxnSpPr>
      <xdr:spPr>
        <a:xfrm>
          <a:off x="6668306" y="3600256"/>
          <a:ext cx="3968" cy="542926"/>
        </a:xfrm>
        <a:prstGeom prst="line">
          <a:avLst/>
        </a:prstGeom>
        <a:ln w="38100">
          <a:solidFill>
            <a:schemeClr val="accent6"/>
          </a:solidFill>
          <a:headEnd type="stealth" w="lg" len="med"/>
          <a:tailEnd type="stealth"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35</xdr:col>
      <xdr:colOff>1417</xdr:colOff>
      <xdr:row>13</xdr:row>
      <xdr:rowOff>180975</xdr:rowOff>
    </xdr:from>
    <xdr:to>
      <xdr:col>39</xdr:col>
      <xdr:colOff>177805</xdr:colOff>
      <xdr:row>17</xdr:row>
      <xdr:rowOff>0</xdr:rowOff>
    </xdr:to>
    <xdr:grpSp>
      <xdr:nvGrpSpPr>
        <xdr:cNvPr id="101" name="グループ化 100"/>
        <xdr:cNvGrpSpPr/>
      </xdr:nvGrpSpPr>
      <xdr:grpSpPr>
        <a:xfrm>
          <a:off x="6379026" y="2740301"/>
          <a:ext cx="905257" cy="581025"/>
          <a:chOff x="5448148" y="8739382"/>
          <a:chExt cx="904881" cy="581025"/>
        </a:xfrm>
      </xdr:grpSpPr>
      <xdr:sp macro="" textlink="">
        <xdr:nvSpPr>
          <xdr:cNvPr id="102" name="正方形/長方形 101"/>
          <xdr:cNvSpPr/>
        </xdr:nvSpPr>
        <xdr:spPr>
          <a:xfrm>
            <a:off x="5448154" y="8748907"/>
            <a:ext cx="904875"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大日程</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部品番号</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リンク情報</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103" name="正方形/長方形 102"/>
          <xdr:cNvSpPr/>
        </xdr:nvSpPr>
        <xdr:spPr>
          <a:xfrm>
            <a:off x="5448148" y="8739382"/>
            <a:ext cx="904875"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大日程</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部品番号</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cs typeface="+mn-cs"/>
              </a:rPr>
              <a:t>リンク情報</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26</xdr:col>
      <xdr:colOff>114300</xdr:colOff>
      <xdr:row>10</xdr:row>
      <xdr:rowOff>19050</xdr:rowOff>
    </xdr:from>
    <xdr:to>
      <xdr:col>30</xdr:col>
      <xdr:colOff>67020</xdr:colOff>
      <xdr:row>12</xdr:row>
      <xdr:rowOff>19050</xdr:rowOff>
    </xdr:to>
    <xdr:grpSp>
      <xdr:nvGrpSpPr>
        <xdr:cNvPr id="104" name="グループ化 103"/>
        <xdr:cNvGrpSpPr/>
      </xdr:nvGrpSpPr>
      <xdr:grpSpPr>
        <a:xfrm>
          <a:off x="4851952" y="2006876"/>
          <a:ext cx="681590" cy="381000"/>
          <a:chOff x="5295556" y="11325225"/>
          <a:chExt cx="676620" cy="381000"/>
        </a:xfrm>
      </xdr:grpSpPr>
      <xdr:sp macro="" textlink="">
        <xdr:nvSpPr>
          <xdr:cNvPr id="105" name="正方形/長方形 104"/>
          <xdr:cNvSpPr/>
        </xdr:nvSpPr>
        <xdr:spPr>
          <a:xfrm>
            <a:off x="5295556" y="11325225"/>
            <a:ext cx="67662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ysClr val="windowText" lastClr="000000"/>
                </a:solidFill>
                <a:effectLst/>
                <a:latin typeface="メイリオ" panose="020B0604030504040204" pitchFamily="50" charset="-128"/>
                <a:ea typeface="メイリオ" panose="020B0604030504040204" pitchFamily="50" charset="-128"/>
                <a:cs typeface="+mn-cs"/>
              </a:rPr>
              <a:t>大日程</a:t>
            </a:r>
            <a:endParaRPr kumimoji="1" lang="ja-JP" altLang="en-US" sz="900" b="0" cap="none" spc="0">
              <a:ln w="38100">
                <a:solidFill>
                  <a:schemeClr val="bg1"/>
                </a:solidFill>
              </a:ln>
              <a:solidFill>
                <a:sysClr val="windowText" lastClr="000000"/>
              </a:solidFill>
              <a:effectLst/>
              <a:latin typeface="メイリオ" panose="020B0604030504040204" pitchFamily="50" charset="-128"/>
              <a:ea typeface="メイリオ" panose="020B0604030504040204" pitchFamily="50" charset="-128"/>
            </a:endParaRPr>
          </a:p>
        </xdr:txBody>
      </xdr:sp>
      <xdr:sp macro="" textlink="">
        <xdr:nvSpPr>
          <xdr:cNvPr id="106" name="正方形/長方形 105"/>
          <xdr:cNvSpPr/>
        </xdr:nvSpPr>
        <xdr:spPr>
          <a:xfrm>
            <a:off x="5295556" y="11325225"/>
            <a:ext cx="67662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大日程</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25</xdr:col>
      <xdr:colOff>161925</xdr:colOff>
      <xdr:row>3</xdr:row>
      <xdr:rowOff>28576</xdr:rowOff>
    </xdr:from>
    <xdr:to>
      <xdr:col>30</xdr:col>
      <xdr:colOff>161925</xdr:colOff>
      <xdr:row>6</xdr:row>
      <xdr:rowOff>0</xdr:rowOff>
    </xdr:to>
    <xdr:grpSp>
      <xdr:nvGrpSpPr>
        <xdr:cNvPr id="107" name="グループ化 106"/>
        <xdr:cNvGrpSpPr/>
      </xdr:nvGrpSpPr>
      <xdr:grpSpPr>
        <a:xfrm>
          <a:off x="4717360" y="682902"/>
          <a:ext cx="911087" cy="542924"/>
          <a:chOff x="5067300" y="10753725"/>
          <a:chExt cx="904875" cy="542924"/>
        </a:xfrm>
      </xdr:grpSpPr>
      <xdr:sp macro="" textlink="">
        <xdr:nvSpPr>
          <xdr:cNvPr id="108" name="正方形/長方形 107"/>
          <xdr:cNvSpPr/>
        </xdr:nvSpPr>
        <xdr:spPr>
          <a:xfrm>
            <a:off x="5067300" y="10753725"/>
            <a:ext cx="904875" cy="54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ja-JP" sz="900" b="0">
                <a:ln w="38100">
                  <a:solidFill>
                    <a:schemeClr val="bg1"/>
                  </a:solidFill>
                </a:ln>
                <a:solidFill>
                  <a:sysClr val="windowText" lastClr="000000"/>
                </a:solidFill>
                <a:effectLst/>
                <a:latin typeface="メイリオ" panose="020B0604030504040204" pitchFamily="50" charset="-128"/>
                <a:ea typeface="メイリオ" panose="020B0604030504040204" pitchFamily="50" charset="-128"/>
                <a:cs typeface="+mn-cs"/>
              </a:rPr>
              <a:t>生産台数推移</a:t>
            </a:r>
            <a:endParaRPr kumimoji="1" lang="ja-JP" altLang="en-US" sz="900" b="0" cap="none" spc="0">
              <a:ln w="38100">
                <a:solidFill>
                  <a:schemeClr val="bg1"/>
                </a:solidFill>
              </a:ln>
              <a:solidFill>
                <a:sysClr val="windowText" lastClr="000000"/>
              </a:solidFill>
              <a:effectLst/>
              <a:latin typeface="メイリオ" panose="020B0604030504040204" pitchFamily="50" charset="-128"/>
              <a:ea typeface="メイリオ" panose="020B0604030504040204" pitchFamily="50" charset="-128"/>
            </a:endParaRPr>
          </a:p>
        </xdr:txBody>
      </xdr:sp>
      <xdr:sp macro="" textlink="">
        <xdr:nvSpPr>
          <xdr:cNvPr id="109" name="正方形/長方形 108"/>
          <xdr:cNvSpPr/>
        </xdr:nvSpPr>
        <xdr:spPr>
          <a:xfrm>
            <a:off x="5067300" y="10753725"/>
            <a:ext cx="904875" cy="54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ja-JP" sz="900" b="0">
                <a:solidFill>
                  <a:sysClr val="windowText" lastClr="000000"/>
                </a:solidFill>
                <a:effectLst/>
                <a:latin typeface="メイリオ" panose="020B0604030504040204" pitchFamily="50" charset="-128"/>
                <a:ea typeface="メイリオ" panose="020B0604030504040204" pitchFamily="50" charset="-128"/>
                <a:cs typeface="+mn-cs"/>
              </a:rPr>
              <a:t>生産台数推移</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clientData/>
  </xdr:twoCellAnchor>
  <xdr:twoCellAnchor>
    <xdr:from>
      <xdr:col>22</xdr:col>
      <xdr:colOff>133350</xdr:colOff>
      <xdr:row>10</xdr:row>
      <xdr:rowOff>95250</xdr:rowOff>
    </xdr:from>
    <xdr:to>
      <xdr:col>26</xdr:col>
      <xdr:colOff>171450</xdr:colOff>
      <xdr:row>12</xdr:row>
      <xdr:rowOff>95250</xdr:rowOff>
    </xdr:to>
    <xdr:grpSp>
      <xdr:nvGrpSpPr>
        <xdr:cNvPr id="110" name="グループ化 109"/>
        <xdr:cNvGrpSpPr/>
      </xdr:nvGrpSpPr>
      <xdr:grpSpPr>
        <a:xfrm>
          <a:off x="4142133" y="2083076"/>
          <a:ext cx="766969" cy="381000"/>
          <a:chOff x="5391150" y="10563225"/>
          <a:chExt cx="762000" cy="381000"/>
        </a:xfrm>
      </xdr:grpSpPr>
      <xdr:sp macro="" textlink="">
        <xdr:nvSpPr>
          <xdr:cNvPr id="111" name="正方形/長方形 110"/>
          <xdr:cNvSpPr/>
        </xdr:nvSpPr>
        <xdr:spPr>
          <a:xfrm>
            <a:off x="5391150" y="10563225"/>
            <a:ext cx="76200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データ</a:t>
            </a:r>
            <a:endParaRPr kumimoji="1" lang="en-US" altLang="ja-JP"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コピー処理</a:t>
            </a:r>
          </a:p>
        </xdr:txBody>
      </xdr:sp>
      <xdr:sp macro="" textlink="">
        <xdr:nvSpPr>
          <xdr:cNvPr id="112" name="正方形/長方形 111"/>
          <xdr:cNvSpPr/>
        </xdr:nvSpPr>
        <xdr:spPr>
          <a:xfrm>
            <a:off x="5391150" y="10563225"/>
            <a:ext cx="76200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データ</a:t>
            </a:r>
            <a:endParaRPr kumimoji="1" lang="en-US" altLang="ja-JP" sz="900" b="0" cap="none" spc="0">
              <a:ln w="0"/>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コピー処理</a:t>
            </a:r>
          </a:p>
        </xdr:txBody>
      </xdr:sp>
    </xdr:grpSp>
    <xdr:clientData/>
  </xdr:twoCellAnchor>
  <xdr:twoCellAnchor>
    <xdr:from>
      <xdr:col>23</xdr:col>
      <xdr:colOff>9525</xdr:colOff>
      <xdr:row>5</xdr:row>
      <xdr:rowOff>76199</xdr:rowOff>
    </xdr:from>
    <xdr:to>
      <xdr:col>27</xdr:col>
      <xdr:colOff>47625</xdr:colOff>
      <xdr:row>7</xdr:row>
      <xdr:rowOff>76199</xdr:rowOff>
    </xdr:to>
    <xdr:grpSp>
      <xdr:nvGrpSpPr>
        <xdr:cNvPr id="113" name="グループ化 112"/>
        <xdr:cNvGrpSpPr/>
      </xdr:nvGrpSpPr>
      <xdr:grpSpPr>
        <a:xfrm>
          <a:off x="4200525" y="1111525"/>
          <a:ext cx="766970" cy="381000"/>
          <a:chOff x="5391150" y="10563225"/>
          <a:chExt cx="762000" cy="381000"/>
        </a:xfrm>
      </xdr:grpSpPr>
      <xdr:sp macro="" textlink="">
        <xdr:nvSpPr>
          <xdr:cNvPr id="114" name="正方形/長方形 113"/>
          <xdr:cNvSpPr/>
        </xdr:nvSpPr>
        <xdr:spPr>
          <a:xfrm>
            <a:off x="5391150" y="10563225"/>
            <a:ext cx="76200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データ</a:t>
            </a:r>
            <a:endParaRPr kumimoji="1" lang="en-US" altLang="ja-JP"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コピー処理</a:t>
            </a:r>
          </a:p>
        </xdr:txBody>
      </xdr:sp>
      <xdr:sp macro="" textlink="">
        <xdr:nvSpPr>
          <xdr:cNvPr id="115" name="正方形/長方形 114"/>
          <xdr:cNvSpPr/>
        </xdr:nvSpPr>
        <xdr:spPr>
          <a:xfrm>
            <a:off x="5391150" y="10563225"/>
            <a:ext cx="76200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データ</a:t>
            </a:r>
            <a:endParaRPr kumimoji="1" lang="en-US" altLang="ja-JP" sz="900" b="0" cap="none" spc="0">
              <a:ln w="0"/>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コピー処理</a:t>
            </a:r>
          </a:p>
        </xdr:txBody>
      </xdr:sp>
    </xdr:grpSp>
    <xdr:clientData/>
  </xdr:twoCellAnchor>
  <xdr:twoCellAnchor>
    <xdr:from>
      <xdr:col>17</xdr:col>
      <xdr:colOff>114300</xdr:colOff>
      <xdr:row>7</xdr:row>
      <xdr:rowOff>66675</xdr:rowOff>
    </xdr:from>
    <xdr:to>
      <xdr:col>22</xdr:col>
      <xdr:colOff>114300</xdr:colOff>
      <xdr:row>10</xdr:row>
      <xdr:rowOff>28575</xdr:rowOff>
    </xdr:to>
    <xdr:grpSp>
      <xdr:nvGrpSpPr>
        <xdr:cNvPr id="116" name="グループ化 115"/>
        <xdr:cNvGrpSpPr/>
      </xdr:nvGrpSpPr>
      <xdr:grpSpPr>
        <a:xfrm>
          <a:off x="3211996" y="1483001"/>
          <a:ext cx="911087" cy="533400"/>
          <a:chOff x="5248275" y="10601325"/>
          <a:chExt cx="904875" cy="533400"/>
        </a:xfrm>
      </xdr:grpSpPr>
      <xdr:sp macro="" textlink="">
        <xdr:nvSpPr>
          <xdr:cNvPr id="117" name="正方形/長方形 116"/>
          <xdr:cNvSpPr/>
        </xdr:nvSpPr>
        <xdr:spPr>
          <a:xfrm>
            <a:off x="5248275" y="10601325"/>
            <a:ext cx="904875"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保守計画</a:t>
            </a:r>
            <a:endParaRPr kumimoji="1" lang="en-US" altLang="ja-JP"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38100">
                  <a:solidFill>
                    <a:schemeClr val="bg1"/>
                  </a:solidFill>
                </a:ln>
                <a:solidFill>
                  <a:schemeClr val="tx1"/>
                </a:solidFill>
                <a:effectLst/>
                <a:latin typeface="メイリオ" panose="020B0604030504040204" pitchFamily="50" charset="-128"/>
                <a:ea typeface="メイリオ" panose="020B0604030504040204" pitchFamily="50" charset="-128"/>
              </a:rPr>
              <a:t>バッチ処理</a:t>
            </a:r>
          </a:p>
        </xdr:txBody>
      </xdr:sp>
      <xdr:sp macro="" textlink="">
        <xdr:nvSpPr>
          <xdr:cNvPr id="118" name="正方形/長方形 117"/>
          <xdr:cNvSpPr/>
        </xdr:nvSpPr>
        <xdr:spPr>
          <a:xfrm>
            <a:off x="5248275" y="10601325"/>
            <a:ext cx="904875" cy="53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保守計画</a:t>
            </a:r>
            <a:endParaRPr kumimoji="1" lang="en-US" altLang="ja-JP" sz="900" b="0" cap="none" spc="0">
              <a:ln w="0"/>
              <a:solidFill>
                <a:schemeClr val="tx1"/>
              </a:solidFill>
              <a:effectLst/>
              <a:latin typeface="メイリオ" panose="020B0604030504040204" pitchFamily="50" charset="-128"/>
              <a:ea typeface="メイリオ" panose="020B0604030504040204" pitchFamily="50" charset="-128"/>
            </a:endParaRPr>
          </a:p>
          <a:p>
            <a:pPr algn="ctr">
              <a:lnSpc>
                <a:spcPts val="1300"/>
              </a:lnSpc>
            </a:pPr>
            <a:r>
              <a:rPr kumimoji="1" lang="ja-JP" altLang="en-US" sz="900" b="0" cap="none" spc="0">
                <a:ln w="0"/>
                <a:solidFill>
                  <a:schemeClr val="tx1"/>
                </a:solidFill>
                <a:effectLst/>
                <a:latin typeface="メイリオ" panose="020B0604030504040204" pitchFamily="50" charset="-128"/>
                <a:ea typeface="メイリオ" panose="020B0604030504040204" pitchFamily="50" charset="-128"/>
              </a:rPr>
              <a:t>バッチ処理</a:t>
            </a:r>
          </a:p>
        </xdr:txBody>
      </xdr:sp>
    </xdr:grpSp>
    <xdr:clientData/>
  </xdr:twoCellAnchor>
  <xdr:twoCellAnchor>
    <xdr:from>
      <xdr:col>23</xdr:col>
      <xdr:colOff>0</xdr:colOff>
      <xdr:row>10</xdr:row>
      <xdr:rowOff>180975</xdr:rowOff>
    </xdr:from>
    <xdr:to>
      <xdr:col>23</xdr:col>
      <xdr:colOff>2</xdr:colOff>
      <xdr:row>12</xdr:row>
      <xdr:rowOff>0</xdr:rowOff>
    </xdr:to>
    <xdr:cxnSp macro="">
      <xdr:nvCxnSpPr>
        <xdr:cNvPr id="119" name="直線コネクタ 118"/>
        <xdr:cNvCxnSpPr/>
      </xdr:nvCxnSpPr>
      <xdr:spPr>
        <a:xfrm flipH="1">
          <a:off x="4162425" y="2162175"/>
          <a:ext cx="2" cy="200025"/>
        </a:xfrm>
        <a:prstGeom prst="line">
          <a:avLst/>
        </a:prstGeom>
        <a:ln w="38100">
          <a:prstDash val="sysDot"/>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42</xdr:col>
      <xdr:colOff>171450</xdr:colOff>
      <xdr:row>25</xdr:row>
      <xdr:rowOff>0</xdr:rowOff>
    </xdr:from>
    <xdr:to>
      <xdr:col>42</xdr:col>
      <xdr:colOff>171450</xdr:colOff>
      <xdr:row>30</xdr:row>
      <xdr:rowOff>0</xdr:rowOff>
    </xdr:to>
    <xdr:cxnSp macro="">
      <xdr:nvCxnSpPr>
        <xdr:cNvPr id="120" name="直線コネクタ 119"/>
        <xdr:cNvCxnSpPr/>
      </xdr:nvCxnSpPr>
      <xdr:spPr>
        <a:xfrm>
          <a:off x="7772400" y="4838700"/>
          <a:ext cx="0" cy="952500"/>
        </a:xfrm>
        <a:prstGeom prst="line">
          <a:avLst/>
        </a:prstGeom>
        <a:ln w="38100">
          <a:solidFill>
            <a:schemeClr val="accent6"/>
          </a:solidFill>
          <a:headEnd type="none" w="lg" len="med"/>
          <a:tailEnd type="none" w="lg"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39</xdr:col>
      <xdr:colOff>0</xdr:colOff>
      <xdr:row>23</xdr:row>
      <xdr:rowOff>0</xdr:rowOff>
    </xdr:from>
    <xdr:to>
      <xdr:col>45</xdr:col>
      <xdr:colOff>178019</xdr:colOff>
      <xdr:row>27</xdr:row>
      <xdr:rowOff>0</xdr:rowOff>
    </xdr:to>
    <xdr:grpSp>
      <xdr:nvGrpSpPr>
        <xdr:cNvPr id="121" name="グループ化 120"/>
        <xdr:cNvGrpSpPr/>
      </xdr:nvGrpSpPr>
      <xdr:grpSpPr>
        <a:xfrm>
          <a:off x="7106478" y="4464326"/>
          <a:ext cx="1271324" cy="762000"/>
          <a:chOff x="7058025" y="10458450"/>
          <a:chExt cx="1263869" cy="762000"/>
        </a:xfrm>
      </xdr:grpSpPr>
      <xdr:pic>
        <xdr:nvPicPr>
          <xdr:cNvPr id="122" name="図 1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39000" y="10458450"/>
            <a:ext cx="931068" cy="577954"/>
          </a:xfrm>
          <a:prstGeom prst="rect">
            <a:avLst/>
          </a:prstGeom>
        </xdr:spPr>
      </xdr:pic>
      <xdr:grpSp>
        <xdr:nvGrpSpPr>
          <xdr:cNvPr id="123" name="グループ化 122"/>
          <xdr:cNvGrpSpPr/>
        </xdr:nvGrpSpPr>
        <xdr:grpSpPr>
          <a:xfrm>
            <a:off x="7058025" y="10839450"/>
            <a:ext cx="1263869" cy="381000"/>
            <a:chOff x="7060981" y="5219700"/>
            <a:chExt cx="1263869" cy="381000"/>
          </a:xfrm>
        </xdr:grpSpPr>
        <xdr:sp macro="" textlink="">
          <xdr:nvSpPr>
            <xdr:cNvPr id="124" name="正方形/長方形 123"/>
            <xdr:cNvSpPr/>
          </xdr:nvSpPr>
          <xdr:spPr>
            <a:xfrm>
              <a:off x="7060981" y="5219700"/>
              <a:ext cx="1263869"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月間保守計画</a:t>
              </a:r>
              <a:endParaRPr kumimoji="1" lang="en-US" altLang="ja-JP"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ln w="38100">
                    <a:solidFill>
                      <a:schemeClr val="bg1"/>
                    </a:solidFill>
                  </a:ln>
                  <a:solidFill>
                    <a:schemeClr val="bg1"/>
                  </a:solidFill>
                  <a:effectLst/>
                  <a:latin typeface="メイリオ" panose="020B0604030504040204" pitchFamily="50" charset="-128"/>
                  <a:ea typeface="メイリオ" panose="020B0604030504040204" pitchFamily="50" charset="-128"/>
                  <a:cs typeface="+mn-cs"/>
                </a:rPr>
                <a:t>情報入力・入力</a:t>
              </a:r>
              <a:endParaRPr kumimoji="1" lang="ja-JP" altLang="en-US" sz="900" b="0" cap="none" spc="0">
                <a:ln w="38100">
                  <a:solidFill>
                    <a:schemeClr val="bg1"/>
                  </a:solidFill>
                </a:ln>
                <a:solidFill>
                  <a:schemeClr val="bg1"/>
                </a:solidFill>
                <a:effectLst/>
                <a:latin typeface="メイリオ" panose="020B0604030504040204" pitchFamily="50" charset="-128"/>
                <a:ea typeface="メイリオ" panose="020B0604030504040204" pitchFamily="50" charset="-128"/>
              </a:endParaRPr>
            </a:p>
          </xdr:txBody>
        </xdr:sp>
        <xdr:sp macro="" textlink="">
          <xdr:nvSpPr>
            <xdr:cNvPr id="125" name="正方形/長方形 124"/>
            <xdr:cNvSpPr/>
          </xdr:nvSpPr>
          <xdr:spPr>
            <a:xfrm>
              <a:off x="7060981" y="5219700"/>
              <a:ext cx="1263869"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月間保守計画</a:t>
              </a:r>
              <a:endParaRPr kumimoji="1" lang="en-US" altLang="ja-JP" sz="900" b="0">
                <a:solidFill>
                  <a:sysClr val="windowText" lastClr="000000"/>
                </a:solidFill>
                <a:effectLst/>
                <a:latin typeface="メイリオ" panose="020B0604030504040204" pitchFamily="50" charset="-128"/>
                <a:ea typeface="メイリオ" panose="020B0604030504040204" pitchFamily="50" charset="-128"/>
                <a:cs typeface="+mn-cs"/>
              </a:endParaRPr>
            </a:p>
            <a:p>
              <a:pPr marL="0" marR="0" lvl="0" indent="0" algn="ctr" defTabSz="914400" eaLnBrk="1" fontAlgn="auto" latinLnBrk="0" hangingPunct="1">
                <a:lnSpc>
                  <a:spcPts val="1300"/>
                </a:lnSpc>
                <a:spcBef>
                  <a:spcPts val="0"/>
                </a:spcBef>
                <a:spcAft>
                  <a:spcPts val="0"/>
                </a:spcAft>
                <a:buClrTx/>
                <a:buSzTx/>
                <a:buFontTx/>
                <a:buNone/>
                <a:tabLst/>
                <a:defRPr/>
              </a:pPr>
              <a:r>
                <a:rPr kumimoji="1" lang="ja-JP" altLang="en-US" sz="900" b="0">
                  <a:solidFill>
                    <a:sysClr val="windowText" lastClr="000000"/>
                  </a:solidFill>
                  <a:effectLst/>
                  <a:latin typeface="メイリオ" panose="020B0604030504040204" pitchFamily="50" charset="-128"/>
                  <a:ea typeface="メイリオ" panose="020B0604030504040204" pitchFamily="50" charset="-128"/>
                  <a:cs typeface="+mn-cs"/>
                </a:rPr>
                <a:t>情報入力・表示</a:t>
              </a:r>
              <a:endParaRPr kumimoji="1" lang="ja-JP" altLang="en-US" sz="900" b="0" cap="none" spc="0">
                <a:ln w="0"/>
                <a:solidFill>
                  <a:sysClr val="windowText" lastClr="000000"/>
                </a:solidFill>
                <a:effectLst/>
                <a:latin typeface="メイリオ" panose="020B0604030504040204" pitchFamily="50" charset="-128"/>
                <a:ea typeface="メイリオ" panose="020B0604030504040204" pitchFamily="50" charset="-128"/>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39</xdr:row>
      <xdr:rowOff>38100</xdr:rowOff>
    </xdr:from>
    <xdr:to>
      <xdr:col>18</xdr:col>
      <xdr:colOff>192181</xdr:colOff>
      <xdr:row>49</xdr:row>
      <xdr:rowOff>45427</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47800" y="7543800"/>
          <a:ext cx="1992406" cy="1912327"/>
          <a:chOff x="5010150" y="5600699"/>
          <a:chExt cx="2192431" cy="1912327"/>
        </a:xfrm>
      </xdr:grpSpPr>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BR</a:t>
            </a:r>
            <a:r>
              <a:rPr lang="ja-JP" altLang="en-US" sz="1100" b="0" i="0" u="none" strike="noStrike">
                <a:solidFill>
                  <a:sysClr val="windowText" lastClr="000000"/>
                </a:solidFill>
                <a:effectLst/>
                <a:latin typeface="+mn-lt"/>
                <a:ea typeface="+mn-ea"/>
                <a:cs typeface="+mn-cs"/>
              </a:rPr>
              <a:t>カス混入</a:t>
            </a:r>
          </a:p>
          <a:p>
            <a:pPr algn="l">
              <a:lnSpc>
                <a:spcPts val="1300"/>
              </a:lnSpc>
            </a:pPr>
            <a:r>
              <a:rPr lang="en-US" altLang="ja-JP" sz="1100" b="0" i="0" u="none" strike="noStrike">
                <a:solidFill>
                  <a:sysClr val="windowText" lastClr="000000"/>
                </a:solidFill>
                <a:effectLst/>
                <a:latin typeface="+mn-lt"/>
                <a:ea typeface="+mn-ea"/>
                <a:cs typeface="+mn-cs"/>
              </a:rPr>
              <a:t>BR</a:t>
            </a:r>
            <a:r>
              <a:rPr lang="ja-JP" altLang="en-US" sz="1100" b="0" i="0" u="none" strike="noStrike">
                <a:solidFill>
                  <a:sysClr val="windowText" lastClr="000000"/>
                </a:solidFill>
                <a:effectLst/>
                <a:latin typeface="+mn-lt"/>
                <a:ea typeface="+mn-ea"/>
                <a:cs typeface="+mn-cs"/>
              </a:rPr>
              <a:t>ワレ</a:t>
            </a:r>
          </a:p>
          <a:p>
            <a:pPr algn="l">
              <a:lnSpc>
                <a:spcPts val="1300"/>
              </a:lnSpc>
            </a:pPr>
            <a:r>
              <a:rPr lang="en-US" altLang="ja-JP" sz="1100" b="0" i="0" u="none" strike="noStrike">
                <a:solidFill>
                  <a:sysClr val="windowText" lastClr="000000"/>
                </a:solidFill>
                <a:effectLst/>
                <a:latin typeface="+mn-lt"/>
                <a:ea typeface="+mn-ea"/>
                <a:cs typeface="+mn-cs"/>
              </a:rPr>
              <a:t>ENB</a:t>
            </a:r>
            <a:r>
              <a:rPr lang="ja-JP" altLang="en-US" sz="1100" b="0" i="0" u="none" strike="noStrike">
                <a:solidFill>
                  <a:sysClr val="windowText" lastClr="000000"/>
                </a:solidFill>
                <a:effectLst/>
                <a:latin typeface="+mn-lt"/>
                <a:ea typeface="+mn-ea"/>
                <a:cs typeface="+mn-cs"/>
              </a:rPr>
              <a:t>薄い</a:t>
            </a:r>
          </a:p>
          <a:p>
            <a:pPr algn="l">
              <a:lnSpc>
                <a:spcPts val="1300"/>
              </a:lnSpc>
            </a:pPr>
            <a:r>
              <a:rPr lang="en-US" altLang="ja-JP" sz="1100" b="0" i="0" u="none" strike="noStrike">
                <a:solidFill>
                  <a:sysClr val="windowText" lastClr="000000"/>
                </a:solidFill>
                <a:effectLst/>
                <a:latin typeface="+mn-lt"/>
                <a:ea typeface="+mn-ea"/>
                <a:cs typeface="+mn-cs"/>
              </a:rPr>
              <a:t>ID</a:t>
            </a:r>
            <a:r>
              <a:rPr lang="ja-JP" altLang="en-US" sz="1100" b="0" i="0" u="none" strike="noStrike">
                <a:solidFill>
                  <a:sysClr val="windowText" lastClr="000000"/>
                </a:solidFill>
                <a:effectLst/>
                <a:latin typeface="+mn-lt"/>
                <a:ea typeface="+mn-ea"/>
                <a:cs typeface="+mn-cs"/>
              </a:rPr>
              <a:t>変形</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刃こぼれ</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xdr:txBody>
      </xdr:sp>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6" name="図 5">
            <a:extLst>
              <a:ext uri="{FF2B5EF4-FFF2-40B4-BE49-F238E27FC236}">
                <a16:creationId xmlns:a16="http://schemas.microsoft.com/office/drawing/2014/main" id="{00000000-0008-0000-0400-000006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図 6">
            <a:extLst>
              <a:ext uri="{FF2B5EF4-FFF2-40B4-BE49-F238E27FC236}">
                <a16:creationId xmlns:a16="http://schemas.microsoft.com/office/drawing/2014/main" id="{00000000-0008-0000-0400-000007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0</xdr:colOff>
      <xdr:row>53</xdr:row>
      <xdr:rowOff>38100</xdr:rowOff>
    </xdr:from>
    <xdr:to>
      <xdr:col>18</xdr:col>
      <xdr:colOff>192181</xdr:colOff>
      <xdr:row>63</xdr:row>
      <xdr:rowOff>45427</xdr:rowOff>
    </xdr:to>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1447800" y="10210800"/>
          <a:ext cx="1992406" cy="1912327"/>
          <a:chOff x="5010150" y="5600699"/>
          <a:chExt cx="2192431" cy="1912327"/>
        </a:xfrm>
      </xdr:grpSpPr>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刃こぼれ</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endParaRPr lang="ja-JP" altLang="en-US" sz="1100" b="0" i="0" u="none" strike="noStrike">
              <a:solidFill>
                <a:sysClr val="windowText" lastClr="000000"/>
              </a:solidFill>
              <a:effectLst/>
              <a:latin typeface="+mn-lt"/>
              <a:ea typeface="+mn-ea"/>
              <a:cs typeface="+mn-cs"/>
            </a:endParaRPr>
          </a:p>
        </xdr:txBody>
      </xdr:sp>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12" name="図 11">
            <a:extLst>
              <a:ext uri="{FF2B5EF4-FFF2-40B4-BE49-F238E27FC236}">
                <a16:creationId xmlns:a16="http://schemas.microsoft.com/office/drawing/2014/main" id="{00000000-0008-0000-0400-00000C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図 12">
            <a:extLst>
              <a:ext uri="{FF2B5EF4-FFF2-40B4-BE49-F238E27FC236}">
                <a16:creationId xmlns:a16="http://schemas.microsoft.com/office/drawing/2014/main" id="{00000000-0008-0000-0400-00000D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0</xdr:colOff>
      <xdr:row>67</xdr:row>
      <xdr:rowOff>38100</xdr:rowOff>
    </xdr:from>
    <xdr:to>
      <xdr:col>18</xdr:col>
      <xdr:colOff>192181</xdr:colOff>
      <xdr:row>77</xdr:row>
      <xdr:rowOff>45427</xdr:rowOff>
    </xdr:to>
    <xdr:grpSp>
      <xdr:nvGrpSpPr>
        <xdr:cNvPr id="14" name="グループ化 13">
          <a:extLst>
            <a:ext uri="{FF2B5EF4-FFF2-40B4-BE49-F238E27FC236}">
              <a16:creationId xmlns:a16="http://schemas.microsoft.com/office/drawing/2014/main" id="{00000000-0008-0000-0400-00000E000000}"/>
            </a:ext>
          </a:extLst>
        </xdr:cNvPr>
        <xdr:cNvGrpSpPr/>
      </xdr:nvGrpSpPr>
      <xdr:grpSpPr>
        <a:xfrm>
          <a:off x="1447800" y="12877800"/>
          <a:ext cx="1992406" cy="1912327"/>
          <a:chOff x="5010150" y="5600699"/>
          <a:chExt cx="2192431" cy="1912327"/>
        </a:xfrm>
      </xdr:grpSpPr>
      <xdr:sp macro="" textlink="">
        <xdr:nvSpPr>
          <xdr:cNvPr id="15" name="正方形/長方形 14">
            <a:extLst>
              <a:ext uri="{FF2B5EF4-FFF2-40B4-BE49-F238E27FC236}">
                <a16:creationId xmlns:a16="http://schemas.microsoft.com/office/drawing/2014/main" id="{00000000-0008-0000-0400-00000F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17" name="図 16">
            <a:extLst>
              <a:ext uri="{FF2B5EF4-FFF2-40B4-BE49-F238E27FC236}">
                <a16:creationId xmlns:a16="http://schemas.microsoft.com/office/drawing/2014/main" id="{00000000-0008-0000-0400-000011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 name="図 17">
            <a:extLst>
              <a:ext uri="{FF2B5EF4-FFF2-40B4-BE49-F238E27FC236}">
                <a16:creationId xmlns:a16="http://schemas.microsoft.com/office/drawing/2014/main" id="{00000000-0008-0000-0400-00001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0</xdr:colOff>
      <xdr:row>39</xdr:row>
      <xdr:rowOff>38100</xdr:rowOff>
    </xdr:from>
    <xdr:to>
      <xdr:col>19</xdr:col>
      <xdr:colOff>1681</xdr:colOff>
      <xdr:row>49</xdr:row>
      <xdr:rowOff>45427</xdr:rowOff>
    </xdr:to>
    <xdr:grpSp>
      <xdr:nvGrpSpPr>
        <xdr:cNvPr id="19" name="グループ化 18">
          <a:extLst>
            <a:ext uri="{FF2B5EF4-FFF2-40B4-BE49-F238E27FC236}">
              <a16:creationId xmlns:a16="http://schemas.microsoft.com/office/drawing/2014/main" id="{00000000-0008-0000-0400-000008000000}"/>
            </a:ext>
          </a:extLst>
        </xdr:cNvPr>
        <xdr:cNvGrpSpPr/>
      </xdr:nvGrpSpPr>
      <xdr:grpSpPr>
        <a:xfrm>
          <a:off x="1447800" y="7543800"/>
          <a:ext cx="1992406" cy="1912327"/>
          <a:chOff x="5010150" y="5600699"/>
          <a:chExt cx="2192431" cy="1912327"/>
        </a:xfrm>
      </xdr:grpSpPr>
      <xdr:sp macro="" textlink="">
        <xdr:nvSpPr>
          <xdr:cNvPr id="20" name="正方形/長方形 19">
            <a:extLst>
              <a:ext uri="{FF2B5EF4-FFF2-40B4-BE49-F238E27FC236}">
                <a16:creationId xmlns:a16="http://schemas.microsoft.com/office/drawing/2014/main" id="{00000000-0008-0000-0400-000004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BR</a:t>
            </a:r>
            <a:r>
              <a:rPr lang="ja-JP" altLang="en-US" sz="1100" b="0" i="0" u="none" strike="noStrike">
                <a:solidFill>
                  <a:sysClr val="windowText" lastClr="000000"/>
                </a:solidFill>
                <a:effectLst/>
                <a:latin typeface="+mn-lt"/>
                <a:ea typeface="+mn-ea"/>
                <a:cs typeface="+mn-cs"/>
              </a:rPr>
              <a:t>カス混入</a:t>
            </a:r>
          </a:p>
          <a:p>
            <a:pPr algn="l">
              <a:lnSpc>
                <a:spcPts val="1300"/>
              </a:lnSpc>
            </a:pPr>
            <a:r>
              <a:rPr lang="en-US" altLang="ja-JP" sz="1100" b="0" i="0" u="none" strike="noStrike">
                <a:solidFill>
                  <a:sysClr val="windowText" lastClr="000000"/>
                </a:solidFill>
                <a:effectLst/>
                <a:latin typeface="+mn-lt"/>
                <a:ea typeface="+mn-ea"/>
                <a:cs typeface="+mn-cs"/>
              </a:rPr>
              <a:t>BR</a:t>
            </a:r>
            <a:r>
              <a:rPr lang="ja-JP" altLang="en-US" sz="1100" b="0" i="0" u="none" strike="noStrike">
                <a:solidFill>
                  <a:sysClr val="windowText" lastClr="000000"/>
                </a:solidFill>
                <a:effectLst/>
                <a:latin typeface="+mn-lt"/>
                <a:ea typeface="+mn-ea"/>
                <a:cs typeface="+mn-cs"/>
              </a:rPr>
              <a:t>ワレ</a:t>
            </a:r>
          </a:p>
          <a:p>
            <a:pPr algn="l">
              <a:lnSpc>
                <a:spcPts val="1300"/>
              </a:lnSpc>
            </a:pPr>
            <a:r>
              <a:rPr lang="en-US" altLang="ja-JP" sz="1100" b="0" i="0" u="none" strike="noStrike">
                <a:solidFill>
                  <a:sysClr val="windowText" lastClr="000000"/>
                </a:solidFill>
                <a:effectLst/>
                <a:latin typeface="+mn-lt"/>
                <a:ea typeface="+mn-ea"/>
                <a:cs typeface="+mn-cs"/>
              </a:rPr>
              <a:t>ENB</a:t>
            </a:r>
            <a:r>
              <a:rPr lang="ja-JP" altLang="en-US" sz="1100" b="0" i="0" u="none" strike="noStrike">
                <a:solidFill>
                  <a:sysClr val="windowText" lastClr="000000"/>
                </a:solidFill>
                <a:effectLst/>
                <a:latin typeface="+mn-lt"/>
                <a:ea typeface="+mn-ea"/>
                <a:cs typeface="+mn-cs"/>
              </a:rPr>
              <a:t>薄い</a:t>
            </a:r>
          </a:p>
          <a:p>
            <a:pPr algn="l">
              <a:lnSpc>
                <a:spcPts val="1300"/>
              </a:lnSpc>
            </a:pPr>
            <a:r>
              <a:rPr lang="en-US" altLang="ja-JP" sz="1100" b="0" i="0" u="none" strike="noStrike">
                <a:solidFill>
                  <a:sysClr val="windowText" lastClr="000000"/>
                </a:solidFill>
                <a:effectLst/>
                <a:latin typeface="+mn-lt"/>
                <a:ea typeface="+mn-ea"/>
                <a:cs typeface="+mn-cs"/>
              </a:rPr>
              <a:t>ID</a:t>
            </a:r>
            <a:r>
              <a:rPr lang="ja-JP" altLang="en-US" sz="1100" b="0" i="0" u="none" strike="noStrike">
                <a:solidFill>
                  <a:sysClr val="windowText" lastClr="000000"/>
                </a:solidFill>
                <a:effectLst/>
                <a:latin typeface="+mn-lt"/>
                <a:ea typeface="+mn-ea"/>
                <a:cs typeface="+mn-cs"/>
              </a:rPr>
              <a:t>変形</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刃こぼれ</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xdr:txBody>
      </xdr:sp>
      <xdr:sp macro="" textlink="">
        <xdr:nvSpPr>
          <xdr:cNvPr id="21" name="正方形/長方形 20">
            <a:extLst>
              <a:ext uri="{FF2B5EF4-FFF2-40B4-BE49-F238E27FC236}">
                <a16:creationId xmlns:a16="http://schemas.microsoft.com/office/drawing/2014/main" id="{00000000-0008-0000-0400-000005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22" name="図 21">
            <a:extLst>
              <a:ext uri="{FF2B5EF4-FFF2-40B4-BE49-F238E27FC236}">
                <a16:creationId xmlns:a16="http://schemas.microsoft.com/office/drawing/2014/main" id="{00000000-0008-0000-0400-000006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図 22">
            <a:extLst>
              <a:ext uri="{FF2B5EF4-FFF2-40B4-BE49-F238E27FC236}">
                <a16:creationId xmlns:a16="http://schemas.microsoft.com/office/drawing/2014/main" id="{00000000-0008-0000-0400-000007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0</xdr:colOff>
      <xdr:row>53</xdr:row>
      <xdr:rowOff>38100</xdr:rowOff>
    </xdr:from>
    <xdr:to>
      <xdr:col>19</xdr:col>
      <xdr:colOff>1681</xdr:colOff>
      <xdr:row>63</xdr:row>
      <xdr:rowOff>45427</xdr:rowOff>
    </xdr:to>
    <xdr:grpSp>
      <xdr:nvGrpSpPr>
        <xdr:cNvPr id="24" name="グループ化 23">
          <a:extLst>
            <a:ext uri="{FF2B5EF4-FFF2-40B4-BE49-F238E27FC236}">
              <a16:creationId xmlns:a16="http://schemas.microsoft.com/office/drawing/2014/main" id="{00000000-0008-0000-0400-000009000000}"/>
            </a:ext>
          </a:extLst>
        </xdr:cNvPr>
        <xdr:cNvGrpSpPr/>
      </xdr:nvGrpSpPr>
      <xdr:grpSpPr>
        <a:xfrm>
          <a:off x="1447800" y="10210800"/>
          <a:ext cx="1992406" cy="1912327"/>
          <a:chOff x="5010150" y="5600699"/>
          <a:chExt cx="2192431" cy="1912327"/>
        </a:xfrm>
      </xdr:grpSpPr>
      <xdr:sp macro="" textlink="">
        <xdr:nvSpPr>
          <xdr:cNvPr id="25" name="正方形/長方形 24">
            <a:extLst>
              <a:ext uri="{FF2B5EF4-FFF2-40B4-BE49-F238E27FC236}">
                <a16:creationId xmlns:a16="http://schemas.microsoft.com/office/drawing/2014/main" id="{00000000-0008-0000-0400-00000A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刃こぼれ</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メクレ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endParaRPr lang="ja-JP" altLang="en-US" sz="1100" b="0" i="0" u="none" strike="noStrike">
              <a:solidFill>
                <a:sysClr val="windowText" lastClr="000000"/>
              </a:solidFill>
              <a:effectLst/>
              <a:latin typeface="+mn-lt"/>
              <a:ea typeface="+mn-ea"/>
              <a:cs typeface="+mn-cs"/>
            </a:endParaRPr>
          </a:p>
        </xdr:txBody>
      </xdr:sp>
      <xdr:sp macro="" textlink="">
        <xdr:nvSpPr>
          <xdr:cNvPr id="26" name="正方形/長方形 25">
            <a:extLst>
              <a:ext uri="{FF2B5EF4-FFF2-40B4-BE49-F238E27FC236}">
                <a16:creationId xmlns:a16="http://schemas.microsoft.com/office/drawing/2014/main" id="{00000000-0008-0000-0400-00000B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27" name="図 26">
            <a:extLst>
              <a:ext uri="{FF2B5EF4-FFF2-40B4-BE49-F238E27FC236}">
                <a16:creationId xmlns:a16="http://schemas.microsoft.com/office/drawing/2014/main" id="{00000000-0008-0000-0400-00000C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 name="図 27">
            <a:extLst>
              <a:ext uri="{FF2B5EF4-FFF2-40B4-BE49-F238E27FC236}">
                <a16:creationId xmlns:a16="http://schemas.microsoft.com/office/drawing/2014/main" id="{00000000-0008-0000-0400-00000D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0</xdr:colOff>
      <xdr:row>67</xdr:row>
      <xdr:rowOff>38100</xdr:rowOff>
    </xdr:from>
    <xdr:to>
      <xdr:col>19</xdr:col>
      <xdr:colOff>1681</xdr:colOff>
      <xdr:row>77</xdr:row>
      <xdr:rowOff>45427</xdr:rowOff>
    </xdr:to>
    <xdr:grpSp>
      <xdr:nvGrpSpPr>
        <xdr:cNvPr id="29" name="グループ化 28">
          <a:extLst>
            <a:ext uri="{FF2B5EF4-FFF2-40B4-BE49-F238E27FC236}">
              <a16:creationId xmlns:a16="http://schemas.microsoft.com/office/drawing/2014/main" id="{00000000-0008-0000-0400-00000E000000}"/>
            </a:ext>
          </a:extLst>
        </xdr:cNvPr>
        <xdr:cNvGrpSpPr/>
      </xdr:nvGrpSpPr>
      <xdr:grpSpPr>
        <a:xfrm>
          <a:off x="1447800" y="12877800"/>
          <a:ext cx="1992406" cy="1912327"/>
          <a:chOff x="5010150" y="5600699"/>
          <a:chExt cx="2192431" cy="1912327"/>
        </a:xfrm>
      </xdr:grpSpPr>
      <xdr:sp macro="" textlink="">
        <xdr:nvSpPr>
          <xdr:cNvPr id="30" name="正方形/長方形 29">
            <a:extLst>
              <a:ext uri="{FF2B5EF4-FFF2-40B4-BE49-F238E27FC236}">
                <a16:creationId xmlns:a16="http://schemas.microsoft.com/office/drawing/2014/main" id="{00000000-0008-0000-0400-00000F000000}"/>
              </a:ext>
            </a:extLst>
          </xdr:cNvPr>
          <xdr:cNvSpPr/>
        </xdr:nvSpPr>
        <xdr:spPr>
          <a:xfrm>
            <a:off x="5010150" y="5600699"/>
            <a:ext cx="2190750" cy="1905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72000" tIns="72000" rIns="0" bIns="0" rtlCol="0" anchor="t" anchorCtr="0"/>
          <a:lstStyle/>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ラインバリ</a:t>
            </a:r>
          </a:p>
          <a:p>
            <a:pPr algn="l">
              <a:lnSpc>
                <a:spcPts val="1300"/>
              </a:lnSpc>
            </a:pP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バリ　</a:t>
            </a:r>
            <a:r>
              <a:rPr lang="en-US" altLang="ja-JP" sz="1100" b="0" i="0" u="none" strike="noStrike">
                <a:solidFill>
                  <a:sysClr val="windowText" lastClr="000000"/>
                </a:solidFill>
                <a:effectLst/>
                <a:latin typeface="+mn-lt"/>
                <a:ea typeface="+mn-ea"/>
                <a:cs typeface="+mn-cs"/>
              </a:rPr>
              <a:t>PI</a:t>
            </a:r>
            <a:r>
              <a:rPr lang="ja-JP" altLang="en-US" sz="1100" b="0" i="0" u="none" strike="noStrike">
                <a:solidFill>
                  <a:sysClr val="windowText" lastClr="000000"/>
                </a:solidFill>
                <a:effectLst/>
                <a:latin typeface="+mn-lt"/>
                <a:ea typeface="+mn-ea"/>
                <a:cs typeface="+mn-cs"/>
              </a:rPr>
              <a:t>カス浮き上がり</a:t>
            </a:r>
          </a:p>
        </xdr:txBody>
      </xdr:sp>
      <xdr:sp macro="" textlink="">
        <xdr:nvSpPr>
          <xdr:cNvPr id="31" name="正方形/長方形 30">
            <a:extLst>
              <a:ext uri="{FF2B5EF4-FFF2-40B4-BE49-F238E27FC236}">
                <a16:creationId xmlns:a16="http://schemas.microsoft.com/office/drawing/2014/main" id="{00000000-0008-0000-0400-000010000000}"/>
              </a:ext>
            </a:extLst>
          </xdr:cNvPr>
          <xdr:cNvSpPr/>
        </xdr:nvSpPr>
        <xdr:spPr>
          <a:xfrm>
            <a:off x="7000875" y="5610225"/>
            <a:ext cx="200025" cy="1895475"/>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t" anchorCtr="0"/>
          <a:lstStyle/>
          <a:p>
            <a:pPr algn="l">
              <a:lnSpc>
                <a:spcPts val="1300"/>
              </a:lnSpc>
            </a:pPr>
            <a:endParaRPr kumimoji="1" lang="ja-JP" altLang="en-US"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endParaRPr>
          </a:p>
        </xdr:txBody>
      </xdr:sp>
      <xdr:pic>
        <xdr:nvPicPr>
          <xdr:cNvPr id="32" name="図 31">
            <a:extLst>
              <a:ext uri="{FF2B5EF4-FFF2-40B4-BE49-F238E27FC236}">
                <a16:creationId xmlns:a16="http://schemas.microsoft.com/office/drawing/2014/main" id="{00000000-0008-0000-0400-000011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5400000">
            <a:off x="7001133" y="5598760"/>
            <a:ext cx="197826" cy="2017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図 32">
            <a:extLst>
              <a:ext uri="{FF2B5EF4-FFF2-40B4-BE49-F238E27FC236}">
                <a16:creationId xmlns:a16="http://schemas.microsoft.com/office/drawing/2014/main" id="{00000000-0008-0000-0400-00001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693" t="-18691" r="-18693" b="-18691"/>
          <a:stretch/>
        </xdr:blipFill>
        <xdr:spPr bwMode="auto">
          <a:xfrm rot="16200000">
            <a:off x="7002815" y="7313260"/>
            <a:ext cx="197826" cy="20170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IFS_&#38651;&#31639;&#23460;\&#37096;&#32626;&#26360;&#36796;\00%20&#38283;&#30330;&#26696;&#20214;&#65288;&#37319;&#37326;&#31649;&#29702;&#65289;\01%20&#12503;&#12525;&#12472;&#12455;&#12463;&#12488;&#21029;%20&#35373;&#35336;&#26360;\21K40-02-001%20&#37329;&#22411;&#20445;&#23432;&#35336;&#30011;&#65288;&#25913;&#26989;&#21209;&#31649;&#29702;&#12471;&#12473;&#12486;&#12512;&#65289;\40%20DB&#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テーブル一覧"/>
      <sheetName val="ビュー一覧"/>
      <sheetName val="ビュー定義"/>
      <sheetName val="ER図"/>
      <sheetName val="mm_buhin_no"/>
      <sheetName val="m_k60_buhin_no"/>
      <sheetName val="k60_press_buno_link"/>
      <sheetName val="k60_os_buno_link"/>
      <sheetName val="k40_cmc_convert"/>
      <sheetName val="k40_pv_data"/>
      <sheetName val="k40_pv_history"/>
      <sheetName val="k60_os_data"/>
      <sheetName val="k60_os_history"/>
      <sheetName val="k40_mm_data"/>
      <sheetName val="k40_mm_history"/>
      <sheetName val="作業メモ（本番移行の為）"/>
      <sheetName val="動作検証データ"/>
      <sheetName val="量産車種照合"/>
      <sheetName val="正式部品番号データ"/>
      <sheetName val="圧造課部品番号"/>
      <sheetName val="大日程部番リンク情報"/>
      <sheetName val="部品番号リンク情報"/>
      <sheetName val="DB登録部品番号"/>
      <sheetName val="部品番号変換"/>
      <sheetName val="大日程202201"/>
      <sheetName val="保守計画表"/>
      <sheetName val="保守計画表  元"/>
      <sheetName val="車種記号対照表"/>
    </sheetNames>
    <sheetDataSet>
      <sheetData sheetId="0" refreshError="1"/>
      <sheetData sheetId="1" refreshError="1"/>
      <sheetData sheetId="2">
        <row r="6">
          <cell r="BB6" t="str">
            <v>mm_buhin_no</v>
          </cell>
          <cell r="BF6" t="str">
            <v>部品番号マスタ</v>
          </cell>
        </row>
        <row r="7">
          <cell r="BB7" t="str">
            <v>m_k60_buhin_no</v>
          </cell>
          <cell r="BF7" t="str">
            <v>圧造課用部品番号マスタ</v>
          </cell>
        </row>
        <row r="8">
          <cell r="BB8" t="str">
            <v>k60_press_buno_link</v>
          </cell>
          <cell r="BF8" t="str">
            <v>部品番号リンク</v>
          </cell>
        </row>
        <row r="9">
          <cell r="BB9" t="str">
            <v>k60_os_buno_link</v>
          </cell>
          <cell r="BF9" t="str">
            <v>大日程部品番号リンク</v>
          </cell>
        </row>
        <row r="10">
          <cell r="BB10" t="str">
            <v>k40_cmc_convert</v>
          </cell>
          <cell r="BF10" t="str">
            <v>車種記号対照表</v>
          </cell>
        </row>
        <row r="11">
          <cell r="BB11" t="str">
            <v>k40_pv_data</v>
          </cell>
          <cell r="BF11" t="str">
            <v>生産台数推移データ</v>
          </cell>
        </row>
        <row r="12">
          <cell r="BB12" t="str">
            <v>k40_pv_history</v>
          </cell>
          <cell r="BF12" t="str">
            <v>生産台数推移更新履歴</v>
          </cell>
        </row>
        <row r="13">
          <cell r="BB13" t="str">
            <v>k60_os_data</v>
          </cell>
          <cell r="BF13" t="str">
            <v>大日程データ</v>
          </cell>
        </row>
        <row r="14">
          <cell r="BB14" t="str">
            <v>k60_os_history</v>
          </cell>
          <cell r="BF14" t="str">
            <v>大日程更新履歴</v>
          </cell>
        </row>
        <row r="15">
          <cell r="BB15" t="str">
            <v>k40_mm_data</v>
          </cell>
          <cell r="BF15" t="str">
            <v>金型保守情報</v>
          </cell>
        </row>
        <row r="16">
          <cell r="BB16" t="str">
            <v>k40_mm_history</v>
          </cell>
          <cell r="BF16" t="str">
            <v>金型保守情報履歴</v>
          </cell>
        </row>
        <row r="17">
          <cell r="BB17">
            <v>0</v>
          </cell>
          <cell r="BF17">
            <v>0</v>
          </cell>
        </row>
        <row r="18">
          <cell r="BB18">
            <v>0</v>
          </cell>
          <cell r="BF18">
            <v>0</v>
          </cell>
        </row>
        <row r="19">
          <cell r="BB19">
            <v>0</v>
          </cell>
          <cell r="BF19">
            <v>0</v>
          </cell>
        </row>
        <row r="20">
          <cell r="BB20">
            <v>0</v>
          </cell>
          <cell r="BF20">
            <v>0</v>
          </cell>
        </row>
        <row r="21">
          <cell r="BB21">
            <v>0</v>
          </cell>
          <cell r="BF21">
            <v>0</v>
          </cell>
        </row>
        <row r="22">
          <cell r="BB22">
            <v>0</v>
          </cell>
          <cell r="BF22">
            <v>0</v>
          </cell>
        </row>
        <row r="23">
          <cell r="BB23">
            <v>0</v>
          </cell>
          <cell r="BF23">
            <v>0</v>
          </cell>
        </row>
        <row r="24">
          <cell r="BB24">
            <v>0</v>
          </cell>
          <cell r="BF24">
            <v>0</v>
          </cell>
        </row>
        <row r="25">
          <cell r="BB25">
            <v>0</v>
          </cell>
          <cell r="BF25">
            <v>0</v>
          </cell>
        </row>
        <row r="26">
          <cell r="BB26">
            <v>0</v>
          </cell>
          <cell r="BF26">
            <v>0</v>
          </cell>
        </row>
        <row r="27">
          <cell r="BB27">
            <v>0</v>
          </cell>
          <cell r="BF27">
            <v>0</v>
          </cell>
        </row>
        <row r="28">
          <cell r="BB28">
            <v>0</v>
          </cell>
          <cell r="BF28">
            <v>0</v>
          </cell>
        </row>
        <row r="29">
          <cell r="BB29">
            <v>0</v>
          </cell>
          <cell r="BF29">
            <v>0</v>
          </cell>
        </row>
        <row r="30">
          <cell r="BB30">
            <v>0</v>
          </cell>
          <cell r="BF30">
            <v>0</v>
          </cell>
        </row>
        <row r="31">
          <cell r="BB31">
            <v>0</v>
          </cell>
          <cell r="BF31">
            <v>0</v>
          </cell>
        </row>
        <row r="32">
          <cell r="BB32">
            <v>0</v>
          </cell>
          <cell r="BF3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6">
            <a:lumMod val="20000"/>
            <a:lumOff val="80000"/>
            <a:alpha val="60000"/>
          </a:schemeClr>
        </a:solidFill>
        <a:ln>
          <a:noFill/>
        </a:ln>
      </a:spPr>
      <a:bodyPr vertOverflow="clip" horzOverflow="clip" vert="eaVert" lIns="0" tIns="0" rIns="0" bIns="0" rtlCol="0" anchor="ctr" anchorCtr="0"/>
      <a:lstStyle>
        <a:defPPr algn="ctr">
          <a:lnSpc>
            <a:spcPts val="1300"/>
          </a:lnSpc>
          <a:defRPr kumimoji="1" sz="900" b="0" cap="none" spc="0">
            <a:ln w="0"/>
            <a:solidFill>
              <a:schemeClr val="tx1"/>
            </a:solidFill>
            <a:effectLst>
              <a:outerShdw blurRad="38100" dist="19050" dir="2700000" algn="tl" rotWithShape="0">
                <a:schemeClr val="dk1">
                  <a:alpha val="40000"/>
                </a:schemeClr>
              </a:outerShdw>
            </a:effectLst>
            <a:latin typeface="メイリオ" panose="020B0604030504040204" pitchFamily="50" charset="-128"/>
            <a:ea typeface="メイリオ" panose="020B060403050404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Y29"/>
  <sheetViews>
    <sheetView workbookViewId="0">
      <selection activeCell="BC16" sqref="BC16"/>
    </sheetView>
  </sheetViews>
  <sheetFormatPr defaultColWidth="2.7109375" defaultRowHeight="18" customHeight="1"/>
  <cols>
    <col min="1" max="16384" width="2.7109375" style="1"/>
  </cols>
  <sheetData>
    <row r="1" spans="1:51" ht="6.95" customHeight="1">
      <c r="A1" s="64"/>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6"/>
    </row>
    <row r="2" spans="1:51" ht="6.95" customHeight="1">
      <c r="A2" s="43"/>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2"/>
    </row>
    <row r="3" spans="1:51" ht="18" customHeight="1">
      <c r="A3" s="43"/>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G3" s="578" t="s">
        <v>1</v>
      </c>
      <c r="AH3" s="579"/>
      <c r="AI3" s="579"/>
      <c r="AJ3" s="579"/>
      <c r="AK3" s="579"/>
      <c r="AL3" s="580"/>
      <c r="AM3" s="110">
        <v>2</v>
      </c>
      <c r="AN3" s="111">
        <v>1</v>
      </c>
      <c r="AO3" s="111" t="s">
        <v>23</v>
      </c>
      <c r="AP3" s="111">
        <v>4</v>
      </c>
      <c r="AQ3" s="111">
        <v>0</v>
      </c>
      <c r="AR3" s="46" t="s">
        <v>0</v>
      </c>
      <c r="AS3" s="111">
        <v>0</v>
      </c>
      <c r="AT3" s="111">
        <v>2</v>
      </c>
      <c r="AU3" s="46" t="s">
        <v>0</v>
      </c>
      <c r="AV3" s="111">
        <v>0</v>
      </c>
      <c r="AW3" s="111">
        <v>0</v>
      </c>
      <c r="AX3" s="112">
        <v>1</v>
      </c>
      <c r="AY3" s="42"/>
    </row>
    <row r="4" spans="1:51" ht="18" customHeight="1" thickBot="1">
      <c r="A4" s="43"/>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2"/>
    </row>
    <row r="5" spans="1:51" ht="18" customHeight="1" thickTop="1">
      <c r="A5" s="43"/>
      <c r="B5" s="41"/>
      <c r="C5" s="41"/>
      <c r="D5" s="41"/>
      <c r="E5" s="41"/>
      <c r="F5" s="41"/>
      <c r="G5" s="41"/>
      <c r="H5" s="41"/>
      <c r="I5" s="41"/>
      <c r="J5" s="41"/>
      <c r="K5" s="41"/>
      <c r="L5" s="581" t="s">
        <v>2</v>
      </c>
      <c r="M5" s="581"/>
      <c r="N5" s="581"/>
      <c r="O5" s="581"/>
      <c r="P5" s="581"/>
      <c r="Q5" s="581"/>
      <c r="R5" s="581"/>
      <c r="S5" s="581"/>
      <c r="T5" s="581"/>
      <c r="U5" s="581"/>
      <c r="V5" s="581"/>
      <c r="W5" s="581"/>
      <c r="X5" s="581"/>
      <c r="Y5" s="581"/>
      <c r="Z5" s="581"/>
      <c r="AA5" s="581"/>
      <c r="AB5" s="581"/>
      <c r="AC5" s="581"/>
      <c r="AD5" s="581"/>
      <c r="AE5" s="581"/>
      <c r="AF5" s="581"/>
      <c r="AG5" s="581"/>
      <c r="AH5" s="581"/>
      <c r="AI5" s="581"/>
      <c r="AJ5" s="581"/>
      <c r="AK5" s="581"/>
      <c r="AL5" s="581"/>
      <c r="AM5" s="581"/>
      <c r="AN5" s="581"/>
      <c r="AO5" s="581"/>
      <c r="AP5" s="41"/>
      <c r="AQ5" s="41"/>
      <c r="AR5" s="41"/>
      <c r="AS5" s="41"/>
      <c r="AT5" s="41"/>
      <c r="AU5" s="41"/>
      <c r="AV5" s="41"/>
      <c r="AW5" s="41"/>
      <c r="AX5" s="41"/>
      <c r="AY5" s="42"/>
    </row>
    <row r="6" spans="1:51" ht="18" customHeight="1">
      <c r="A6" s="43"/>
      <c r="B6" s="41"/>
      <c r="C6" s="41"/>
      <c r="D6" s="41"/>
      <c r="E6" s="41"/>
      <c r="F6" s="41"/>
      <c r="G6" s="41"/>
      <c r="H6" s="41"/>
      <c r="I6" s="41"/>
      <c r="J6" s="41"/>
      <c r="K6" s="41"/>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41"/>
      <c r="AQ6" s="41"/>
      <c r="AR6" s="41"/>
      <c r="AS6" s="41"/>
      <c r="AT6" s="41"/>
      <c r="AU6" s="41"/>
      <c r="AV6" s="41"/>
      <c r="AW6" s="41"/>
      <c r="AX6" s="41"/>
      <c r="AY6" s="42"/>
    </row>
    <row r="7" spans="1:51" ht="18" customHeight="1" thickBot="1">
      <c r="A7" s="43"/>
      <c r="B7" s="41"/>
      <c r="C7" s="41"/>
      <c r="D7" s="41"/>
      <c r="E7" s="41"/>
      <c r="F7" s="41"/>
      <c r="G7" s="41"/>
      <c r="H7" s="41"/>
      <c r="I7" s="41"/>
      <c r="J7" s="41"/>
      <c r="K7" s="41"/>
      <c r="L7" s="583"/>
      <c r="M7" s="583"/>
      <c r="N7" s="583"/>
      <c r="O7" s="583"/>
      <c r="P7" s="583"/>
      <c r="Q7" s="583"/>
      <c r="R7" s="583"/>
      <c r="S7" s="583"/>
      <c r="T7" s="583"/>
      <c r="U7" s="583"/>
      <c r="V7" s="583"/>
      <c r="W7" s="583"/>
      <c r="X7" s="583"/>
      <c r="Y7" s="583"/>
      <c r="Z7" s="583"/>
      <c r="AA7" s="583"/>
      <c r="AB7" s="583"/>
      <c r="AC7" s="583"/>
      <c r="AD7" s="583"/>
      <c r="AE7" s="583"/>
      <c r="AF7" s="583"/>
      <c r="AG7" s="583"/>
      <c r="AH7" s="583"/>
      <c r="AI7" s="583"/>
      <c r="AJ7" s="583"/>
      <c r="AK7" s="583"/>
      <c r="AL7" s="583"/>
      <c r="AM7" s="583"/>
      <c r="AN7" s="583"/>
      <c r="AO7" s="583"/>
      <c r="AP7" s="67"/>
      <c r="AQ7" s="67"/>
      <c r="AR7" s="67"/>
      <c r="AS7" s="67"/>
      <c r="AT7" s="67"/>
      <c r="AU7" s="67"/>
      <c r="AV7" s="67"/>
      <c r="AW7" s="67"/>
      <c r="AX7" s="67"/>
      <c r="AY7" s="68"/>
    </row>
    <row r="8" spans="1:51" ht="18" customHeight="1" thickTop="1">
      <c r="A8" s="43"/>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67"/>
      <c r="AQ8" s="67"/>
      <c r="AR8" s="67"/>
      <c r="AS8" s="67"/>
      <c r="AT8" s="67"/>
      <c r="AU8" s="67"/>
      <c r="AV8" s="67"/>
      <c r="AW8" s="67"/>
      <c r="AX8" s="67"/>
      <c r="AY8" s="68"/>
    </row>
    <row r="9" spans="1:51" ht="18" customHeight="1">
      <c r="A9" s="43"/>
      <c r="B9" s="41"/>
      <c r="C9" s="41"/>
      <c r="D9" s="41"/>
      <c r="E9" s="41"/>
      <c r="F9" s="41"/>
      <c r="G9" s="41"/>
      <c r="H9" s="41"/>
      <c r="I9" s="41"/>
      <c r="J9" s="41"/>
      <c r="K9" s="41"/>
      <c r="L9" s="612" t="s">
        <v>98</v>
      </c>
      <c r="M9" s="613"/>
      <c r="N9" s="613"/>
      <c r="O9" s="613"/>
      <c r="P9" s="613"/>
      <c r="Q9" s="613"/>
      <c r="R9" s="613"/>
      <c r="S9" s="613"/>
      <c r="T9" s="613"/>
      <c r="U9" s="613"/>
      <c r="V9" s="613"/>
      <c r="W9" s="613"/>
      <c r="X9" s="613"/>
      <c r="Y9" s="613"/>
      <c r="Z9" s="613"/>
      <c r="AA9" s="613"/>
      <c r="AB9" s="613"/>
      <c r="AC9" s="613"/>
      <c r="AD9" s="613"/>
      <c r="AE9" s="613"/>
      <c r="AF9" s="613"/>
      <c r="AG9" s="613"/>
      <c r="AH9" s="613"/>
      <c r="AI9" s="613"/>
      <c r="AJ9" s="613"/>
      <c r="AK9" s="613"/>
      <c r="AL9" s="613"/>
      <c r="AM9" s="613"/>
      <c r="AN9" s="613"/>
      <c r="AO9" s="614"/>
      <c r="AP9" s="67"/>
      <c r="AQ9" s="67"/>
      <c r="AR9" s="67"/>
      <c r="AS9" s="67"/>
      <c r="AT9" s="67"/>
      <c r="AU9" s="67"/>
      <c r="AV9" s="67"/>
      <c r="AW9" s="67"/>
      <c r="AX9" s="67"/>
      <c r="AY9" s="68"/>
    </row>
    <row r="10" spans="1:51" ht="18" customHeight="1">
      <c r="A10" s="43"/>
      <c r="B10" s="41"/>
      <c r="C10" s="41"/>
      <c r="D10" s="41"/>
      <c r="E10" s="41"/>
      <c r="F10" s="41"/>
      <c r="G10" s="41"/>
      <c r="H10" s="41"/>
      <c r="I10" s="41"/>
      <c r="J10" s="41"/>
      <c r="K10" s="41"/>
      <c r="L10" s="615"/>
      <c r="M10" s="616"/>
      <c r="N10" s="616"/>
      <c r="O10" s="616"/>
      <c r="P10" s="616"/>
      <c r="Q10" s="616"/>
      <c r="R10" s="616"/>
      <c r="S10" s="616"/>
      <c r="T10" s="616"/>
      <c r="U10" s="616"/>
      <c r="V10" s="616"/>
      <c r="W10" s="616"/>
      <c r="X10" s="616"/>
      <c r="Y10" s="616"/>
      <c r="Z10" s="616"/>
      <c r="AA10" s="616"/>
      <c r="AB10" s="616"/>
      <c r="AC10" s="616"/>
      <c r="AD10" s="616"/>
      <c r="AE10" s="616"/>
      <c r="AF10" s="616"/>
      <c r="AG10" s="616"/>
      <c r="AH10" s="616"/>
      <c r="AI10" s="616"/>
      <c r="AJ10" s="616"/>
      <c r="AK10" s="616"/>
      <c r="AL10" s="616"/>
      <c r="AM10" s="616"/>
      <c r="AN10" s="616"/>
      <c r="AO10" s="617"/>
      <c r="AP10" s="41"/>
      <c r="AQ10" s="41"/>
      <c r="AR10" s="41"/>
      <c r="AS10" s="41"/>
      <c r="AT10" s="41"/>
      <c r="AU10" s="41"/>
      <c r="AV10" s="41"/>
      <c r="AW10" s="41"/>
      <c r="AX10" s="41"/>
      <c r="AY10" s="42"/>
    </row>
    <row r="11" spans="1:51" ht="18" customHeight="1">
      <c r="A11" s="43"/>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2"/>
    </row>
    <row r="12" spans="1:51" ht="18" customHeight="1">
      <c r="A12" s="43"/>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2"/>
    </row>
    <row r="13" spans="1:51" ht="18" customHeight="1">
      <c r="A13" s="43"/>
      <c r="B13" s="41"/>
      <c r="C13" s="41"/>
      <c r="D13" s="41"/>
      <c r="E13" s="584" t="s">
        <v>4</v>
      </c>
      <c r="F13" s="584"/>
      <c r="G13" s="584"/>
      <c r="H13" s="584"/>
      <c r="I13" s="584"/>
      <c r="J13" s="584"/>
      <c r="K13" s="584"/>
      <c r="L13" s="584"/>
      <c r="M13" s="12"/>
      <c r="N13" s="590" t="s">
        <v>121</v>
      </c>
      <c r="O13" s="590"/>
      <c r="P13" s="590"/>
      <c r="Q13" s="590"/>
      <c r="R13" s="590"/>
      <c r="S13" s="590"/>
      <c r="T13" s="590"/>
      <c r="U13" s="590"/>
      <c r="V13" s="590"/>
      <c r="W13" s="590"/>
      <c r="X13" s="590"/>
      <c r="Y13" s="590"/>
      <c r="Z13" s="590"/>
      <c r="AA13" s="590"/>
      <c r="AB13" s="590"/>
      <c r="AC13" s="590"/>
      <c r="AD13" s="590"/>
      <c r="AE13" s="590"/>
      <c r="AF13" s="590"/>
      <c r="AG13" s="590"/>
      <c r="AH13" s="590"/>
      <c r="AI13" s="590"/>
      <c r="AJ13" s="590"/>
      <c r="AK13" s="590"/>
      <c r="AL13" s="590"/>
      <c r="AM13" s="590"/>
      <c r="AN13" s="590"/>
      <c r="AO13" s="590"/>
      <c r="AP13" s="590"/>
      <c r="AQ13" s="590"/>
      <c r="AR13" s="590"/>
      <c r="AS13" s="590"/>
      <c r="AT13" s="590"/>
      <c r="AU13" s="590"/>
      <c r="AV13" s="41"/>
      <c r="AW13" s="41"/>
      <c r="AX13" s="41"/>
      <c r="AY13" s="42"/>
    </row>
    <row r="14" spans="1:51" ht="18" customHeight="1" thickBot="1">
      <c r="A14" s="43"/>
      <c r="B14" s="41"/>
      <c r="C14" s="41"/>
      <c r="D14" s="41"/>
      <c r="E14" s="585"/>
      <c r="F14" s="585"/>
      <c r="G14" s="585"/>
      <c r="H14" s="585"/>
      <c r="I14" s="585"/>
      <c r="J14" s="585"/>
      <c r="K14" s="585"/>
      <c r="L14" s="585"/>
      <c r="M14" s="13"/>
      <c r="N14" s="591"/>
      <c r="O14" s="591"/>
      <c r="P14" s="591"/>
      <c r="Q14" s="591"/>
      <c r="R14" s="591"/>
      <c r="S14" s="591"/>
      <c r="T14" s="591"/>
      <c r="U14" s="591"/>
      <c r="V14" s="591"/>
      <c r="W14" s="591"/>
      <c r="X14" s="591"/>
      <c r="Y14" s="591"/>
      <c r="Z14" s="591"/>
      <c r="AA14" s="591"/>
      <c r="AB14" s="591"/>
      <c r="AC14" s="591"/>
      <c r="AD14" s="591"/>
      <c r="AE14" s="591"/>
      <c r="AF14" s="591"/>
      <c r="AG14" s="591"/>
      <c r="AH14" s="591"/>
      <c r="AI14" s="591"/>
      <c r="AJ14" s="591"/>
      <c r="AK14" s="591"/>
      <c r="AL14" s="591"/>
      <c r="AM14" s="591"/>
      <c r="AN14" s="591"/>
      <c r="AO14" s="591"/>
      <c r="AP14" s="591"/>
      <c r="AQ14" s="591"/>
      <c r="AR14" s="591"/>
      <c r="AS14" s="591"/>
      <c r="AT14" s="591"/>
      <c r="AU14" s="591"/>
      <c r="AV14" s="41"/>
      <c r="AW14" s="41"/>
      <c r="AX14" s="41"/>
      <c r="AY14" s="42"/>
    </row>
    <row r="15" spans="1:51" ht="18" customHeight="1">
      <c r="A15" s="43"/>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2"/>
    </row>
    <row r="16" spans="1:51" ht="18" customHeight="1">
      <c r="A16" s="43"/>
      <c r="B16" s="41"/>
      <c r="C16" s="41"/>
      <c r="D16" s="41"/>
      <c r="E16" s="584" t="s">
        <v>3</v>
      </c>
      <c r="F16" s="584"/>
      <c r="G16" s="584"/>
      <c r="H16" s="584"/>
      <c r="I16" s="584"/>
      <c r="J16" s="584"/>
      <c r="K16" s="584"/>
      <c r="L16" s="584"/>
      <c r="M16" s="12"/>
      <c r="N16" s="592" t="s">
        <v>881</v>
      </c>
      <c r="O16" s="592"/>
      <c r="P16" s="592"/>
      <c r="Q16" s="592"/>
      <c r="R16" s="592"/>
      <c r="S16" s="592"/>
      <c r="T16" s="592"/>
      <c r="U16" s="592"/>
      <c r="V16" s="592"/>
      <c r="W16" s="592"/>
      <c r="X16" s="592"/>
      <c r="Y16" s="592"/>
      <c r="Z16" s="592"/>
      <c r="AA16" s="592"/>
      <c r="AB16" s="592"/>
      <c r="AC16" s="592"/>
      <c r="AD16" s="592"/>
      <c r="AE16" s="592"/>
      <c r="AF16" s="592"/>
      <c r="AG16" s="592"/>
      <c r="AH16" s="592"/>
      <c r="AI16" s="592"/>
      <c r="AJ16" s="592"/>
      <c r="AK16" s="592"/>
      <c r="AL16" s="592"/>
      <c r="AM16" s="592"/>
      <c r="AN16" s="592"/>
      <c r="AO16" s="592"/>
      <c r="AP16" s="592"/>
      <c r="AQ16" s="592"/>
      <c r="AR16" s="592"/>
      <c r="AS16" s="592"/>
      <c r="AT16" s="592"/>
      <c r="AU16" s="592"/>
      <c r="AV16" s="41"/>
      <c r="AW16" s="41"/>
      <c r="AX16" s="41"/>
      <c r="AY16" s="42"/>
    </row>
    <row r="17" spans="1:51" ht="18" customHeight="1" thickBot="1">
      <c r="A17" s="43"/>
      <c r="B17" s="41"/>
      <c r="C17" s="41"/>
      <c r="D17" s="41"/>
      <c r="E17" s="585"/>
      <c r="F17" s="585"/>
      <c r="G17" s="585"/>
      <c r="H17" s="585"/>
      <c r="I17" s="585"/>
      <c r="J17" s="585"/>
      <c r="K17" s="585"/>
      <c r="L17" s="585"/>
      <c r="M17" s="13"/>
      <c r="N17" s="593"/>
      <c r="O17" s="593"/>
      <c r="P17" s="593"/>
      <c r="Q17" s="593"/>
      <c r="R17" s="593"/>
      <c r="S17" s="593"/>
      <c r="T17" s="593"/>
      <c r="U17" s="593"/>
      <c r="V17" s="593"/>
      <c r="W17" s="593"/>
      <c r="X17" s="593"/>
      <c r="Y17" s="593"/>
      <c r="Z17" s="593"/>
      <c r="AA17" s="593"/>
      <c r="AB17" s="593"/>
      <c r="AC17" s="593"/>
      <c r="AD17" s="593"/>
      <c r="AE17" s="593"/>
      <c r="AF17" s="593"/>
      <c r="AG17" s="593"/>
      <c r="AH17" s="593"/>
      <c r="AI17" s="593"/>
      <c r="AJ17" s="593"/>
      <c r="AK17" s="593"/>
      <c r="AL17" s="593"/>
      <c r="AM17" s="593"/>
      <c r="AN17" s="593"/>
      <c r="AO17" s="593"/>
      <c r="AP17" s="593"/>
      <c r="AQ17" s="593"/>
      <c r="AR17" s="593"/>
      <c r="AS17" s="593"/>
      <c r="AT17" s="593"/>
      <c r="AU17" s="593"/>
      <c r="AV17" s="41"/>
      <c r="AW17" s="41"/>
      <c r="AX17" s="41"/>
      <c r="AY17" s="42"/>
    </row>
    <row r="18" spans="1:51" ht="18" customHeight="1">
      <c r="A18" s="43"/>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2"/>
    </row>
    <row r="19" spans="1:51" ht="18" customHeight="1" thickBot="1">
      <c r="A19" s="43"/>
      <c r="B19" s="41"/>
      <c r="C19" s="41"/>
      <c r="D19" s="41"/>
      <c r="E19" s="618" t="s">
        <v>74</v>
      </c>
      <c r="F19" s="618"/>
      <c r="G19" s="618"/>
      <c r="H19" s="618"/>
      <c r="I19" s="618"/>
      <c r="J19" s="618"/>
      <c r="K19" s="618"/>
      <c r="L19" s="618"/>
      <c r="M19" s="77"/>
      <c r="N19" s="619"/>
      <c r="O19" s="619"/>
      <c r="P19" s="619"/>
      <c r="Q19" s="619"/>
      <c r="R19" s="619"/>
      <c r="S19" s="619"/>
      <c r="T19" s="619"/>
      <c r="U19" s="619"/>
      <c r="V19" s="619"/>
      <c r="W19" s="619"/>
      <c r="X19" s="619"/>
      <c r="Y19" s="619"/>
      <c r="Z19" s="619"/>
      <c r="AA19" s="619"/>
      <c r="AB19" s="619"/>
      <c r="AC19" s="619"/>
      <c r="AD19" s="619"/>
      <c r="AE19" s="619"/>
      <c r="AF19" s="619"/>
      <c r="AG19" s="619"/>
      <c r="AH19" s="619"/>
      <c r="AI19" s="619"/>
      <c r="AJ19" s="619"/>
      <c r="AK19" s="619"/>
      <c r="AL19" s="619"/>
      <c r="AM19" s="619"/>
      <c r="AN19" s="619"/>
      <c r="AO19" s="619"/>
      <c r="AP19" s="619"/>
      <c r="AQ19" s="619"/>
      <c r="AR19" s="619"/>
      <c r="AS19" s="619"/>
      <c r="AT19" s="619"/>
      <c r="AU19" s="619"/>
      <c r="AV19" s="41"/>
      <c r="AW19" s="41"/>
      <c r="AX19" s="41"/>
      <c r="AY19" s="42"/>
    </row>
    <row r="20" spans="1:51" ht="18" customHeight="1">
      <c r="A20" s="43"/>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2"/>
    </row>
    <row r="21" spans="1:51" ht="18" customHeight="1">
      <c r="A21" s="43"/>
      <c r="B21" s="41"/>
      <c r="C21" s="41"/>
      <c r="D21" s="41"/>
      <c r="E21" s="41"/>
      <c r="F21" s="41"/>
      <c r="G21" s="41"/>
      <c r="H21" s="594" t="s">
        <v>5</v>
      </c>
      <c r="I21" s="595"/>
      <c r="J21" s="8"/>
      <c r="K21" s="9"/>
      <c r="L21" s="607"/>
      <c r="M21" s="607"/>
      <c r="N21" s="607"/>
      <c r="O21" s="607"/>
      <c r="P21" s="607"/>
      <c r="Q21" s="607"/>
      <c r="R21" s="607"/>
      <c r="S21" s="607"/>
      <c r="T21" s="607"/>
      <c r="U21" s="607"/>
      <c r="V21" s="607"/>
      <c r="W21" s="607"/>
      <c r="X21" s="607"/>
      <c r="Y21" s="607"/>
      <c r="Z21" s="608"/>
      <c r="AA21" s="2"/>
      <c r="AB21" s="9"/>
      <c r="AC21" s="607"/>
      <c r="AD21" s="607"/>
      <c r="AE21" s="607"/>
      <c r="AF21" s="607"/>
      <c r="AG21" s="607"/>
      <c r="AH21" s="607"/>
      <c r="AI21" s="607"/>
      <c r="AJ21" s="607"/>
      <c r="AK21" s="607"/>
      <c r="AL21" s="607"/>
      <c r="AM21" s="607"/>
      <c r="AN21" s="607"/>
      <c r="AO21" s="607"/>
      <c r="AP21" s="620"/>
      <c r="AQ21" s="596" t="s">
        <v>10</v>
      </c>
      <c r="AR21" s="596"/>
      <c r="AS21" s="3"/>
      <c r="AT21" s="41"/>
      <c r="AU21" s="41"/>
      <c r="AV21" s="41"/>
      <c r="AW21" s="41"/>
      <c r="AX21" s="41"/>
      <c r="AY21" s="42"/>
    </row>
    <row r="22" spans="1:51" ht="18" customHeight="1">
      <c r="A22" s="43"/>
      <c r="B22" s="41"/>
      <c r="C22" s="41"/>
      <c r="D22" s="41"/>
      <c r="E22" s="41"/>
      <c r="F22" s="41"/>
      <c r="G22" s="41"/>
      <c r="H22" s="586"/>
      <c r="I22" s="587"/>
      <c r="J22" s="602" t="s">
        <v>8</v>
      </c>
      <c r="K22" s="597"/>
      <c r="L22" s="600"/>
      <c r="M22" s="600"/>
      <c r="N22" s="600"/>
      <c r="O22" s="600"/>
      <c r="P22" s="600"/>
      <c r="Q22" s="600"/>
      <c r="R22" s="600"/>
      <c r="S22" s="600"/>
      <c r="T22" s="600"/>
      <c r="U22" s="600"/>
      <c r="V22" s="600"/>
      <c r="W22" s="600"/>
      <c r="X22" s="600"/>
      <c r="Y22" s="600"/>
      <c r="Z22" s="601"/>
      <c r="AA22" s="603" t="s">
        <v>9</v>
      </c>
      <c r="AB22" s="597"/>
      <c r="AC22" s="600"/>
      <c r="AD22" s="600"/>
      <c r="AE22" s="600"/>
      <c r="AF22" s="600"/>
      <c r="AG22" s="600"/>
      <c r="AH22" s="600"/>
      <c r="AI22" s="600"/>
      <c r="AJ22" s="600"/>
      <c r="AK22" s="600"/>
      <c r="AL22" s="600"/>
      <c r="AM22" s="600"/>
      <c r="AN22" s="600"/>
      <c r="AO22" s="600"/>
      <c r="AP22" s="604"/>
      <c r="AQ22" s="597"/>
      <c r="AR22" s="597"/>
      <c r="AS22" s="4"/>
      <c r="AT22" s="41"/>
      <c r="AU22" s="41"/>
      <c r="AV22" s="41"/>
      <c r="AW22" s="41"/>
      <c r="AX22" s="41"/>
      <c r="AY22" s="42"/>
    </row>
    <row r="23" spans="1:51" ht="18" customHeight="1">
      <c r="A23" s="43"/>
      <c r="B23" s="41"/>
      <c r="C23" s="41"/>
      <c r="D23" s="41"/>
      <c r="E23" s="41"/>
      <c r="F23" s="41"/>
      <c r="G23" s="41"/>
      <c r="H23" s="586" t="s">
        <v>6</v>
      </c>
      <c r="I23" s="587"/>
      <c r="J23" s="10"/>
      <c r="K23" s="11"/>
      <c r="L23" s="600"/>
      <c r="M23" s="600"/>
      <c r="N23" s="600"/>
      <c r="O23" s="600"/>
      <c r="P23" s="600"/>
      <c r="Q23" s="600"/>
      <c r="R23" s="600"/>
      <c r="S23" s="600"/>
      <c r="T23" s="600"/>
      <c r="U23" s="600"/>
      <c r="V23" s="600"/>
      <c r="W23" s="600"/>
      <c r="X23" s="600"/>
      <c r="Y23" s="600"/>
      <c r="Z23" s="601"/>
      <c r="AA23" s="5"/>
      <c r="AB23" s="11"/>
      <c r="AC23" s="600"/>
      <c r="AD23" s="600"/>
      <c r="AE23" s="600"/>
      <c r="AF23" s="600"/>
      <c r="AG23" s="600"/>
      <c r="AH23" s="600"/>
      <c r="AI23" s="600"/>
      <c r="AJ23" s="600"/>
      <c r="AK23" s="600"/>
      <c r="AL23" s="600"/>
      <c r="AM23" s="600"/>
      <c r="AN23" s="600"/>
      <c r="AO23" s="600"/>
      <c r="AP23" s="604"/>
      <c r="AQ23" s="598" t="s">
        <v>10</v>
      </c>
      <c r="AR23" s="598"/>
      <c r="AS23" s="6"/>
      <c r="AT23" s="41"/>
      <c r="AU23" s="41"/>
      <c r="AV23" s="41"/>
      <c r="AW23" s="41"/>
      <c r="AX23" s="41"/>
      <c r="AY23" s="42"/>
    </row>
    <row r="24" spans="1:51" ht="18" customHeight="1">
      <c r="A24" s="43"/>
      <c r="B24" s="41"/>
      <c r="C24" s="41"/>
      <c r="D24" s="41"/>
      <c r="E24" s="41"/>
      <c r="F24" s="41"/>
      <c r="G24" s="41"/>
      <c r="H24" s="586"/>
      <c r="I24" s="587"/>
      <c r="J24" s="602" t="s">
        <v>8</v>
      </c>
      <c r="K24" s="597"/>
      <c r="L24" s="600"/>
      <c r="M24" s="600"/>
      <c r="N24" s="600"/>
      <c r="O24" s="600"/>
      <c r="P24" s="600"/>
      <c r="Q24" s="600"/>
      <c r="R24" s="600"/>
      <c r="S24" s="600"/>
      <c r="T24" s="600"/>
      <c r="U24" s="600"/>
      <c r="V24" s="600"/>
      <c r="W24" s="600"/>
      <c r="X24" s="600"/>
      <c r="Y24" s="600"/>
      <c r="Z24" s="601"/>
      <c r="AA24" s="603" t="s">
        <v>9</v>
      </c>
      <c r="AB24" s="597"/>
      <c r="AC24" s="600"/>
      <c r="AD24" s="600"/>
      <c r="AE24" s="600"/>
      <c r="AF24" s="600"/>
      <c r="AG24" s="600"/>
      <c r="AH24" s="600"/>
      <c r="AI24" s="600"/>
      <c r="AJ24" s="600"/>
      <c r="AK24" s="600"/>
      <c r="AL24" s="600"/>
      <c r="AM24" s="600"/>
      <c r="AN24" s="600"/>
      <c r="AO24" s="600"/>
      <c r="AP24" s="604"/>
      <c r="AQ24" s="597"/>
      <c r="AR24" s="597"/>
      <c r="AS24" s="4"/>
      <c r="AT24" s="41"/>
      <c r="AU24" s="41"/>
      <c r="AV24" s="41"/>
      <c r="AW24" s="41"/>
      <c r="AX24" s="41"/>
      <c r="AY24" s="42"/>
    </row>
    <row r="25" spans="1:51" ht="18" customHeight="1">
      <c r="A25" s="43"/>
      <c r="B25" s="41"/>
      <c r="C25" s="41"/>
      <c r="D25" s="41"/>
      <c r="E25" s="41"/>
      <c r="F25" s="41"/>
      <c r="G25" s="41"/>
      <c r="H25" s="586" t="s">
        <v>7</v>
      </c>
      <c r="I25" s="587"/>
      <c r="J25" s="10"/>
      <c r="K25" s="11"/>
      <c r="L25" s="600" t="s">
        <v>121</v>
      </c>
      <c r="M25" s="600"/>
      <c r="N25" s="600"/>
      <c r="O25" s="600"/>
      <c r="P25" s="600"/>
      <c r="Q25" s="600"/>
      <c r="R25" s="600"/>
      <c r="S25" s="600"/>
      <c r="T25" s="600"/>
      <c r="U25" s="600"/>
      <c r="V25" s="600"/>
      <c r="W25" s="600"/>
      <c r="X25" s="600"/>
      <c r="Y25" s="600"/>
      <c r="Z25" s="601"/>
      <c r="AA25" s="5"/>
      <c r="AB25" s="11"/>
      <c r="AC25" s="600" t="s">
        <v>20</v>
      </c>
      <c r="AD25" s="600"/>
      <c r="AE25" s="600"/>
      <c r="AF25" s="600"/>
      <c r="AG25" s="600"/>
      <c r="AH25" s="600"/>
      <c r="AI25" s="600"/>
      <c r="AJ25" s="600"/>
      <c r="AK25" s="600"/>
      <c r="AL25" s="600"/>
      <c r="AM25" s="600"/>
      <c r="AN25" s="600"/>
      <c r="AO25" s="600"/>
      <c r="AP25" s="604"/>
      <c r="AQ25" s="598" t="s">
        <v>10</v>
      </c>
      <c r="AR25" s="598"/>
      <c r="AS25" s="6"/>
      <c r="AT25" s="41"/>
      <c r="AU25" s="41"/>
      <c r="AV25" s="41"/>
      <c r="AW25" s="41"/>
      <c r="AX25" s="41"/>
      <c r="AY25" s="42"/>
    </row>
    <row r="26" spans="1:51" ht="18" customHeight="1">
      <c r="A26" s="43"/>
      <c r="B26" s="41"/>
      <c r="C26" s="41"/>
      <c r="D26" s="41"/>
      <c r="E26" s="41"/>
      <c r="F26" s="41"/>
      <c r="G26" s="41"/>
      <c r="H26" s="588"/>
      <c r="I26" s="589"/>
      <c r="J26" s="610" t="s">
        <v>8</v>
      </c>
      <c r="K26" s="599"/>
      <c r="L26" s="605"/>
      <c r="M26" s="605"/>
      <c r="N26" s="605"/>
      <c r="O26" s="605"/>
      <c r="P26" s="605"/>
      <c r="Q26" s="605"/>
      <c r="R26" s="605"/>
      <c r="S26" s="605"/>
      <c r="T26" s="605"/>
      <c r="U26" s="605"/>
      <c r="V26" s="605"/>
      <c r="W26" s="605"/>
      <c r="X26" s="605"/>
      <c r="Y26" s="605"/>
      <c r="Z26" s="609"/>
      <c r="AA26" s="611" t="s">
        <v>9</v>
      </c>
      <c r="AB26" s="599"/>
      <c r="AC26" s="605"/>
      <c r="AD26" s="605"/>
      <c r="AE26" s="605"/>
      <c r="AF26" s="605"/>
      <c r="AG26" s="605"/>
      <c r="AH26" s="605"/>
      <c r="AI26" s="605"/>
      <c r="AJ26" s="605"/>
      <c r="AK26" s="605"/>
      <c r="AL26" s="605"/>
      <c r="AM26" s="605"/>
      <c r="AN26" s="605"/>
      <c r="AO26" s="605"/>
      <c r="AP26" s="606"/>
      <c r="AQ26" s="599"/>
      <c r="AR26" s="599"/>
      <c r="AS26" s="7"/>
      <c r="AT26" s="41"/>
      <c r="AU26" s="41"/>
      <c r="AV26" s="41"/>
      <c r="AW26" s="41"/>
      <c r="AX26" s="41"/>
      <c r="AY26" s="42"/>
    </row>
    <row r="27" spans="1:51" ht="18" customHeight="1">
      <c r="A27" s="43"/>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2"/>
    </row>
    <row r="28" spans="1:51" ht="18" customHeight="1">
      <c r="A28" s="43"/>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2"/>
    </row>
    <row r="29" spans="1:51" ht="18" customHeight="1" thickBot="1">
      <c r="A29" s="44"/>
      <c r="B29" s="77"/>
      <c r="C29" s="77"/>
      <c r="D29" s="77"/>
      <c r="E29" s="77"/>
      <c r="F29" s="80"/>
      <c r="G29" s="77"/>
      <c r="H29" s="77"/>
      <c r="I29" s="77"/>
      <c r="J29" s="77"/>
      <c r="K29" s="77"/>
      <c r="L29" s="77"/>
      <c r="M29" s="77"/>
      <c r="N29" s="77"/>
      <c r="O29" s="77"/>
      <c r="P29" s="77"/>
      <c r="Q29" s="77"/>
      <c r="R29" s="77"/>
      <c r="S29" s="77"/>
      <c r="T29" s="80"/>
      <c r="U29" s="80"/>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45"/>
    </row>
  </sheetData>
  <sheetProtection selectLockedCells="1"/>
  <mergeCells count="27">
    <mergeCell ref="L9:AO10"/>
    <mergeCell ref="E19:L19"/>
    <mergeCell ref="N19:AU19"/>
    <mergeCell ref="AC21:AP22"/>
    <mergeCell ref="AC23:AP24"/>
    <mergeCell ref="AC25:AP26"/>
    <mergeCell ref="J22:K22"/>
    <mergeCell ref="L21:Z22"/>
    <mergeCell ref="L25:Z26"/>
    <mergeCell ref="J26:K26"/>
    <mergeCell ref="AA26:AB26"/>
    <mergeCell ref="AG3:AL3"/>
    <mergeCell ref="L5:AO7"/>
    <mergeCell ref="E16:L17"/>
    <mergeCell ref="H23:I24"/>
    <mergeCell ref="H25:I26"/>
    <mergeCell ref="E13:L14"/>
    <mergeCell ref="N13:AU14"/>
    <mergeCell ref="N16:AU17"/>
    <mergeCell ref="H21:I22"/>
    <mergeCell ref="AQ21:AR22"/>
    <mergeCell ref="AQ23:AR24"/>
    <mergeCell ref="AQ25:AR26"/>
    <mergeCell ref="L23:Z24"/>
    <mergeCell ref="J24:K24"/>
    <mergeCell ref="AA24:AB24"/>
    <mergeCell ref="AA22:AB22"/>
  </mergeCells>
  <phoneticPr fontId="4"/>
  <pageMargins left="0.39370078740157483" right="0.39370078740157483" top="0.78740157480314965" bottom="0.39370078740157483" header="0.59055118110236227" footer="0.19685039370078741"/>
  <pageSetup paperSize="9" orientation="landscape" r:id="rId1"/>
  <headerFooter scaleWithDoc="0">
    <oddHeader>&amp;L&amp;"メイリオ,ボールド"&amp;8&amp;K00-032&amp;F&amp;R&amp;"メイリオ,ボールド"&amp;9&amp;K00-048&amp;A</oddHeader>
    <oddFooter>&amp;R&amp;"メイリオ,レギュラー"&amp;9出力日：&amp;D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W1325"/>
  <sheetViews>
    <sheetView workbookViewId="0">
      <selection activeCell="K20" sqref="K20"/>
    </sheetView>
  </sheetViews>
  <sheetFormatPr defaultColWidth="7.140625" defaultRowHeight="15"/>
  <cols>
    <col min="1" max="1" width="4.7109375" customWidth="1"/>
    <col min="2" max="2" width="13.7109375" customWidth="1"/>
    <col min="3" max="3" width="3.7109375" customWidth="1"/>
    <col min="4" max="4" width="11.7109375" customWidth="1"/>
    <col min="5" max="5" width="10.7109375" customWidth="1"/>
    <col min="6" max="7" width="7.7109375" customWidth="1"/>
    <col min="8" max="10" width="8.7109375" customWidth="1"/>
    <col min="11" max="22" width="9.7109375" customWidth="1"/>
    <col min="23" max="29" width="9.140625" bestFit="1" customWidth="1"/>
    <col min="30" max="34" width="8.5703125" bestFit="1" customWidth="1"/>
    <col min="39" max="39" width="7.28515625" bestFit="1" customWidth="1"/>
    <col min="40" max="40" width="14.85546875" bestFit="1" customWidth="1"/>
    <col min="41" max="41" width="9.42578125" bestFit="1" customWidth="1"/>
    <col min="42" max="42" width="17.85546875" bestFit="1" customWidth="1"/>
    <col min="43" max="43" width="10.28515625" bestFit="1" customWidth="1"/>
    <col min="44" max="44" width="7.42578125" bestFit="1" customWidth="1"/>
  </cols>
  <sheetData>
    <row r="1" spans="1:49" ht="23.25" thickBot="1">
      <c r="A1" s="792" t="s">
        <v>595</v>
      </c>
      <c r="B1" s="792"/>
      <c r="C1" s="792"/>
      <c r="D1" s="792"/>
      <c r="E1" s="792"/>
      <c r="F1" s="468"/>
      <c r="G1" s="468"/>
      <c r="H1" s="468"/>
      <c r="I1" s="468"/>
      <c r="V1" s="408" t="s">
        <v>594</v>
      </c>
    </row>
    <row r="2" spans="1:49" ht="15.75" thickBot="1">
      <c r="A2" s="459" t="s">
        <v>180</v>
      </c>
      <c r="B2" s="460" t="s">
        <v>548</v>
      </c>
      <c r="C2" s="811" t="s">
        <v>170</v>
      </c>
      <c r="D2" s="811"/>
      <c r="E2" s="461" t="s">
        <v>171</v>
      </c>
      <c r="F2" s="811" t="s">
        <v>175</v>
      </c>
      <c r="G2" s="811"/>
      <c r="H2" s="811"/>
      <c r="I2" s="462" t="s">
        <v>609</v>
      </c>
      <c r="J2" s="463" t="s">
        <v>179</v>
      </c>
      <c r="K2" s="464">
        <v>44652</v>
      </c>
      <c r="L2" s="465">
        <v>44682</v>
      </c>
      <c r="M2" s="465">
        <v>44713</v>
      </c>
      <c r="N2" s="465">
        <v>44743</v>
      </c>
      <c r="O2" s="465">
        <v>44774</v>
      </c>
      <c r="P2" s="465">
        <v>44805</v>
      </c>
      <c r="Q2" s="465">
        <v>44835</v>
      </c>
      <c r="R2" s="465">
        <v>44866</v>
      </c>
      <c r="S2" s="465">
        <v>44896</v>
      </c>
      <c r="T2" s="466">
        <v>44927</v>
      </c>
      <c r="U2" s="465">
        <v>44958</v>
      </c>
      <c r="V2" s="467">
        <v>44986</v>
      </c>
      <c r="W2" s="355">
        <v>44652</v>
      </c>
      <c r="X2" s="356">
        <v>44682</v>
      </c>
      <c r="Y2" s="356">
        <v>44713</v>
      </c>
      <c r="Z2" s="356">
        <v>44743</v>
      </c>
      <c r="AA2" s="356">
        <v>44774</v>
      </c>
      <c r="AB2" s="356">
        <v>44805</v>
      </c>
      <c r="AC2" s="356">
        <v>44835</v>
      </c>
      <c r="AD2" s="356">
        <v>44866</v>
      </c>
      <c r="AE2" s="356">
        <v>44896</v>
      </c>
      <c r="AF2" s="357">
        <v>44927</v>
      </c>
      <c r="AG2" s="356">
        <v>44958</v>
      </c>
      <c r="AH2" s="358">
        <v>44986</v>
      </c>
      <c r="AI2" s="304"/>
      <c r="AJ2" s="304"/>
      <c r="AK2" s="304"/>
      <c r="AL2" s="304"/>
      <c r="AM2" t="s">
        <v>180</v>
      </c>
      <c r="AN2" t="s">
        <v>181</v>
      </c>
      <c r="AO2" t="s">
        <v>182</v>
      </c>
      <c r="AP2" t="s">
        <v>183</v>
      </c>
      <c r="AQ2" t="s">
        <v>184</v>
      </c>
      <c r="AR2" t="s">
        <v>185</v>
      </c>
      <c r="AS2" t="s">
        <v>545</v>
      </c>
      <c r="AT2" t="s">
        <v>546</v>
      </c>
      <c r="AU2" t="s">
        <v>547</v>
      </c>
      <c r="AV2" s="304"/>
      <c r="AW2" s="304"/>
    </row>
    <row r="3" spans="1:49">
      <c r="A3" s="810">
        <f>$AM3</f>
        <v>1</v>
      </c>
      <c r="B3" s="444" t="str">
        <f>$AR3</f>
        <v>008A</v>
      </c>
      <c r="C3" s="809">
        <f>$AO3</f>
        <v>0</v>
      </c>
      <c r="D3" s="813" t="str">
        <f>$AP3</f>
        <v>RCUT</v>
      </c>
      <c r="E3" s="812" t="str">
        <f>$AQ3</f>
        <v>D11D2621</v>
      </c>
      <c r="F3" s="445" t="s">
        <v>172</v>
      </c>
      <c r="G3" s="500">
        <v>44583</v>
      </c>
      <c r="H3" s="492">
        <v>30255</v>
      </c>
      <c r="I3" s="469">
        <v>32756</v>
      </c>
      <c r="J3" s="446" t="s">
        <v>177</v>
      </c>
      <c r="K3" s="470">
        <v>2210</v>
      </c>
      <c r="L3" s="471">
        <v>3312</v>
      </c>
      <c r="M3" s="471">
        <v>2547</v>
      </c>
      <c r="N3" s="471">
        <v>2825</v>
      </c>
      <c r="O3" s="471">
        <v>2840</v>
      </c>
      <c r="P3" s="471">
        <v>2961</v>
      </c>
      <c r="Q3" s="471">
        <v>2871</v>
      </c>
      <c r="R3" s="471">
        <v>3721</v>
      </c>
      <c r="S3" s="471">
        <v>916</v>
      </c>
      <c r="T3" s="471">
        <v>2666</v>
      </c>
      <c r="U3" s="471">
        <v>4182</v>
      </c>
      <c r="V3" s="472">
        <v>4747</v>
      </c>
      <c r="AM3">
        <v>1</v>
      </c>
      <c r="AN3" t="s">
        <v>464</v>
      </c>
      <c r="AO3">
        <v>0</v>
      </c>
      <c r="AP3" t="s">
        <v>86</v>
      </c>
      <c r="AQ3" t="s">
        <v>186</v>
      </c>
      <c r="AR3" t="s">
        <v>187</v>
      </c>
      <c r="AS3">
        <v>110000</v>
      </c>
      <c r="AT3">
        <v>160000</v>
      </c>
      <c r="AU3">
        <v>30255</v>
      </c>
    </row>
    <row r="4" spans="1:49">
      <c r="A4" s="794"/>
      <c r="B4" s="311" t="str">
        <f>$AN3</f>
        <v>172055TA0A</v>
      </c>
      <c r="C4" s="798"/>
      <c r="D4" s="801"/>
      <c r="E4" s="804"/>
      <c r="F4" s="305" t="s">
        <v>601</v>
      </c>
      <c r="G4" s="501" t="s">
        <v>610</v>
      </c>
      <c r="H4" s="498">
        <v>110000</v>
      </c>
      <c r="I4" s="373">
        <v>26795</v>
      </c>
      <c r="J4" s="308" t="s">
        <v>176</v>
      </c>
      <c r="K4" s="412">
        <v>2210</v>
      </c>
      <c r="L4" s="413">
        <v>339</v>
      </c>
      <c r="M4" s="413">
        <v>2461</v>
      </c>
      <c r="N4" s="413">
        <v>2889</v>
      </c>
      <c r="O4" s="413">
        <v>2409</v>
      </c>
      <c r="P4" s="413">
        <v>3208</v>
      </c>
      <c r="Q4" s="413">
        <v>1886</v>
      </c>
      <c r="R4" s="413">
        <v>2336</v>
      </c>
      <c r="S4" s="413">
        <v>2738</v>
      </c>
      <c r="T4" s="413">
        <v>4240</v>
      </c>
      <c r="U4" s="413">
        <v>4082</v>
      </c>
      <c r="V4" s="473">
        <v>3959</v>
      </c>
      <c r="W4" s="303">
        <f>H3+K4</f>
        <v>32465</v>
      </c>
      <c r="X4" s="303">
        <f t="shared" ref="X4:AH4" si="0">W4+L4</f>
        <v>32804</v>
      </c>
      <c r="Y4" s="303">
        <f t="shared" si="0"/>
        <v>35265</v>
      </c>
      <c r="Z4" s="303">
        <f t="shared" si="0"/>
        <v>38154</v>
      </c>
      <c r="AA4" s="303">
        <f t="shared" si="0"/>
        <v>40563</v>
      </c>
      <c r="AB4" s="303">
        <f t="shared" si="0"/>
        <v>43771</v>
      </c>
      <c r="AC4" s="303">
        <f t="shared" si="0"/>
        <v>45657</v>
      </c>
      <c r="AD4" s="303">
        <f t="shared" si="0"/>
        <v>47993</v>
      </c>
      <c r="AE4" s="303">
        <f t="shared" si="0"/>
        <v>50731</v>
      </c>
      <c r="AF4" s="303">
        <f t="shared" si="0"/>
        <v>54971</v>
      </c>
      <c r="AG4" s="303">
        <f t="shared" si="0"/>
        <v>59053</v>
      </c>
      <c r="AH4" s="303">
        <f t="shared" si="0"/>
        <v>63012</v>
      </c>
    </row>
    <row r="5" spans="1:49">
      <c r="A5" s="795"/>
      <c r="B5" s="312"/>
      <c r="C5" s="806"/>
      <c r="D5" s="807"/>
      <c r="E5" s="808"/>
      <c r="F5" s="306" t="s">
        <v>602</v>
      </c>
      <c r="G5" s="502" t="s">
        <v>610</v>
      </c>
      <c r="H5" s="499">
        <v>160000</v>
      </c>
      <c r="I5" s="374">
        <f>I4-I3</f>
        <v>-5961</v>
      </c>
      <c r="J5" s="309" t="s">
        <v>178</v>
      </c>
      <c r="K5" s="414">
        <f>H3+K3</f>
        <v>32465</v>
      </c>
      <c r="L5" s="415">
        <f t="shared" ref="L5:V5" si="1">IF(K5&gt;=$H5,L3,L3+K5)</f>
        <v>35777</v>
      </c>
      <c r="M5" s="415">
        <f t="shared" si="1"/>
        <v>38324</v>
      </c>
      <c r="N5" s="415">
        <f t="shared" si="1"/>
        <v>41149</v>
      </c>
      <c r="O5" s="415">
        <f t="shared" si="1"/>
        <v>43989</v>
      </c>
      <c r="P5" s="415">
        <f t="shared" si="1"/>
        <v>46950</v>
      </c>
      <c r="Q5" s="415">
        <f t="shared" si="1"/>
        <v>49821</v>
      </c>
      <c r="R5" s="415">
        <f t="shared" si="1"/>
        <v>53542</v>
      </c>
      <c r="S5" s="415">
        <f t="shared" si="1"/>
        <v>54458</v>
      </c>
      <c r="T5" s="415">
        <f t="shared" si="1"/>
        <v>57124</v>
      </c>
      <c r="U5" s="415">
        <f t="shared" si="1"/>
        <v>61306</v>
      </c>
      <c r="V5" s="474">
        <f t="shared" si="1"/>
        <v>66053</v>
      </c>
      <c r="W5" s="303"/>
      <c r="X5" s="303"/>
      <c r="Y5" s="303"/>
      <c r="Z5" s="303"/>
      <c r="AA5" s="303"/>
      <c r="AB5" s="303"/>
      <c r="AC5" s="303"/>
      <c r="AD5" s="303"/>
      <c r="AE5" s="303"/>
      <c r="AF5" s="303"/>
      <c r="AG5" s="303"/>
      <c r="AH5" s="303"/>
    </row>
    <row r="6" spans="1:49">
      <c r="A6" s="793">
        <f>$AM6</f>
        <v>2</v>
      </c>
      <c r="B6" s="310" t="str">
        <f>$AR6</f>
        <v>008A</v>
      </c>
      <c r="C6" s="797">
        <f>$AO6</f>
        <v>1</v>
      </c>
      <c r="D6" s="800" t="str">
        <f>$AP6</f>
        <v>DR</v>
      </c>
      <c r="E6" s="803" t="str">
        <f>$AQ6</f>
        <v>D15D4861</v>
      </c>
      <c r="F6" s="380" t="s">
        <v>172</v>
      </c>
      <c r="G6" s="503">
        <v>44583</v>
      </c>
      <c r="H6" s="493">
        <v>105402</v>
      </c>
      <c r="I6" s="372">
        <v>32756</v>
      </c>
      <c r="J6" s="307" t="s">
        <v>177</v>
      </c>
      <c r="K6" s="410">
        <v>2210</v>
      </c>
      <c r="L6" s="411">
        <v>3312</v>
      </c>
      <c r="M6" s="411">
        <v>2547</v>
      </c>
      <c r="N6" s="411">
        <v>2825</v>
      </c>
      <c r="O6" s="411">
        <v>2840</v>
      </c>
      <c r="P6" s="411">
        <v>2961</v>
      </c>
      <c r="Q6" s="411">
        <v>2871</v>
      </c>
      <c r="R6" s="411">
        <v>3721</v>
      </c>
      <c r="S6" s="411">
        <v>916</v>
      </c>
      <c r="T6" s="411">
        <v>2666</v>
      </c>
      <c r="U6" s="411">
        <v>4182</v>
      </c>
      <c r="V6" s="475">
        <v>4747</v>
      </c>
      <c r="AM6">
        <v>2</v>
      </c>
      <c r="AN6" t="s">
        <v>464</v>
      </c>
      <c r="AO6">
        <v>1</v>
      </c>
      <c r="AP6" t="s">
        <v>89</v>
      </c>
      <c r="AQ6" t="s">
        <v>188</v>
      </c>
      <c r="AR6" t="s">
        <v>187</v>
      </c>
      <c r="AS6">
        <v>200000</v>
      </c>
      <c r="AT6">
        <v>250000</v>
      </c>
      <c r="AU6">
        <v>105402</v>
      </c>
    </row>
    <row r="7" spans="1:49">
      <c r="A7" s="794"/>
      <c r="B7" s="311" t="str">
        <f>$AN6</f>
        <v>172055TA0A</v>
      </c>
      <c r="C7" s="798"/>
      <c r="D7" s="801"/>
      <c r="E7" s="804"/>
      <c r="F7" s="305" t="s">
        <v>601</v>
      </c>
      <c r="G7" s="501" t="s">
        <v>610</v>
      </c>
      <c r="H7" s="498">
        <v>200000</v>
      </c>
      <c r="I7" s="373">
        <v>26795</v>
      </c>
      <c r="J7" s="308" t="s">
        <v>176</v>
      </c>
      <c r="K7" s="412">
        <v>2210</v>
      </c>
      <c r="L7" s="413">
        <v>339</v>
      </c>
      <c r="M7" s="413">
        <v>2461</v>
      </c>
      <c r="N7" s="413">
        <v>2889</v>
      </c>
      <c r="O7" s="413">
        <v>2409</v>
      </c>
      <c r="P7" s="413">
        <v>3208</v>
      </c>
      <c r="Q7" s="413">
        <v>1886</v>
      </c>
      <c r="R7" s="413">
        <v>2336</v>
      </c>
      <c r="S7" s="413">
        <v>2738</v>
      </c>
      <c r="T7" s="413">
        <v>4240</v>
      </c>
      <c r="U7" s="413">
        <v>4082</v>
      </c>
      <c r="V7" s="473">
        <v>3959</v>
      </c>
      <c r="W7" s="303">
        <f>H6+K7</f>
        <v>107612</v>
      </c>
      <c r="X7" s="303">
        <f t="shared" ref="X7:AH7" si="2">W7+L7</f>
        <v>107951</v>
      </c>
      <c r="Y7" s="303">
        <f t="shared" si="2"/>
        <v>110412</v>
      </c>
      <c r="Z7" s="303">
        <f t="shared" si="2"/>
        <v>113301</v>
      </c>
      <c r="AA7" s="303">
        <f t="shared" si="2"/>
        <v>115710</v>
      </c>
      <c r="AB7" s="303">
        <f t="shared" si="2"/>
        <v>118918</v>
      </c>
      <c r="AC7" s="303">
        <f t="shared" si="2"/>
        <v>120804</v>
      </c>
      <c r="AD7" s="303">
        <f t="shared" si="2"/>
        <v>123140</v>
      </c>
      <c r="AE7" s="303">
        <f t="shared" si="2"/>
        <v>125878</v>
      </c>
      <c r="AF7" s="303">
        <f t="shared" si="2"/>
        <v>130118</v>
      </c>
      <c r="AG7" s="303">
        <f t="shared" si="2"/>
        <v>134200</v>
      </c>
      <c r="AH7" s="303">
        <f t="shared" si="2"/>
        <v>138159</v>
      </c>
    </row>
    <row r="8" spans="1:49">
      <c r="A8" s="795"/>
      <c r="B8" s="312"/>
      <c r="C8" s="806"/>
      <c r="D8" s="807"/>
      <c r="E8" s="808"/>
      <c r="F8" s="306" t="s">
        <v>602</v>
      </c>
      <c r="G8" s="502" t="s">
        <v>610</v>
      </c>
      <c r="H8" s="499">
        <v>250000</v>
      </c>
      <c r="I8" s="374">
        <f>I7-I6</f>
        <v>-5961</v>
      </c>
      <c r="J8" s="309" t="s">
        <v>178</v>
      </c>
      <c r="K8" s="414">
        <f>H6+K6</f>
        <v>107612</v>
      </c>
      <c r="L8" s="415">
        <f t="shared" ref="L8:V8" si="3">IF(K8&gt;=$H8,L6,L6+K8)</f>
        <v>110924</v>
      </c>
      <c r="M8" s="415">
        <f t="shared" si="3"/>
        <v>113471</v>
      </c>
      <c r="N8" s="415">
        <f t="shared" si="3"/>
        <v>116296</v>
      </c>
      <c r="O8" s="415">
        <f t="shared" si="3"/>
        <v>119136</v>
      </c>
      <c r="P8" s="415">
        <f t="shared" si="3"/>
        <v>122097</v>
      </c>
      <c r="Q8" s="415">
        <f t="shared" si="3"/>
        <v>124968</v>
      </c>
      <c r="R8" s="415">
        <f t="shared" si="3"/>
        <v>128689</v>
      </c>
      <c r="S8" s="415">
        <f t="shared" si="3"/>
        <v>129605</v>
      </c>
      <c r="T8" s="415">
        <f t="shared" si="3"/>
        <v>132271</v>
      </c>
      <c r="U8" s="415">
        <f t="shared" si="3"/>
        <v>136453</v>
      </c>
      <c r="V8" s="474">
        <f t="shared" si="3"/>
        <v>141200</v>
      </c>
    </row>
    <row r="9" spans="1:49">
      <c r="A9" s="793">
        <f>$AM9</f>
        <v>3</v>
      </c>
      <c r="B9" s="310" t="str">
        <f>$AR9</f>
        <v>008A</v>
      </c>
      <c r="C9" s="797">
        <f>$AO9</f>
        <v>2</v>
      </c>
      <c r="D9" s="800" t="str">
        <f>$AP9</f>
        <v>ID</v>
      </c>
      <c r="E9" s="803"/>
      <c r="F9" s="380" t="s">
        <v>172</v>
      </c>
      <c r="G9" s="503">
        <v>44583</v>
      </c>
      <c r="H9" s="493">
        <v>105402</v>
      </c>
      <c r="I9" s="372">
        <v>32756</v>
      </c>
      <c r="J9" s="307" t="s">
        <v>177</v>
      </c>
      <c r="K9" s="410">
        <v>2210</v>
      </c>
      <c r="L9" s="411">
        <v>3312</v>
      </c>
      <c r="M9" s="411">
        <v>2547</v>
      </c>
      <c r="N9" s="411">
        <v>2825</v>
      </c>
      <c r="O9" s="411">
        <v>2840</v>
      </c>
      <c r="P9" s="411">
        <v>2961</v>
      </c>
      <c r="Q9" s="411">
        <v>2871</v>
      </c>
      <c r="R9" s="411">
        <v>3721</v>
      </c>
      <c r="S9" s="411">
        <v>916</v>
      </c>
      <c r="T9" s="411">
        <v>2666</v>
      </c>
      <c r="U9" s="411">
        <v>4182</v>
      </c>
      <c r="V9" s="475">
        <v>4747</v>
      </c>
      <c r="AM9">
        <v>3</v>
      </c>
      <c r="AN9" t="s">
        <v>464</v>
      </c>
      <c r="AO9">
        <v>2</v>
      </c>
      <c r="AP9" t="s">
        <v>189</v>
      </c>
      <c r="AR9" t="s">
        <v>187</v>
      </c>
    </row>
    <row r="10" spans="1:49">
      <c r="A10" s="794"/>
      <c r="B10" s="311" t="str">
        <f>$AN9</f>
        <v>172055TA0A</v>
      </c>
      <c r="C10" s="798"/>
      <c r="D10" s="801"/>
      <c r="E10" s="804"/>
      <c r="F10" s="305" t="s">
        <v>601</v>
      </c>
      <c r="G10" s="501" t="s">
        <v>610</v>
      </c>
      <c r="H10" s="498">
        <v>0</v>
      </c>
      <c r="I10" s="373">
        <v>26795</v>
      </c>
      <c r="J10" s="308" t="s">
        <v>176</v>
      </c>
      <c r="K10" s="412">
        <v>2210</v>
      </c>
      <c r="L10" s="413">
        <v>339</v>
      </c>
      <c r="M10" s="413">
        <v>2461</v>
      </c>
      <c r="N10" s="413">
        <v>2889</v>
      </c>
      <c r="O10" s="413">
        <v>2409</v>
      </c>
      <c r="P10" s="413">
        <v>3208</v>
      </c>
      <c r="Q10" s="413">
        <v>1886</v>
      </c>
      <c r="R10" s="413">
        <v>2336</v>
      </c>
      <c r="S10" s="413">
        <v>2738</v>
      </c>
      <c r="T10" s="413">
        <v>4240</v>
      </c>
      <c r="U10" s="413">
        <v>4082</v>
      </c>
      <c r="V10" s="473">
        <v>3959</v>
      </c>
      <c r="W10" s="303">
        <f>H9+K10</f>
        <v>107612</v>
      </c>
      <c r="X10" s="303">
        <f t="shared" ref="X10:AH10" si="4">W10+L10</f>
        <v>107951</v>
      </c>
      <c r="Y10" s="303">
        <f t="shared" si="4"/>
        <v>110412</v>
      </c>
      <c r="Z10" s="303">
        <f t="shared" si="4"/>
        <v>113301</v>
      </c>
      <c r="AA10" s="303">
        <f t="shared" si="4"/>
        <v>115710</v>
      </c>
      <c r="AB10" s="303">
        <f t="shared" si="4"/>
        <v>118918</v>
      </c>
      <c r="AC10" s="303">
        <f t="shared" si="4"/>
        <v>120804</v>
      </c>
      <c r="AD10" s="303">
        <f t="shared" si="4"/>
        <v>123140</v>
      </c>
      <c r="AE10" s="303">
        <f t="shared" si="4"/>
        <v>125878</v>
      </c>
      <c r="AF10" s="303">
        <f t="shared" si="4"/>
        <v>130118</v>
      </c>
      <c r="AG10" s="303">
        <f t="shared" si="4"/>
        <v>134200</v>
      </c>
      <c r="AH10" s="303">
        <f t="shared" si="4"/>
        <v>138159</v>
      </c>
    </row>
    <row r="11" spans="1:49">
      <c r="A11" s="795"/>
      <c r="B11" s="312"/>
      <c r="C11" s="806"/>
      <c r="D11" s="807"/>
      <c r="E11" s="808"/>
      <c r="F11" s="306" t="s">
        <v>602</v>
      </c>
      <c r="G11" s="502" t="s">
        <v>610</v>
      </c>
      <c r="H11" s="499">
        <v>0</v>
      </c>
      <c r="I11" s="374">
        <f>I10-I9</f>
        <v>-5961</v>
      </c>
      <c r="J11" s="309" t="s">
        <v>178</v>
      </c>
      <c r="K11" s="414">
        <f>H9+K9</f>
        <v>107612</v>
      </c>
      <c r="L11" s="415">
        <f t="shared" ref="L11:V11" si="5">IF(K11&gt;=$H11,L9,L9+K11)</f>
        <v>3312</v>
      </c>
      <c r="M11" s="415">
        <f t="shared" si="5"/>
        <v>2547</v>
      </c>
      <c r="N11" s="415">
        <f t="shared" si="5"/>
        <v>2825</v>
      </c>
      <c r="O11" s="415">
        <f t="shared" si="5"/>
        <v>2840</v>
      </c>
      <c r="P11" s="415">
        <f t="shared" si="5"/>
        <v>2961</v>
      </c>
      <c r="Q11" s="415">
        <f t="shared" si="5"/>
        <v>2871</v>
      </c>
      <c r="R11" s="415">
        <f t="shared" si="5"/>
        <v>3721</v>
      </c>
      <c r="S11" s="415">
        <f t="shared" si="5"/>
        <v>916</v>
      </c>
      <c r="T11" s="415">
        <f t="shared" si="5"/>
        <v>2666</v>
      </c>
      <c r="U11" s="415">
        <f t="shared" si="5"/>
        <v>4182</v>
      </c>
      <c r="V11" s="474">
        <f t="shared" si="5"/>
        <v>4747</v>
      </c>
    </row>
    <row r="12" spans="1:49">
      <c r="A12" s="793">
        <f>$AM12</f>
        <v>4</v>
      </c>
      <c r="B12" s="310" t="str">
        <f>$AR12</f>
        <v>008A</v>
      </c>
      <c r="C12" s="797">
        <f>$AO12</f>
        <v>3</v>
      </c>
      <c r="D12" s="800" t="str">
        <f>$AP12</f>
        <v>TR</v>
      </c>
      <c r="E12" s="803" t="str">
        <f>$AQ12</f>
        <v>D15D4871</v>
      </c>
      <c r="F12" s="380" t="s">
        <v>172</v>
      </c>
      <c r="G12" s="503">
        <v>44583</v>
      </c>
      <c r="H12" s="493">
        <v>105402</v>
      </c>
      <c r="I12" s="372">
        <v>32756</v>
      </c>
      <c r="J12" s="307" t="s">
        <v>177</v>
      </c>
      <c r="K12" s="410">
        <v>2210</v>
      </c>
      <c r="L12" s="411">
        <v>3312</v>
      </c>
      <c r="M12" s="411">
        <v>2547</v>
      </c>
      <c r="N12" s="411">
        <v>2825</v>
      </c>
      <c r="O12" s="411">
        <v>2840</v>
      </c>
      <c r="P12" s="411">
        <v>2961</v>
      </c>
      <c r="Q12" s="411">
        <v>2871</v>
      </c>
      <c r="R12" s="411">
        <v>3721</v>
      </c>
      <c r="S12" s="411">
        <v>916</v>
      </c>
      <c r="T12" s="411">
        <v>2666</v>
      </c>
      <c r="U12" s="411">
        <v>4182</v>
      </c>
      <c r="V12" s="475">
        <v>4747</v>
      </c>
      <c r="AM12">
        <v>4</v>
      </c>
      <c r="AN12" t="s">
        <v>464</v>
      </c>
      <c r="AO12">
        <v>3</v>
      </c>
      <c r="AP12" t="s">
        <v>49</v>
      </c>
      <c r="AQ12" t="s">
        <v>190</v>
      </c>
      <c r="AR12" t="s">
        <v>187</v>
      </c>
      <c r="AS12">
        <v>110000</v>
      </c>
      <c r="AT12">
        <v>160000</v>
      </c>
      <c r="AU12">
        <v>105402</v>
      </c>
    </row>
    <row r="13" spans="1:49">
      <c r="A13" s="794"/>
      <c r="B13" s="311" t="str">
        <f>$AN12</f>
        <v>172055TA0A</v>
      </c>
      <c r="C13" s="798"/>
      <c r="D13" s="801"/>
      <c r="E13" s="804"/>
      <c r="F13" s="305" t="s">
        <v>601</v>
      </c>
      <c r="G13" s="501">
        <v>44682</v>
      </c>
      <c r="H13" s="498">
        <v>110000</v>
      </c>
      <c r="I13" s="373">
        <v>26795</v>
      </c>
      <c r="J13" s="308" t="s">
        <v>176</v>
      </c>
      <c r="K13" s="412">
        <v>2210</v>
      </c>
      <c r="L13" s="413">
        <v>339</v>
      </c>
      <c r="M13" s="413">
        <v>2461</v>
      </c>
      <c r="N13" s="413">
        <v>2889</v>
      </c>
      <c r="O13" s="413">
        <v>2409</v>
      </c>
      <c r="P13" s="413">
        <v>3208</v>
      </c>
      <c r="Q13" s="413">
        <v>1886</v>
      </c>
      <c r="R13" s="413">
        <v>2336</v>
      </c>
      <c r="S13" s="413">
        <v>2738</v>
      </c>
      <c r="T13" s="413">
        <v>4240</v>
      </c>
      <c r="U13" s="413">
        <v>4082</v>
      </c>
      <c r="V13" s="473">
        <v>3959</v>
      </c>
      <c r="W13" s="303">
        <f>H12+K13</f>
        <v>107612</v>
      </c>
      <c r="X13" s="303">
        <f t="shared" ref="X13:AH13" si="6">IF(W13&gt;=$G14,L13,W13+L13)</f>
        <v>339</v>
      </c>
      <c r="Y13" s="303">
        <f t="shared" si="6"/>
        <v>2800</v>
      </c>
      <c r="Z13" s="303">
        <f t="shared" si="6"/>
        <v>5689</v>
      </c>
      <c r="AA13" s="303">
        <f t="shared" si="6"/>
        <v>8098</v>
      </c>
      <c r="AB13" s="303">
        <f t="shared" si="6"/>
        <v>11306</v>
      </c>
      <c r="AC13" s="303">
        <f t="shared" si="6"/>
        <v>13192</v>
      </c>
      <c r="AD13" s="303">
        <f t="shared" si="6"/>
        <v>15528</v>
      </c>
      <c r="AE13" s="303">
        <f t="shared" si="6"/>
        <v>18266</v>
      </c>
      <c r="AF13" s="303">
        <f t="shared" si="6"/>
        <v>22506</v>
      </c>
      <c r="AG13" s="303">
        <f t="shared" si="6"/>
        <v>26588</v>
      </c>
      <c r="AH13" s="303">
        <f t="shared" si="6"/>
        <v>30547</v>
      </c>
    </row>
    <row r="14" spans="1:49">
      <c r="A14" s="795"/>
      <c r="B14" s="312"/>
      <c r="C14" s="806"/>
      <c r="D14" s="807"/>
      <c r="E14" s="808"/>
      <c r="F14" s="306" t="s">
        <v>602</v>
      </c>
      <c r="G14" s="502">
        <v>44866</v>
      </c>
      <c r="H14" s="499">
        <v>130000</v>
      </c>
      <c r="I14" s="374">
        <f>I13-I12</f>
        <v>-5961</v>
      </c>
      <c r="J14" s="309" t="s">
        <v>178</v>
      </c>
      <c r="K14" s="414">
        <f>H12+K12</f>
        <v>107612</v>
      </c>
      <c r="L14" s="416">
        <f t="shared" ref="L14:V14" si="7">IF(K14&gt;=$H14,L12,L12+K14)</f>
        <v>110924</v>
      </c>
      <c r="M14" s="417">
        <f t="shared" si="7"/>
        <v>113471</v>
      </c>
      <c r="N14" s="415">
        <f t="shared" si="7"/>
        <v>116296</v>
      </c>
      <c r="O14" s="415">
        <f t="shared" si="7"/>
        <v>119136</v>
      </c>
      <c r="P14" s="415">
        <f t="shared" si="7"/>
        <v>122097</v>
      </c>
      <c r="Q14" s="415">
        <f t="shared" si="7"/>
        <v>124968</v>
      </c>
      <c r="R14" s="418">
        <f t="shared" si="7"/>
        <v>128689</v>
      </c>
      <c r="S14" s="415">
        <f t="shared" si="7"/>
        <v>129605</v>
      </c>
      <c r="T14" s="415">
        <f t="shared" si="7"/>
        <v>132271</v>
      </c>
      <c r="U14" s="415">
        <f t="shared" si="7"/>
        <v>4182</v>
      </c>
      <c r="V14" s="474">
        <f t="shared" si="7"/>
        <v>8929</v>
      </c>
    </row>
    <row r="15" spans="1:49">
      <c r="A15" s="793">
        <f>$AM15</f>
        <v>5</v>
      </c>
      <c r="B15" s="310" t="str">
        <f>$AR15</f>
        <v>008A</v>
      </c>
      <c r="C15" s="797">
        <f>$AO15</f>
        <v>4</v>
      </c>
      <c r="D15" s="800" t="str">
        <f>$AP15</f>
        <v>RST</v>
      </c>
      <c r="E15" s="803" t="str">
        <f>$AQ15</f>
        <v>D15D4881</v>
      </c>
      <c r="F15" s="380" t="s">
        <v>172</v>
      </c>
      <c r="G15" s="503">
        <v>44583</v>
      </c>
      <c r="H15" s="493">
        <v>105402</v>
      </c>
      <c r="I15" s="372">
        <v>32756</v>
      </c>
      <c r="J15" s="307" t="s">
        <v>177</v>
      </c>
      <c r="K15" s="410">
        <v>2210</v>
      </c>
      <c r="L15" s="411">
        <v>3312</v>
      </c>
      <c r="M15" s="411">
        <v>2547</v>
      </c>
      <c r="N15" s="411">
        <v>2825</v>
      </c>
      <c r="O15" s="411">
        <v>2840</v>
      </c>
      <c r="P15" s="411">
        <v>2961</v>
      </c>
      <c r="Q15" s="411">
        <v>2871</v>
      </c>
      <c r="R15" s="411">
        <v>3721</v>
      </c>
      <c r="S15" s="411">
        <v>916</v>
      </c>
      <c r="T15" s="411">
        <v>2666</v>
      </c>
      <c r="U15" s="411">
        <v>4182</v>
      </c>
      <c r="V15" s="475">
        <v>4747</v>
      </c>
      <c r="AM15">
        <v>5</v>
      </c>
      <c r="AN15" t="s">
        <v>464</v>
      </c>
      <c r="AO15">
        <v>4</v>
      </c>
      <c r="AP15" t="s">
        <v>50</v>
      </c>
      <c r="AQ15" t="s">
        <v>191</v>
      </c>
      <c r="AR15" t="s">
        <v>187</v>
      </c>
      <c r="AS15">
        <v>200000</v>
      </c>
      <c r="AT15">
        <v>250000</v>
      </c>
      <c r="AU15">
        <v>105402</v>
      </c>
    </row>
    <row r="16" spans="1:49">
      <c r="A16" s="794"/>
      <c r="B16" s="311" t="str">
        <f>$AN15</f>
        <v>172055TA0A</v>
      </c>
      <c r="C16" s="798"/>
      <c r="D16" s="801"/>
      <c r="E16" s="804"/>
      <c r="F16" s="305" t="s">
        <v>601</v>
      </c>
      <c r="G16" s="501" t="s">
        <v>610</v>
      </c>
      <c r="H16" s="498">
        <v>200000</v>
      </c>
      <c r="I16" s="373">
        <v>26795</v>
      </c>
      <c r="J16" s="308" t="s">
        <v>176</v>
      </c>
      <c r="K16" s="412">
        <v>2210</v>
      </c>
      <c r="L16" s="413">
        <v>339</v>
      </c>
      <c r="M16" s="413">
        <v>2461</v>
      </c>
      <c r="N16" s="413">
        <v>2889</v>
      </c>
      <c r="O16" s="413">
        <v>2409</v>
      </c>
      <c r="P16" s="413">
        <v>3208</v>
      </c>
      <c r="Q16" s="413">
        <v>1886</v>
      </c>
      <c r="R16" s="413">
        <v>2336</v>
      </c>
      <c r="S16" s="413">
        <v>2738</v>
      </c>
      <c r="T16" s="413">
        <v>4240</v>
      </c>
      <c r="U16" s="413">
        <v>4082</v>
      </c>
      <c r="V16" s="473">
        <v>3959</v>
      </c>
      <c r="W16" s="303">
        <f>H15+K16</f>
        <v>107612</v>
      </c>
      <c r="X16" s="303">
        <f t="shared" ref="X16:AH16" si="8">W16+L16</f>
        <v>107951</v>
      </c>
      <c r="Y16" s="303">
        <f t="shared" si="8"/>
        <v>110412</v>
      </c>
      <c r="Z16" s="303">
        <f t="shared" si="8"/>
        <v>113301</v>
      </c>
      <c r="AA16" s="303">
        <f t="shared" si="8"/>
        <v>115710</v>
      </c>
      <c r="AB16" s="303">
        <f t="shared" si="8"/>
        <v>118918</v>
      </c>
      <c r="AC16" s="303">
        <f t="shared" si="8"/>
        <v>120804</v>
      </c>
      <c r="AD16" s="303">
        <f t="shared" si="8"/>
        <v>123140</v>
      </c>
      <c r="AE16" s="303">
        <f t="shared" si="8"/>
        <v>125878</v>
      </c>
      <c r="AF16" s="303">
        <f t="shared" si="8"/>
        <v>130118</v>
      </c>
      <c r="AG16" s="303">
        <f t="shared" si="8"/>
        <v>134200</v>
      </c>
      <c r="AH16" s="303">
        <f t="shared" si="8"/>
        <v>138159</v>
      </c>
    </row>
    <row r="17" spans="1:47">
      <c r="A17" s="795"/>
      <c r="B17" s="312"/>
      <c r="C17" s="806"/>
      <c r="D17" s="807"/>
      <c r="E17" s="808"/>
      <c r="F17" s="306" t="s">
        <v>602</v>
      </c>
      <c r="G17" s="502" t="s">
        <v>610</v>
      </c>
      <c r="H17" s="499">
        <v>250000</v>
      </c>
      <c r="I17" s="374">
        <f>I16-I15</f>
        <v>-5961</v>
      </c>
      <c r="J17" s="309" t="s">
        <v>178</v>
      </c>
      <c r="K17" s="414">
        <f>H15+K15</f>
        <v>107612</v>
      </c>
      <c r="L17" s="415">
        <f t="shared" ref="L17:V17" si="9">IF(K17&gt;=$H17,L15,L15+K17)</f>
        <v>110924</v>
      </c>
      <c r="M17" s="415">
        <f t="shared" si="9"/>
        <v>113471</v>
      </c>
      <c r="N17" s="415">
        <f t="shared" si="9"/>
        <v>116296</v>
      </c>
      <c r="O17" s="415">
        <f t="shared" si="9"/>
        <v>119136</v>
      </c>
      <c r="P17" s="415">
        <f t="shared" si="9"/>
        <v>122097</v>
      </c>
      <c r="Q17" s="415">
        <f t="shared" si="9"/>
        <v>124968</v>
      </c>
      <c r="R17" s="415">
        <f t="shared" si="9"/>
        <v>128689</v>
      </c>
      <c r="S17" s="415">
        <f t="shared" si="9"/>
        <v>129605</v>
      </c>
      <c r="T17" s="415">
        <f t="shared" si="9"/>
        <v>132271</v>
      </c>
      <c r="U17" s="415">
        <f t="shared" si="9"/>
        <v>136453</v>
      </c>
      <c r="V17" s="474">
        <f t="shared" si="9"/>
        <v>141200</v>
      </c>
    </row>
    <row r="18" spans="1:47">
      <c r="A18" s="793">
        <f>$AM18</f>
        <v>6</v>
      </c>
      <c r="B18" s="310" t="str">
        <f>$AR18</f>
        <v>008A</v>
      </c>
      <c r="C18" s="797">
        <f>$AO18</f>
        <v>5</v>
      </c>
      <c r="D18" s="800" t="str">
        <f>$AP18</f>
        <v>PI-CPI</v>
      </c>
      <c r="E18" s="803" t="str">
        <f>$AQ18</f>
        <v>D15D4891</v>
      </c>
      <c r="F18" s="380" t="s">
        <v>172</v>
      </c>
      <c r="G18" s="503">
        <v>44583</v>
      </c>
      <c r="H18" s="493">
        <v>105402</v>
      </c>
      <c r="I18" s="372">
        <v>32756</v>
      </c>
      <c r="J18" s="307" t="s">
        <v>177</v>
      </c>
      <c r="K18" s="410">
        <v>5210</v>
      </c>
      <c r="L18" s="411">
        <v>5312</v>
      </c>
      <c r="M18" s="411">
        <v>4547</v>
      </c>
      <c r="N18" s="411">
        <v>4825</v>
      </c>
      <c r="O18" s="411">
        <v>4840</v>
      </c>
      <c r="P18" s="411">
        <v>4961</v>
      </c>
      <c r="Q18" s="411">
        <v>4871</v>
      </c>
      <c r="R18" s="411">
        <v>5721</v>
      </c>
      <c r="S18" s="411">
        <v>2916</v>
      </c>
      <c r="T18" s="411">
        <v>4666</v>
      </c>
      <c r="U18" s="411">
        <v>6182</v>
      </c>
      <c r="V18" s="475">
        <v>6747</v>
      </c>
      <c r="X18" s="409">
        <f t="shared" ref="X18:AH18" si="10">L18+2000</f>
        <v>7312</v>
      </c>
      <c r="Y18" s="409">
        <f t="shared" si="10"/>
        <v>6547</v>
      </c>
      <c r="Z18" s="409">
        <f t="shared" si="10"/>
        <v>6825</v>
      </c>
      <c r="AA18" s="409">
        <f t="shared" si="10"/>
        <v>6840</v>
      </c>
      <c r="AB18" s="409">
        <f t="shared" si="10"/>
        <v>6961</v>
      </c>
      <c r="AC18" s="409">
        <f t="shared" si="10"/>
        <v>6871</v>
      </c>
      <c r="AD18" s="409">
        <f t="shared" si="10"/>
        <v>7721</v>
      </c>
      <c r="AE18" s="409">
        <f t="shared" si="10"/>
        <v>4916</v>
      </c>
      <c r="AF18" s="409">
        <f t="shared" si="10"/>
        <v>6666</v>
      </c>
      <c r="AG18" s="409">
        <f t="shared" si="10"/>
        <v>8182</v>
      </c>
      <c r="AH18" s="409">
        <f t="shared" si="10"/>
        <v>8747</v>
      </c>
      <c r="AM18">
        <v>6</v>
      </c>
      <c r="AN18" t="s">
        <v>464</v>
      </c>
      <c r="AO18">
        <v>5</v>
      </c>
      <c r="AP18" t="s">
        <v>192</v>
      </c>
      <c r="AQ18" t="s">
        <v>193</v>
      </c>
      <c r="AR18" t="s">
        <v>187</v>
      </c>
      <c r="AS18">
        <v>110000</v>
      </c>
      <c r="AT18">
        <v>160000</v>
      </c>
      <c r="AU18">
        <v>105402</v>
      </c>
    </row>
    <row r="19" spans="1:47">
      <c r="A19" s="794"/>
      <c r="B19" s="311" t="str">
        <f>$AN18</f>
        <v>172055TA0A</v>
      </c>
      <c r="C19" s="798"/>
      <c r="D19" s="801"/>
      <c r="E19" s="804"/>
      <c r="F19" s="305" t="s">
        <v>601</v>
      </c>
      <c r="G19" s="501">
        <v>44652</v>
      </c>
      <c r="H19" s="498">
        <v>110000</v>
      </c>
      <c r="I19" s="373">
        <v>26795</v>
      </c>
      <c r="J19" s="308" t="s">
        <v>176</v>
      </c>
      <c r="K19" s="412">
        <v>2210</v>
      </c>
      <c r="L19" s="413">
        <v>339</v>
      </c>
      <c r="M19" s="413">
        <v>2461</v>
      </c>
      <c r="N19" s="413">
        <v>2889</v>
      </c>
      <c r="O19" s="413">
        <v>2409</v>
      </c>
      <c r="P19" s="413">
        <v>3208</v>
      </c>
      <c r="Q19" s="413">
        <v>1886</v>
      </c>
      <c r="R19" s="413">
        <v>2336</v>
      </c>
      <c r="S19" s="413">
        <v>2738</v>
      </c>
      <c r="T19" s="413">
        <v>4240</v>
      </c>
      <c r="U19" s="413">
        <v>4082</v>
      </c>
      <c r="V19" s="473">
        <v>3959</v>
      </c>
      <c r="W19" s="303">
        <f>H18+K19</f>
        <v>107612</v>
      </c>
      <c r="X19" s="303">
        <f t="shared" ref="X19:AH19" si="11">W19+L19</f>
        <v>107951</v>
      </c>
      <c r="Y19" s="303">
        <f t="shared" si="11"/>
        <v>110412</v>
      </c>
      <c r="Z19" s="303">
        <f t="shared" si="11"/>
        <v>113301</v>
      </c>
      <c r="AA19" s="303">
        <f t="shared" si="11"/>
        <v>115710</v>
      </c>
      <c r="AB19" s="303">
        <f t="shared" si="11"/>
        <v>118918</v>
      </c>
      <c r="AC19" s="303">
        <f t="shared" si="11"/>
        <v>120804</v>
      </c>
      <c r="AD19" s="303">
        <f t="shared" si="11"/>
        <v>123140</v>
      </c>
      <c r="AE19" s="303">
        <f t="shared" si="11"/>
        <v>125878</v>
      </c>
      <c r="AF19" s="303">
        <f t="shared" si="11"/>
        <v>130118</v>
      </c>
      <c r="AG19" s="303">
        <f t="shared" si="11"/>
        <v>134200</v>
      </c>
      <c r="AH19" s="303">
        <f t="shared" si="11"/>
        <v>138159</v>
      </c>
    </row>
    <row r="20" spans="1:47">
      <c r="A20" s="795"/>
      <c r="B20" s="312"/>
      <c r="C20" s="806"/>
      <c r="D20" s="807"/>
      <c r="E20" s="808"/>
      <c r="F20" s="306" t="s">
        <v>602</v>
      </c>
      <c r="G20" s="502">
        <v>44774</v>
      </c>
      <c r="H20" s="499">
        <v>130000</v>
      </c>
      <c r="I20" s="374">
        <f>I19-I18</f>
        <v>-5961</v>
      </c>
      <c r="J20" s="309" t="s">
        <v>178</v>
      </c>
      <c r="K20" s="419">
        <f>H18+K18</f>
        <v>110612</v>
      </c>
      <c r="L20" s="415">
        <f t="shared" ref="L20:V20" si="12">IF(K20&gt;=$H20,L18,L18+K20)</f>
        <v>115924</v>
      </c>
      <c r="M20" s="420">
        <f t="shared" si="12"/>
        <v>120471</v>
      </c>
      <c r="N20" s="415">
        <f t="shared" si="12"/>
        <v>125296</v>
      </c>
      <c r="O20" s="418">
        <f t="shared" si="12"/>
        <v>130136</v>
      </c>
      <c r="P20" s="415">
        <f t="shared" si="12"/>
        <v>4961</v>
      </c>
      <c r="Q20" s="415">
        <f t="shared" si="12"/>
        <v>9832</v>
      </c>
      <c r="R20" s="415">
        <f t="shared" si="12"/>
        <v>15553</v>
      </c>
      <c r="S20" s="415">
        <f t="shared" si="12"/>
        <v>18469</v>
      </c>
      <c r="T20" s="415">
        <f t="shared" si="12"/>
        <v>23135</v>
      </c>
      <c r="U20" s="415">
        <f t="shared" si="12"/>
        <v>29317</v>
      </c>
      <c r="V20" s="474">
        <f t="shared" si="12"/>
        <v>36064</v>
      </c>
    </row>
    <row r="21" spans="1:47">
      <c r="A21" s="793">
        <f>$AM21</f>
        <v>7</v>
      </c>
      <c r="B21" s="310" t="str">
        <f>$AR21</f>
        <v>008A</v>
      </c>
      <c r="C21" s="797">
        <f>$AO21</f>
        <v>0</v>
      </c>
      <c r="D21" s="800" t="str">
        <f>$AP21</f>
        <v>RCUT</v>
      </c>
      <c r="E21" s="803" t="str">
        <f>$AQ21</f>
        <v>D11D2621</v>
      </c>
      <c r="F21" s="380" t="s">
        <v>172</v>
      </c>
      <c r="G21" s="503">
        <v>44583</v>
      </c>
      <c r="H21" s="493">
        <v>105402</v>
      </c>
      <c r="I21" s="372">
        <v>32756</v>
      </c>
      <c r="J21" s="307" t="s">
        <v>177</v>
      </c>
      <c r="K21" s="410">
        <v>2210</v>
      </c>
      <c r="L21" s="411">
        <v>3312</v>
      </c>
      <c r="M21" s="411">
        <v>2547</v>
      </c>
      <c r="N21" s="411">
        <v>2825</v>
      </c>
      <c r="O21" s="411">
        <v>2840</v>
      </c>
      <c r="P21" s="411">
        <v>2961</v>
      </c>
      <c r="Q21" s="411">
        <v>2871</v>
      </c>
      <c r="R21" s="411">
        <v>3721</v>
      </c>
      <c r="S21" s="411">
        <v>916</v>
      </c>
      <c r="T21" s="411">
        <v>2666</v>
      </c>
      <c r="U21" s="411">
        <v>4182</v>
      </c>
      <c r="V21" s="475">
        <v>4747</v>
      </c>
      <c r="AM21">
        <v>7</v>
      </c>
      <c r="AN21" t="s">
        <v>465</v>
      </c>
      <c r="AO21">
        <v>0</v>
      </c>
      <c r="AP21" t="s">
        <v>86</v>
      </c>
      <c r="AQ21" t="s">
        <v>186</v>
      </c>
      <c r="AR21" t="s">
        <v>187</v>
      </c>
      <c r="AS21">
        <v>110000</v>
      </c>
      <c r="AT21">
        <v>160000</v>
      </c>
      <c r="AU21">
        <v>30255</v>
      </c>
    </row>
    <row r="22" spans="1:47">
      <c r="A22" s="794"/>
      <c r="B22" s="311" t="str">
        <f>$AN21</f>
        <v>172055TA0A-T</v>
      </c>
      <c r="C22" s="798"/>
      <c r="D22" s="801"/>
      <c r="E22" s="804"/>
      <c r="F22" s="305" t="s">
        <v>601</v>
      </c>
      <c r="G22" s="501" t="s">
        <v>610</v>
      </c>
      <c r="H22" s="498">
        <v>110000</v>
      </c>
      <c r="I22" s="373">
        <v>26795</v>
      </c>
      <c r="J22" s="308" t="s">
        <v>176</v>
      </c>
      <c r="K22" s="412">
        <v>2210</v>
      </c>
      <c r="L22" s="413">
        <v>339</v>
      </c>
      <c r="M22" s="413">
        <v>2461</v>
      </c>
      <c r="N22" s="413">
        <v>2889</v>
      </c>
      <c r="O22" s="413">
        <v>2409</v>
      </c>
      <c r="P22" s="413">
        <v>3208</v>
      </c>
      <c r="Q22" s="413">
        <v>1886</v>
      </c>
      <c r="R22" s="413">
        <v>2336</v>
      </c>
      <c r="S22" s="413">
        <v>2738</v>
      </c>
      <c r="T22" s="413">
        <v>4240</v>
      </c>
      <c r="U22" s="413">
        <v>4082</v>
      </c>
      <c r="V22" s="473">
        <v>3959</v>
      </c>
      <c r="W22" s="303">
        <f>H21+K22</f>
        <v>107612</v>
      </c>
      <c r="X22" s="303">
        <f t="shared" ref="X22:AH22" si="13">W22+L22</f>
        <v>107951</v>
      </c>
      <c r="Y22" s="303">
        <f t="shared" si="13"/>
        <v>110412</v>
      </c>
      <c r="Z22" s="303">
        <f t="shared" si="13"/>
        <v>113301</v>
      </c>
      <c r="AA22" s="303">
        <f t="shared" si="13"/>
        <v>115710</v>
      </c>
      <c r="AB22" s="303">
        <f t="shared" si="13"/>
        <v>118918</v>
      </c>
      <c r="AC22" s="303">
        <f t="shared" si="13"/>
        <v>120804</v>
      </c>
      <c r="AD22" s="303">
        <f t="shared" si="13"/>
        <v>123140</v>
      </c>
      <c r="AE22" s="303">
        <f t="shared" si="13"/>
        <v>125878</v>
      </c>
      <c r="AF22" s="303">
        <f t="shared" si="13"/>
        <v>130118</v>
      </c>
      <c r="AG22" s="303">
        <f t="shared" si="13"/>
        <v>134200</v>
      </c>
      <c r="AH22" s="303">
        <f t="shared" si="13"/>
        <v>138159</v>
      </c>
    </row>
    <row r="23" spans="1:47">
      <c r="A23" s="795"/>
      <c r="B23" s="312"/>
      <c r="C23" s="806"/>
      <c r="D23" s="807"/>
      <c r="E23" s="808"/>
      <c r="F23" s="306" t="s">
        <v>602</v>
      </c>
      <c r="G23" s="502" t="s">
        <v>610</v>
      </c>
      <c r="H23" s="499">
        <v>160000</v>
      </c>
      <c r="I23" s="374">
        <f>I22-I21</f>
        <v>-5961</v>
      </c>
      <c r="J23" s="309" t="s">
        <v>178</v>
      </c>
      <c r="K23" s="414">
        <f>H21+K21</f>
        <v>107612</v>
      </c>
      <c r="L23" s="415">
        <f t="shared" ref="L23:V23" si="14">IF(K23&gt;=$H23,L21,L21+K23)</f>
        <v>110924</v>
      </c>
      <c r="M23" s="415">
        <f t="shared" si="14"/>
        <v>113471</v>
      </c>
      <c r="N23" s="415">
        <f t="shared" si="14"/>
        <v>116296</v>
      </c>
      <c r="O23" s="415">
        <f t="shared" si="14"/>
        <v>119136</v>
      </c>
      <c r="P23" s="415">
        <f t="shared" si="14"/>
        <v>122097</v>
      </c>
      <c r="Q23" s="415">
        <f t="shared" si="14"/>
        <v>124968</v>
      </c>
      <c r="R23" s="415">
        <f t="shared" si="14"/>
        <v>128689</v>
      </c>
      <c r="S23" s="415">
        <f t="shared" si="14"/>
        <v>129605</v>
      </c>
      <c r="T23" s="415">
        <f t="shared" si="14"/>
        <v>132271</v>
      </c>
      <c r="U23" s="415">
        <f t="shared" si="14"/>
        <v>136453</v>
      </c>
      <c r="V23" s="474">
        <f t="shared" si="14"/>
        <v>141200</v>
      </c>
    </row>
    <row r="24" spans="1:47">
      <c r="A24" s="793">
        <f>$AM24</f>
        <v>8</v>
      </c>
      <c r="B24" s="310" t="str">
        <f>$AR24</f>
        <v>008A</v>
      </c>
      <c r="C24" s="797">
        <f>$AO24</f>
        <v>1</v>
      </c>
      <c r="D24" s="800" t="str">
        <f>$AP24</f>
        <v>DR</v>
      </c>
      <c r="E24" s="803" t="str">
        <f>$AQ24</f>
        <v>D15D4861</v>
      </c>
      <c r="F24" s="380" t="s">
        <v>172</v>
      </c>
      <c r="G24" s="503">
        <v>44583</v>
      </c>
      <c r="H24" s="493">
        <v>105402</v>
      </c>
      <c r="I24" s="372">
        <v>32756</v>
      </c>
      <c r="J24" s="307" t="s">
        <v>177</v>
      </c>
      <c r="K24" s="410">
        <v>2210</v>
      </c>
      <c r="L24" s="411">
        <v>3312</v>
      </c>
      <c r="M24" s="411">
        <v>2547</v>
      </c>
      <c r="N24" s="411">
        <v>2825</v>
      </c>
      <c r="O24" s="411">
        <v>2840</v>
      </c>
      <c r="P24" s="411">
        <v>2961</v>
      </c>
      <c r="Q24" s="411">
        <v>2871</v>
      </c>
      <c r="R24" s="411">
        <v>3721</v>
      </c>
      <c r="S24" s="411">
        <v>916</v>
      </c>
      <c r="T24" s="411">
        <v>2666</v>
      </c>
      <c r="U24" s="411">
        <v>4182</v>
      </c>
      <c r="V24" s="475">
        <v>4747</v>
      </c>
      <c r="AM24">
        <v>8</v>
      </c>
      <c r="AN24" t="s">
        <v>465</v>
      </c>
      <c r="AO24">
        <v>1</v>
      </c>
      <c r="AP24" t="s">
        <v>89</v>
      </c>
      <c r="AQ24" t="s">
        <v>188</v>
      </c>
      <c r="AR24" t="s">
        <v>187</v>
      </c>
      <c r="AS24">
        <v>200000</v>
      </c>
      <c r="AT24">
        <v>250000</v>
      </c>
      <c r="AU24">
        <v>105402</v>
      </c>
    </row>
    <row r="25" spans="1:47">
      <c r="A25" s="794"/>
      <c r="B25" s="311" t="str">
        <f>$AN24</f>
        <v>172055TA0A-T</v>
      </c>
      <c r="C25" s="798"/>
      <c r="D25" s="801"/>
      <c r="E25" s="804"/>
      <c r="F25" s="305" t="s">
        <v>601</v>
      </c>
      <c r="G25" s="501" t="s">
        <v>610</v>
      </c>
      <c r="H25" s="498">
        <v>200000</v>
      </c>
      <c r="I25" s="373">
        <v>26795</v>
      </c>
      <c r="J25" s="308" t="s">
        <v>176</v>
      </c>
      <c r="K25" s="412">
        <v>2210</v>
      </c>
      <c r="L25" s="413">
        <v>339</v>
      </c>
      <c r="M25" s="413">
        <v>2461</v>
      </c>
      <c r="N25" s="413">
        <v>2889</v>
      </c>
      <c r="O25" s="413">
        <v>2409</v>
      </c>
      <c r="P25" s="413">
        <v>3208</v>
      </c>
      <c r="Q25" s="413">
        <v>1886</v>
      </c>
      <c r="R25" s="413">
        <v>2336</v>
      </c>
      <c r="S25" s="413">
        <v>2738</v>
      </c>
      <c r="T25" s="413">
        <v>4240</v>
      </c>
      <c r="U25" s="413">
        <v>4082</v>
      </c>
      <c r="V25" s="473">
        <v>3959</v>
      </c>
      <c r="W25" s="303">
        <f>H24+K25</f>
        <v>107612</v>
      </c>
      <c r="X25" s="303">
        <f t="shared" ref="X25:AH25" si="15">W25+L25</f>
        <v>107951</v>
      </c>
      <c r="Y25" s="303">
        <f t="shared" si="15"/>
        <v>110412</v>
      </c>
      <c r="Z25" s="303">
        <f t="shared" si="15"/>
        <v>113301</v>
      </c>
      <c r="AA25" s="303">
        <f t="shared" si="15"/>
        <v>115710</v>
      </c>
      <c r="AB25" s="303">
        <f t="shared" si="15"/>
        <v>118918</v>
      </c>
      <c r="AC25" s="303">
        <f t="shared" si="15"/>
        <v>120804</v>
      </c>
      <c r="AD25" s="303">
        <f t="shared" si="15"/>
        <v>123140</v>
      </c>
      <c r="AE25" s="303">
        <f t="shared" si="15"/>
        <v>125878</v>
      </c>
      <c r="AF25" s="303">
        <f t="shared" si="15"/>
        <v>130118</v>
      </c>
      <c r="AG25" s="303">
        <f t="shared" si="15"/>
        <v>134200</v>
      </c>
      <c r="AH25" s="303">
        <f t="shared" si="15"/>
        <v>138159</v>
      </c>
    </row>
    <row r="26" spans="1:47">
      <c r="A26" s="795"/>
      <c r="B26" s="312"/>
      <c r="C26" s="806"/>
      <c r="D26" s="807"/>
      <c r="E26" s="808"/>
      <c r="F26" s="306" t="s">
        <v>602</v>
      </c>
      <c r="G26" s="502" t="s">
        <v>610</v>
      </c>
      <c r="H26" s="499">
        <v>250000</v>
      </c>
      <c r="I26" s="374">
        <f>I25-I24</f>
        <v>-5961</v>
      </c>
      <c r="J26" s="309" t="s">
        <v>178</v>
      </c>
      <c r="K26" s="414">
        <f>H24+K24</f>
        <v>107612</v>
      </c>
      <c r="L26" s="415">
        <f t="shared" ref="L26:V26" si="16">IF(K26&gt;=$H26,L24,L24+K26)</f>
        <v>110924</v>
      </c>
      <c r="M26" s="415">
        <f t="shared" si="16"/>
        <v>113471</v>
      </c>
      <c r="N26" s="415">
        <f t="shared" si="16"/>
        <v>116296</v>
      </c>
      <c r="O26" s="415">
        <f t="shared" si="16"/>
        <v>119136</v>
      </c>
      <c r="P26" s="415">
        <f t="shared" si="16"/>
        <v>122097</v>
      </c>
      <c r="Q26" s="415">
        <f t="shared" si="16"/>
        <v>124968</v>
      </c>
      <c r="R26" s="415">
        <f t="shared" si="16"/>
        <v>128689</v>
      </c>
      <c r="S26" s="415">
        <f t="shared" si="16"/>
        <v>129605</v>
      </c>
      <c r="T26" s="415">
        <f t="shared" si="16"/>
        <v>132271</v>
      </c>
      <c r="U26" s="415">
        <f t="shared" si="16"/>
        <v>136453</v>
      </c>
      <c r="V26" s="474">
        <f t="shared" si="16"/>
        <v>141200</v>
      </c>
    </row>
    <row r="27" spans="1:47">
      <c r="A27" s="793">
        <f>$AM27</f>
        <v>9</v>
      </c>
      <c r="B27" s="310" t="str">
        <f>$AR27</f>
        <v>008A</v>
      </c>
      <c r="C27" s="797">
        <f>$AO27</f>
        <v>2</v>
      </c>
      <c r="D27" s="800" t="str">
        <f>$AP27</f>
        <v>ID</v>
      </c>
      <c r="E27" s="803"/>
      <c r="F27" s="380" t="s">
        <v>172</v>
      </c>
      <c r="G27" s="503">
        <v>44583</v>
      </c>
      <c r="H27" s="493">
        <v>105402</v>
      </c>
      <c r="I27" s="372">
        <v>32756</v>
      </c>
      <c r="J27" s="307" t="s">
        <v>177</v>
      </c>
      <c r="K27" s="410">
        <v>2210</v>
      </c>
      <c r="L27" s="411">
        <v>3312</v>
      </c>
      <c r="M27" s="411">
        <v>2547</v>
      </c>
      <c r="N27" s="411">
        <v>2825</v>
      </c>
      <c r="O27" s="411">
        <v>2840</v>
      </c>
      <c r="P27" s="411">
        <v>2961</v>
      </c>
      <c r="Q27" s="411">
        <v>2871</v>
      </c>
      <c r="R27" s="411">
        <v>3721</v>
      </c>
      <c r="S27" s="411">
        <v>916</v>
      </c>
      <c r="T27" s="411">
        <v>2666</v>
      </c>
      <c r="U27" s="411">
        <v>4182</v>
      </c>
      <c r="V27" s="475">
        <v>4747</v>
      </c>
      <c r="AM27">
        <v>9</v>
      </c>
      <c r="AN27" t="s">
        <v>465</v>
      </c>
      <c r="AO27">
        <v>2</v>
      </c>
      <c r="AP27" t="s">
        <v>189</v>
      </c>
      <c r="AR27" t="s">
        <v>187</v>
      </c>
    </row>
    <row r="28" spans="1:47">
      <c r="A28" s="794"/>
      <c r="B28" s="311" t="str">
        <f>$AN27</f>
        <v>172055TA0A-T</v>
      </c>
      <c r="C28" s="798"/>
      <c r="D28" s="801"/>
      <c r="E28" s="804"/>
      <c r="F28" s="305" t="s">
        <v>601</v>
      </c>
      <c r="G28" s="501" t="s">
        <v>610</v>
      </c>
      <c r="H28" s="498">
        <v>0</v>
      </c>
      <c r="I28" s="373">
        <v>26795</v>
      </c>
      <c r="J28" s="308" t="s">
        <v>176</v>
      </c>
      <c r="K28" s="412">
        <v>2210</v>
      </c>
      <c r="L28" s="413">
        <v>339</v>
      </c>
      <c r="M28" s="413">
        <v>2461</v>
      </c>
      <c r="N28" s="413">
        <v>2889</v>
      </c>
      <c r="O28" s="413">
        <v>2409</v>
      </c>
      <c r="P28" s="413">
        <v>3208</v>
      </c>
      <c r="Q28" s="413">
        <v>1886</v>
      </c>
      <c r="R28" s="413">
        <v>2336</v>
      </c>
      <c r="S28" s="413">
        <v>2738</v>
      </c>
      <c r="T28" s="413">
        <v>4240</v>
      </c>
      <c r="U28" s="413">
        <v>4082</v>
      </c>
      <c r="V28" s="473">
        <v>3959</v>
      </c>
      <c r="W28" s="303">
        <f>H27+K28</f>
        <v>107612</v>
      </c>
      <c r="X28" s="303">
        <f t="shared" ref="X28:AH28" si="17">W28+L28</f>
        <v>107951</v>
      </c>
      <c r="Y28" s="303">
        <f t="shared" si="17"/>
        <v>110412</v>
      </c>
      <c r="Z28" s="303">
        <f t="shared" si="17"/>
        <v>113301</v>
      </c>
      <c r="AA28" s="303">
        <f t="shared" si="17"/>
        <v>115710</v>
      </c>
      <c r="AB28" s="303">
        <f t="shared" si="17"/>
        <v>118918</v>
      </c>
      <c r="AC28" s="303">
        <f t="shared" si="17"/>
        <v>120804</v>
      </c>
      <c r="AD28" s="303">
        <f t="shared" si="17"/>
        <v>123140</v>
      </c>
      <c r="AE28" s="303">
        <f t="shared" si="17"/>
        <v>125878</v>
      </c>
      <c r="AF28" s="303">
        <f t="shared" si="17"/>
        <v>130118</v>
      </c>
      <c r="AG28" s="303">
        <f t="shared" si="17"/>
        <v>134200</v>
      </c>
      <c r="AH28" s="303">
        <f t="shared" si="17"/>
        <v>138159</v>
      </c>
    </row>
    <row r="29" spans="1:47">
      <c r="A29" s="795"/>
      <c r="B29" s="312"/>
      <c r="C29" s="806"/>
      <c r="D29" s="807"/>
      <c r="E29" s="808"/>
      <c r="F29" s="306" t="s">
        <v>602</v>
      </c>
      <c r="G29" s="502" t="s">
        <v>610</v>
      </c>
      <c r="H29" s="499">
        <v>0</v>
      </c>
      <c r="I29" s="374">
        <f>I28-I27</f>
        <v>-5961</v>
      </c>
      <c r="J29" s="309" t="s">
        <v>178</v>
      </c>
      <c r="K29" s="414">
        <f>H27+K27</f>
        <v>107612</v>
      </c>
      <c r="L29" s="415">
        <f t="shared" ref="L29:V29" si="18">IF(K29&gt;=$H29,L27,L27+K29)</f>
        <v>3312</v>
      </c>
      <c r="M29" s="415">
        <f t="shared" si="18"/>
        <v>2547</v>
      </c>
      <c r="N29" s="415">
        <f t="shared" si="18"/>
        <v>2825</v>
      </c>
      <c r="O29" s="415">
        <f t="shared" si="18"/>
        <v>2840</v>
      </c>
      <c r="P29" s="415">
        <f t="shared" si="18"/>
        <v>2961</v>
      </c>
      <c r="Q29" s="415">
        <f t="shared" si="18"/>
        <v>2871</v>
      </c>
      <c r="R29" s="415">
        <f t="shared" si="18"/>
        <v>3721</v>
      </c>
      <c r="S29" s="415">
        <f t="shared" si="18"/>
        <v>916</v>
      </c>
      <c r="T29" s="415">
        <f t="shared" si="18"/>
        <v>2666</v>
      </c>
      <c r="U29" s="415">
        <f t="shared" si="18"/>
        <v>4182</v>
      </c>
      <c r="V29" s="474">
        <f t="shared" si="18"/>
        <v>4747</v>
      </c>
    </row>
    <row r="30" spans="1:47">
      <c r="A30" s="793">
        <f>$AM30</f>
        <v>10</v>
      </c>
      <c r="B30" s="310" t="str">
        <f>$AR30</f>
        <v>008A</v>
      </c>
      <c r="C30" s="797">
        <f>$AO30</f>
        <v>3</v>
      </c>
      <c r="D30" s="800" t="str">
        <f>$AP30</f>
        <v>TR</v>
      </c>
      <c r="E30" s="803" t="str">
        <f>$AQ30</f>
        <v>D15D4871</v>
      </c>
      <c r="F30" s="380" t="s">
        <v>172</v>
      </c>
      <c r="G30" s="503">
        <v>44583</v>
      </c>
      <c r="H30" s="493">
        <v>105402</v>
      </c>
      <c r="I30" s="372">
        <v>32756</v>
      </c>
      <c r="J30" s="307" t="s">
        <v>177</v>
      </c>
      <c r="K30" s="410">
        <v>4210</v>
      </c>
      <c r="L30" s="411">
        <v>5312</v>
      </c>
      <c r="M30" s="411">
        <v>4547</v>
      </c>
      <c r="N30" s="411">
        <v>4825</v>
      </c>
      <c r="O30" s="411">
        <v>4840</v>
      </c>
      <c r="P30" s="411">
        <v>4961</v>
      </c>
      <c r="Q30" s="411">
        <v>4871</v>
      </c>
      <c r="R30" s="411">
        <v>5721</v>
      </c>
      <c r="S30" s="411">
        <v>2916</v>
      </c>
      <c r="T30" s="411">
        <v>4666</v>
      </c>
      <c r="U30" s="411">
        <v>6182</v>
      </c>
      <c r="V30" s="475">
        <v>6747</v>
      </c>
      <c r="W30" s="409">
        <f t="shared" ref="W30:AH30" si="19">K30+2000</f>
        <v>6210</v>
      </c>
      <c r="X30" s="409">
        <f t="shared" si="19"/>
        <v>7312</v>
      </c>
      <c r="Y30" s="409">
        <f t="shared" si="19"/>
        <v>6547</v>
      </c>
      <c r="Z30" s="409">
        <f t="shared" si="19"/>
        <v>6825</v>
      </c>
      <c r="AA30" s="409">
        <f t="shared" si="19"/>
        <v>6840</v>
      </c>
      <c r="AB30" s="409">
        <f t="shared" si="19"/>
        <v>6961</v>
      </c>
      <c r="AC30" s="409">
        <f t="shared" si="19"/>
        <v>6871</v>
      </c>
      <c r="AD30" s="409">
        <f t="shared" si="19"/>
        <v>7721</v>
      </c>
      <c r="AE30" s="409">
        <f t="shared" si="19"/>
        <v>4916</v>
      </c>
      <c r="AF30" s="409">
        <f t="shared" si="19"/>
        <v>6666</v>
      </c>
      <c r="AG30" s="409">
        <f t="shared" si="19"/>
        <v>8182</v>
      </c>
      <c r="AH30" s="409">
        <f t="shared" si="19"/>
        <v>8747</v>
      </c>
      <c r="AM30">
        <v>10</v>
      </c>
      <c r="AN30" t="s">
        <v>465</v>
      </c>
      <c r="AO30">
        <v>3</v>
      </c>
      <c r="AP30" t="s">
        <v>49</v>
      </c>
      <c r="AQ30" t="s">
        <v>190</v>
      </c>
      <c r="AR30" t="s">
        <v>187</v>
      </c>
      <c r="AS30">
        <v>110000</v>
      </c>
      <c r="AT30">
        <v>160000</v>
      </c>
      <c r="AU30">
        <v>105402</v>
      </c>
    </row>
    <row r="31" spans="1:47">
      <c r="A31" s="794"/>
      <c r="B31" s="311" t="str">
        <f>$AN30</f>
        <v>172055TA0A-T</v>
      </c>
      <c r="C31" s="798"/>
      <c r="D31" s="801"/>
      <c r="E31" s="804"/>
      <c r="F31" s="305" t="s">
        <v>601</v>
      </c>
      <c r="G31" s="501" t="s">
        <v>603</v>
      </c>
      <c r="H31" s="498">
        <v>110000</v>
      </c>
      <c r="I31" s="373">
        <v>26795</v>
      </c>
      <c r="J31" s="308" t="s">
        <v>176</v>
      </c>
      <c r="K31" s="412">
        <v>2210</v>
      </c>
      <c r="L31" s="413">
        <v>339</v>
      </c>
      <c r="M31" s="413">
        <v>2461</v>
      </c>
      <c r="N31" s="413">
        <v>2889</v>
      </c>
      <c r="O31" s="413">
        <v>2409</v>
      </c>
      <c r="P31" s="413">
        <v>3208</v>
      </c>
      <c r="Q31" s="413">
        <v>1886</v>
      </c>
      <c r="R31" s="413">
        <v>2336</v>
      </c>
      <c r="S31" s="413">
        <v>2738</v>
      </c>
      <c r="T31" s="413">
        <v>4240</v>
      </c>
      <c r="U31" s="413">
        <v>4082</v>
      </c>
      <c r="V31" s="473">
        <v>3959</v>
      </c>
      <c r="W31" s="303">
        <f>H30+K31</f>
        <v>107612</v>
      </c>
      <c r="X31" s="303">
        <f t="shared" ref="X31:AH31" si="20">W31+L31</f>
        <v>107951</v>
      </c>
      <c r="Y31" s="303">
        <f t="shared" si="20"/>
        <v>110412</v>
      </c>
      <c r="Z31" s="303">
        <f t="shared" si="20"/>
        <v>113301</v>
      </c>
      <c r="AA31" s="303">
        <f t="shared" si="20"/>
        <v>115710</v>
      </c>
      <c r="AB31" s="303">
        <f t="shared" si="20"/>
        <v>118918</v>
      </c>
      <c r="AC31" s="303">
        <f t="shared" si="20"/>
        <v>120804</v>
      </c>
      <c r="AD31" s="303">
        <f t="shared" si="20"/>
        <v>123140</v>
      </c>
      <c r="AE31" s="303">
        <f t="shared" si="20"/>
        <v>125878</v>
      </c>
      <c r="AF31" s="303">
        <f t="shared" si="20"/>
        <v>130118</v>
      </c>
      <c r="AG31" s="303">
        <f t="shared" si="20"/>
        <v>134200</v>
      </c>
      <c r="AH31" s="303">
        <f t="shared" si="20"/>
        <v>138159</v>
      </c>
    </row>
    <row r="32" spans="1:47">
      <c r="A32" s="795"/>
      <c r="B32" s="312"/>
      <c r="C32" s="806"/>
      <c r="D32" s="807"/>
      <c r="E32" s="808"/>
      <c r="F32" s="306" t="s">
        <v>602</v>
      </c>
      <c r="G32" s="502" t="s">
        <v>605</v>
      </c>
      <c r="H32" s="499">
        <v>160000</v>
      </c>
      <c r="I32" s="374">
        <f>I31-I30</f>
        <v>-5961</v>
      </c>
      <c r="J32" s="309" t="s">
        <v>178</v>
      </c>
      <c r="K32" s="414">
        <f>H30+K30</f>
        <v>109612</v>
      </c>
      <c r="L32" s="416">
        <f t="shared" ref="L32:V32" si="21">IF(K32&gt;=$H32,L30,L30+K32)</f>
        <v>114924</v>
      </c>
      <c r="M32" s="420">
        <f t="shared" si="21"/>
        <v>119471</v>
      </c>
      <c r="N32" s="415">
        <f t="shared" si="21"/>
        <v>124296</v>
      </c>
      <c r="O32" s="415">
        <f t="shared" si="21"/>
        <v>129136</v>
      </c>
      <c r="P32" s="415">
        <f t="shared" si="21"/>
        <v>134097</v>
      </c>
      <c r="Q32" s="415">
        <f t="shared" si="21"/>
        <v>138968</v>
      </c>
      <c r="R32" s="415">
        <f t="shared" si="21"/>
        <v>144689</v>
      </c>
      <c r="S32" s="415">
        <f t="shared" si="21"/>
        <v>147605</v>
      </c>
      <c r="T32" s="415">
        <f t="shared" si="21"/>
        <v>152271</v>
      </c>
      <c r="U32" s="415">
        <f t="shared" si="21"/>
        <v>158453</v>
      </c>
      <c r="V32" s="476">
        <f t="shared" si="21"/>
        <v>165200</v>
      </c>
    </row>
    <row r="33" spans="1:47">
      <c r="A33" s="793">
        <f>$AM33</f>
        <v>11</v>
      </c>
      <c r="B33" s="310" t="str">
        <f>$AR33</f>
        <v>008A</v>
      </c>
      <c r="C33" s="797">
        <f>$AO33</f>
        <v>4</v>
      </c>
      <c r="D33" s="800" t="str">
        <f>$AP33</f>
        <v>RST</v>
      </c>
      <c r="E33" s="803" t="str">
        <f>$AQ33</f>
        <v>D15D4881</v>
      </c>
      <c r="F33" s="380" t="s">
        <v>172</v>
      </c>
      <c r="G33" s="503">
        <v>44583</v>
      </c>
      <c r="H33" s="493">
        <v>105402</v>
      </c>
      <c r="I33" s="372">
        <v>32756</v>
      </c>
      <c r="J33" s="307" t="s">
        <v>177</v>
      </c>
      <c r="K33" s="410">
        <v>2210</v>
      </c>
      <c r="L33" s="411">
        <v>3312</v>
      </c>
      <c r="M33" s="411">
        <v>2547</v>
      </c>
      <c r="N33" s="411">
        <v>2825</v>
      </c>
      <c r="O33" s="411">
        <v>2840</v>
      </c>
      <c r="P33" s="411">
        <v>2961</v>
      </c>
      <c r="Q33" s="411">
        <v>2871</v>
      </c>
      <c r="R33" s="411">
        <v>3721</v>
      </c>
      <c r="S33" s="411">
        <v>916</v>
      </c>
      <c r="T33" s="411">
        <v>2666</v>
      </c>
      <c r="U33" s="411">
        <v>4182</v>
      </c>
      <c r="V33" s="475">
        <v>4747</v>
      </c>
      <c r="AM33">
        <v>11</v>
      </c>
      <c r="AN33" t="s">
        <v>465</v>
      </c>
      <c r="AO33">
        <v>4</v>
      </c>
      <c r="AP33" t="s">
        <v>50</v>
      </c>
      <c r="AQ33" t="s">
        <v>191</v>
      </c>
      <c r="AR33" t="s">
        <v>187</v>
      </c>
      <c r="AS33">
        <v>200000</v>
      </c>
      <c r="AT33">
        <v>250000</v>
      </c>
      <c r="AU33">
        <v>105402</v>
      </c>
    </row>
    <row r="34" spans="1:47">
      <c r="A34" s="794"/>
      <c r="B34" s="311" t="str">
        <f>$AN33</f>
        <v>172055TA0A-T</v>
      </c>
      <c r="C34" s="798"/>
      <c r="D34" s="801"/>
      <c r="E34" s="804"/>
      <c r="F34" s="305" t="s">
        <v>601</v>
      </c>
      <c r="G34" s="501" t="s">
        <v>606</v>
      </c>
      <c r="H34" s="498">
        <v>200000</v>
      </c>
      <c r="I34" s="373">
        <v>26795</v>
      </c>
      <c r="J34" s="308" t="s">
        <v>176</v>
      </c>
      <c r="K34" s="412">
        <v>2210</v>
      </c>
      <c r="L34" s="413">
        <v>339</v>
      </c>
      <c r="M34" s="413">
        <v>2461</v>
      </c>
      <c r="N34" s="413">
        <v>2889</v>
      </c>
      <c r="O34" s="413">
        <v>2409</v>
      </c>
      <c r="P34" s="413">
        <v>3208</v>
      </c>
      <c r="Q34" s="413">
        <v>1886</v>
      </c>
      <c r="R34" s="413">
        <v>2336</v>
      </c>
      <c r="S34" s="413">
        <v>2738</v>
      </c>
      <c r="T34" s="413">
        <v>4240</v>
      </c>
      <c r="U34" s="413">
        <v>4082</v>
      </c>
      <c r="V34" s="473">
        <v>3959</v>
      </c>
      <c r="W34" s="303">
        <f>H33+K34</f>
        <v>107612</v>
      </c>
      <c r="X34" s="303">
        <f t="shared" ref="X34:AH34" si="22">W34+L34</f>
        <v>107951</v>
      </c>
      <c r="Y34" s="303">
        <f t="shared" si="22"/>
        <v>110412</v>
      </c>
      <c r="Z34" s="303">
        <f t="shared" si="22"/>
        <v>113301</v>
      </c>
      <c r="AA34" s="303">
        <f t="shared" si="22"/>
        <v>115710</v>
      </c>
      <c r="AB34" s="303">
        <f t="shared" si="22"/>
        <v>118918</v>
      </c>
      <c r="AC34" s="303">
        <f t="shared" si="22"/>
        <v>120804</v>
      </c>
      <c r="AD34" s="303">
        <f t="shared" si="22"/>
        <v>123140</v>
      </c>
      <c r="AE34" s="303">
        <f t="shared" si="22"/>
        <v>125878</v>
      </c>
      <c r="AF34" s="303">
        <f t="shared" si="22"/>
        <v>130118</v>
      </c>
      <c r="AG34" s="303">
        <f t="shared" si="22"/>
        <v>134200</v>
      </c>
      <c r="AH34" s="303">
        <f t="shared" si="22"/>
        <v>138159</v>
      </c>
    </row>
    <row r="35" spans="1:47">
      <c r="A35" s="795"/>
      <c r="B35" s="312"/>
      <c r="C35" s="806"/>
      <c r="D35" s="807"/>
      <c r="E35" s="808"/>
      <c r="F35" s="306" t="s">
        <v>602</v>
      </c>
      <c r="G35" s="502" t="s">
        <v>610</v>
      </c>
      <c r="H35" s="499">
        <v>250000</v>
      </c>
      <c r="I35" s="374">
        <f>I34-I33</f>
        <v>-5961</v>
      </c>
      <c r="J35" s="309" t="s">
        <v>178</v>
      </c>
      <c r="K35" s="414">
        <f>H33+K33</f>
        <v>107612</v>
      </c>
      <c r="L35" s="415">
        <f t="shared" ref="L35:V35" si="23">IF(K35&gt;=$H35,L33,L33+K35)</f>
        <v>110924</v>
      </c>
      <c r="M35" s="415">
        <f t="shared" si="23"/>
        <v>113471</v>
      </c>
      <c r="N35" s="415">
        <f t="shared" si="23"/>
        <v>116296</v>
      </c>
      <c r="O35" s="415">
        <f t="shared" si="23"/>
        <v>119136</v>
      </c>
      <c r="P35" s="416">
        <f t="shared" si="23"/>
        <v>122097</v>
      </c>
      <c r="Q35" s="415">
        <f t="shared" si="23"/>
        <v>124968</v>
      </c>
      <c r="R35" s="415">
        <f t="shared" si="23"/>
        <v>128689</v>
      </c>
      <c r="S35" s="415">
        <f t="shared" si="23"/>
        <v>129605</v>
      </c>
      <c r="T35" s="415">
        <f t="shared" si="23"/>
        <v>132271</v>
      </c>
      <c r="U35" s="415">
        <f t="shared" si="23"/>
        <v>136453</v>
      </c>
      <c r="V35" s="474">
        <f t="shared" si="23"/>
        <v>141200</v>
      </c>
    </row>
    <row r="36" spans="1:47">
      <c r="A36" s="793">
        <f>$AM36</f>
        <v>12</v>
      </c>
      <c r="B36" s="310" t="str">
        <f>$AR36</f>
        <v>008A</v>
      </c>
      <c r="C36" s="797">
        <f>$AO36</f>
        <v>5</v>
      </c>
      <c r="D36" s="800" t="str">
        <f>$AP36</f>
        <v>PI-CPI</v>
      </c>
      <c r="E36" s="803" t="str">
        <f>$AQ36</f>
        <v>D15D4891</v>
      </c>
      <c r="F36" s="380" t="s">
        <v>172</v>
      </c>
      <c r="G36" s="503">
        <v>44583</v>
      </c>
      <c r="H36" s="493">
        <v>105402</v>
      </c>
      <c r="I36" s="372">
        <v>32756</v>
      </c>
      <c r="J36" s="307" t="s">
        <v>177</v>
      </c>
      <c r="K36" s="410">
        <v>2210</v>
      </c>
      <c r="L36" s="411">
        <v>3312</v>
      </c>
      <c r="M36" s="411">
        <v>2547</v>
      </c>
      <c r="N36" s="411">
        <v>2825</v>
      </c>
      <c r="O36" s="411">
        <v>2840</v>
      </c>
      <c r="P36" s="411">
        <v>2961</v>
      </c>
      <c r="Q36" s="411">
        <v>2871</v>
      </c>
      <c r="R36" s="411">
        <v>3721</v>
      </c>
      <c r="S36" s="411">
        <v>916</v>
      </c>
      <c r="T36" s="411">
        <v>2666</v>
      </c>
      <c r="U36" s="411">
        <v>4182</v>
      </c>
      <c r="V36" s="475">
        <v>4747</v>
      </c>
      <c r="AM36">
        <v>12</v>
      </c>
      <c r="AN36" t="s">
        <v>465</v>
      </c>
      <c r="AO36">
        <v>5</v>
      </c>
      <c r="AP36" t="s">
        <v>192</v>
      </c>
      <c r="AQ36" t="s">
        <v>193</v>
      </c>
      <c r="AR36" t="s">
        <v>187</v>
      </c>
      <c r="AS36">
        <v>110000</v>
      </c>
      <c r="AT36">
        <v>140000</v>
      </c>
      <c r="AU36">
        <v>105402</v>
      </c>
    </row>
    <row r="37" spans="1:47">
      <c r="A37" s="794"/>
      <c r="B37" s="311" t="str">
        <f>$AN36</f>
        <v>172055TA0A-T</v>
      </c>
      <c r="C37" s="798"/>
      <c r="D37" s="801"/>
      <c r="E37" s="804"/>
      <c r="F37" s="305" t="s">
        <v>601</v>
      </c>
      <c r="G37" s="501" t="s">
        <v>607</v>
      </c>
      <c r="H37" s="498">
        <v>110000</v>
      </c>
      <c r="I37" s="373">
        <v>26795</v>
      </c>
      <c r="J37" s="308" t="s">
        <v>176</v>
      </c>
      <c r="K37" s="412">
        <v>2210</v>
      </c>
      <c r="L37" s="413">
        <v>339</v>
      </c>
      <c r="M37" s="413">
        <v>2461</v>
      </c>
      <c r="N37" s="413">
        <v>2889</v>
      </c>
      <c r="O37" s="413">
        <v>2409</v>
      </c>
      <c r="P37" s="413">
        <v>3208</v>
      </c>
      <c r="Q37" s="413">
        <v>1886</v>
      </c>
      <c r="R37" s="413">
        <v>2336</v>
      </c>
      <c r="S37" s="413">
        <v>2738</v>
      </c>
      <c r="T37" s="413">
        <v>4240</v>
      </c>
      <c r="U37" s="413">
        <v>4082</v>
      </c>
      <c r="V37" s="473">
        <v>3959</v>
      </c>
      <c r="W37" s="303">
        <f>H36+K37</f>
        <v>107612</v>
      </c>
      <c r="X37" s="303">
        <f t="shared" ref="X37:AH37" si="24">IF(W37&gt;=$G38,L37,W37+L37)</f>
        <v>107951</v>
      </c>
      <c r="Y37" s="303">
        <f t="shared" si="24"/>
        <v>110412</v>
      </c>
      <c r="Z37" s="303">
        <f t="shared" si="24"/>
        <v>113301</v>
      </c>
      <c r="AA37" s="303">
        <f t="shared" si="24"/>
        <v>115710</v>
      </c>
      <c r="AB37" s="303">
        <f t="shared" si="24"/>
        <v>118918</v>
      </c>
      <c r="AC37" s="303">
        <f t="shared" si="24"/>
        <v>120804</v>
      </c>
      <c r="AD37" s="303">
        <f t="shared" si="24"/>
        <v>123140</v>
      </c>
      <c r="AE37" s="303">
        <f t="shared" si="24"/>
        <v>125878</v>
      </c>
      <c r="AF37" s="303">
        <f t="shared" si="24"/>
        <v>130118</v>
      </c>
      <c r="AG37" s="303">
        <f t="shared" si="24"/>
        <v>134200</v>
      </c>
      <c r="AH37" s="303">
        <f t="shared" si="24"/>
        <v>138159</v>
      </c>
    </row>
    <row r="38" spans="1:47">
      <c r="A38" s="795"/>
      <c r="B38" s="312"/>
      <c r="C38" s="806"/>
      <c r="D38" s="807"/>
      <c r="E38" s="808"/>
      <c r="F38" s="306" t="s">
        <v>602</v>
      </c>
      <c r="G38" s="502" t="s">
        <v>605</v>
      </c>
      <c r="H38" s="499">
        <v>140000</v>
      </c>
      <c r="I38" s="374">
        <f>I37-I36</f>
        <v>-5961</v>
      </c>
      <c r="J38" s="309" t="s">
        <v>178</v>
      </c>
      <c r="K38" s="414">
        <f>H36+K36</f>
        <v>107612</v>
      </c>
      <c r="L38" s="415">
        <f t="shared" ref="L38:V38" si="25">IF(K38&gt;=$H38,L36,L36+K38)</f>
        <v>110924</v>
      </c>
      <c r="M38" s="416">
        <f t="shared" si="25"/>
        <v>113471</v>
      </c>
      <c r="N38" s="415">
        <f t="shared" si="25"/>
        <v>116296</v>
      </c>
      <c r="O38" s="415">
        <f t="shared" si="25"/>
        <v>119136</v>
      </c>
      <c r="P38" s="415">
        <f t="shared" si="25"/>
        <v>122097</v>
      </c>
      <c r="Q38" s="415">
        <f t="shared" si="25"/>
        <v>124968</v>
      </c>
      <c r="R38" s="415">
        <f t="shared" si="25"/>
        <v>128689</v>
      </c>
      <c r="S38" s="415">
        <f t="shared" si="25"/>
        <v>129605</v>
      </c>
      <c r="T38" s="415">
        <f t="shared" si="25"/>
        <v>132271</v>
      </c>
      <c r="U38" s="415">
        <f t="shared" si="25"/>
        <v>136453</v>
      </c>
      <c r="V38" s="476">
        <f t="shared" si="25"/>
        <v>141200</v>
      </c>
    </row>
    <row r="39" spans="1:47">
      <c r="A39" s="793">
        <f>$AM39</f>
        <v>13</v>
      </c>
      <c r="B39" s="310" t="str">
        <f>$AR39</f>
        <v>008A</v>
      </c>
      <c r="C39" s="797">
        <f>$AO39</f>
        <v>0</v>
      </c>
      <c r="D39" s="800" t="str">
        <f>$AP39</f>
        <v>BL-PI</v>
      </c>
      <c r="E39" s="803" t="str">
        <f>$AQ39</f>
        <v>D15D3034</v>
      </c>
      <c r="F39" s="380" t="s">
        <v>172</v>
      </c>
      <c r="G39" s="503">
        <v>44583</v>
      </c>
      <c r="H39" s="493">
        <v>105402</v>
      </c>
      <c r="I39" s="372">
        <v>32756</v>
      </c>
      <c r="J39" s="307" t="s">
        <v>177</v>
      </c>
      <c r="K39" s="410">
        <v>2210</v>
      </c>
      <c r="L39" s="411">
        <v>3312</v>
      </c>
      <c r="M39" s="411">
        <v>2547</v>
      </c>
      <c r="N39" s="411">
        <v>2825</v>
      </c>
      <c r="O39" s="411">
        <v>2840</v>
      </c>
      <c r="P39" s="411">
        <v>2961</v>
      </c>
      <c r="Q39" s="411">
        <v>2871</v>
      </c>
      <c r="R39" s="411">
        <v>3721</v>
      </c>
      <c r="S39" s="411">
        <v>916</v>
      </c>
      <c r="T39" s="411">
        <v>2666</v>
      </c>
      <c r="U39" s="411">
        <v>4182</v>
      </c>
      <c r="V39" s="475">
        <v>4747</v>
      </c>
      <c r="AM39">
        <v>13</v>
      </c>
      <c r="AN39" t="s">
        <v>466</v>
      </c>
      <c r="AO39">
        <v>0</v>
      </c>
      <c r="AP39" t="s">
        <v>52</v>
      </c>
      <c r="AQ39" t="s">
        <v>194</v>
      </c>
      <c r="AR39" t="s">
        <v>187</v>
      </c>
      <c r="AS39">
        <v>110000</v>
      </c>
      <c r="AT39">
        <v>160000</v>
      </c>
      <c r="AU39">
        <v>202602</v>
      </c>
    </row>
    <row r="40" spans="1:47">
      <c r="A40" s="794"/>
      <c r="B40" s="311" t="str">
        <f>$AN39</f>
        <v>625225TA0A</v>
      </c>
      <c r="C40" s="798"/>
      <c r="D40" s="801"/>
      <c r="E40" s="804"/>
      <c r="F40" s="305" t="s">
        <v>601</v>
      </c>
      <c r="G40" s="501" t="s">
        <v>610</v>
      </c>
      <c r="H40" s="498">
        <v>110000</v>
      </c>
      <c r="I40" s="373">
        <v>26795</v>
      </c>
      <c r="J40" s="308" t="s">
        <v>176</v>
      </c>
      <c r="K40" s="412">
        <v>2210</v>
      </c>
      <c r="L40" s="413">
        <v>339</v>
      </c>
      <c r="M40" s="413">
        <v>2461</v>
      </c>
      <c r="N40" s="413">
        <v>2889</v>
      </c>
      <c r="O40" s="413">
        <v>2409</v>
      </c>
      <c r="P40" s="413">
        <v>3208</v>
      </c>
      <c r="Q40" s="413">
        <v>1886</v>
      </c>
      <c r="R40" s="413">
        <v>2336</v>
      </c>
      <c r="S40" s="413">
        <v>2738</v>
      </c>
      <c r="T40" s="413">
        <v>4240</v>
      </c>
      <c r="U40" s="413">
        <v>4082</v>
      </c>
      <c r="V40" s="473">
        <v>3959</v>
      </c>
      <c r="W40" s="303">
        <f>H39+K40</f>
        <v>107612</v>
      </c>
      <c r="X40" s="303">
        <f t="shared" ref="X40:AH40" si="26">W40+L40</f>
        <v>107951</v>
      </c>
      <c r="Y40" s="303">
        <f t="shared" si="26"/>
        <v>110412</v>
      </c>
      <c r="Z40" s="303">
        <f t="shared" si="26"/>
        <v>113301</v>
      </c>
      <c r="AA40" s="303">
        <f t="shared" si="26"/>
        <v>115710</v>
      </c>
      <c r="AB40" s="303">
        <f t="shared" si="26"/>
        <v>118918</v>
      </c>
      <c r="AC40" s="303">
        <f t="shared" si="26"/>
        <v>120804</v>
      </c>
      <c r="AD40" s="303">
        <f t="shared" si="26"/>
        <v>123140</v>
      </c>
      <c r="AE40" s="303">
        <f t="shared" si="26"/>
        <v>125878</v>
      </c>
      <c r="AF40" s="303">
        <f t="shared" si="26"/>
        <v>130118</v>
      </c>
      <c r="AG40" s="303">
        <f t="shared" si="26"/>
        <v>134200</v>
      </c>
      <c r="AH40" s="303">
        <f t="shared" si="26"/>
        <v>138159</v>
      </c>
    </row>
    <row r="41" spans="1:47">
      <c r="A41" s="795"/>
      <c r="B41" s="312"/>
      <c r="C41" s="806"/>
      <c r="D41" s="807"/>
      <c r="E41" s="808"/>
      <c r="F41" s="306" t="s">
        <v>602</v>
      </c>
      <c r="G41" s="502" t="s">
        <v>604</v>
      </c>
      <c r="H41" s="499">
        <v>160000</v>
      </c>
      <c r="I41" s="374">
        <f>I40-I39</f>
        <v>-5961</v>
      </c>
      <c r="J41" s="309" t="s">
        <v>178</v>
      </c>
      <c r="K41" s="421">
        <f>H39+K39</f>
        <v>107612</v>
      </c>
      <c r="L41" s="415">
        <f t="shared" ref="L41:V41" si="27">IF(K41&gt;=$H41,L39,L39+K41)</f>
        <v>110924</v>
      </c>
      <c r="M41" s="415">
        <f t="shared" si="27"/>
        <v>113471</v>
      </c>
      <c r="N41" s="415">
        <f t="shared" si="27"/>
        <v>116296</v>
      </c>
      <c r="O41" s="415">
        <f t="shared" si="27"/>
        <v>119136</v>
      </c>
      <c r="P41" s="415">
        <f t="shared" si="27"/>
        <v>122097</v>
      </c>
      <c r="Q41" s="415">
        <f t="shared" si="27"/>
        <v>124968</v>
      </c>
      <c r="R41" s="415">
        <f t="shared" si="27"/>
        <v>128689</v>
      </c>
      <c r="S41" s="415">
        <f t="shared" si="27"/>
        <v>129605</v>
      </c>
      <c r="T41" s="415">
        <f t="shared" si="27"/>
        <v>132271</v>
      </c>
      <c r="U41" s="415">
        <f t="shared" si="27"/>
        <v>136453</v>
      </c>
      <c r="V41" s="474">
        <f t="shared" si="27"/>
        <v>141200</v>
      </c>
    </row>
    <row r="42" spans="1:47">
      <c r="A42" s="793">
        <f>$AM42</f>
        <v>14</v>
      </c>
      <c r="B42" s="310" t="str">
        <f>$AR42</f>
        <v>008A</v>
      </c>
      <c r="C42" s="797">
        <f>$AO42</f>
        <v>1</v>
      </c>
      <c r="D42" s="800" t="str">
        <f>$AP42</f>
        <v>1FO</v>
      </c>
      <c r="E42" s="803" t="str">
        <f>$AQ42</f>
        <v>D15D3044</v>
      </c>
      <c r="F42" s="380" t="s">
        <v>172</v>
      </c>
      <c r="G42" s="503">
        <v>44583</v>
      </c>
      <c r="H42" s="493">
        <v>105402</v>
      </c>
      <c r="I42" s="372">
        <v>32756</v>
      </c>
      <c r="J42" s="307" t="s">
        <v>177</v>
      </c>
      <c r="K42" s="410">
        <v>2210</v>
      </c>
      <c r="L42" s="411">
        <v>3312</v>
      </c>
      <c r="M42" s="411">
        <v>2547</v>
      </c>
      <c r="N42" s="411">
        <v>2825</v>
      </c>
      <c r="O42" s="411">
        <v>2840</v>
      </c>
      <c r="P42" s="411">
        <v>2961</v>
      </c>
      <c r="Q42" s="411">
        <v>2871</v>
      </c>
      <c r="R42" s="411">
        <v>3721</v>
      </c>
      <c r="S42" s="411">
        <v>916</v>
      </c>
      <c r="T42" s="411">
        <v>2666</v>
      </c>
      <c r="U42" s="411">
        <v>4182</v>
      </c>
      <c r="V42" s="475">
        <v>4747</v>
      </c>
      <c r="AM42">
        <v>14</v>
      </c>
      <c r="AN42" t="s">
        <v>466</v>
      </c>
      <c r="AO42">
        <v>1</v>
      </c>
      <c r="AP42" t="s">
        <v>195</v>
      </c>
      <c r="AQ42" t="s">
        <v>196</v>
      </c>
      <c r="AR42" t="s">
        <v>187</v>
      </c>
      <c r="AS42">
        <v>200000</v>
      </c>
      <c r="AT42">
        <v>250000</v>
      </c>
      <c r="AU42">
        <v>214718</v>
      </c>
    </row>
    <row r="43" spans="1:47">
      <c r="A43" s="794"/>
      <c r="B43" s="311" t="str">
        <f>$AN42</f>
        <v>625225TA0A</v>
      </c>
      <c r="C43" s="798"/>
      <c r="D43" s="801"/>
      <c r="E43" s="804"/>
      <c r="F43" s="305" t="s">
        <v>601</v>
      </c>
      <c r="G43" s="501" t="s">
        <v>604</v>
      </c>
      <c r="H43" s="498">
        <v>200000</v>
      </c>
      <c r="I43" s="373">
        <v>26795</v>
      </c>
      <c r="J43" s="308" t="s">
        <v>176</v>
      </c>
      <c r="K43" s="412">
        <v>2210</v>
      </c>
      <c r="L43" s="413">
        <v>339</v>
      </c>
      <c r="M43" s="413">
        <v>2461</v>
      </c>
      <c r="N43" s="413">
        <v>2889</v>
      </c>
      <c r="O43" s="413">
        <v>2409</v>
      </c>
      <c r="P43" s="413">
        <v>3208</v>
      </c>
      <c r="Q43" s="413">
        <v>1886</v>
      </c>
      <c r="R43" s="413">
        <v>2336</v>
      </c>
      <c r="S43" s="413">
        <v>2738</v>
      </c>
      <c r="T43" s="413">
        <v>4240</v>
      </c>
      <c r="U43" s="413">
        <v>4082</v>
      </c>
      <c r="V43" s="473">
        <v>3959</v>
      </c>
      <c r="W43" s="303">
        <f>H42+K43</f>
        <v>107612</v>
      </c>
      <c r="X43" s="303">
        <f t="shared" ref="X43:AH43" si="28">W43+L43</f>
        <v>107951</v>
      </c>
      <c r="Y43" s="303">
        <f t="shared" si="28"/>
        <v>110412</v>
      </c>
      <c r="Z43" s="303">
        <f t="shared" si="28"/>
        <v>113301</v>
      </c>
      <c r="AA43" s="303">
        <f t="shared" si="28"/>
        <v>115710</v>
      </c>
      <c r="AB43" s="303">
        <f t="shared" si="28"/>
        <v>118918</v>
      </c>
      <c r="AC43" s="303">
        <f t="shared" si="28"/>
        <v>120804</v>
      </c>
      <c r="AD43" s="303">
        <f t="shared" si="28"/>
        <v>123140</v>
      </c>
      <c r="AE43" s="303">
        <f t="shared" si="28"/>
        <v>125878</v>
      </c>
      <c r="AF43" s="303">
        <f t="shared" si="28"/>
        <v>130118</v>
      </c>
      <c r="AG43" s="303">
        <f t="shared" si="28"/>
        <v>134200</v>
      </c>
      <c r="AH43" s="303">
        <f t="shared" si="28"/>
        <v>138159</v>
      </c>
    </row>
    <row r="44" spans="1:47">
      <c r="A44" s="795"/>
      <c r="B44" s="312"/>
      <c r="C44" s="806"/>
      <c r="D44" s="807"/>
      <c r="E44" s="808"/>
      <c r="F44" s="306" t="s">
        <v>602</v>
      </c>
      <c r="G44" s="502" t="s">
        <v>605</v>
      </c>
      <c r="H44" s="499">
        <v>250000</v>
      </c>
      <c r="I44" s="374">
        <f>I43-I42</f>
        <v>-5961</v>
      </c>
      <c r="J44" s="309" t="s">
        <v>178</v>
      </c>
      <c r="K44" s="422">
        <f>H42+K42</f>
        <v>107612</v>
      </c>
      <c r="L44" s="415">
        <f t="shared" ref="L44:V44" si="29">IF(K44&gt;=$H44,L42,L42+K44)</f>
        <v>110924</v>
      </c>
      <c r="M44" s="415">
        <f t="shared" si="29"/>
        <v>113471</v>
      </c>
      <c r="N44" s="415">
        <f t="shared" si="29"/>
        <v>116296</v>
      </c>
      <c r="O44" s="415">
        <f t="shared" si="29"/>
        <v>119136</v>
      </c>
      <c r="P44" s="415">
        <f t="shared" si="29"/>
        <v>122097</v>
      </c>
      <c r="Q44" s="415">
        <f t="shared" si="29"/>
        <v>124968</v>
      </c>
      <c r="R44" s="415">
        <f t="shared" si="29"/>
        <v>128689</v>
      </c>
      <c r="S44" s="415">
        <f t="shared" si="29"/>
        <v>129605</v>
      </c>
      <c r="T44" s="415">
        <f t="shared" si="29"/>
        <v>132271</v>
      </c>
      <c r="U44" s="415">
        <f t="shared" si="29"/>
        <v>136453</v>
      </c>
      <c r="V44" s="476">
        <f t="shared" si="29"/>
        <v>141200</v>
      </c>
    </row>
    <row r="45" spans="1:47">
      <c r="A45" s="793">
        <f>$AM45</f>
        <v>15</v>
      </c>
      <c r="B45" s="310" t="str">
        <f>$AR45</f>
        <v>008A</v>
      </c>
      <c r="C45" s="797">
        <f>$AO45</f>
        <v>2</v>
      </c>
      <c r="D45" s="800" t="str">
        <f>$AP45</f>
        <v>2FO</v>
      </c>
      <c r="E45" s="803" t="str">
        <f>$AQ45</f>
        <v>D15D3054</v>
      </c>
      <c r="F45" s="380" t="s">
        <v>172</v>
      </c>
      <c r="G45" s="503">
        <v>44583</v>
      </c>
      <c r="H45" s="493">
        <v>105402</v>
      </c>
      <c r="I45" s="372">
        <v>32756</v>
      </c>
      <c r="J45" s="307" t="s">
        <v>177</v>
      </c>
      <c r="K45" s="410">
        <v>2210</v>
      </c>
      <c r="L45" s="411">
        <v>3312</v>
      </c>
      <c r="M45" s="411">
        <v>2547</v>
      </c>
      <c r="N45" s="411">
        <v>2825</v>
      </c>
      <c r="O45" s="411">
        <v>2840</v>
      </c>
      <c r="P45" s="411">
        <v>2961</v>
      </c>
      <c r="Q45" s="411">
        <v>2871</v>
      </c>
      <c r="R45" s="411">
        <v>3721</v>
      </c>
      <c r="S45" s="411">
        <v>916</v>
      </c>
      <c r="T45" s="411">
        <v>2666</v>
      </c>
      <c r="U45" s="411">
        <v>4182</v>
      </c>
      <c r="V45" s="475">
        <v>4747</v>
      </c>
      <c r="AM45">
        <v>15</v>
      </c>
      <c r="AN45" t="s">
        <v>466</v>
      </c>
      <c r="AO45">
        <v>2</v>
      </c>
      <c r="AP45" t="s">
        <v>92</v>
      </c>
      <c r="AQ45" t="s">
        <v>197</v>
      </c>
      <c r="AR45" t="s">
        <v>187</v>
      </c>
      <c r="AS45">
        <v>200000</v>
      </c>
      <c r="AT45">
        <v>250000</v>
      </c>
      <c r="AU45">
        <v>214718</v>
      </c>
    </row>
    <row r="46" spans="1:47">
      <c r="A46" s="794"/>
      <c r="B46" s="311" t="str">
        <f>$AN45</f>
        <v>625225TA0A</v>
      </c>
      <c r="C46" s="798"/>
      <c r="D46" s="801"/>
      <c r="E46" s="804"/>
      <c r="F46" s="305" t="s">
        <v>601</v>
      </c>
      <c r="G46" s="501" t="s">
        <v>604</v>
      </c>
      <c r="H46" s="498">
        <v>200000</v>
      </c>
      <c r="I46" s="373">
        <v>26795</v>
      </c>
      <c r="J46" s="308" t="s">
        <v>176</v>
      </c>
      <c r="K46" s="412">
        <v>2210</v>
      </c>
      <c r="L46" s="413">
        <v>339</v>
      </c>
      <c r="M46" s="413">
        <v>2461</v>
      </c>
      <c r="N46" s="413">
        <v>2889</v>
      </c>
      <c r="O46" s="413">
        <v>2409</v>
      </c>
      <c r="P46" s="413">
        <v>3208</v>
      </c>
      <c r="Q46" s="413">
        <v>1886</v>
      </c>
      <c r="R46" s="413">
        <v>2336</v>
      </c>
      <c r="S46" s="413">
        <v>2738</v>
      </c>
      <c r="T46" s="413">
        <v>4240</v>
      </c>
      <c r="U46" s="413">
        <v>4082</v>
      </c>
      <c r="V46" s="473">
        <v>3959</v>
      </c>
      <c r="W46" s="303">
        <f>H45+K46</f>
        <v>107612</v>
      </c>
      <c r="X46" s="303">
        <f t="shared" ref="X46:AH46" si="30">W46+L46</f>
        <v>107951</v>
      </c>
      <c r="Y46" s="303">
        <f t="shared" si="30"/>
        <v>110412</v>
      </c>
      <c r="Z46" s="303">
        <f t="shared" si="30"/>
        <v>113301</v>
      </c>
      <c r="AA46" s="303">
        <f t="shared" si="30"/>
        <v>115710</v>
      </c>
      <c r="AB46" s="303">
        <f t="shared" si="30"/>
        <v>118918</v>
      </c>
      <c r="AC46" s="303">
        <f t="shared" si="30"/>
        <v>120804</v>
      </c>
      <c r="AD46" s="303">
        <f t="shared" si="30"/>
        <v>123140</v>
      </c>
      <c r="AE46" s="303">
        <f t="shared" si="30"/>
        <v>125878</v>
      </c>
      <c r="AF46" s="303">
        <f t="shared" si="30"/>
        <v>130118</v>
      </c>
      <c r="AG46" s="303">
        <f t="shared" si="30"/>
        <v>134200</v>
      </c>
      <c r="AH46" s="303">
        <f t="shared" si="30"/>
        <v>138159</v>
      </c>
    </row>
    <row r="47" spans="1:47">
      <c r="A47" s="795"/>
      <c r="B47" s="312"/>
      <c r="C47" s="806"/>
      <c r="D47" s="807"/>
      <c r="E47" s="808"/>
      <c r="F47" s="306" t="s">
        <v>602</v>
      </c>
      <c r="G47" s="502" t="s">
        <v>605</v>
      </c>
      <c r="H47" s="499">
        <v>250000</v>
      </c>
      <c r="I47" s="374">
        <f>I46-I45</f>
        <v>-5961</v>
      </c>
      <c r="J47" s="309" t="s">
        <v>178</v>
      </c>
      <c r="K47" s="422">
        <f>H45+K45</f>
        <v>107612</v>
      </c>
      <c r="L47" s="415">
        <f t="shared" ref="L47:V47" si="31">IF(K47&gt;=$H47,L45,L45+K47)</f>
        <v>110924</v>
      </c>
      <c r="M47" s="415">
        <f t="shared" si="31"/>
        <v>113471</v>
      </c>
      <c r="N47" s="415">
        <f t="shared" si="31"/>
        <v>116296</v>
      </c>
      <c r="O47" s="415">
        <f t="shared" si="31"/>
        <v>119136</v>
      </c>
      <c r="P47" s="415">
        <f t="shared" si="31"/>
        <v>122097</v>
      </c>
      <c r="Q47" s="415">
        <f t="shared" si="31"/>
        <v>124968</v>
      </c>
      <c r="R47" s="415">
        <f t="shared" si="31"/>
        <v>128689</v>
      </c>
      <c r="S47" s="415">
        <f t="shared" si="31"/>
        <v>129605</v>
      </c>
      <c r="T47" s="415">
        <f t="shared" si="31"/>
        <v>132271</v>
      </c>
      <c r="U47" s="415">
        <f t="shared" si="31"/>
        <v>136453</v>
      </c>
      <c r="V47" s="476">
        <f t="shared" si="31"/>
        <v>141200</v>
      </c>
    </row>
    <row r="48" spans="1:47">
      <c r="A48" s="793">
        <f>$AM48</f>
        <v>16</v>
      </c>
      <c r="B48" s="310" t="str">
        <f>$AR48</f>
        <v>008A</v>
      </c>
      <c r="C48" s="797">
        <f>$AO48</f>
        <v>3</v>
      </c>
      <c r="D48" s="800" t="str">
        <f>$AP48</f>
        <v>CRST</v>
      </c>
      <c r="E48" s="803" t="str">
        <f>$AQ48</f>
        <v>D15D3064</v>
      </c>
      <c r="F48" s="380" t="s">
        <v>172</v>
      </c>
      <c r="G48" s="503">
        <v>44583</v>
      </c>
      <c r="H48" s="493">
        <v>105402</v>
      </c>
      <c r="I48" s="372">
        <v>32756</v>
      </c>
      <c r="J48" s="307" t="s">
        <v>177</v>
      </c>
      <c r="K48" s="410">
        <v>2210</v>
      </c>
      <c r="L48" s="411">
        <v>3312</v>
      </c>
      <c r="M48" s="411">
        <v>2547</v>
      </c>
      <c r="N48" s="411">
        <v>2825</v>
      </c>
      <c r="O48" s="411">
        <v>2840</v>
      </c>
      <c r="P48" s="411">
        <v>2961</v>
      </c>
      <c r="Q48" s="411">
        <v>2871</v>
      </c>
      <c r="R48" s="411">
        <v>3721</v>
      </c>
      <c r="S48" s="411">
        <v>916</v>
      </c>
      <c r="T48" s="411">
        <v>2666</v>
      </c>
      <c r="U48" s="411">
        <v>4182</v>
      </c>
      <c r="V48" s="475">
        <v>4747</v>
      </c>
      <c r="AM48">
        <v>16</v>
      </c>
      <c r="AN48" t="s">
        <v>466</v>
      </c>
      <c r="AO48">
        <v>3</v>
      </c>
      <c r="AP48" t="s">
        <v>198</v>
      </c>
      <c r="AQ48" t="s">
        <v>199</v>
      </c>
      <c r="AR48" t="s">
        <v>187</v>
      </c>
      <c r="AS48">
        <v>200000</v>
      </c>
      <c r="AT48">
        <v>250000</v>
      </c>
      <c r="AU48">
        <v>52290</v>
      </c>
    </row>
    <row r="49" spans="1:49">
      <c r="A49" s="794"/>
      <c r="B49" s="311" t="str">
        <f>$AN48</f>
        <v>625225TA0A</v>
      </c>
      <c r="C49" s="798"/>
      <c r="D49" s="801"/>
      <c r="E49" s="804"/>
      <c r="F49" s="305" t="s">
        <v>601</v>
      </c>
      <c r="G49" s="501" t="s">
        <v>610</v>
      </c>
      <c r="H49" s="498">
        <v>110000</v>
      </c>
      <c r="I49" s="373">
        <v>26795</v>
      </c>
      <c r="J49" s="308" t="s">
        <v>176</v>
      </c>
      <c r="K49" s="412">
        <v>2210</v>
      </c>
      <c r="L49" s="413">
        <v>339</v>
      </c>
      <c r="M49" s="413">
        <v>2461</v>
      </c>
      <c r="N49" s="413">
        <v>2889</v>
      </c>
      <c r="O49" s="413">
        <v>2409</v>
      </c>
      <c r="P49" s="413">
        <v>3208</v>
      </c>
      <c r="Q49" s="413">
        <v>1886</v>
      </c>
      <c r="R49" s="413">
        <v>2336</v>
      </c>
      <c r="S49" s="413">
        <v>2738</v>
      </c>
      <c r="T49" s="413">
        <v>4240</v>
      </c>
      <c r="U49" s="413">
        <v>4082</v>
      </c>
      <c r="V49" s="473">
        <v>3959</v>
      </c>
      <c r="W49" s="303">
        <f>H48+K49</f>
        <v>107612</v>
      </c>
      <c r="X49" s="303">
        <f t="shared" ref="X49:AH49" si="32">W49+L49</f>
        <v>107951</v>
      </c>
      <c r="Y49" s="303">
        <f t="shared" si="32"/>
        <v>110412</v>
      </c>
      <c r="Z49" s="303">
        <f t="shared" si="32"/>
        <v>113301</v>
      </c>
      <c r="AA49" s="303">
        <f t="shared" si="32"/>
        <v>115710</v>
      </c>
      <c r="AB49" s="303">
        <f t="shared" si="32"/>
        <v>118918</v>
      </c>
      <c r="AC49" s="303">
        <f t="shared" si="32"/>
        <v>120804</v>
      </c>
      <c r="AD49" s="303">
        <f t="shared" si="32"/>
        <v>123140</v>
      </c>
      <c r="AE49" s="303">
        <f t="shared" si="32"/>
        <v>125878</v>
      </c>
      <c r="AF49" s="303">
        <f t="shared" si="32"/>
        <v>130118</v>
      </c>
      <c r="AG49" s="303">
        <f t="shared" si="32"/>
        <v>134200</v>
      </c>
      <c r="AH49" s="303">
        <f t="shared" si="32"/>
        <v>138159</v>
      </c>
    </row>
    <row r="50" spans="1:49">
      <c r="A50" s="795"/>
      <c r="B50" s="312"/>
      <c r="C50" s="806"/>
      <c r="D50" s="807"/>
      <c r="E50" s="808"/>
      <c r="F50" s="306" t="s">
        <v>602</v>
      </c>
      <c r="G50" s="502" t="s">
        <v>610</v>
      </c>
      <c r="H50" s="499">
        <v>130000</v>
      </c>
      <c r="I50" s="374">
        <f>I49-I48</f>
        <v>-5961</v>
      </c>
      <c r="J50" s="309" t="s">
        <v>178</v>
      </c>
      <c r="K50" s="414">
        <f>H48+K48</f>
        <v>107612</v>
      </c>
      <c r="L50" s="415">
        <f t="shared" ref="L50:V50" si="33">IF(K50&gt;=$H50,L48,L48+K50)</f>
        <v>110924</v>
      </c>
      <c r="M50" s="415">
        <f t="shared" si="33"/>
        <v>113471</v>
      </c>
      <c r="N50" s="415">
        <f t="shared" si="33"/>
        <v>116296</v>
      </c>
      <c r="O50" s="415">
        <f t="shared" si="33"/>
        <v>119136</v>
      </c>
      <c r="P50" s="415">
        <f t="shared" si="33"/>
        <v>122097</v>
      </c>
      <c r="Q50" s="415">
        <f t="shared" si="33"/>
        <v>124968</v>
      </c>
      <c r="R50" s="415">
        <f t="shared" si="33"/>
        <v>128689</v>
      </c>
      <c r="S50" s="415">
        <f t="shared" si="33"/>
        <v>129605</v>
      </c>
      <c r="T50" s="415">
        <f t="shared" si="33"/>
        <v>132271</v>
      </c>
      <c r="U50" s="415">
        <f t="shared" si="33"/>
        <v>4182</v>
      </c>
      <c r="V50" s="474">
        <f t="shared" si="33"/>
        <v>8929</v>
      </c>
    </row>
    <row r="51" spans="1:49">
      <c r="A51" s="793">
        <f>$AM51</f>
        <v>17</v>
      </c>
      <c r="B51" s="310" t="str">
        <f>$AR51</f>
        <v>008A</v>
      </c>
      <c r="C51" s="797">
        <f>$AO51</f>
        <v>4</v>
      </c>
      <c r="D51" s="800" t="str">
        <f>$AP51</f>
        <v>PI</v>
      </c>
      <c r="E51" s="803" t="str">
        <f>$AQ51</f>
        <v>D17D0874</v>
      </c>
      <c r="F51" s="380" t="s">
        <v>172</v>
      </c>
      <c r="G51" s="503">
        <v>44583</v>
      </c>
      <c r="H51" s="493">
        <v>105402</v>
      </c>
      <c r="I51" s="372">
        <v>32756</v>
      </c>
      <c r="J51" s="307" t="s">
        <v>177</v>
      </c>
      <c r="K51" s="410">
        <v>2210</v>
      </c>
      <c r="L51" s="411">
        <v>3312</v>
      </c>
      <c r="M51" s="411">
        <v>2547</v>
      </c>
      <c r="N51" s="411">
        <v>2825</v>
      </c>
      <c r="O51" s="411">
        <v>2840</v>
      </c>
      <c r="P51" s="411">
        <v>2961</v>
      </c>
      <c r="Q51" s="411">
        <v>2871</v>
      </c>
      <c r="R51" s="411">
        <v>3721</v>
      </c>
      <c r="S51" s="411">
        <v>916</v>
      </c>
      <c r="T51" s="411">
        <v>2666</v>
      </c>
      <c r="U51" s="411">
        <v>4182</v>
      </c>
      <c r="V51" s="475">
        <v>4747</v>
      </c>
      <c r="AM51">
        <v>17</v>
      </c>
      <c r="AN51" t="s">
        <v>466</v>
      </c>
      <c r="AO51">
        <v>4</v>
      </c>
      <c r="AP51" t="s">
        <v>90</v>
      </c>
      <c r="AQ51" t="s">
        <v>200</v>
      </c>
      <c r="AR51" t="s">
        <v>187</v>
      </c>
      <c r="AS51">
        <v>110000</v>
      </c>
      <c r="AT51">
        <v>160000</v>
      </c>
      <c r="AU51">
        <v>214718</v>
      </c>
    </row>
    <row r="52" spans="1:49">
      <c r="A52" s="794"/>
      <c r="B52" s="311" t="str">
        <f>$AN51</f>
        <v>625225TA0A</v>
      </c>
      <c r="C52" s="798"/>
      <c r="D52" s="801"/>
      <c r="E52" s="804"/>
      <c r="F52" s="305" t="s">
        <v>601</v>
      </c>
      <c r="G52" s="501" t="s">
        <v>610</v>
      </c>
      <c r="H52" s="498">
        <v>110000</v>
      </c>
      <c r="I52" s="373">
        <v>26795</v>
      </c>
      <c r="J52" s="308" t="s">
        <v>176</v>
      </c>
      <c r="K52" s="412">
        <v>2210</v>
      </c>
      <c r="L52" s="413">
        <v>339</v>
      </c>
      <c r="M52" s="413">
        <v>2461</v>
      </c>
      <c r="N52" s="413">
        <v>2889</v>
      </c>
      <c r="O52" s="413">
        <v>2409</v>
      </c>
      <c r="P52" s="413">
        <v>3208</v>
      </c>
      <c r="Q52" s="413">
        <v>1886</v>
      </c>
      <c r="R52" s="413">
        <v>2336</v>
      </c>
      <c r="S52" s="413">
        <v>2738</v>
      </c>
      <c r="T52" s="413">
        <v>4240</v>
      </c>
      <c r="U52" s="413">
        <v>4082</v>
      </c>
      <c r="V52" s="473">
        <v>3959</v>
      </c>
      <c r="W52" s="303">
        <f>H51+K52</f>
        <v>107612</v>
      </c>
      <c r="X52" s="303">
        <f t="shared" ref="X52:AH52" si="34">W52+L52</f>
        <v>107951</v>
      </c>
      <c r="Y52" s="303">
        <f t="shared" si="34"/>
        <v>110412</v>
      </c>
      <c r="Z52" s="303">
        <f t="shared" si="34"/>
        <v>113301</v>
      </c>
      <c r="AA52" s="303">
        <f t="shared" si="34"/>
        <v>115710</v>
      </c>
      <c r="AB52" s="303">
        <f t="shared" si="34"/>
        <v>118918</v>
      </c>
      <c r="AC52" s="303">
        <f t="shared" si="34"/>
        <v>120804</v>
      </c>
      <c r="AD52" s="303">
        <f t="shared" si="34"/>
        <v>123140</v>
      </c>
      <c r="AE52" s="303">
        <f t="shared" si="34"/>
        <v>125878</v>
      </c>
      <c r="AF52" s="303">
        <f t="shared" si="34"/>
        <v>130118</v>
      </c>
      <c r="AG52" s="303">
        <f t="shared" si="34"/>
        <v>134200</v>
      </c>
      <c r="AH52" s="303">
        <f t="shared" si="34"/>
        <v>138159</v>
      </c>
    </row>
    <row r="53" spans="1:49" ht="15.75" thickBot="1">
      <c r="A53" s="796"/>
      <c r="B53" s="453"/>
      <c r="C53" s="799"/>
      <c r="D53" s="802"/>
      <c r="E53" s="805"/>
      <c r="F53" s="477" t="s">
        <v>602</v>
      </c>
      <c r="G53" s="509" t="s">
        <v>608</v>
      </c>
      <c r="H53" s="510">
        <v>160000</v>
      </c>
      <c r="I53" s="478">
        <f>I52-I51</f>
        <v>-5961</v>
      </c>
      <c r="J53" s="455" t="s">
        <v>178</v>
      </c>
      <c r="K53" s="479">
        <f>H51+K51</f>
        <v>107612</v>
      </c>
      <c r="L53" s="480">
        <f t="shared" ref="L53:V53" si="35">IF(K53&gt;=$H53,L51,L51+K53)</f>
        <v>110924</v>
      </c>
      <c r="M53" s="480">
        <f t="shared" si="35"/>
        <v>113471</v>
      </c>
      <c r="N53" s="480">
        <f t="shared" si="35"/>
        <v>116296</v>
      </c>
      <c r="O53" s="480">
        <f t="shared" si="35"/>
        <v>119136</v>
      </c>
      <c r="P53" s="480">
        <f t="shared" si="35"/>
        <v>122097</v>
      </c>
      <c r="Q53" s="480">
        <f t="shared" si="35"/>
        <v>124968</v>
      </c>
      <c r="R53" s="480">
        <f t="shared" si="35"/>
        <v>128689</v>
      </c>
      <c r="S53" s="480">
        <f t="shared" si="35"/>
        <v>129605</v>
      </c>
      <c r="T53" s="480">
        <f t="shared" si="35"/>
        <v>132271</v>
      </c>
      <c r="U53" s="480">
        <f t="shared" si="35"/>
        <v>136453</v>
      </c>
      <c r="V53" s="481">
        <f t="shared" si="35"/>
        <v>141200</v>
      </c>
    </row>
    <row r="54" spans="1:49" ht="23.25" thickBot="1">
      <c r="A54" s="792" t="s">
        <v>595</v>
      </c>
      <c r="B54" s="792"/>
      <c r="C54" s="792"/>
      <c r="D54" s="792"/>
      <c r="E54" s="792"/>
      <c r="F54" s="468"/>
      <c r="G54" s="468"/>
      <c r="H54" s="468"/>
      <c r="I54" s="468"/>
      <c r="V54" s="408" t="s">
        <v>597</v>
      </c>
    </row>
    <row r="55" spans="1:49" ht="16.5" thickTop="1" thickBot="1">
      <c r="A55" s="459" t="s">
        <v>180</v>
      </c>
      <c r="B55" s="460" t="s">
        <v>548</v>
      </c>
      <c r="C55" s="811" t="s">
        <v>170</v>
      </c>
      <c r="D55" s="811"/>
      <c r="E55" s="461" t="s">
        <v>171</v>
      </c>
      <c r="F55" s="811" t="s">
        <v>175</v>
      </c>
      <c r="G55" s="811"/>
      <c r="H55" s="811"/>
      <c r="I55" s="462" t="s">
        <v>596</v>
      </c>
      <c r="J55" s="463" t="s">
        <v>179</v>
      </c>
      <c r="K55" s="464">
        <v>44652</v>
      </c>
      <c r="L55" s="465">
        <v>44682</v>
      </c>
      <c r="M55" s="482">
        <v>44713</v>
      </c>
      <c r="N55" s="482">
        <v>44743</v>
      </c>
      <c r="O55" s="484">
        <v>44774</v>
      </c>
      <c r="P55" s="483">
        <v>44805</v>
      </c>
      <c r="Q55" s="465">
        <v>44835</v>
      </c>
      <c r="R55" s="465">
        <v>44866</v>
      </c>
      <c r="S55" s="465">
        <v>44896</v>
      </c>
      <c r="T55" s="466">
        <v>44927</v>
      </c>
      <c r="U55" s="465">
        <v>44958</v>
      </c>
      <c r="V55" s="467">
        <v>44986</v>
      </c>
      <c r="W55" s="355">
        <v>44652</v>
      </c>
      <c r="X55" s="356">
        <v>44682</v>
      </c>
      <c r="Y55" s="356">
        <v>44713</v>
      </c>
      <c r="Z55" s="356">
        <v>44743</v>
      </c>
      <c r="AA55" s="356">
        <v>44774</v>
      </c>
      <c r="AB55" s="356">
        <v>44805</v>
      </c>
      <c r="AC55" s="356">
        <v>44835</v>
      </c>
      <c r="AD55" s="356">
        <v>44866</v>
      </c>
      <c r="AE55" s="356">
        <v>44896</v>
      </c>
      <c r="AF55" s="357">
        <v>44927</v>
      </c>
      <c r="AG55" s="356">
        <v>44958</v>
      </c>
      <c r="AH55" s="358">
        <v>44986</v>
      </c>
      <c r="AI55" s="304"/>
      <c r="AJ55" s="304"/>
      <c r="AK55" s="304"/>
      <c r="AL55" s="304"/>
      <c r="AM55" t="s">
        <v>180</v>
      </c>
      <c r="AN55" t="s">
        <v>181</v>
      </c>
      <c r="AO55" t="s">
        <v>182</v>
      </c>
      <c r="AP55" t="s">
        <v>183</v>
      </c>
      <c r="AQ55" t="s">
        <v>184</v>
      </c>
      <c r="AR55" t="s">
        <v>185</v>
      </c>
      <c r="AS55" t="s">
        <v>545</v>
      </c>
      <c r="AT55" t="s">
        <v>546</v>
      </c>
      <c r="AU55" t="s">
        <v>547</v>
      </c>
      <c r="AV55" s="304"/>
      <c r="AW55" s="304"/>
    </row>
    <row r="56" spans="1:49">
      <c r="A56" s="794">
        <f>$AM56</f>
        <v>1</v>
      </c>
      <c r="B56" s="311" t="str">
        <f>$AR56</f>
        <v>008A</v>
      </c>
      <c r="C56" s="798">
        <f>$AO56</f>
        <v>0</v>
      </c>
      <c r="D56" s="801" t="str">
        <f>$AP56</f>
        <v>RCUT</v>
      </c>
      <c r="E56" s="804" t="str">
        <f>$AQ56</f>
        <v>D11D2621</v>
      </c>
      <c r="F56" s="442" t="s">
        <v>172</v>
      </c>
      <c r="G56" s="500">
        <v>44583</v>
      </c>
      <c r="H56" s="492">
        <v>30255</v>
      </c>
      <c r="I56" s="373">
        <v>32756</v>
      </c>
      <c r="J56" s="443" t="s">
        <v>177</v>
      </c>
      <c r="K56" s="412">
        <v>2210</v>
      </c>
      <c r="L56" s="413">
        <v>3312</v>
      </c>
      <c r="M56" s="424">
        <v>2547</v>
      </c>
      <c r="N56" s="424">
        <v>2825</v>
      </c>
      <c r="O56" s="432">
        <v>2840</v>
      </c>
      <c r="P56" s="429">
        <v>2961</v>
      </c>
      <c r="Q56" s="413">
        <v>2871</v>
      </c>
      <c r="R56" s="413">
        <v>3721</v>
      </c>
      <c r="S56" s="413">
        <v>916</v>
      </c>
      <c r="T56" s="413">
        <v>2666</v>
      </c>
      <c r="U56" s="413">
        <v>4182</v>
      </c>
      <c r="V56" s="473">
        <v>4747</v>
      </c>
      <c r="AM56">
        <v>1</v>
      </c>
      <c r="AN56" t="s">
        <v>464</v>
      </c>
      <c r="AO56">
        <v>0</v>
      </c>
      <c r="AP56" t="s">
        <v>86</v>
      </c>
      <c r="AQ56" t="s">
        <v>186</v>
      </c>
      <c r="AR56" t="s">
        <v>187</v>
      </c>
      <c r="AS56">
        <v>110000</v>
      </c>
      <c r="AT56">
        <v>160000</v>
      </c>
      <c r="AU56">
        <v>30255</v>
      </c>
    </row>
    <row r="57" spans="1:49">
      <c r="A57" s="794"/>
      <c r="B57" s="311" t="str">
        <f>$AN56</f>
        <v>172055TA0A</v>
      </c>
      <c r="C57" s="798"/>
      <c r="D57" s="801"/>
      <c r="E57" s="804"/>
      <c r="F57" s="305" t="s">
        <v>601</v>
      </c>
      <c r="G57" s="501" t="s">
        <v>610</v>
      </c>
      <c r="H57" s="498">
        <v>110000</v>
      </c>
      <c r="I57" s="373">
        <v>26795</v>
      </c>
      <c r="J57" s="308" t="s">
        <v>176</v>
      </c>
      <c r="K57" s="412">
        <v>2210</v>
      </c>
      <c r="L57" s="413">
        <v>339</v>
      </c>
      <c r="M57" s="424">
        <v>2461</v>
      </c>
      <c r="N57" s="424">
        <v>2889</v>
      </c>
      <c r="O57" s="432">
        <v>2409</v>
      </c>
      <c r="P57" s="429">
        <v>3208</v>
      </c>
      <c r="Q57" s="413">
        <v>1886</v>
      </c>
      <c r="R57" s="413">
        <v>2336</v>
      </c>
      <c r="S57" s="413">
        <v>2738</v>
      </c>
      <c r="T57" s="413">
        <v>4240</v>
      </c>
      <c r="U57" s="413">
        <v>4082</v>
      </c>
      <c r="V57" s="473">
        <v>3959</v>
      </c>
      <c r="W57" s="303">
        <f>H56+K57</f>
        <v>32465</v>
      </c>
      <c r="X57" s="303">
        <f t="shared" ref="X57:AH57" si="36">W57+L57</f>
        <v>32804</v>
      </c>
      <c r="Y57" s="303">
        <f t="shared" si="36"/>
        <v>35265</v>
      </c>
      <c r="Z57" s="303">
        <f t="shared" si="36"/>
        <v>38154</v>
      </c>
      <c r="AA57" s="303">
        <f t="shared" si="36"/>
        <v>40563</v>
      </c>
      <c r="AB57" s="303">
        <f t="shared" si="36"/>
        <v>43771</v>
      </c>
      <c r="AC57" s="303">
        <f t="shared" si="36"/>
        <v>45657</v>
      </c>
      <c r="AD57" s="303">
        <f t="shared" si="36"/>
        <v>47993</v>
      </c>
      <c r="AE57" s="303">
        <f t="shared" si="36"/>
        <v>50731</v>
      </c>
      <c r="AF57" s="303">
        <f t="shared" si="36"/>
        <v>54971</v>
      </c>
      <c r="AG57" s="303">
        <f t="shared" si="36"/>
        <v>59053</v>
      </c>
      <c r="AH57" s="303">
        <f t="shared" si="36"/>
        <v>63012</v>
      </c>
    </row>
    <row r="58" spans="1:49">
      <c r="A58" s="795"/>
      <c r="B58" s="312"/>
      <c r="C58" s="806"/>
      <c r="D58" s="807"/>
      <c r="E58" s="808"/>
      <c r="F58" s="306" t="s">
        <v>602</v>
      </c>
      <c r="G58" s="502" t="s">
        <v>610</v>
      </c>
      <c r="H58" s="499">
        <v>160000</v>
      </c>
      <c r="I58" s="374">
        <f>I57-I56</f>
        <v>-5961</v>
      </c>
      <c r="J58" s="309" t="s">
        <v>178</v>
      </c>
      <c r="K58" s="414">
        <f>H56+K57</f>
        <v>32465</v>
      </c>
      <c r="L58" s="415">
        <f>K58+L57</f>
        <v>32804</v>
      </c>
      <c r="M58" s="425">
        <f>L58+M57</f>
        <v>35265</v>
      </c>
      <c r="N58" s="425">
        <f>M58+N57</f>
        <v>38154</v>
      </c>
      <c r="O58" s="433">
        <f t="shared" ref="O58:V58" si="37">IF(N58&gt;=$G58,O56,O56+N58)</f>
        <v>40994</v>
      </c>
      <c r="P58" s="430">
        <f t="shared" si="37"/>
        <v>43955</v>
      </c>
      <c r="Q58" s="415">
        <f t="shared" si="37"/>
        <v>46826</v>
      </c>
      <c r="R58" s="415">
        <f t="shared" si="37"/>
        <v>50547</v>
      </c>
      <c r="S58" s="415">
        <f t="shared" si="37"/>
        <v>51463</v>
      </c>
      <c r="T58" s="415">
        <f t="shared" si="37"/>
        <v>54129</v>
      </c>
      <c r="U58" s="415">
        <f t="shared" si="37"/>
        <v>58311</v>
      </c>
      <c r="V58" s="474">
        <f t="shared" si="37"/>
        <v>63058</v>
      </c>
      <c r="W58" s="303"/>
      <c r="X58" s="303"/>
      <c r="Y58" s="303"/>
      <c r="Z58" s="303"/>
      <c r="AA58" s="303"/>
      <c r="AB58" s="303"/>
      <c r="AC58" s="303"/>
      <c r="AD58" s="303"/>
      <c r="AE58" s="303"/>
      <c r="AF58" s="303"/>
      <c r="AG58" s="303"/>
      <c r="AH58" s="303"/>
    </row>
    <row r="59" spans="1:49">
      <c r="A59" s="793">
        <f>$AM59</f>
        <v>2</v>
      </c>
      <c r="B59" s="310" t="str">
        <f>$AR59</f>
        <v>008A</v>
      </c>
      <c r="C59" s="797">
        <f>$AO59</f>
        <v>1</v>
      </c>
      <c r="D59" s="800" t="str">
        <f>$AP59</f>
        <v>DR</v>
      </c>
      <c r="E59" s="803" t="str">
        <f>$AQ59</f>
        <v>D15D4861</v>
      </c>
      <c r="F59" s="380" t="s">
        <v>172</v>
      </c>
      <c r="G59" s="503">
        <v>44583</v>
      </c>
      <c r="H59" s="493">
        <v>105402</v>
      </c>
      <c r="I59" s="372">
        <v>32756</v>
      </c>
      <c r="J59" s="307" t="s">
        <v>177</v>
      </c>
      <c r="K59" s="410">
        <v>2210</v>
      </c>
      <c r="L59" s="411">
        <v>3312</v>
      </c>
      <c r="M59" s="423">
        <v>2547</v>
      </c>
      <c r="N59" s="423">
        <v>2825</v>
      </c>
      <c r="O59" s="431">
        <v>2840</v>
      </c>
      <c r="P59" s="428">
        <v>2961</v>
      </c>
      <c r="Q59" s="411">
        <v>2871</v>
      </c>
      <c r="R59" s="411">
        <v>3721</v>
      </c>
      <c r="S59" s="411">
        <v>916</v>
      </c>
      <c r="T59" s="411">
        <v>2666</v>
      </c>
      <c r="U59" s="411">
        <v>4182</v>
      </c>
      <c r="V59" s="475">
        <v>4747</v>
      </c>
      <c r="AM59">
        <v>2</v>
      </c>
      <c r="AN59" t="s">
        <v>464</v>
      </c>
      <c r="AO59">
        <v>1</v>
      </c>
      <c r="AP59" t="s">
        <v>89</v>
      </c>
      <c r="AQ59" t="s">
        <v>188</v>
      </c>
      <c r="AR59" t="s">
        <v>187</v>
      </c>
      <c r="AS59">
        <v>200000</v>
      </c>
      <c r="AT59">
        <v>250000</v>
      </c>
      <c r="AU59">
        <v>105402</v>
      </c>
    </row>
    <row r="60" spans="1:49">
      <c r="A60" s="794"/>
      <c r="B60" s="311" t="str">
        <f>$AN59</f>
        <v>172055TA0A</v>
      </c>
      <c r="C60" s="798"/>
      <c r="D60" s="801"/>
      <c r="E60" s="804"/>
      <c r="F60" s="305" t="s">
        <v>601</v>
      </c>
      <c r="G60" s="501" t="s">
        <v>610</v>
      </c>
      <c r="H60" s="498">
        <v>200000</v>
      </c>
      <c r="I60" s="373">
        <v>26795</v>
      </c>
      <c r="J60" s="308" t="s">
        <v>176</v>
      </c>
      <c r="K60" s="412">
        <v>2210</v>
      </c>
      <c r="L60" s="413">
        <v>339</v>
      </c>
      <c r="M60" s="424">
        <v>2461</v>
      </c>
      <c r="N60" s="424">
        <v>2889</v>
      </c>
      <c r="O60" s="432">
        <v>2409</v>
      </c>
      <c r="P60" s="429">
        <v>3208</v>
      </c>
      <c r="Q60" s="413">
        <v>1886</v>
      </c>
      <c r="R60" s="413">
        <v>2336</v>
      </c>
      <c r="S60" s="413">
        <v>2738</v>
      </c>
      <c r="T60" s="413">
        <v>4240</v>
      </c>
      <c r="U60" s="413">
        <v>4082</v>
      </c>
      <c r="V60" s="473">
        <v>3959</v>
      </c>
      <c r="W60" s="303">
        <f>H59+K60</f>
        <v>107612</v>
      </c>
      <c r="X60" s="303">
        <f t="shared" ref="X60:AH60" si="38">W60+L60</f>
        <v>107951</v>
      </c>
      <c r="Y60" s="303">
        <f t="shared" si="38"/>
        <v>110412</v>
      </c>
      <c r="Z60" s="303">
        <f t="shared" si="38"/>
        <v>113301</v>
      </c>
      <c r="AA60" s="303">
        <f t="shared" si="38"/>
        <v>115710</v>
      </c>
      <c r="AB60" s="303">
        <f t="shared" si="38"/>
        <v>118918</v>
      </c>
      <c r="AC60" s="303">
        <f t="shared" si="38"/>
        <v>120804</v>
      </c>
      <c r="AD60" s="303">
        <f t="shared" si="38"/>
        <v>123140</v>
      </c>
      <c r="AE60" s="303">
        <f t="shared" si="38"/>
        <v>125878</v>
      </c>
      <c r="AF60" s="303">
        <f t="shared" si="38"/>
        <v>130118</v>
      </c>
      <c r="AG60" s="303">
        <f t="shared" si="38"/>
        <v>134200</v>
      </c>
      <c r="AH60" s="303">
        <f t="shared" si="38"/>
        <v>138159</v>
      </c>
    </row>
    <row r="61" spans="1:49">
      <c r="A61" s="795"/>
      <c r="B61" s="312"/>
      <c r="C61" s="806"/>
      <c r="D61" s="807"/>
      <c r="E61" s="808"/>
      <c r="F61" s="306" t="s">
        <v>602</v>
      </c>
      <c r="G61" s="502" t="s">
        <v>610</v>
      </c>
      <c r="H61" s="499">
        <v>250000</v>
      </c>
      <c r="I61" s="374">
        <f>I60-I59</f>
        <v>-5961</v>
      </c>
      <c r="J61" s="309" t="s">
        <v>178</v>
      </c>
      <c r="K61" s="414">
        <f>H59+K60</f>
        <v>107612</v>
      </c>
      <c r="L61" s="415">
        <f>K61+L60</f>
        <v>107951</v>
      </c>
      <c r="M61" s="425">
        <f>L61+M60</f>
        <v>110412</v>
      </c>
      <c r="N61" s="425">
        <f>M61+N60</f>
        <v>113301</v>
      </c>
      <c r="O61" s="433">
        <f t="shared" ref="O61:V61" si="39">IF(N61&gt;=$G61,O59,O59+N61)</f>
        <v>116141</v>
      </c>
      <c r="P61" s="430">
        <f t="shared" si="39"/>
        <v>119102</v>
      </c>
      <c r="Q61" s="415">
        <f t="shared" si="39"/>
        <v>121973</v>
      </c>
      <c r="R61" s="415">
        <f t="shared" si="39"/>
        <v>125694</v>
      </c>
      <c r="S61" s="415">
        <f t="shared" si="39"/>
        <v>126610</v>
      </c>
      <c r="T61" s="415">
        <f t="shared" si="39"/>
        <v>129276</v>
      </c>
      <c r="U61" s="415">
        <f t="shared" si="39"/>
        <v>133458</v>
      </c>
      <c r="V61" s="474">
        <f t="shared" si="39"/>
        <v>138205</v>
      </c>
    </row>
    <row r="62" spans="1:49">
      <c r="A62" s="793">
        <f>$AM62</f>
        <v>3</v>
      </c>
      <c r="B62" s="310" t="str">
        <f>$AR62</f>
        <v>008A</v>
      </c>
      <c r="C62" s="797">
        <f>$AO62</f>
        <v>2</v>
      </c>
      <c r="D62" s="800" t="str">
        <f>$AP62</f>
        <v>ID</v>
      </c>
      <c r="E62" s="803"/>
      <c r="F62" s="380" t="s">
        <v>172</v>
      </c>
      <c r="G62" s="503">
        <v>44583</v>
      </c>
      <c r="H62" s="493">
        <v>105402</v>
      </c>
      <c r="I62" s="372">
        <v>32756</v>
      </c>
      <c r="J62" s="307" t="s">
        <v>177</v>
      </c>
      <c r="K62" s="410">
        <v>2210</v>
      </c>
      <c r="L62" s="411">
        <v>3312</v>
      </c>
      <c r="M62" s="423">
        <v>2547</v>
      </c>
      <c r="N62" s="423">
        <v>2825</v>
      </c>
      <c r="O62" s="431">
        <v>2840</v>
      </c>
      <c r="P62" s="428">
        <v>2961</v>
      </c>
      <c r="Q62" s="411">
        <v>2871</v>
      </c>
      <c r="R62" s="411">
        <v>3721</v>
      </c>
      <c r="S62" s="411">
        <v>916</v>
      </c>
      <c r="T62" s="411">
        <v>2666</v>
      </c>
      <c r="U62" s="411">
        <v>4182</v>
      </c>
      <c r="V62" s="475">
        <v>4747</v>
      </c>
      <c r="AM62">
        <v>3</v>
      </c>
      <c r="AN62" t="s">
        <v>464</v>
      </c>
      <c r="AO62">
        <v>2</v>
      </c>
      <c r="AP62" t="s">
        <v>189</v>
      </c>
      <c r="AR62" t="s">
        <v>187</v>
      </c>
    </row>
    <row r="63" spans="1:49">
      <c r="A63" s="794"/>
      <c r="B63" s="311" t="str">
        <f>$AN62</f>
        <v>172055TA0A</v>
      </c>
      <c r="C63" s="798"/>
      <c r="D63" s="801"/>
      <c r="E63" s="804"/>
      <c r="F63" s="305" t="s">
        <v>601</v>
      </c>
      <c r="G63" s="501" t="s">
        <v>610</v>
      </c>
      <c r="H63" s="498">
        <v>0</v>
      </c>
      <c r="I63" s="373">
        <v>26795</v>
      </c>
      <c r="J63" s="308" t="s">
        <v>176</v>
      </c>
      <c r="K63" s="412">
        <v>2210</v>
      </c>
      <c r="L63" s="413">
        <v>339</v>
      </c>
      <c r="M63" s="424">
        <v>2461</v>
      </c>
      <c r="N63" s="424">
        <v>2889</v>
      </c>
      <c r="O63" s="432">
        <v>2409</v>
      </c>
      <c r="P63" s="429">
        <v>3208</v>
      </c>
      <c r="Q63" s="413">
        <v>1886</v>
      </c>
      <c r="R63" s="413">
        <v>2336</v>
      </c>
      <c r="S63" s="413">
        <v>2738</v>
      </c>
      <c r="T63" s="413">
        <v>4240</v>
      </c>
      <c r="U63" s="413">
        <v>4082</v>
      </c>
      <c r="V63" s="473">
        <v>3959</v>
      </c>
      <c r="W63" s="303">
        <f>H62+K63</f>
        <v>107612</v>
      </c>
      <c r="X63" s="303">
        <f t="shared" ref="X63:AH63" si="40">W63+L63</f>
        <v>107951</v>
      </c>
      <c r="Y63" s="303">
        <f t="shared" si="40"/>
        <v>110412</v>
      </c>
      <c r="Z63" s="303">
        <f t="shared" si="40"/>
        <v>113301</v>
      </c>
      <c r="AA63" s="303">
        <f t="shared" si="40"/>
        <v>115710</v>
      </c>
      <c r="AB63" s="303">
        <f t="shared" si="40"/>
        <v>118918</v>
      </c>
      <c r="AC63" s="303">
        <f t="shared" si="40"/>
        <v>120804</v>
      </c>
      <c r="AD63" s="303">
        <f t="shared" si="40"/>
        <v>123140</v>
      </c>
      <c r="AE63" s="303">
        <f t="shared" si="40"/>
        <v>125878</v>
      </c>
      <c r="AF63" s="303">
        <f t="shared" si="40"/>
        <v>130118</v>
      </c>
      <c r="AG63" s="303">
        <f t="shared" si="40"/>
        <v>134200</v>
      </c>
      <c r="AH63" s="303">
        <f t="shared" si="40"/>
        <v>138159</v>
      </c>
    </row>
    <row r="64" spans="1:49">
      <c r="A64" s="795"/>
      <c r="B64" s="312"/>
      <c r="C64" s="806"/>
      <c r="D64" s="807"/>
      <c r="E64" s="808"/>
      <c r="F64" s="306" t="s">
        <v>602</v>
      </c>
      <c r="G64" s="502" t="s">
        <v>610</v>
      </c>
      <c r="H64" s="499">
        <v>0</v>
      </c>
      <c r="I64" s="374">
        <f>I63-I62</f>
        <v>-5961</v>
      </c>
      <c r="J64" s="309" t="s">
        <v>178</v>
      </c>
      <c r="K64" s="414">
        <f>H62+K63</f>
        <v>107612</v>
      </c>
      <c r="L64" s="415">
        <f>K64+L63</f>
        <v>107951</v>
      </c>
      <c r="M64" s="425">
        <f>L64+M63</f>
        <v>110412</v>
      </c>
      <c r="N64" s="425">
        <f>M64+N63</f>
        <v>113301</v>
      </c>
      <c r="O64" s="433">
        <f t="shared" ref="O64:V64" si="41">IF(N64&gt;=$G64,O62,O62+N64)</f>
        <v>116141</v>
      </c>
      <c r="P64" s="430">
        <f t="shared" si="41"/>
        <v>119102</v>
      </c>
      <c r="Q64" s="415">
        <f t="shared" si="41"/>
        <v>121973</v>
      </c>
      <c r="R64" s="415">
        <f t="shared" si="41"/>
        <v>125694</v>
      </c>
      <c r="S64" s="415">
        <f t="shared" si="41"/>
        <v>126610</v>
      </c>
      <c r="T64" s="415">
        <f t="shared" si="41"/>
        <v>129276</v>
      </c>
      <c r="U64" s="415">
        <f t="shared" si="41"/>
        <v>133458</v>
      </c>
      <c r="V64" s="474">
        <f t="shared" si="41"/>
        <v>138205</v>
      </c>
    </row>
    <row r="65" spans="1:47">
      <c r="A65" s="793">
        <f>$AM65</f>
        <v>4</v>
      </c>
      <c r="B65" s="310" t="str">
        <f>$AR65</f>
        <v>008A</v>
      </c>
      <c r="C65" s="797">
        <f>$AO65</f>
        <v>3</v>
      </c>
      <c r="D65" s="800" t="str">
        <f>$AP65</f>
        <v>TR</v>
      </c>
      <c r="E65" s="803" t="str">
        <f>$AQ65</f>
        <v>D15D4871</v>
      </c>
      <c r="F65" s="380" t="s">
        <v>172</v>
      </c>
      <c r="G65" s="503">
        <v>44583</v>
      </c>
      <c r="H65" s="493">
        <v>105402</v>
      </c>
      <c r="I65" s="372">
        <v>32756</v>
      </c>
      <c r="J65" s="307" t="s">
        <v>177</v>
      </c>
      <c r="K65" s="410">
        <v>2210</v>
      </c>
      <c r="L65" s="411">
        <v>3312</v>
      </c>
      <c r="M65" s="423">
        <v>2547</v>
      </c>
      <c r="N65" s="423">
        <v>2825</v>
      </c>
      <c r="O65" s="431">
        <v>2840</v>
      </c>
      <c r="P65" s="428">
        <v>2961</v>
      </c>
      <c r="Q65" s="411">
        <v>2871</v>
      </c>
      <c r="R65" s="411">
        <v>3721</v>
      </c>
      <c r="S65" s="411">
        <v>916</v>
      </c>
      <c r="T65" s="411">
        <v>2666</v>
      </c>
      <c r="U65" s="411">
        <v>4182</v>
      </c>
      <c r="V65" s="475">
        <v>4747</v>
      </c>
      <c r="AM65">
        <v>4</v>
      </c>
      <c r="AN65" t="s">
        <v>464</v>
      </c>
      <c r="AO65">
        <v>3</v>
      </c>
      <c r="AP65" t="s">
        <v>49</v>
      </c>
      <c r="AQ65" t="s">
        <v>190</v>
      </c>
      <c r="AR65" t="s">
        <v>187</v>
      </c>
      <c r="AS65">
        <v>110000</v>
      </c>
      <c r="AT65">
        <v>160000</v>
      </c>
      <c r="AU65">
        <v>105402</v>
      </c>
    </row>
    <row r="66" spans="1:47">
      <c r="A66" s="794"/>
      <c r="B66" s="311" t="str">
        <f>$AN65</f>
        <v>172055TA0A</v>
      </c>
      <c r="C66" s="798"/>
      <c r="D66" s="801"/>
      <c r="E66" s="804"/>
      <c r="F66" s="305" t="s">
        <v>601</v>
      </c>
      <c r="G66" s="501">
        <v>44734</v>
      </c>
      <c r="H66" s="498">
        <v>110000</v>
      </c>
      <c r="I66" s="373">
        <v>26795</v>
      </c>
      <c r="J66" s="308" t="s">
        <v>176</v>
      </c>
      <c r="K66" s="412">
        <v>2210</v>
      </c>
      <c r="L66" s="413">
        <v>339</v>
      </c>
      <c r="M66" s="424">
        <v>2461</v>
      </c>
      <c r="N66" s="424">
        <v>2889</v>
      </c>
      <c r="O66" s="432">
        <v>2409</v>
      </c>
      <c r="P66" s="429">
        <v>3208</v>
      </c>
      <c r="Q66" s="413">
        <v>1886</v>
      </c>
      <c r="R66" s="413">
        <v>2336</v>
      </c>
      <c r="S66" s="413">
        <v>2738</v>
      </c>
      <c r="T66" s="413">
        <v>4240</v>
      </c>
      <c r="U66" s="413">
        <v>4082</v>
      </c>
      <c r="V66" s="473">
        <v>3959</v>
      </c>
      <c r="W66" s="303">
        <f>H65+K66</f>
        <v>107612</v>
      </c>
      <c r="X66" s="303">
        <f t="shared" ref="X66:AH66" si="42">IF(W66&gt;=$G67,L66,W66+L66)</f>
        <v>339</v>
      </c>
      <c r="Y66" s="303">
        <f t="shared" si="42"/>
        <v>2800</v>
      </c>
      <c r="Z66" s="303">
        <f t="shared" si="42"/>
        <v>5689</v>
      </c>
      <c r="AA66" s="303">
        <f t="shared" si="42"/>
        <v>8098</v>
      </c>
      <c r="AB66" s="303">
        <f t="shared" si="42"/>
        <v>11306</v>
      </c>
      <c r="AC66" s="303">
        <f t="shared" si="42"/>
        <v>13192</v>
      </c>
      <c r="AD66" s="303">
        <f t="shared" si="42"/>
        <v>15528</v>
      </c>
      <c r="AE66" s="303">
        <f t="shared" si="42"/>
        <v>18266</v>
      </c>
      <c r="AF66" s="303">
        <f t="shared" si="42"/>
        <v>22506</v>
      </c>
      <c r="AG66" s="303">
        <f t="shared" si="42"/>
        <v>26588</v>
      </c>
      <c r="AH66" s="303">
        <f t="shared" si="42"/>
        <v>30547</v>
      </c>
    </row>
    <row r="67" spans="1:47">
      <c r="A67" s="795"/>
      <c r="B67" s="312"/>
      <c r="C67" s="806"/>
      <c r="D67" s="807"/>
      <c r="E67" s="808"/>
      <c r="F67" s="306" t="s">
        <v>602</v>
      </c>
      <c r="G67" s="502">
        <v>44584</v>
      </c>
      <c r="H67" s="499">
        <v>130000</v>
      </c>
      <c r="I67" s="374">
        <f>I66-I65</f>
        <v>-5961</v>
      </c>
      <c r="J67" s="309" t="s">
        <v>178</v>
      </c>
      <c r="K67" s="414">
        <f>H65+K66</f>
        <v>107612</v>
      </c>
      <c r="L67" s="415">
        <f>K67+L66</f>
        <v>107951</v>
      </c>
      <c r="M67" s="416">
        <f>L67+M66</f>
        <v>110412</v>
      </c>
      <c r="N67" s="425">
        <f>M67+N66</f>
        <v>113301</v>
      </c>
      <c r="O67" s="433">
        <f t="shared" ref="O67:V67" si="43">IF(N67&gt;=$G67,O65,O65+N67)</f>
        <v>2840</v>
      </c>
      <c r="P67" s="430">
        <f t="shared" si="43"/>
        <v>5801</v>
      </c>
      <c r="Q67" s="415">
        <f t="shared" si="43"/>
        <v>8672</v>
      </c>
      <c r="R67" s="438">
        <f t="shared" si="43"/>
        <v>12393</v>
      </c>
      <c r="S67" s="415">
        <f t="shared" si="43"/>
        <v>13309</v>
      </c>
      <c r="T67" s="418">
        <f t="shared" si="43"/>
        <v>15975</v>
      </c>
      <c r="U67" s="415">
        <f t="shared" si="43"/>
        <v>20157</v>
      </c>
      <c r="V67" s="474">
        <f t="shared" si="43"/>
        <v>24904</v>
      </c>
    </row>
    <row r="68" spans="1:47">
      <c r="A68" s="793">
        <f>$AM68</f>
        <v>5</v>
      </c>
      <c r="B68" s="310" t="str">
        <f>$AR68</f>
        <v>008A</v>
      </c>
      <c r="C68" s="797">
        <f>$AO68</f>
        <v>4</v>
      </c>
      <c r="D68" s="800" t="str">
        <f>$AP68</f>
        <v>RST</v>
      </c>
      <c r="E68" s="803" t="str">
        <f>$AQ68</f>
        <v>D15D4881</v>
      </c>
      <c r="F68" s="380" t="s">
        <v>172</v>
      </c>
      <c r="G68" s="503">
        <v>44583</v>
      </c>
      <c r="H68" s="493">
        <v>105402</v>
      </c>
      <c r="I68" s="372">
        <v>32756</v>
      </c>
      <c r="J68" s="307" t="s">
        <v>177</v>
      </c>
      <c r="K68" s="410">
        <v>2210</v>
      </c>
      <c r="L68" s="411">
        <v>3312</v>
      </c>
      <c r="M68" s="423">
        <v>2547</v>
      </c>
      <c r="N68" s="423">
        <v>2825</v>
      </c>
      <c r="O68" s="431">
        <v>2840</v>
      </c>
      <c r="P68" s="428">
        <v>2961</v>
      </c>
      <c r="Q68" s="411">
        <v>2871</v>
      </c>
      <c r="R68" s="411">
        <v>3721</v>
      </c>
      <c r="S68" s="411">
        <v>916</v>
      </c>
      <c r="T68" s="411">
        <v>2666</v>
      </c>
      <c r="U68" s="411">
        <v>4182</v>
      </c>
      <c r="V68" s="475">
        <v>4747</v>
      </c>
      <c r="AM68">
        <v>5</v>
      </c>
      <c r="AN68" t="s">
        <v>464</v>
      </c>
      <c r="AO68">
        <v>4</v>
      </c>
      <c r="AP68" t="s">
        <v>50</v>
      </c>
      <c r="AQ68" t="s">
        <v>191</v>
      </c>
      <c r="AR68" t="s">
        <v>187</v>
      </c>
      <c r="AS68">
        <v>200000</v>
      </c>
      <c r="AT68">
        <v>250000</v>
      </c>
      <c r="AU68">
        <v>105402</v>
      </c>
    </row>
    <row r="69" spans="1:47">
      <c r="A69" s="794"/>
      <c r="B69" s="311" t="str">
        <f>$AN68</f>
        <v>172055TA0A</v>
      </c>
      <c r="C69" s="798"/>
      <c r="D69" s="801"/>
      <c r="E69" s="804"/>
      <c r="F69" s="305" t="s">
        <v>601</v>
      </c>
      <c r="G69" s="501" t="s">
        <v>610</v>
      </c>
      <c r="H69" s="498">
        <v>200000</v>
      </c>
      <c r="I69" s="373">
        <v>26795</v>
      </c>
      <c r="J69" s="308" t="s">
        <v>176</v>
      </c>
      <c r="K69" s="412">
        <v>2210</v>
      </c>
      <c r="L69" s="413">
        <v>339</v>
      </c>
      <c r="M69" s="424">
        <v>2461</v>
      </c>
      <c r="N69" s="424">
        <v>2889</v>
      </c>
      <c r="O69" s="432">
        <v>2409</v>
      </c>
      <c r="P69" s="429">
        <v>3208</v>
      </c>
      <c r="Q69" s="413">
        <v>1886</v>
      </c>
      <c r="R69" s="413">
        <v>2336</v>
      </c>
      <c r="S69" s="413">
        <v>2738</v>
      </c>
      <c r="T69" s="413">
        <v>4240</v>
      </c>
      <c r="U69" s="413">
        <v>4082</v>
      </c>
      <c r="V69" s="473">
        <v>3959</v>
      </c>
      <c r="W69" s="303">
        <f>H68+K69</f>
        <v>107612</v>
      </c>
      <c r="X69" s="303">
        <f t="shared" ref="X69:AH69" si="44">W69+L69</f>
        <v>107951</v>
      </c>
      <c r="Y69" s="303">
        <f t="shared" si="44"/>
        <v>110412</v>
      </c>
      <c r="Z69" s="303">
        <f t="shared" si="44"/>
        <v>113301</v>
      </c>
      <c r="AA69" s="303">
        <f t="shared" si="44"/>
        <v>115710</v>
      </c>
      <c r="AB69" s="303">
        <f t="shared" si="44"/>
        <v>118918</v>
      </c>
      <c r="AC69" s="303">
        <f t="shared" si="44"/>
        <v>120804</v>
      </c>
      <c r="AD69" s="303">
        <f t="shared" si="44"/>
        <v>123140</v>
      </c>
      <c r="AE69" s="303">
        <f t="shared" si="44"/>
        <v>125878</v>
      </c>
      <c r="AF69" s="303">
        <f t="shared" si="44"/>
        <v>130118</v>
      </c>
      <c r="AG69" s="303">
        <f t="shared" si="44"/>
        <v>134200</v>
      </c>
      <c r="AH69" s="303">
        <f t="shared" si="44"/>
        <v>138159</v>
      </c>
    </row>
    <row r="70" spans="1:47">
      <c r="A70" s="795"/>
      <c r="B70" s="312"/>
      <c r="C70" s="806"/>
      <c r="D70" s="807"/>
      <c r="E70" s="808"/>
      <c r="F70" s="306" t="s">
        <v>602</v>
      </c>
      <c r="G70" s="502" t="s">
        <v>610</v>
      </c>
      <c r="H70" s="499">
        <v>250000</v>
      </c>
      <c r="I70" s="374">
        <f>I69-I68</f>
        <v>-5961</v>
      </c>
      <c r="J70" s="309" t="s">
        <v>178</v>
      </c>
      <c r="K70" s="414">
        <f>H68+K69</f>
        <v>107612</v>
      </c>
      <c r="L70" s="415">
        <f>K70+L69</f>
        <v>107951</v>
      </c>
      <c r="M70" s="425">
        <f>L70+M69</f>
        <v>110412</v>
      </c>
      <c r="N70" s="425">
        <f>M70+N69</f>
        <v>113301</v>
      </c>
      <c r="O70" s="433">
        <f t="shared" ref="O70:V70" si="45">IF(N70&gt;=$G70,O68,O68+N70)</f>
        <v>116141</v>
      </c>
      <c r="P70" s="430">
        <f t="shared" si="45"/>
        <v>119102</v>
      </c>
      <c r="Q70" s="415">
        <f t="shared" si="45"/>
        <v>121973</v>
      </c>
      <c r="R70" s="415">
        <f t="shared" si="45"/>
        <v>125694</v>
      </c>
      <c r="S70" s="415">
        <f t="shared" si="45"/>
        <v>126610</v>
      </c>
      <c r="T70" s="415">
        <f t="shared" si="45"/>
        <v>129276</v>
      </c>
      <c r="U70" s="415">
        <f t="shared" si="45"/>
        <v>133458</v>
      </c>
      <c r="V70" s="474">
        <f t="shared" si="45"/>
        <v>138205</v>
      </c>
    </row>
    <row r="71" spans="1:47">
      <c r="A71" s="793">
        <f>$AM71</f>
        <v>6</v>
      </c>
      <c r="B71" s="310" t="str">
        <f>$AR71</f>
        <v>008A</v>
      </c>
      <c r="C71" s="797">
        <f>$AO71</f>
        <v>5</v>
      </c>
      <c r="D71" s="800" t="str">
        <f>$AP71</f>
        <v>PI-CPI</v>
      </c>
      <c r="E71" s="803" t="str">
        <f>$AQ71</f>
        <v>D15D4891</v>
      </c>
      <c r="F71" s="380" t="s">
        <v>172</v>
      </c>
      <c r="G71" s="503">
        <v>44583</v>
      </c>
      <c r="H71" s="493">
        <v>105402</v>
      </c>
      <c r="I71" s="372">
        <v>32756</v>
      </c>
      <c r="J71" s="307" t="s">
        <v>177</v>
      </c>
      <c r="K71" s="410">
        <v>2210</v>
      </c>
      <c r="L71" s="411">
        <v>3312</v>
      </c>
      <c r="M71" s="423">
        <v>2547</v>
      </c>
      <c r="N71" s="423">
        <v>2825</v>
      </c>
      <c r="O71" s="431">
        <v>4840</v>
      </c>
      <c r="P71" s="428">
        <v>4961</v>
      </c>
      <c r="Q71" s="411">
        <v>4871</v>
      </c>
      <c r="R71" s="411">
        <v>5721</v>
      </c>
      <c r="S71" s="411">
        <v>2916</v>
      </c>
      <c r="T71" s="411">
        <v>4666</v>
      </c>
      <c r="U71" s="411">
        <v>6182</v>
      </c>
      <c r="V71" s="475">
        <v>6747</v>
      </c>
      <c r="X71" s="409">
        <f t="shared" ref="X71:AH71" si="46">L71+2000</f>
        <v>5312</v>
      </c>
      <c r="Y71" s="409">
        <f t="shared" si="46"/>
        <v>4547</v>
      </c>
      <c r="Z71" s="409">
        <f t="shared" si="46"/>
        <v>4825</v>
      </c>
      <c r="AA71" s="409">
        <f t="shared" si="46"/>
        <v>6840</v>
      </c>
      <c r="AB71" s="409">
        <f t="shared" si="46"/>
        <v>6961</v>
      </c>
      <c r="AC71" s="409">
        <f t="shared" si="46"/>
        <v>6871</v>
      </c>
      <c r="AD71" s="409">
        <f t="shared" si="46"/>
        <v>7721</v>
      </c>
      <c r="AE71" s="409">
        <f t="shared" si="46"/>
        <v>4916</v>
      </c>
      <c r="AF71" s="409">
        <f t="shared" si="46"/>
        <v>6666</v>
      </c>
      <c r="AG71" s="409">
        <f t="shared" si="46"/>
        <v>8182</v>
      </c>
      <c r="AH71" s="409">
        <f t="shared" si="46"/>
        <v>8747</v>
      </c>
      <c r="AM71">
        <v>6</v>
      </c>
      <c r="AN71" t="s">
        <v>464</v>
      </c>
      <c r="AO71">
        <v>5</v>
      </c>
      <c r="AP71" t="s">
        <v>192</v>
      </c>
      <c r="AQ71" t="s">
        <v>193</v>
      </c>
      <c r="AR71" t="s">
        <v>187</v>
      </c>
      <c r="AS71">
        <v>110000</v>
      </c>
      <c r="AT71">
        <v>160000</v>
      </c>
      <c r="AU71">
        <v>105402</v>
      </c>
    </row>
    <row r="72" spans="1:47">
      <c r="A72" s="794"/>
      <c r="B72" s="311" t="str">
        <f>$AN71</f>
        <v>172055TA0A</v>
      </c>
      <c r="C72" s="798"/>
      <c r="D72" s="801"/>
      <c r="E72" s="804"/>
      <c r="F72" s="305" t="s">
        <v>601</v>
      </c>
      <c r="G72" s="501">
        <v>44673</v>
      </c>
      <c r="H72" s="498">
        <v>110000</v>
      </c>
      <c r="I72" s="373">
        <v>26795</v>
      </c>
      <c r="J72" s="308" t="s">
        <v>176</v>
      </c>
      <c r="K72" s="412">
        <v>2210</v>
      </c>
      <c r="L72" s="413">
        <v>339</v>
      </c>
      <c r="M72" s="424">
        <v>2461</v>
      </c>
      <c r="N72" s="424">
        <v>2889</v>
      </c>
      <c r="O72" s="432">
        <v>2409</v>
      </c>
      <c r="P72" s="429">
        <v>3208</v>
      </c>
      <c r="Q72" s="413">
        <v>1886</v>
      </c>
      <c r="R72" s="413">
        <v>2336</v>
      </c>
      <c r="S72" s="413">
        <v>2738</v>
      </c>
      <c r="T72" s="413">
        <v>4240</v>
      </c>
      <c r="U72" s="413">
        <v>4082</v>
      </c>
      <c r="V72" s="473">
        <v>3959</v>
      </c>
      <c r="W72" s="303">
        <f>H71+K72</f>
        <v>107612</v>
      </c>
      <c r="X72" s="303">
        <f t="shared" ref="X72:AH72" si="47">W72+L72</f>
        <v>107951</v>
      </c>
      <c r="Y72" s="303">
        <f t="shared" si="47"/>
        <v>110412</v>
      </c>
      <c r="Z72" s="303">
        <f t="shared" si="47"/>
        <v>113301</v>
      </c>
      <c r="AA72" s="303">
        <f t="shared" si="47"/>
        <v>115710</v>
      </c>
      <c r="AB72" s="303">
        <f t="shared" si="47"/>
        <v>118918</v>
      </c>
      <c r="AC72" s="303">
        <f t="shared" si="47"/>
        <v>120804</v>
      </c>
      <c r="AD72" s="303">
        <f t="shared" si="47"/>
        <v>123140</v>
      </c>
      <c r="AE72" s="303">
        <f t="shared" si="47"/>
        <v>125878</v>
      </c>
      <c r="AF72" s="303">
        <f t="shared" si="47"/>
        <v>130118</v>
      </c>
      <c r="AG72" s="303">
        <f t="shared" si="47"/>
        <v>134200</v>
      </c>
      <c r="AH72" s="303">
        <f t="shared" si="47"/>
        <v>138159</v>
      </c>
    </row>
    <row r="73" spans="1:47">
      <c r="A73" s="795"/>
      <c r="B73" s="312"/>
      <c r="C73" s="806"/>
      <c r="D73" s="807"/>
      <c r="E73" s="808"/>
      <c r="F73" s="306" t="s">
        <v>602</v>
      </c>
      <c r="G73" s="502">
        <v>44856</v>
      </c>
      <c r="H73" s="499">
        <v>130000</v>
      </c>
      <c r="I73" s="374">
        <f>I72-I71</f>
        <v>-5961</v>
      </c>
      <c r="J73" s="309" t="s">
        <v>178</v>
      </c>
      <c r="K73" s="419">
        <f>H71+K72</f>
        <v>107612</v>
      </c>
      <c r="L73" s="415">
        <f>K73+L72</f>
        <v>107951</v>
      </c>
      <c r="M73" s="426">
        <f>L73+M72</f>
        <v>110412</v>
      </c>
      <c r="N73" s="425">
        <f>M73+N72</f>
        <v>113301</v>
      </c>
      <c r="O73" s="439">
        <f t="shared" ref="O73:V73" si="48">IF(N73&gt;=$G73,O71,O71+N73)</f>
        <v>4840</v>
      </c>
      <c r="P73" s="430">
        <f t="shared" si="48"/>
        <v>9801</v>
      </c>
      <c r="Q73" s="418">
        <f t="shared" si="48"/>
        <v>14672</v>
      </c>
      <c r="R73" s="415">
        <f t="shared" si="48"/>
        <v>20393</v>
      </c>
      <c r="S73" s="415">
        <f t="shared" si="48"/>
        <v>23309</v>
      </c>
      <c r="T73" s="415">
        <f t="shared" si="48"/>
        <v>27975</v>
      </c>
      <c r="U73" s="415">
        <f t="shared" si="48"/>
        <v>34157</v>
      </c>
      <c r="V73" s="474">
        <f t="shared" si="48"/>
        <v>40904</v>
      </c>
    </row>
    <row r="74" spans="1:47">
      <c r="A74" s="793">
        <f>$AM74</f>
        <v>7</v>
      </c>
      <c r="B74" s="310" t="str">
        <f>$AR74</f>
        <v>008A</v>
      </c>
      <c r="C74" s="797">
        <f>$AO74</f>
        <v>0</v>
      </c>
      <c r="D74" s="800" t="str">
        <f>$AP74</f>
        <v>RCUT</v>
      </c>
      <c r="E74" s="803" t="str">
        <f>$AQ74</f>
        <v>D11D2621</v>
      </c>
      <c r="F74" s="380" t="s">
        <v>172</v>
      </c>
      <c r="G74" s="503">
        <v>44583</v>
      </c>
      <c r="H74" s="493">
        <v>105402</v>
      </c>
      <c r="I74" s="372">
        <v>32756</v>
      </c>
      <c r="J74" s="307" t="s">
        <v>177</v>
      </c>
      <c r="K74" s="410">
        <v>2210</v>
      </c>
      <c r="L74" s="411">
        <v>3312</v>
      </c>
      <c r="M74" s="423">
        <v>2547</v>
      </c>
      <c r="N74" s="423">
        <v>2825</v>
      </c>
      <c r="O74" s="431">
        <v>2840</v>
      </c>
      <c r="P74" s="428">
        <v>2961</v>
      </c>
      <c r="Q74" s="411">
        <v>2871</v>
      </c>
      <c r="R74" s="411">
        <v>3721</v>
      </c>
      <c r="S74" s="411">
        <v>916</v>
      </c>
      <c r="T74" s="411">
        <v>2666</v>
      </c>
      <c r="U74" s="411">
        <v>4182</v>
      </c>
      <c r="V74" s="475">
        <v>4747</v>
      </c>
      <c r="AM74">
        <v>7</v>
      </c>
      <c r="AN74" t="s">
        <v>465</v>
      </c>
      <c r="AO74">
        <v>0</v>
      </c>
      <c r="AP74" t="s">
        <v>86</v>
      </c>
      <c r="AQ74" t="s">
        <v>186</v>
      </c>
      <c r="AR74" t="s">
        <v>187</v>
      </c>
      <c r="AS74">
        <v>110000</v>
      </c>
      <c r="AT74">
        <v>160000</v>
      </c>
      <c r="AU74">
        <v>30255</v>
      </c>
    </row>
    <row r="75" spans="1:47">
      <c r="A75" s="794"/>
      <c r="B75" s="311" t="str">
        <f>$AN74</f>
        <v>172055TA0A-T</v>
      </c>
      <c r="C75" s="798"/>
      <c r="D75" s="801"/>
      <c r="E75" s="804"/>
      <c r="F75" s="305" t="s">
        <v>601</v>
      </c>
      <c r="G75" s="501" t="s">
        <v>610</v>
      </c>
      <c r="H75" s="498">
        <v>110000</v>
      </c>
      <c r="I75" s="373">
        <v>26795</v>
      </c>
      <c r="J75" s="308" t="s">
        <v>176</v>
      </c>
      <c r="K75" s="412">
        <v>2210</v>
      </c>
      <c r="L75" s="413">
        <v>339</v>
      </c>
      <c r="M75" s="424">
        <v>2461</v>
      </c>
      <c r="N75" s="424">
        <v>2889</v>
      </c>
      <c r="O75" s="432">
        <v>2409</v>
      </c>
      <c r="P75" s="429">
        <v>3208</v>
      </c>
      <c r="Q75" s="413">
        <v>1886</v>
      </c>
      <c r="R75" s="413">
        <v>2336</v>
      </c>
      <c r="S75" s="413">
        <v>2738</v>
      </c>
      <c r="T75" s="413">
        <v>4240</v>
      </c>
      <c r="U75" s="413">
        <v>4082</v>
      </c>
      <c r="V75" s="473">
        <v>3959</v>
      </c>
      <c r="W75" s="303">
        <f>H74+K75</f>
        <v>107612</v>
      </c>
      <c r="X75" s="303">
        <f t="shared" ref="X75:AH75" si="49">W75+L75</f>
        <v>107951</v>
      </c>
      <c r="Y75" s="303">
        <f t="shared" si="49"/>
        <v>110412</v>
      </c>
      <c r="Z75" s="303">
        <f t="shared" si="49"/>
        <v>113301</v>
      </c>
      <c r="AA75" s="303">
        <f t="shared" si="49"/>
        <v>115710</v>
      </c>
      <c r="AB75" s="303">
        <f t="shared" si="49"/>
        <v>118918</v>
      </c>
      <c r="AC75" s="303">
        <f t="shared" si="49"/>
        <v>120804</v>
      </c>
      <c r="AD75" s="303">
        <f t="shared" si="49"/>
        <v>123140</v>
      </c>
      <c r="AE75" s="303">
        <f t="shared" si="49"/>
        <v>125878</v>
      </c>
      <c r="AF75" s="303">
        <f t="shared" si="49"/>
        <v>130118</v>
      </c>
      <c r="AG75" s="303">
        <f t="shared" si="49"/>
        <v>134200</v>
      </c>
      <c r="AH75" s="303">
        <f t="shared" si="49"/>
        <v>138159</v>
      </c>
    </row>
    <row r="76" spans="1:47">
      <c r="A76" s="795"/>
      <c r="B76" s="312"/>
      <c r="C76" s="806"/>
      <c r="D76" s="807"/>
      <c r="E76" s="808"/>
      <c r="F76" s="306" t="s">
        <v>602</v>
      </c>
      <c r="G76" s="502" t="s">
        <v>610</v>
      </c>
      <c r="H76" s="499">
        <v>160000</v>
      </c>
      <c r="I76" s="374">
        <f>I75-I74</f>
        <v>-5961</v>
      </c>
      <c r="J76" s="309" t="s">
        <v>178</v>
      </c>
      <c r="K76" s="414">
        <f>H74+K75</f>
        <v>107612</v>
      </c>
      <c r="L76" s="415">
        <f>K76+L75</f>
        <v>107951</v>
      </c>
      <c r="M76" s="425">
        <f>L76+M75</f>
        <v>110412</v>
      </c>
      <c r="N76" s="425">
        <f>M76+N75</f>
        <v>113301</v>
      </c>
      <c r="O76" s="433">
        <f t="shared" ref="O76:V76" si="50">IF(N76&gt;=$G76,O74,O74+N76)</f>
        <v>116141</v>
      </c>
      <c r="P76" s="430">
        <f t="shared" si="50"/>
        <v>119102</v>
      </c>
      <c r="Q76" s="415">
        <f t="shared" si="50"/>
        <v>121973</v>
      </c>
      <c r="R76" s="415">
        <f t="shared" si="50"/>
        <v>125694</v>
      </c>
      <c r="S76" s="415">
        <f t="shared" si="50"/>
        <v>126610</v>
      </c>
      <c r="T76" s="415">
        <f t="shared" si="50"/>
        <v>129276</v>
      </c>
      <c r="U76" s="415">
        <f t="shared" si="50"/>
        <v>133458</v>
      </c>
      <c r="V76" s="474">
        <f t="shared" si="50"/>
        <v>138205</v>
      </c>
    </row>
    <row r="77" spans="1:47">
      <c r="A77" s="793">
        <f>$AM77</f>
        <v>8</v>
      </c>
      <c r="B77" s="310" t="str">
        <f>$AR77</f>
        <v>008A</v>
      </c>
      <c r="C77" s="797">
        <f>$AO77</f>
        <v>1</v>
      </c>
      <c r="D77" s="800" t="str">
        <f>$AP77</f>
        <v>DR</v>
      </c>
      <c r="E77" s="803" t="str">
        <f>$AQ77</f>
        <v>D15D4861</v>
      </c>
      <c r="F77" s="380" t="s">
        <v>172</v>
      </c>
      <c r="G77" s="503">
        <v>44583</v>
      </c>
      <c r="H77" s="493">
        <v>105402</v>
      </c>
      <c r="I77" s="372">
        <v>32756</v>
      </c>
      <c r="J77" s="307" t="s">
        <v>177</v>
      </c>
      <c r="K77" s="410">
        <v>2210</v>
      </c>
      <c r="L77" s="411">
        <v>3312</v>
      </c>
      <c r="M77" s="423">
        <v>2547</v>
      </c>
      <c r="N77" s="423">
        <v>2825</v>
      </c>
      <c r="O77" s="431">
        <v>2840</v>
      </c>
      <c r="P77" s="428">
        <v>2961</v>
      </c>
      <c r="Q77" s="411">
        <v>2871</v>
      </c>
      <c r="R77" s="411">
        <v>3721</v>
      </c>
      <c r="S77" s="411">
        <v>916</v>
      </c>
      <c r="T77" s="411">
        <v>2666</v>
      </c>
      <c r="U77" s="411">
        <v>4182</v>
      </c>
      <c r="V77" s="475">
        <v>4747</v>
      </c>
      <c r="AM77">
        <v>8</v>
      </c>
      <c r="AN77" t="s">
        <v>465</v>
      </c>
      <c r="AO77">
        <v>1</v>
      </c>
      <c r="AP77" t="s">
        <v>89</v>
      </c>
      <c r="AQ77" t="s">
        <v>188</v>
      </c>
      <c r="AR77" t="s">
        <v>187</v>
      </c>
      <c r="AS77">
        <v>200000</v>
      </c>
      <c r="AT77">
        <v>250000</v>
      </c>
      <c r="AU77">
        <v>105402</v>
      </c>
    </row>
    <row r="78" spans="1:47">
      <c r="A78" s="794"/>
      <c r="B78" s="311" t="str">
        <f>$AN77</f>
        <v>172055TA0A-T</v>
      </c>
      <c r="C78" s="798"/>
      <c r="D78" s="801"/>
      <c r="E78" s="804"/>
      <c r="F78" s="305" t="s">
        <v>601</v>
      </c>
      <c r="G78" s="501" t="s">
        <v>610</v>
      </c>
      <c r="H78" s="498">
        <v>200000</v>
      </c>
      <c r="I78" s="373">
        <v>26795</v>
      </c>
      <c r="J78" s="308" t="s">
        <v>176</v>
      </c>
      <c r="K78" s="412">
        <v>2210</v>
      </c>
      <c r="L78" s="413">
        <v>339</v>
      </c>
      <c r="M78" s="424">
        <v>2461</v>
      </c>
      <c r="N78" s="424">
        <v>2889</v>
      </c>
      <c r="O78" s="432">
        <v>2409</v>
      </c>
      <c r="P78" s="429">
        <v>3208</v>
      </c>
      <c r="Q78" s="413">
        <v>1886</v>
      </c>
      <c r="R78" s="413">
        <v>2336</v>
      </c>
      <c r="S78" s="413">
        <v>2738</v>
      </c>
      <c r="T78" s="413">
        <v>4240</v>
      </c>
      <c r="U78" s="413">
        <v>4082</v>
      </c>
      <c r="V78" s="473">
        <v>3959</v>
      </c>
      <c r="W78" s="303">
        <f>H77+K78</f>
        <v>107612</v>
      </c>
      <c r="X78" s="303">
        <f t="shared" ref="X78:AH78" si="51">W78+L78</f>
        <v>107951</v>
      </c>
      <c r="Y78" s="303">
        <f t="shared" si="51"/>
        <v>110412</v>
      </c>
      <c r="Z78" s="303">
        <f t="shared" si="51"/>
        <v>113301</v>
      </c>
      <c r="AA78" s="303">
        <f t="shared" si="51"/>
        <v>115710</v>
      </c>
      <c r="AB78" s="303">
        <f t="shared" si="51"/>
        <v>118918</v>
      </c>
      <c r="AC78" s="303">
        <f t="shared" si="51"/>
        <v>120804</v>
      </c>
      <c r="AD78" s="303">
        <f t="shared" si="51"/>
        <v>123140</v>
      </c>
      <c r="AE78" s="303">
        <f t="shared" si="51"/>
        <v>125878</v>
      </c>
      <c r="AF78" s="303">
        <f t="shared" si="51"/>
        <v>130118</v>
      </c>
      <c r="AG78" s="303">
        <f t="shared" si="51"/>
        <v>134200</v>
      </c>
      <c r="AH78" s="303">
        <f t="shared" si="51"/>
        <v>138159</v>
      </c>
    </row>
    <row r="79" spans="1:47">
      <c r="A79" s="795"/>
      <c r="B79" s="312"/>
      <c r="C79" s="806"/>
      <c r="D79" s="807"/>
      <c r="E79" s="808"/>
      <c r="F79" s="306" t="s">
        <v>602</v>
      </c>
      <c r="G79" s="502" t="s">
        <v>610</v>
      </c>
      <c r="H79" s="499">
        <v>250000</v>
      </c>
      <c r="I79" s="374">
        <f>I78-I77</f>
        <v>-5961</v>
      </c>
      <c r="J79" s="309" t="s">
        <v>178</v>
      </c>
      <c r="K79" s="414">
        <f>H77+K78</f>
        <v>107612</v>
      </c>
      <c r="L79" s="415">
        <f>K79+L78</f>
        <v>107951</v>
      </c>
      <c r="M79" s="425">
        <f>L79+M78</f>
        <v>110412</v>
      </c>
      <c r="N79" s="425">
        <f>M79+N78</f>
        <v>113301</v>
      </c>
      <c r="O79" s="433">
        <f t="shared" ref="O79:V79" si="52">IF(N79&gt;=$G79,O77,O77+N79)</f>
        <v>116141</v>
      </c>
      <c r="P79" s="430">
        <f t="shared" si="52"/>
        <v>119102</v>
      </c>
      <c r="Q79" s="415">
        <f t="shared" si="52"/>
        <v>121973</v>
      </c>
      <c r="R79" s="415">
        <f t="shared" si="52"/>
        <v>125694</v>
      </c>
      <c r="S79" s="415">
        <f t="shared" si="52"/>
        <v>126610</v>
      </c>
      <c r="T79" s="415">
        <f t="shared" si="52"/>
        <v>129276</v>
      </c>
      <c r="U79" s="415">
        <f t="shared" si="52"/>
        <v>133458</v>
      </c>
      <c r="V79" s="474">
        <f t="shared" si="52"/>
        <v>138205</v>
      </c>
    </row>
    <row r="80" spans="1:47">
      <c r="A80" s="793">
        <f>$AM80</f>
        <v>9</v>
      </c>
      <c r="B80" s="310" t="str">
        <f>$AR80</f>
        <v>008A</v>
      </c>
      <c r="C80" s="797">
        <f>$AO80</f>
        <v>2</v>
      </c>
      <c r="D80" s="800" t="str">
        <f>$AP80</f>
        <v>ID</v>
      </c>
      <c r="E80" s="803"/>
      <c r="F80" s="380" t="s">
        <v>172</v>
      </c>
      <c r="G80" s="503">
        <v>44583</v>
      </c>
      <c r="H80" s="493">
        <v>105402</v>
      </c>
      <c r="I80" s="372">
        <v>32756</v>
      </c>
      <c r="J80" s="307" t="s">
        <v>177</v>
      </c>
      <c r="K80" s="410">
        <v>2210</v>
      </c>
      <c r="L80" s="411">
        <v>3312</v>
      </c>
      <c r="M80" s="423">
        <v>2547</v>
      </c>
      <c r="N80" s="423">
        <v>2825</v>
      </c>
      <c r="O80" s="431">
        <v>2840</v>
      </c>
      <c r="P80" s="428">
        <v>2961</v>
      </c>
      <c r="Q80" s="411">
        <v>2871</v>
      </c>
      <c r="R80" s="411">
        <v>3721</v>
      </c>
      <c r="S80" s="411">
        <v>916</v>
      </c>
      <c r="T80" s="411">
        <v>2666</v>
      </c>
      <c r="U80" s="411">
        <v>4182</v>
      </c>
      <c r="V80" s="475">
        <v>4747</v>
      </c>
      <c r="AM80">
        <v>9</v>
      </c>
      <c r="AN80" t="s">
        <v>465</v>
      </c>
      <c r="AO80">
        <v>2</v>
      </c>
      <c r="AP80" t="s">
        <v>189</v>
      </c>
      <c r="AR80" t="s">
        <v>187</v>
      </c>
    </row>
    <row r="81" spans="1:47">
      <c r="A81" s="794"/>
      <c r="B81" s="311" t="str">
        <f>$AN80</f>
        <v>172055TA0A-T</v>
      </c>
      <c r="C81" s="798"/>
      <c r="D81" s="801"/>
      <c r="E81" s="804"/>
      <c r="F81" s="305" t="s">
        <v>601</v>
      </c>
      <c r="G81" s="501" t="s">
        <v>610</v>
      </c>
      <c r="H81" s="498">
        <v>0</v>
      </c>
      <c r="I81" s="373">
        <v>26795</v>
      </c>
      <c r="J81" s="308" t="s">
        <v>176</v>
      </c>
      <c r="K81" s="412">
        <v>2210</v>
      </c>
      <c r="L81" s="413">
        <v>339</v>
      </c>
      <c r="M81" s="424">
        <v>2461</v>
      </c>
      <c r="N81" s="424">
        <v>2889</v>
      </c>
      <c r="O81" s="432">
        <v>2409</v>
      </c>
      <c r="P81" s="429">
        <v>3208</v>
      </c>
      <c r="Q81" s="413">
        <v>1886</v>
      </c>
      <c r="R81" s="413">
        <v>2336</v>
      </c>
      <c r="S81" s="413">
        <v>2738</v>
      </c>
      <c r="T81" s="413">
        <v>4240</v>
      </c>
      <c r="U81" s="413">
        <v>4082</v>
      </c>
      <c r="V81" s="473">
        <v>3959</v>
      </c>
      <c r="W81" s="303">
        <f>H80+K81</f>
        <v>107612</v>
      </c>
      <c r="X81" s="303">
        <f t="shared" ref="X81:AH81" si="53">W81+L81</f>
        <v>107951</v>
      </c>
      <c r="Y81" s="303">
        <f t="shared" si="53"/>
        <v>110412</v>
      </c>
      <c r="Z81" s="303">
        <f t="shared" si="53"/>
        <v>113301</v>
      </c>
      <c r="AA81" s="303">
        <f t="shared" si="53"/>
        <v>115710</v>
      </c>
      <c r="AB81" s="303">
        <f t="shared" si="53"/>
        <v>118918</v>
      </c>
      <c r="AC81" s="303">
        <f t="shared" si="53"/>
        <v>120804</v>
      </c>
      <c r="AD81" s="303">
        <f t="shared" si="53"/>
        <v>123140</v>
      </c>
      <c r="AE81" s="303">
        <f t="shared" si="53"/>
        <v>125878</v>
      </c>
      <c r="AF81" s="303">
        <f t="shared" si="53"/>
        <v>130118</v>
      </c>
      <c r="AG81" s="303">
        <f t="shared" si="53"/>
        <v>134200</v>
      </c>
      <c r="AH81" s="303">
        <f t="shared" si="53"/>
        <v>138159</v>
      </c>
    </row>
    <row r="82" spans="1:47">
      <c r="A82" s="795"/>
      <c r="B82" s="312"/>
      <c r="C82" s="806"/>
      <c r="D82" s="807"/>
      <c r="E82" s="808"/>
      <c r="F82" s="306" t="s">
        <v>602</v>
      </c>
      <c r="G82" s="502" t="s">
        <v>610</v>
      </c>
      <c r="H82" s="499">
        <v>0</v>
      </c>
      <c r="I82" s="374">
        <f>I81-I80</f>
        <v>-5961</v>
      </c>
      <c r="J82" s="309" t="s">
        <v>178</v>
      </c>
      <c r="K82" s="414">
        <f>H80+K81</f>
        <v>107612</v>
      </c>
      <c r="L82" s="415">
        <f>K82+L81</f>
        <v>107951</v>
      </c>
      <c r="M82" s="425">
        <f>L82+M81</f>
        <v>110412</v>
      </c>
      <c r="N82" s="425">
        <f>M82+N81</f>
        <v>113301</v>
      </c>
      <c r="O82" s="433">
        <f t="shared" ref="O82:V82" si="54">IF(N82&gt;=$G82,O80,O80+N82)</f>
        <v>116141</v>
      </c>
      <c r="P82" s="430">
        <f t="shared" si="54"/>
        <v>119102</v>
      </c>
      <c r="Q82" s="415">
        <f t="shared" si="54"/>
        <v>121973</v>
      </c>
      <c r="R82" s="415">
        <f t="shared" si="54"/>
        <v>125694</v>
      </c>
      <c r="S82" s="415">
        <f t="shared" si="54"/>
        <v>126610</v>
      </c>
      <c r="T82" s="415">
        <f t="shared" si="54"/>
        <v>129276</v>
      </c>
      <c r="U82" s="415">
        <f t="shared" si="54"/>
        <v>133458</v>
      </c>
      <c r="V82" s="474">
        <f t="shared" si="54"/>
        <v>138205</v>
      </c>
    </row>
    <row r="83" spans="1:47">
      <c r="A83" s="793">
        <f>$AM83</f>
        <v>10</v>
      </c>
      <c r="B83" s="310" t="str">
        <f>$AR83</f>
        <v>008A</v>
      </c>
      <c r="C83" s="797">
        <f>$AO83</f>
        <v>3</v>
      </c>
      <c r="D83" s="800" t="str">
        <f>$AP83</f>
        <v>TR</v>
      </c>
      <c r="E83" s="803" t="str">
        <f>$AQ83</f>
        <v>D15D4871</v>
      </c>
      <c r="F83" s="380" t="s">
        <v>172</v>
      </c>
      <c r="G83" s="503">
        <v>44583</v>
      </c>
      <c r="H83" s="493">
        <v>105402</v>
      </c>
      <c r="I83" s="372">
        <v>32756</v>
      </c>
      <c r="J83" s="307" t="s">
        <v>177</v>
      </c>
      <c r="K83" s="410">
        <v>4210</v>
      </c>
      <c r="L83" s="411">
        <v>5312</v>
      </c>
      <c r="M83" s="423">
        <v>4547</v>
      </c>
      <c r="N83" s="423">
        <v>4825</v>
      </c>
      <c r="O83" s="431">
        <v>4840</v>
      </c>
      <c r="P83" s="428">
        <v>4961</v>
      </c>
      <c r="Q83" s="411">
        <v>4871</v>
      </c>
      <c r="R83" s="411">
        <v>5721</v>
      </c>
      <c r="S83" s="411">
        <v>2916</v>
      </c>
      <c r="T83" s="411">
        <v>4666</v>
      </c>
      <c r="U83" s="411">
        <v>6182</v>
      </c>
      <c r="V83" s="475">
        <v>6747</v>
      </c>
      <c r="W83" s="409">
        <f t="shared" ref="W83:AH83" si="55">K83+2000</f>
        <v>6210</v>
      </c>
      <c r="X83" s="409">
        <f t="shared" si="55"/>
        <v>7312</v>
      </c>
      <c r="Y83" s="409">
        <f t="shared" si="55"/>
        <v>6547</v>
      </c>
      <c r="Z83" s="409">
        <f t="shared" si="55"/>
        <v>6825</v>
      </c>
      <c r="AA83" s="409">
        <f t="shared" si="55"/>
        <v>6840</v>
      </c>
      <c r="AB83" s="409">
        <f t="shared" si="55"/>
        <v>6961</v>
      </c>
      <c r="AC83" s="409">
        <f t="shared" si="55"/>
        <v>6871</v>
      </c>
      <c r="AD83" s="409">
        <f t="shared" si="55"/>
        <v>7721</v>
      </c>
      <c r="AE83" s="409">
        <f t="shared" si="55"/>
        <v>4916</v>
      </c>
      <c r="AF83" s="409">
        <f t="shared" si="55"/>
        <v>6666</v>
      </c>
      <c r="AG83" s="409">
        <f t="shared" si="55"/>
        <v>8182</v>
      </c>
      <c r="AH83" s="409">
        <f t="shared" si="55"/>
        <v>8747</v>
      </c>
      <c r="AM83">
        <v>10</v>
      </c>
      <c r="AN83" t="s">
        <v>465</v>
      </c>
      <c r="AO83">
        <v>3</v>
      </c>
      <c r="AP83" t="s">
        <v>49</v>
      </c>
      <c r="AQ83" t="s">
        <v>190</v>
      </c>
      <c r="AR83" t="s">
        <v>187</v>
      </c>
      <c r="AS83">
        <v>110000</v>
      </c>
      <c r="AT83">
        <v>160000</v>
      </c>
      <c r="AU83">
        <v>105402</v>
      </c>
    </row>
    <row r="84" spans="1:47">
      <c r="A84" s="794"/>
      <c r="B84" s="311" t="str">
        <f>$AN83</f>
        <v>172055TA0A-T</v>
      </c>
      <c r="C84" s="798"/>
      <c r="D84" s="801"/>
      <c r="E84" s="804"/>
      <c r="F84" s="305" t="s">
        <v>601</v>
      </c>
      <c r="G84" s="501"/>
      <c r="H84" s="498">
        <v>110000</v>
      </c>
      <c r="I84" s="373">
        <v>26795</v>
      </c>
      <c r="J84" s="308" t="s">
        <v>176</v>
      </c>
      <c r="K84" s="412">
        <v>2210</v>
      </c>
      <c r="L84" s="413">
        <v>339</v>
      </c>
      <c r="M84" s="424">
        <v>2461</v>
      </c>
      <c r="N84" s="424">
        <v>2889</v>
      </c>
      <c r="O84" s="432">
        <v>2409</v>
      </c>
      <c r="P84" s="429">
        <v>3208</v>
      </c>
      <c r="Q84" s="413">
        <v>1886</v>
      </c>
      <c r="R84" s="413">
        <v>2336</v>
      </c>
      <c r="S84" s="413">
        <v>2738</v>
      </c>
      <c r="T84" s="413">
        <v>4240</v>
      </c>
      <c r="U84" s="413">
        <v>4082</v>
      </c>
      <c r="V84" s="473">
        <v>3959</v>
      </c>
      <c r="W84" s="303">
        <f>H83+K84</f>
        <v>107612</v>
      </c>
      <c r="X84" s="303">
        <f t="shared" ref="X84:AH84" si="56">W84+L84</f>
        <v>107951</v>
      </c>
      <c r="Y84" s="303">
        <f t="shared" si="56"/>
        <v>110412</v>
      </c>
      <c r="Z84" s="303">
        <f t="shared" si="56"/>
        <v>113301</v>
      </c>
      <c r="AA84" s="303">
        <f t="shared" si="56"/>
        <v>115710</v>
      </c>
      <c r="AB84" s="303">
        <f t="shared" si="56"/>
        <v>118918</v>
      </c>
      <c r="AC84" s="303">
        <f t="shared" si="56"/>
        <v>120804</v>
      </c>
      <c r="AD84" s="303">
        <f t="shared" si="56"/>
        <v>123140</v>
      </c>
      <c r="AE84" s="303">
        <f t="shared" si="56"/>
        <v>125878</v>
      </c>
      <c r="AF84" s="303">
        <f t="shared" si="56"/>
        <v>130118</v>
      </c>
      <c r="AG84" s="303">
        <f t="shared" si="56"/>
        <v>134200</v>
      </c>
      <c r="AH84" s="303">
        <f t="shared" si="56"/>
        <v>138159</v>
      </c>
    </row>
    <row r="85" spans="1:47">
      <c r="A85" s="795"/>
      <c r="B85" s="312"/>
      <c r="C85" s="806"/>
      <c r="D85" s="807"/>
      <c r="E85" s="808"/>
      <c r="F85" s="306" t="s">
        <v>602</v>
      </c>
      <c r="G85" s="502" t="s">
        <v>610</v>
      </c>
      <c r="H85" s="499">
        <v>160000</v>
      </c>
      <c r="I85" s="374">
        <f>I84-I83</f>
        <v>-5961</v>
      </c>
      <c r="J85" s="309" t="s">
        <v>178</v>
      </c>
      <c r="K85" s="414">
        <f>H83+K84</f>
        <v>107612</v>
      </c>
      <c r="L85" s="415">
        <f>K85+L84</f>
        <v>107951</v>
      </c>
      <c r="M85" s="416">
        <f>L85+M84</f>
        <v>110412</v>
      </c>
      <c r="N85" s="441">
        <f>M85+N84</f>
        <v>113301</v>
      </c>
      <c r="O85" s="433">
        <f>O83</f>
        <v>4840</v>
      </c>
      <c r="P85" s="430">
        <f t="shared" ref="P85:V85" si="57">IF(O85&gt;=$G85,P83,P83+O85)</f>
        <v>9801</v>
      </c>
      <c r="Q85" s="415">
        <f t="shared" si="57"/>
        <v>14672</v>
      </c>
      <c r="R85" s="415">
        <f t="shared" si="57"/>
        <v>20393</v>
      </c>
      <c r="S85" s="415">
        <f t="shared" si="57"/>
        <v>23309</v>
      </c>
      <c r="T85" s="415">
        <f t="shared" si="57"/>
        <v>27975</v>
      </c>
      <c r="U85" s="415">
        <f t="shared" si="57"/>
        <v>34157</v>
      </c>
      <c r="V85" s="485">
        <f t="shared" si="57"/>
        <v>40904</v>
      </c>
    </row>
    <row r="86" spans="1:47">
      <c r="A86" s="793">
        <f>$AM86</f>
        <v>11</v>
      </c>
      <c r="B86" s="310" t="str">
        <f>$AR86</f>
        <v>008A</v>
      </c>
      <c r="C86" s="797">
        <f>$AO86</f>
        <v>4</v>
      </c>
      <c r="D86" s="800" t="str">
        <f>$AP86</f>
        <v>RST</v>
      </c>
      <c r="E86" s="803" t="str">
        <f>$AQ86</f>
        <v>D15D4881</v>
      </c>
      <c r="F86" s="380" t="s">
        <v>172</v>
      </c>
      <c r="G86" s="503">
        <v>44583</v>
      </c>
      <c r="H86" s="493">
        <v>105402</v>
      </c>
      <c r="I86" s="372">
        <v>32756</v>
      </c>
      <c r="J86" s="307" t="s">
        <v>177</v>
      </c>
      <c r="K86" s="410">
        <v>2210</v>
      </c>
      <c r="L86" s="411">
        <v>3312</v>
      </c>
      <c r="M86" s="423">
        <v>2547</v>
      </c>
      <c r="N86" s="423">
        <v>2825</v>
      </c>
      <c r="O86" s="431">
        <v>2840</v>
      </c>
      <c r="P86" s="428">
        <v>2961</v>
      </c>
      <c r="Q86" s="411">
        <v>2871</v>
      </c>
      <c r="R86" s="411">
        <v>3721</v>
      </c>
      <c r="S86" s="411">
        <v>916</v>
      </c>
      <c r="T86" s="411">
        <v>2666</v>
      </c>
      <c r="U86" s="411">
        <v>4182</v>
      </c>
      <c r="V86" s="475">
        <v>4747</v>
      </c>
      <c r="AM86">
        <v>11</v>
      </c>
      <c r="AN86" t="s">
        <v>465</v>
      </c>
      <c r="AO86">
        <v>4</v>
      </c>
      <c r="AP86" t="s">
        <v>50</v>
      </c>
      <c r="AQ86" t="s">
        <v>191</v>
      </c>
      <c r="AR86" t="s">
        <v>187</v>
      </c>
      <c r="AS86">
        <v>200000</v>
      </c>
      <c r="AT86">
        <v>250000</v>
      </c>
      <c r="AU86">
        <v>105402</v>
      </c>
    </row>
    <row r="87" spans="1:47">
      <c r="A87" s="794"/>
      <c r="B87" s="311" t="str">
        <f>$AN86</f>
        <v>172055TA0A-T</v>
      </c>
      <c r="C87" s="798"/>
      <c r="D87" s="801"/>
      <c r="E87" s="804"/>
      <c r="F87" s="305" t="s">
        <v>601</v>
      </c>
      <c r="G87" s="501">
        <v>44835</v>
      </c>
      <c r="H87" s="498">
        <v>200000</v>
      </c>
      <c r="I87" s="373">
        <v>26795</v>
      </c>
      <c r="J87" s="308" t="s">
        <v>176</v>
      </c>
      <c r="K87" s="412">
        <v>2210</v>
      </c>
      <c r="L87" s="413">
        <v>339</v>
      </c>
      <c r="M87" s="424">
        <v>2461</v>
      </c>
      <c r="N87" s="424">
        <v>2889</v>
      </c>
      <c r="O87" s="432">
        <v>2409</v>
      </c>
      <c r="P87" s="429">
        <v>3208</v>
      </c>
      <c r="Q87" s="413">
        <v>1886</v>
      </c>
      <c r="R87" s="413">
        <v>2336</v>
      </c>
      <c r="S87" s="413">
        <v>2738</v>
      </c>
      <c r="T87" s="413">
        <v>4240</v>
      </c>
      <c r="U87" s="413">
        <v>4082</v>
      </c>
      <c r="V87" s="473">
        <v>3959</v>
      </c>
      <c r="W87" s="303">
        <f>H86+K87</f>
        <v>107612</v>
      </c>
      <c r="X87" s="303">
        <f t="shared" ref="X87:AH87" si="58">W87+L87</f>
        <v>107951</v>
      </c>
      <c r="Y87" s="303">
        <f t="shared" si="58"/>
        <v>110412</v>
      </c>
      <c r="Z87" s="303">
        <f t="shared" si="58"/>
        <v>113301</v>
      </c>
      <c r="AA87" s="303">
        <f t="shared" si="58"/>
        <v>115710</v>
      </c>
      <c r="AB87" s="303">
        <f t="shared" si="58"/>
        <v>118918</v>
      </c>
      <c r="AC87" s="303">
        <f t="shared" si="58"/>
        <v>120804</v>
      </c>
      <c r="AD87" s="303">
        <f t="shared" si="58"/>
        <v>123140</v>
      </c>
      <c r="AE87" s="303">
        <f t="shared" si="58"/>
        <v>125878</v>
      </c>
      <c r="AF87" s="303">
        <f t="shared" si="58"/>
        <v>130118</v>
      </c>
      <c r="AG87" s="303">
        <f t="shared" si="58"/>
        <v>134200</v>
      </c>
      <c r="AH87" s="303">
        <f t="shared" si="58"/>
        <v>138159</v>
      </c>
    </row>
    <row r="88" spans="1:47">
      <c r="A88" s="795"/>
      <c r="B88" s="312"/>
      <c r="C88" s="806"/>
      <c r="D88" s="807"/>
      <c r="E88" s="808"/>
      <c r="F88" s="306" t="s">
        <v>602</v>
      </c>
      <c r="G88" s="502" t="s">
        <v>610</v>
      </c>
      <c r="H88" s="499">
        <v>250000</v>
      </c>
      <c r="I88" s="374">
        <f>I87-I86</f>
        <v>-5961</v>
      </c>
      <c r="J88" s="309" t="s">
        <v>178</v>
      </c>
      <c r="K88" s="414">
        <f>H86+K87</f>
        <v>107612</v>
      </c>
      <c r="L88" s="415">
        <f>K88+L87</f>
        <v>107951</v>
      </c>
      <c r="M88" s="425">
        <f>L88+M87</f>
        <v>110412</v>
      </c>
      <c r="N88" s="425">
        <f>M88+N87</f>
        <v>113301</v>
      </c>
      <c r="O88" s="433">
        <f t="shared" ref="O88:V88" si="59">IF(N88&gt;=$G88,O86,O86+N88)</f>
        <v>116141</v>
      </c>
      <c r="P88" s="440">
        <f t="shared" si="59"/>
        <v>119102</v>
      </c>
      <c r="Q88" s="435">
        <f t="shared" si="59"/>
        <v>121973</v>
      </c>
      <c r="R88" s="415">
        <f t="shared" si="59"/>
        <v>125694</v>
      </c>
      <c r="S88" s="415">
        <f t="shared" si="59"/>
        <v>126610</v>
      </c>
      <c r="T88" s="415">
        <f t="shared" si="59"/>
        <v>129276</v>
      </c>
      <c r="U88" s="415">
        <f t="shared" si="59"/>
        <v>133458</v>
      </c>
      <c r="V88" s="474">
        <f t="shared" si="59"/>
        <v>138205</v>
      </c>
    </row>
    <row r="89" spans="1:47">
      <c r="A89" s="793">
        <f>$AM89</f>
        <v>12</v>
      </c>
      <c r="B89" s="310" t="str">
        <f>$AR89</f>
        <v>008A</v>
      </c>
      <c r="C89" s="797">
        <f>$AO89</f>
        <v>5</v>
      </c>
      <c r="D89" s="800" t="str">
        <f>$AP89</f>
        <v>PI-CPI</v>
      </c>
      <c r="E89" s="803" t="str">
        <f>$AQ89</f>
        <v>D15D4891</v>
      </c>
      <c r="F89" s="380" t="s">
        <v>172</v>
      </c>
      <c r="G89" s="503">
        <v>44583</v>
      </c>
      <c r="H89" s="493">
        <v>105402</v>
      </c>
      <c r="I89" s="372">
        <v>32756</v>
      </c>
      <c r="J89" s="307" t="s">
        <v>177</v>
      </c>
      <c r="K89" s="410">
        <v>2210</v>
      </c>
      <c r="L89" s="411">
        <v>3312</v>
      </c>
      <c r="M89" s="423">
        <v>2547</v>
      </c>
      <c r="N89" s="423">
        <v>2825</v>
      </c>
      <c r="O89" s="431">
        <v>2840</v>
      </c>
      <c r="P89" s="428">
        <v>2961</v>
      </c>
      <c r="Q89" s="411">
        <v>2871</v>
      </c>
      <c r="R89" s="411">
        <v>3721</v>
      </c>
      <c r="S89" s="411">
        <v>916</v>
      </c>
      <c r="T89" s="411">
        <v>2666</v>
      </c>
      <c r="U89" s="411">
        <v>4182</v>
      </c>
      <c r="V89" s="475">
        <v>4747</v>
      </c>
      <c r="AM89">
        <v>12</v>
      </c>
      <c r="AN89" t="s">
        <v>465</v>
      </c>
      <c r="AO89">
        <v>5</v>
      </c>
      <c r="AP89" t="s">
        <v>192</v>
      </c>
      <c r="AQ89" t="s">
        <v>193</v>
      </c>
      <c r="AR89" t="s">
        <v>187</v>
      </c>
      <c r="AS89">
        <v>110000</v>
      </c>
      <c r="AT89">
        <v>140000</v>
      </c>
      <c r="AU89">
        <v>105402</v>
      </c>
    </row>
    <row r="90" spans="1:47">
      <c r="A90" s="794"/>
      <c r="B90" s="311" t="str">
        <f>$AN89</f>
        <v>172055TA0A-T</v>
      </c>
      <c r="C90" s="798"/>
      <c r="D90" s="801"/>
      <c r="E90" s="804"/>
      <c r="F90" s="305" t="s">
        <v>601</v>
      </c>
      <c r="G90" s="501">
        <v>44713</v>
      </c>
      <c r="H90" s="498">
        <v>110000</v>
      </c>
      <c r="I90" s="373">
        <v>26795</v>
      </c>
      <c r="J90" s="308" t="s">
        <v>176</v>
      </c>
      <c r="K90" s="412">
        <v>2210</v>
      </c>
      <c r="L90" s="413">
        <v>339</v>
      </c>
      <c r="M90" s="424">
        <v>2461</v>
      </c>
      <c r="N90" s="424">
        <v>2889</v>
      </c>
      <c r="O90" s="432">
        <v>2409</v>
      </c>
      <c r="P90" s="429">
        <v>3208</v>
      </c>
      <c r="Q90" s="413">
        <v>1886</v>
      </c>
      <c r="R90" s="413">
        <v>2336</v>
      </c>
      <c r="S90" s="413">
        <v>2738</v>
      </c>
      <c r="T90" s="413">
        <v>4240</v>
      </c>
      <c r="U90" s="413">
        <v>4082</v>
      </c>
      <c r="V90" s="473">
        <v>3959</v>
      </c>
      <c r="W90" s="303">
        <f>H89+K90</f>
        <v>107612</v>
      </c>
      <c r="X90" s="303">
        <f t="shared" ref="X90:AH90" si="60">IF(W90&gt;=$G91,L90,W90+L90)</f>
        <v>107951</v>
      </c>
      <c r="Y90" s="303">
        <f t="shared" si="60"/>
        <v>110412</v>
      </c>
      <c r="Z90" s="303">
        <f t="shared" si="60"/>
        <v>113301</v>
      </c>
      <c r="AA90" s="303">
        <f t="shared" si="60"/>
        <v>115710</v>
      </c>
      <c r="AB90" s="303">
        <f t="shared" si="60"/>
        <v>118918</v>
      </c>
      <c r="AC90" s="303">
        <f t="shared" si="60"/>
        <v>120804</v>
      </c>
      <c r="AD90" s="303">
        <f t="shared" si="60"/>
        <v>123140</v>
      </c>
      <c r="AE90" s="303">
        <f t="shared" si="60"/>
        <v>125878</v>
      </c>
      <c r="AF90" s="303">
        <f t="shared" si="60"/>
        <v>130118</v>
      </c>
      <c r="AG90" s="303">
        <f t="shared" si="60"/>
        <v>134200</v>
      </c>
      <c r="AH90" s="303">
        <f t="shared" si="60"/>
        <v>138159</v>
      </c>
    </row>
    <row r="91" spans="1:47">
      <c r="A91" s="795"/>
      <c r="B91" s="312"/>
      <c r="C91" s="806"/>
      <c r="D91" s="807"/>
      <c r="E91" s="808"/>
      <c r="F91" s="306" t="s">
        <v>602</v>
      </c>
      <c r="G91" s="502" t="s">
        <v>610</v>
      </c>
      <c r="H91" s="499">
        <v>140000</v>
      </c>
      <c r="I91" s="374">
        <f>I90-I89</f>
        <v>-5961</v>
      </c>
      <c r="J91" s="309" t="s">
        <v>178</v>
      </c>
      <c r="K91" s="414">
        <f>H89+K90</f>
        <v>107612</v>
      </c>
      <c r="L91" s="415">
        <f>K91+L90</f>
        <v>107951</v>
      </c>
      <c r="M91" s="427">
        <f>L91+M90</f>
        <v>110412</v>
      </c>
      <c r="N91" s="425">
        <f>M91+N90</f>
        <v>113301</v>
      </c>
      <c r="O91" s="433">
        <f t="shared" ref="O91:V91" si="61">IF(N91&gt;=$G91,O89,O89+N91)</f>
        <v>116141</v>
      </c>
      <c r="P91" s="430">
        <f t="shared" si="61"/>
        <v>119102</v>
      </c>
      <c r="Q91" s="415">
        <f t="shared" si="61"/>
        <v>121973</v>
      </c>
      <c r="R91" s="415">
        <f t="shared" si="61"/>
        <v>125694</v>
      </c>
      <c r="S91" s="415">
        <f t="shared" si="61"/>
        <v>126610</v>
      </c>
      <c r="T91" s="415">
        <f t="shared" si="61"/>
        <v>129276</v>
      </c>
      <c r="U91" s="415">
        <f t="shared" si="61"/>
        <v>133458</v>
      </c>
      <c r="V91" s="485">
        <f t="shared" si="61"/>
        <v>138205</v>
      </c>
    </row>
    <row r="92" spans="1:47">
      <c r="A92" s="793">
        <f>$AM92</f>
        <v>13</v>
      </c>
      <c r="B92" s="310" t="str">
        <f>$AR92</f>
        <v>008A</v>
      </c>
      <c r="C92" s="797">
        <f>$AO92</f>
        <v>0</v>
      </c>
      <c r="D92" s="800" t="str">
        <f>$AP92</f>
        <v>BL-PI</v>
      </c>
      <c r="E92" s="803" t="str">
        <f>$AQ92</f>
        <v>D15D3034</v>
      </c>
      <c r="F92" s="380" t="s">
        <v>172</v>
      </c>
      <c r="G92" s="503">
        <v>44583</v>
      </c>
      <c r="H92" s="493">
        <v>105402</v>
      </c>
      <c r="I92" s="372">
        <v>32756</v>
      </c>
      <c r="J92" s="307" t="s">
        <v>177</v>
      </c>
      <c r="K92" s="410">
        <v>2210</v>
      </c>
      <c r="L92" s="411">
        <v>3312</v>
      </c>
      <c r="M92" s="423">
        <v>2547</v>
      </c>
      <c r="N92" s="423">
        <v>2825</v>
      </c>
      <c r="O92" s="431">
        <v>2840</v>
      </c>
      <c r="P92" s="428">
        <v>2961</v>
      </c>
      <c r="Q92" s="411">
        <v>2871</v>
      </c>
      <c r="R92" s="411">
        <v>3721</v>
      </c>
      <c r="S92" s="411">
        <v>916</v>
      </c>
      <c r="T92" s="411">
        <v>2666</v>
      </c>
      <c r="U92" s="411">
        <v>4182</v>
      </c>
      <c r="V92" s="475">
        <v>4747</v>
      </c>
      <c r="AM92">
        <v>13</v>
      </c>
      <c r="AN92" t="s">
        <v>466</v>
      </c>
      <c r="AO92">
        <v>0</v>
      </c>
      <c r="AP92" t="s">
        <v>52</v>
      </c>
      <c r="AQ92" t="s">
        <v>194</v>
      </c>
      <c r="AR92" t="s">
        <v>187</v>
      </c>
      <c r="AS92">
        <v>110000</v>
      </c>
      <c r="AT92">
        <v>160000</v>
      </c>
      <c r="AU92">
        <v>202602</v>
      </c>
    </row>
    <row r="93" spans="1:47">
      <c r="A93" s="794"/>
      <c r="B93" s="311" t="str">
        <f>$AN92</f>
        <v>625225TA0A</v>
      </c>
      <c r="C93" s="798"/>
      <c r="D93" s="801"/>
      <c r="E93" s="804"/>
      <c r="F93" s="305" t="s">
        <v>601</v>
      </c>
      <c r="G93" s="501" t="s">
        <v>610</v>
      </c>
      <c r="H93" s="498">
        <v>110000</v>
      </c>
      <c r="I93" s="373">
        <v>26795</v>
      </c>
      <c r="J93" s="308" t="s">
        <v>176</v>
      </c>
      <c r="K93" s="412">
        <v>2210</v>
      </c>
      <c r="L93" s="413">
        <v>339</v>
      </c>
      <c r="M93" s="424">
        <v>2461</v>
      </c>
      <c r="N93" s="424">
        <v>2889</v>
      </c>
      <c r="O93" s="432">
        <v>2409</v>
      </c>
      <c r="P93" s="429">
        <v>3208</v>
      </c>
      <c r="Q93" s="413">
        <v>1886</v>
      </c>
      <c r="R93" s="413">
        <v>2336</v>
      </c>
      <c r="S93" s="413">
        <v>2738</v>
      </c>
      <c r="T93" s="413">
        <v>4240</v>
      </c>
      <c r="U93" s="413">
        <v>4082</v>
      </c>
      <c r="V93" s="473">
        <v>3959</v>
      </c>
      <c r="W93" s="303">
        <f>H92+K93</f>
        <v>107612</v>
      </c>
      <c r="X93" s="303">
        <f t="shared" ref="X93:AH93" si="62">W93+L93</f>
        <v>107951</v>
      </c>
      <c r="Y93" s="303">
        <f t="shared" si="62"/>
        <v>110412</v>
      </c>
      <c r="Z93" s="303">
        <f t="shared" si="62"/>
        <v>113301</v>
      </c>
      <c r="AA93" s="303">
        <f t="shared" si="62"/>
        <v>115710</v>
      </c>
      <c r="AB93" s="303">
        <f t="shared" si="62"/>
        <v>118918</v>
      </c>
      <c r="AC93" s="303">
        <f t="shared" si="62"/>
        <v>120804</v>
      </c>
      <c r="AD93" s="303">
        <f t="shared" si="62"/>
        <v>123140</v>
      </c>
      <c r="AE93" s="303">
        <f t="shared" si="62"/>
        <v>125878</v>
      </c>
      <c r="AF93" s="303">
        <f t="shared" si="62"/>
        <v>130118</v>
      </c>
      <c r="AG93" s="303">
        <f t="shared" si="62"/>
        <v>134200</v>
      </c>
      <c r="AH93" s="303">
        <f t="shared" si="62"/>
        <v>138159</v>
      </c>
    </row>
    <row r="94" spans="1:47">
      <c r="A94" s="795"/>
      <c r="B94" s="312"/>
      <c r="C94" s="806"/>
      <c r="D94" s="807"/>
      <c r="E94" s="808"/>
      <c r="F94" s="306" t="s">
        <v>602</v>
      </c>
      <c r="G94" s="502" t="s">
        <v>610</v>
      </c>
      <c r="H94" s="499">
        <v>160000</v>
      </c>
      <c r="I94" s="374">
        <f>I93-I92</f>
        <v>-5961</v>
      </c>
      <c r="J94" s="309" t="s">
        <v>178</v>
      </c>
      <c r="K94" s="421">
        <f>H92+K93</f>
        <v>107612</v>
      </c>
      <c r="L94" s="437">
        <f>K94+L93</f>
        <v>107951</v>
      </c>
      <c r="M94" s="425">
        <f>M93</f>
        <v>2461</v>
      </c>
      <c r="N94" s="425">
        <f>M94+N93</f>
        <v>5350</v>
      </c>
      <c r="O94" s="433">
        <f t="shared" ref="O94:V94" si="63">IF(N94&gt;=$G94,O92,O92+N94)</f>
        <v>8190</v>
      </c>
      <c r="P94" s="430">
        <f t="shared" si="63"/>
        <v>11151</v>
      </c>
      <c r="Q94" s="415">
        <f t="shared" si="63"/>
        <v>14022</v>
      </c>
      <c r="R94" s="415">
        <f t="shared" si="63"/>
        <v>17743</v>
      </c>
      <c r="S94" s="415">
        <f t="shared" si="63"/>
        <v>18659</v>
      </c>
      <c r="T94" s="415">
        <f t="shared" si="63"/>
        <v>21325</v>
      </c>
      <c r="U94" s="415">
        <f t="shared" si="63"/>
        <v>25507</v>
      </c>
      <c r="V94" s="474">
        <f t="shared" si="63"/>
        <v>30254</v>
      </c>
    </row>
    <row r="95" spans="1:47">
      <c r="A95" s="793">
        <f>$AM95</f>
        <v>14</v>
      </c>
      <c r="B95" s="310" t="str">
        <f>$AR95</f>
        <v>008A</v>
      </c>
      <c r="C95" s="797">
        <f>$AO95</f>
        <v>1</v>
      </c>
      <c r="D95" s="800" t="str">
        <f>$AP95</f>
        <v>1FO</v>
      </c>
      <c r="E95" s="803" t="str">
        <f>$AQ95</f>
        <v>D15D3044</v>
      </c>
      <c r="F95" s="380" t="s">
        <v>172</v>
      </c>
      <c r="G95" s="503">
        <v>44583</v>
      </c>
      <c r="H95" s="493">
        <v>105402</v>
      </c>
      <c r="I95" s="372">
        <v>32756</v>
      </c>
      <c r="J95" s="307" t="s">
        <v>177</v>
      </c>
      <c r="K95" s="410">
        <v>2210</v>
      </c>
      <c r="L95" s="411">
        <v>3312</v>
      </c>
      <c r="M95" s="423">
        <v>2547</v>
      </c>
      <c r="N95" s="423">
        <v>2825</v>
      </c>
      <c r="O95" s="431">
        <v>2840</v>
      </c>
      <c r="P95" s="428">
        <v>2961</v>
      </c>
      <c r="Q95" s="411">
        <v>2871</v>
      </c>
      <c r="R95" s="411">
        <v>3721</v>
      </c>
      <c r="S95" s="411">
        <v>916</v>
      </c>
      <c r="T95" s="411">
        <v>2666</v>
      </c>
      <c r="U95" s="411">
        <v>4182</v>
      </c>
      <c r="V95" s="475">
        <v>4747</v>
      </c>
      <c r="AM95">
        <v>14</v>
      </c>
      <c r="AN95" t="s">
        <v>466</v>
      </c>
      <c r="AO95">
        <v>1</v>
      </c>
      <c r="AP95" t="s">
        <v>195</v>
      </c>
      <c r="AQ95" t="s">
        <v>196</v>
      </c>
      <c r="AR95" t="s">
        <v>187</v>
      </c>
      <c r="AS95">
        <v>200000</v>
      </c>
      <c r="AT95">
        <v>250000</v>
      </c>
      <c r="AU95">
        <v>214718</v>
      </c>
    </row>
    <row r="96" spans="1:47">
      <c r="A96" s="794"/>
      <c r="B96" s="311" t="str">
        <f>$AN95</f>
        <v>625225TA0A</v>
      </c>
      <c r="C96" s="798"/>
      <c r="D96" s="801"/>
      <c r="E96" s="804"/>
      <c r="F96" s="305" t="s">
        <v>601</v>
      </c>
      <c r="G96" s="501">
        <v>44673</v>
      </c>
      <c r="H96" s="498">
        <v>200000</v>
      </c>
      <c r="I96" s="373">
        <v>26795</v>
      </c>
      <c r="J96" s="308" t="s">
        <v>176</v>
      </c>
      <c r="K96" s="412">
        <v>2210</v>
      </c>
      <c r="L96" s="413">
        <v>339</v>
      </c>
      <c r="M96" s="424">
        <v>2461</v>
      </c>
      <c r="N96" s="424">
        <v>2889</v>
      </c>
      <c r="O96" s="432">
        <v>2409</v>
      </c>
      <c r="P96" s="429">
        <v>3208</v>
      </c>
      <c r="Q96" s="413">
        <v>1886</v>
      </c>
      <c r="R96" s="413">
        <v>2336</v>
      </c>
      <c r="S96" s="413">
        <v>2738</v>
      </c>
      <c r="T96" s="413">
        <v>4240</v>
      </c>
      <c r="U96" s="413">
        <v>4082</v>
      </c>
      <c r="V96" s="473">
        <v>3959</v>
      </c>
      <c r="W96" s="303">
        <f>H95+K96</f>
        <v>107612</v>
      </c>
      <c r="X96" s="303">
        <f t="shared" ref="X96:AH96" si="64">W96+L96</f>
        <v>107951</v>
      </c>
      <c r="Y96" s="303">
        <f t="shared" si="64"/>
        <v>110412</v>
      </c>
      <c r="Z96" s="303">
        <f t="shared" si="64"/>
        <v>113301</v>
      </c>
      <c r="AA96" s="303">
        <f t="shared" si="64"/>
        <v>115710</v>
      </c>
      <c r="AB96" s="303">
        <f t="shared" si="64"/>
        <v>118918</v>
      </c>
      <c r="AC96" s="303">
        <f t="shared" si="64"/>
        <v>120804</v>
      </c>
      <c r="AD96" s="303">
        <f t="shared" si="64"/>
        <v>123140</v>
      </c>
      <c r="AE96" s="303">
        <f t="shared" si="64"/>
        <v>125878</v>
      </c>
      <c r="AF96" s="303">
        <f t="shared" si="64"/>
        <v>130118</v>
      </c>
      <c r="AG96" s="303">
        <f t="shared" si="64"/>
        <v>134200</v>
      </c>
      <c r="AH96" s="303">
        <f t="shared" si="64"/>
        <v>138159</v>
      </c>
    </row>
    <row r="97" spans="1:47">
      <c r="A97" s="795"/>
      <c r="B97" s="312"/>
      <c r="C97" s="806"/>
      <c r="D97" s="807"/>
      <c r="E97" s="808"/>
      <c r="F97" s="306" t="s">
        <v>602</v>
      </c>
      <c r="G97" s="502" t="s">
        <v>610</v>
      </c>
      <c r="H97" s="499">
        <v>250000</v>
      </c>
      <c r="I97" s="374">
        <f>I96-I95</f>
        <v>-5961</v>
      </c>
      <c r="J97" s="309" t="s">
        <v>178</v>
      </c>
      <c r="K97" s="422">
        <f>H95+K96</f>
        <v>107612</v>
      </c>
      <c r="L97" s="415">
        <f>K97+L96</f>
        <v>107951</v>
      </c>
      <c r="M97" s="425">
        <f>L97+M96</f>
        <v>110412</v>
      </c>
      <c r="N97" s="425">
        <f>M97+N96</f>
        <v>113301</v>
      </c>
      <c r="O97" s="433">
        <f t="shared" ref="O97:V97" si="65">IF(N97&gt;=$G97,O95,O95+N97)</f>
        <v>116141</v>
      </c>
      <c r="P97" s="430">
        <f t="shared" si="65"/>
        <v>119102</v>
      </c>
      <c r="Q97" s="415">
        <f t="shared" si="65"/>
        <v>121973</v>
      </c>
      <c r="R97" s="415">
        <f t="shared" si="65"/>
        <v>125694</v>
      </c>
      <c r="S97" s="415">
        <f t="shared" si="65"/>
        <v>126610</v>
      </c>
      <c r="T97" s="415">
        <f t="shared" si="65"/>
        <v>129276</v>
      </c>
      <c r="U97" s="415">
        <f t="shared" si="65"/>
        <v>133458</v>
      </c>
      <c r="V97" s="485">
        <f t="shared" si="65"/>
        <v>138205</v>
      </c>
    </row>
    <row r="98" spans="1:47">
      <c r="A98" s="793">
        <f>$AM98</f>
        <v>15</v>
      </c>
      <c r="B98" s="310" t="str">
        <f>$AR98</f>
        <v>008A</v>
      </c>
      <c r="C98" s="797">
        <f>$AO98</f>
        <v>2</v>
      </c>
      <c r="D98" s="800" t="str">
        <f>$AP98</f>
        <v>2FO</v>
      </c>
      <c r="E98" s="803" t="str">
        <f>$AQ98</f>
        <v>D15D3054</v>
      </c>
      <c r="F98" s="380" t="s">
        <v>172</v>
      </c>
      <c r="G98" s="503">
        <v>44583</v>
      </c>
      <c r="H98" s="493">
        <v>105402</v>
      </c>
      <c r="I98" s="372">
        <v>32756</v>
      </c>
      <c r="J98" s="307" t="s">
        <v>177</v>
      </c>
      <c r="K98" s="410">
        <v>2210</v>
      </c>
      <c r="L98" s="411">
        <v>3312</v>
      </c>
      <c r="M98" s="423">
        <v>2547</v>
      </c>
      <c r="N98" s="423">
        <v>2825</v>
      </c>
      <c r="O98" s="431">
        <v>2840</v>
      </c>
      <c r="P98" s="428">
        <v>2961</v>
      </c>
      <c r="Q98" s="411">
        <v>2871</v>
      </c>
      <c r="R98" s="411">
        <v>3721</v>
      </c>
      <c r="S98" s="411">
        <v>916</v>
      </c>
      <c r="T98" s="411">
        <v>2666</v>
      </c>
      <c r="U98" s="411">
        <v>4182</v>
      </c>
      <c r="V98" s="475">
        <v>4747</v>
      </c>
      <c r="AM98">
        <v>15</v>
      </c>
      <c r="AN98" t="s">
        <v>466</v>
      </c>
      <c r="AO98">
        <v>2</v>
      </c>
      <c r="AP98" t="s">
        <v>92</v>
      </c>
      <c r="AQ98" t="s">
        <v>197</v>
      </c>
      <c r="AR98" t="s">
        <v>187</v>
      </c>
      <c r="AS98">
        <v>200000</v>
      </c>
      <c r="AT98">
        <v>250000</v>
      </c>
      <c r="AU98">
        <v>214718</v>
      </c>
    </row>
    <row r="99" spans="1:47">
      <c r="A99" s="794"/>
      <c r="B99" s="311" t="str">
        <f>$AN98</f>
        <v>625225TA0A</v>
      </c>
      <c r="C99" s="798"/>
      <c r="D99" s="801"/>
      <c r="E99" s="804"/>
      <c r="F99" s="305" t="s">
        <v>601</v>
      </c>
      <c r="G99" s="501">
        <v>44673</v>
      </c>
      <c r="H99" s="498">
        <v>200000</v>
      </c>
      <c r="I99" s="373">
        <v>26795</v>
      </c>
      <c r="J99" s="308" t="s">
        <v>176</v>
      </c>
      <c r="K99" s="412">
        <v>2210</v>
      </c>
      <c r="L99" s="413">
        <v>339</v>
      </c>
      <c r="M99" s="424">
        <v>2461</v>
      </c>
      <c r="N99" s="424">
        <v>2889</v>
      </c>
      <c r="O99" s="432">
        <v>2409</v>
      </c>
      <c r="P99" s="429">
        <v>3208</v>
      </c>
      <c r="Q99" s="413">
        <v>1886</v>
      </c>
      <c r="R99" s="413">
        <v>2336</v>
      </c>
      <c r="S99" s="413">
        <v>2738</v>
      </c>
      <c r="T99" s="413">
        <v>4240</v>
      </c>
      <c r="U99" s="413">
        <v>4082</v>
      </c>
      <c r="V99" s="473">
        <v>3959</v>
      </c>
      <c r="W99" s="303">
        <f>H98+K99</f>
        <v>107612</v>
      </c>
      <c r="X99" s="303">
        <f t="shared" ref="X99:AH99" si="66">W99+L99</f>
        <v>107951</v>
      </c>
      <c r="Y99" s="303">
        <f t="shared" si="66"/>
        <v>110412</v>
      </c>
      <c r="Z99" s="303">
        <f t="shared" si="66"/>
        <v>113301</v>
      </c>
      <c r="AA99" s="303">
        <f t="shared" si="66"/>
        <v>115710</v>
      </c>
      <c r="AB99" s="303">
        <f t="shared" si="66"/>
        <v>118918</v>
      </c>
      <c r="AC99" s="303">
        <f t="shared" si="66"/>
        <v>120804</v>
      </c>
      <c r="AD99" s="303">
        <f t="shared" si="66"/>
        <v>123140</v>
      </c>
      <c r="AE99" s="303">
        <f t="shared" si="66"/>
        <v>125878</v>
      </c>
      <c r="AF99" s="303">
        <f t="shared" si="66"/>
        <v>130118</v>
      </c>
      <c r="AG99" s="303">
        <f t="shared" si="66"/>
        <v>134200</v>
      </c>
      <c r="AH99" s="303">
        <f t="shared" si="66"/>
        <v>138159</v>
      </c>
    </row>
    <row r="100" spans="1:47">
      <c r="A100" s="795"/>
      <c r="B100" s="312"/>
      <c r="C100" s="806"/>
      <c r="D100" s="807"/>
      <c r="E100" s="808"/>
      <c r="F100" s="306" t="s">
        <v>602</v>
      </c>
      <c r="G100" s="502" t="s">
        <v>610</v>
      </c>
      <c r="H100" s="499">
        <v>250000</v>
      </c>
      <c r="I100" s="374">
        <f>I99-I98</f>
        <v>-5961</v>
      </c>
      <c r="J100" s="309" t="s">
        <v>178</v>
      </c>
      <c r="K100" s="422">
        <f>H98+K99</f>
        <v>107612</v>
      </c>
      <c r="L100" s="415">
        <f>K100+L99</f>
        <v>107951</v>
      </c>
      <c r="M100" s="425">
        <f>L100+M99</f>
        <v>110412</v>
      </c>
      <c r="N100" s="425">
        <f>M100+N99</f>
        <v>113301</v>
      </c>
      <c r="O100" s="433">
        <f t="shared" ref="O100:V100" si="67">IF(N100&gt;=$G100,O98,O98+N100)</f>
        <v>116141</v>
      </c>
      <c r="P100" s="430">
        <f t="shared" si="67"/>
        <v>119102</v>
      </c>
      <c r="Q100" s="415">
        <f t="shared" si="67"/>
        <v>121973</v>
      </c>
      <c r="R100" s="415">
        <f t="shared" si="67"/>
        <v>125694</v>
      </c>
      <c r="S100" s="415">
        <f t="shared" si="67"/>
        <v>126610</v>
      </c>
      <c r="T100" s="415">
        <f t="shared" si="67"/>
        <v>129276</v>
      </c>
      <c r="U100" s="415">
        <f t="shared" si="67"/>
        <v>133458</v>
      </c>
      <c r="V100" s="485">
        <f t="shared" si="67"/>
        <v>138205</v>
      </c>
    </row>
    <row r="101" spans="1:47">
      <c r="A101" s="793">
        <f>$AM101</f>
        <v>16</v>
      </c>
      <c r="B101" s="310" t="str">
        <f>$AR101</f>
        <v>008A</v>
      </c>
      <c r="C101" s="797">
        <f>$AO101</f>
        <v>3</v>
      </c>
      <c r="D101" s="800" t="str">
        <f>$AP101</f>
        <v>CRST</v>
      </c>
      <c r="E101" s="803" t="str">
        <f>$AQ101</f>
        <v>D15D3064</v>
      </c>
      <c r="F101" s="380" t="s">
        <v>172</v>
      </c>
      <c r="G101" s="503">
        <v>44583</v>
      </c>
      <c r="H101" s="493">
        <v>105402</v>
      </c>
      <c r="I101" s="372">
        <v>32756</v>
      </c>
      <c r="J101" s="307" t="s">
        <v>177</v>
      </c>
      <c r="K101" s="410">
        <v>2210</v>
      </c>
      <c r="L101" s="411">
        <v>3312</v>
      </c>
      <c r="M101" s="423">
        <v>2547</v>
      </c>
      <c r="N101" s="423">
        <v>2825</v>
      </c>
      <c r="O101" s="431">
        <v>2840</v>
      </c>
      <c r="P101" s="428">
        <v>2961</v>
      </c>
      <c r="Q101" s="411">
        <v>2871</v>
      </c>
      <c r="R101" s="411">
        <v>3721</v>
      </c>
      <c r="S101" s="411">
        <v>916</v>
      </c>
      <c r="T101" s="411">
        <v>2666</v>
      </c>
      <c r="U101" s="411">
        <v>4182</v>
      </c>
      <c r="V101" s="475">
        <v>4747</v>
      </c>
      <c r="AM101">
        <v>16</v>
      </c>
      <c r="AN101" t="s">
        <v>466</v>
      </c>
      <c r="AO101">
        <v>3</v>
      </c>
      <c r="AP101" t="s">
        <v>198</v>
      </c>
      <c r="AQ101" t="s">
        <v>199</v>
      </c>
      <c r="AR101" t="s">
        <v>187</v>
      </c>
      <c r="AS101">
        <v>200000</v>
      </c>
      <c r="AT101">
        <v>250000</v>
      </c>
      <c r="AU101">
        <v>52290</v>
      </c>
    </row>
    <row r="102" spans="1:47">
      <c r="A102" s="794"/>
      <c r="B102" s="311" t="str">
        <f>$AN101</f>
        <v>625225TA0A</v>
      </c>
      <c r="C102" s="798"/>
      <c r="D102" s="801"/>
      <c r="E102" s="804"/>
      <c r="F102" s="305" t="s">
        <v>601</v>
      </c>
      <c r="G102" s="501" t="s">
        <v>610</v>
      </c>
      <c r="H102" s="498">
        <v>110000</v>
      </c>
      <c r="I102" s="373">
        <v>26795</v>
      </c>
      <c r="J102" s="308" t="s">
        <v>176</v>
      </c>
      <c r="K102" s="412">
        <v>2210</v>
      </c>
      <c r="L102" s="413">
        <v>339</v>
      </c>
      <c r="M102" s="424">
        <v>2461</v>
      </c>
      <c r="N102" s="424">
        <v>2889</v>
      </c>
      <c r="O102" s="432">
        <v>2409</v>
      </c>
      <c r="P102" s="429">
        <v>3208</v>
      </c>
      <c r="Q102" s="413">
        <v>1886</v>
      </c>
      <c r="R102" s="413">
        <v>2336</v>
      </c>
      <c r="S102" s="413">
        <v>2738</v>
      </c>
      <c r="T102" s="413">
        <v>4240</v>
      </c>
      <c r="U102" s="413">
        <v>4082</v>
      </c>
      <c r="V102" s="473">
        <v>3959</v>
      </c>
      <c r="W102" s="303">
        <f>H101+K102</f>
        <v>107612</v>
      </c>
      <c r="X102" s="303">
        <f t="shared" ref="X102:AH102" si="68">W102+L102</f>
        <v>107951</v>
      </c>
      <c r="Y102" s="303">
        <f t="shared" si="68"/>
        <v>110412</v>
      </c>
      <c r="Z102" s="303">
        <f t="shared" si="68"/>
        <v>113301</v>
      </c>
      <c r="AA102" s="303">
        <f t="shared" si="68"/>
        <v>115710</v>
      </c>
      <c r="AB102" s="303">
        <f t="shared" si="68"/>
        <v>118918</v>
      </c>
      <c r="AC102" s="303">
        <f t="shared" si="68"/>
        <v>120804</v>
      </c>
      <c r="AD102" s="303">
        <f t="shared" si="68"/>
        <v>123140</v>
      </c>
      <c r="AE102" s="303">
        <f t="shared" si="68"/>
        <v>125878</v>
      </c>
      <c r="AF102" s="303">
        <f t="shared" si="68"/>
        <v>130118</v>
      </c>
      <c r="AG102" s="303">
        <f t="shared" si="68"/>
        <v>134200</v>
      </c>
      <c r="AH102" s="303">
        <f t="shared" si="68"/>
        <v>138159</v>
      </c>
    </row>
    <row r="103" spans="1:47">
      <c r="A103" s="795"/>
      <c r="B103" s="312"/>
      <c r="C103" s="806"/>
      <c r="D103" s="807"/>
      <c r="E103" s="808"/>
      <c r="F103" s="306" t="s">
        <v>602</v>
      </c>
      <c r="G103" s="502">
        <v>44796</v>
      </c>
      <c r="H103" s="499">
        <v>130000</v>
      </c>
      <c r="I103" s="374">
        <f>I102-I101</f>
        <v>-5961</v>
      </c>
      <c r="J103" s="309" t="s">
        <v>178</v>
      </c>
      <c r="K103" s="421">
        <f>H101+K102</f>
        <v>107612</v>
      </c>
      <c r="L103" s="415">
        <f>K103+L102</f>
        <v>107951</v>
      </c>
      <c r="M103" s="425">
        <f>L103+M102</f>
        <v>110412</v>
      </c>
      <c r="N103" s="425">
        <f>M103+N102</f>
        <v>113301</v>
      </c>
      <c r="O103" s="436">
        <f>N103+O102</f>
        <v>115710</v>
      </c>
      <c r="P103" s="430">
        <f t="shared" ref="P103:V103" si="69">IF(O103&gt;=$G103,P101,P101+O103)</f>
        <v>2961</v>
      </c>
      <c r="Q103" s="415">
        <f t="shared" si="69"/>
        <v>5832</v>
      </c>
      <c r="R103" s="415">
        <f t="shared" si="69"/>
        <v>9553</v>
      </c>
      <c r="S103" s="415">
        <f t="shared" si="69"/>
        <v>10469</v>
      </c>
      <c r="T103" s="415">
        <f t="shared" si="69"/>
        <v>13135</v>
      </c>
      <c r="U103" s="415">
        <f t="shared" si="69"/>
        <v>17317</v>
      </c>
      <c r="V103" s="474">
        <f t="shared" si="69"/>
        <v>22064</v>
      </c>
    </row>
    <row r="104" spans="1:47">
      <c r="A104" s="793">
        <f>$AM104</f>
        <v>17</v>
      </c>
      <c r="B104" s="310" t="str">
        <f>$AR104</f>
        <v>008A</v>
      </c>
      <c r="C104" s="797">
        <f>$AO104</f>
        <v>4</v>
      </c>
      <c r="D104" s="800" t="str">
        <f>$AP104</f>
        <v>PI</v>
      </c>
      <c r="E104" s="803" t="str">
        <f>$AQ104</f>
        <v>D17D0874</v>
      </c>
      <c r="F104" s="380" t="s">
        <v>172</v>
      </c>
      <c r="G104" s="503">
        <v>44583</v>
      </c>
      <c r="H104" s="493">
        <v>105402</v>
      </c>
      <c r="I104" s="372">
        <v>32756</v>
      </c>
      <c r="J104" s="307" t="s">
        <v>177</v>
      </c>
      <c r="K104" s="410">
        <v>2210</v>
      </c>
      <c r="L104" s="411">
        <v>3312</v>
      </c>
      <c r="M104" s="423">
        <v>2547</v>
      </c>
      <c r="N104" s="423">
        <v>2825</v>
      </c>
      <c r="O104" s="431">
        <v>2840</v>
      </c>
      <c r="P104" s="428">
        <v>2961</v>
      </c>
      <c r="Q104" s="411">
        <v>2871</v>
      </c>
      <c r="R104" s="411">
        <v>3721</v>
      </c>
      <c r="S104" s="411">
        <v>916</v>
      </c>
      <c r="T104" s="411">
        <v>2666</v>
      </c>
      <c r="U104" s="411">
        <v>4182</v>
      </c>
      <c r="V104" s="475">
        <v>4747</v>
      </c>
      <c r="AM104">
        <v>17</v>
      </c>
      <c r="AN104" t="s">
        <v>466</v>
      </c>
      <c r="AO104">
        <v>4</v>
      </c>
      <c r="AP104" t="s">
        <v>90</v>
      </c>
      <c r="AQ104" t="s">
        <v>200</v>
      </c>
      <c r="AR104" t="s">
        <v>187</v>
      </c>
      <c r="AS104">
        <v>110000</v>
      </c>
      <c r="AT104">
        <v>160000</v>
      </c>
      <c r="AU104">
        <v>214718</v>
      </c>
    </row>
    <row r="105" spans="1:47">
      <c r="A105" s="794"/>
      <c r="B105" s="311" t="str">
        <f>$AN104</f>
        <v>625225TA0A</v>
      </c>
      <c r="C105" s="798"/>
      <c r="D105" s="801"/>
      <c r="E105" s="804"/>
      <c r="F105" s="305" t="s">
        <v>601</v>
      </c>
      <c r="G105" s="501" t="s">
        <v>610</v>
      </c>
      <c r="H105" s="498">
        <v>110000</v>
      </c>
      <c r="I105" s="373">
        <v>26795</v>
      </c>
      <c r="J105" s="308" t="s">
        <v>176</v>
      </c>
      <c r="K105" s="412">
        <v>2210</v>
      </c>
      <c r="L105" s="413">
        <v>339</v>
      </c>
      <c r="M105" s="424">
        <v>2461</v>
      </c>
      <c r="N105" s="424">
        <v>2889</v>
      </c>
      <c r="O105" s="432">
        <v>2409</v>
      </c>
      <c r="P105" s="429">
        <v>3208</v>
      </c>
      <c r="Q105" s="413">
        <v>1886</v>
      </c>
      <c r="R105" s="413">
        <v>2336</v>
      </c>
      <c r="S105" s="413">
        <v>2738</v>
      </c>
      <c r="T105" s="413">
        <v>4240</v>
      </c>
      <c r="U105" s="413">
        <v>4082</v>
      </c>
      <c r="V105" s="473">
        <v>3959</v>
      </c>
      <c r="W105" s="303">
        <f>H104+K105</f>
        <v>107612</v>
      </c>
      <c r="X105" s="303">
        <f t="shared" ref="X105:AH105" si="70">W105+L105</f>
        <v>107951</v>
      </c>
      <c r="Y105" s="303">
        <f t="shared" si="70"/>
        <v>110412</v>
      </c>
      <c r="Z105" s="303">
        <f t="shared" si="70"/>
        <v>113301</v>
      </c>
      <c r="AA105" s="303">
        <f t="shared" si="70"/>
        <v>115710</v>
      </c>
      <c r="AB105" s="303">
        <f t="shared" si="70"/>
        <v>118918</v>
      </c>
      <c r="AC105" s="303">
        <f t="shared" si="70"/>
        <v>120804</v>
      </c>
      <c r="AD105" s="303">
        <f t="shared" si="70"/>
        <v>123140</v>
      </c>
      <c r="AE105" s="303">
        <f t="shared" si="70"/>
        <v>125878</v>
      </c>
      <c r="AF105" s="303">
        <f t="shared" si="70"/>
        <v>130118</v>
      </c>
      <c r="AG105" s="303">
        <f t="shared" si="70"/>
        <v>134200</v>
      </c>
      <c r="AH105" s="303">
        <f t="shared" si="70"/>
        <v>138159</v>
      </c>
    </row>
    <row r="106" spans="1:47" ht="15.75" thickBot="1">
      <c r="A106" s="796"/>
      <c r="B106" s="453"/>
      <c r="C106" s="799"/>
      <c r="D106" s="802"/>
      <c r="E106" s="805"/>
      <c r="F106" s="477" t="s">
        <v>602</v>
      </c>
      <c r="G106" s="509" t="s">
        <v>610</v>
      </c>
      <c r="H106" s="510">
        <v>160000</v>
      </c>
      <c r="I106" s="478">
        <f>I105-I104</f>
        <v>-5961</v>
      </c>
      <c r="J106" s="455" t="s">
        <v>178</v>
      </c>
      <c r="K106" s="486">
        <f>H104+K105</f>
        <v>107612</v>
      </c>
      <c r="L106" s="480">
        <f>L105</f>
        <v>339</v>
      </c>
      <c r="M106" s="487">
        <f>L106+M105</f>
        <v>2800</v>
      </c>
      <c r="N106" s="487">
        <f>M106+N105</f>
        <v>5689</v>
      </c>
      <c r="O106" s="434">
        <f t="shared" ref="O106:V106" si="71">IF(N106&gt;=$G106,O104,O104+N106)</f>
        <v>8529</v>
      </c>
      <c r="P106" s="488">
        <f t="shared" si="71"/>
        <v>11490</v>
      </c>
      <c r="Q106" s="480">
        <f t="shared" si="71"/>
        <v>14361</v>
      </c>
      <c r="R106" s="480">
        <f t="shared" si="71"/>
        <v>18082</v>
      </c>
      <c r="S106" s="480">
        <f t="shared" si="71"/>
        <v>18998</v>
      </c>
      <c r="T106" s="480">
        <f t="shared" si="71"/>
        <v>21664</v>
      </c>
      <c r="U106" s="480">
        <f t="shared" si="71"/>
        <v>25846</v>
      </c>
      <c r="V106" s="481">
        <f t="shared" si="71"/>
        <v>30593</v>
      </c>
    </row>
    <row r="107" spans="1:47">
      <c r="AM107">
        <v>21</v>
      </c>
      <c r="AN107" t="s">
        <v>467</v>
      </c>
      <c r="AO107">
        <v>2</v>
      </c>
      <c r="AP107" t="s">
        <v>92</v>
      </c>
      <c r="AQ107" t="s">
        <v>197</v>
      </c>
      <c r="AR107" t="s">
        <v>187</v>
      </c>
      <c r="AS107">
        <v>200000</v>
      </c>
      <c r="AT107">
        <v>250000</v>
      </c>
      <c r="AU107">
        <v>214718</v>
      </c>
    </row>
    <row r="110" spans="1:47">
      <c r="AM110">
        <v>22</v>
      </c>
      <c r="AN110" t="s">
        <v>467</v>
      </c>
      <c r="AO110">
        <v>3</v>
      </c>
      <c r="AP110" t="s">
        <v>198</v>
      </c>
      <c r="AQ110" t="s">
        <v>199</v>
      </c>
      <c r="AR110" t="s">
        <v>187</v>
      </c>
      <c r="AS110">
        <v>200000</v>
      </c>
      <c r="AT110">
        <v>250000</v>
      </c>
      <c r="AU110">
        <v>52290</v>
      </c>
    </row>
    <row r="113" spans="39:47">
      <c r="AM113">
        <v>23</v>
      </c>
      <c r="AN113" t="s">
        <v>467</v>
      </c>
      <c r="AO113">
        <v>4</v>
      </c>
      <c r="AP113" t="s">
        <v>90</v>
      </c>
      <c r="AQ113" t="s">
        <v>200</v>
      </c>
      <c r="AR113" t="s">
        <v>187</v>
      </c>
      <c r="AS113">
        <v>110000</v>
      </c>
      <c r="AT113">
        <v>160000</v>
      </c>
      <c r="AU113">
        <v>214718</v>
      </c>
    </row>
    <row r="116" spans="39:47">
      <c r="AM116">
        <v>24</v>
      </c>
      <c r="AN116" t="s">
        <v>467</v>
      </c>
      <c r="AO116">
        <v>5</v>
      </c>
      <c r="AP116" t="s">
        <v>201</v>
      </c>
      <c r="AQ116" t="s">
        <v>203</v>
      </c>
      <c r="AR116" t="s">
        <v>187</v>
      </c>
      <c r="AS116">
        <v>110000</v>
      </c>
      <c r="AT116">
        <v>160000</v>
      </c>
      <c r="AU116">
        <v>107359</v>
      </c>
    </row>
    <row r="119" spans="39:47">
      <c r="AM119">
        <v>25</v>
      </c>
      <c r="AN119" t="s">
        <v>468</v>
      </c>
      <c r="AO119">
        <v>0</v>
      </c>
      <c r="AP119" t="s">
        <v>52</v>
      </c>
      <c r="AQ119" t="s">
        <v>204</v>
      </c>
      <c r="AR119" t="s">
        <v>187</v>
      </c>
      <c r="AS119">
        <v>110000</v>
      </c>
      <c r="AT119">
        <v>160000</v>
      </c>
      <c r="AU119">
        <v>196488</v>
      </c>
    </row>
    <row r="122" spans="39:47">
      <c r="AM122">
        <v>26</v>
      </c>
      <c r="AN122" t="s">
        <v>468</v>
      </c>
      <c r="AO122">
        <v>1</v>
      </c>
      <c r="AP122" t="s">
        <v>189</v>
      </c>
      <c r="AR122" t="s">
        <v>187</v>
      </c>
    </row>
    <row r="125" spans="39:47">
      <c r="AM125">
        <v>27</v>
      </c>
      <c r="AN125" t="s">
        <v>468</v>
      </c>
      <c r="AO125">
        <v>2</v>
      </c>
      <c r="AP125" t="s">
        <v>51</v>
      </c>
      <c r="AQ125" t="s">
        <v>205</v>
      </c>
      <c r="AR125" t="s">
        <v>187</v>
      </c>
      <c r="AS125">
        <v>200000</v>
      </c>
      <c r="AT125">
        <v>250000</v>
      </c>
      <c r="AU125">
        <v>41406</v>
      </c>
    </row>
    <row r="128" spans="39:47">
      <c r="AM128">
        <v>28</v>
      </c>
      <c r="AN128" t="s">
        <v>468</v>
      </c>
      <c r="AO128">
        <v>3</v>
      </c>
      <c r="AP128" t="s">
        <v>50</v>
      </c>
      <c r="AQ128" t="s">
        <v>206</v>
      </c>
      <c r="AR128" t="s">
        <v>187</v>
      </c>
      <c r="AS128">
        <v>200000</v>
      </c>
      <c r="AT128">
        <v>250000</v>
      </c>
      <c r="AU128">
        <v>41406</v>
      </c>
    </row>
    <row r="131" spans="39:47">
      <c r="AM131">
        <v>29</v>
      </c>
      <c r="AN131" t="s">
        <v>468</v>
      </c>
      <c r="AO131">
        <v>4</v>
      </c>
      <c r="AP131" t="s">
        <v>198</v>
      </c>
      <c r="AQ131" t="s">
        <v>207</v>
      </c>
      <c r="AR131" t="s">
        <v>187</v>
      </c>
      <c r="AS131">
        <v>200000</v>
      </c>
      <c r="AT131">
        <v>250000</v>
      </c>
      <c r="AU131">
        <v>41406</v>
      </c>
    </row>
    <row r="134" spans="39:47">
      <c r="AM134">
        <v>30</v>
      </c>
      <c r="AN134" t="s">
        <v>468</v>
      </c>
      <c r="AO134">
        <v>5</v>
      </c>
      <c r="AP134" t="s">
        <v>189</v>
      </c>
      <c r="AR134" t="s">
        <v>187</v>
      </c>
      <c r="AS134">
        <v>110000</v>
      </c>
      <c r="AT134">
        <v>160000</v>
      </c>
    </row>
    <row r="137" spans="39:47">
      <c r="AM137">
        <v>31</v>
      </c>
      <c r="AN137" t="s">
        <v>468</v>
      </c>
      <c r="AO137">
        <v>6</v>
      </c>
      <c r="AP137" t="s">
        <v>201</v>
      </c>
      <c r="AQ137" t="s">
        <v>208</v>
      </c>
      <c r="AR137" t="s">
        <v>187</v>
      </c>
      <c r="AS137">
        <v>110000</v>
      </c>
      <c r="AT137">
        <v>160000</v>
      </c>
      <c r="AU137">
        <v>152148</v>
      </c>
    </row>
    <row r="140" spans="39:47">
      <c r="AM140">
        <v>32</v>
      </c>
      <c r="AN140" t="s">
        <v>469</v>
      </c>
      <c r="AO140">
        <v>0</v>
      </c>
      <c r="AP140" t="s">
        <v>52</v>
      </c>
      <c r="AQ140" t="s">
        <v>204</v>
      </c>
      <c r="AR140" t="s">
        <v>187</v>
      </c>
      <c r="AS140">
        <v>110000</v>
      </c>
      <c r="AT140">
        <v>160000</v>
      </c>
      <c r="AU140">
        <v>196488</v>
      </c>
    </row>
    <row r="143" spans="39:47">
      <c r="AM143">
        <v>33</v>
      </c>
      <c r="AN143" t="s">
        <v>469</v>
      </c>
      <c r="AO143">
        <v>1</v>
      </c>
      <c r="AP143" t="s">
        <v>189</v>
      </c>
      <c r="AR143" t="s">
        <v>187</v>
      </c>
    </row>
    <row r="146" spans="39:47">
      <c r="AM146">
        <v>34</v>
      </c>
      <c r="AN146" t="s">
        <v>469</v>
      </c>
      <c r="AO146">
        <v>2</v>
      </c>
      <c r="AP146" t="s">
        <v>51</v>
      </c>
      <c r="AQ146" t="s">
        <v>205</v>
      </c>
      <c r="AR146" t="s">
        <v>187</v>
      </c>
      <c r="AS146">
        <v>200000</v>
      </c>
      <c r="AT146">
        <v>250000</v>
      </c>
      <c r="AU146">
        <v>41406</v>
      </c>
    </row>
    <row r="149" spans="39:47">
      <c r="AM149">
        <v>35</v>
      </c>
      <c r="AN149" t="s">
        <v>469</v>
      </c>
      <c r="AO149">
        <v>3</v>
      </c>
      <c r="AP149" t="s">
        <v>50</v>
      </c>
      <c r="AQ149" t="s">
        <v>206</v>
      </c>
      <c r="AR149" t="s">
        <v>187</v>
      </c>
      <c r="AS149">
        <v>200000</v>
      </c>
      <c r="AT149">
        <v>250000</v>
      </c>
      <c r="AU149">
        <v>41406</v>
      </c>
    </row>
    <row r="152" spans="39:47">
      <c r="AM152">
        <v>36</v>
      </c>
      <c r="AN152" t="s">
        <v>469</v>
      </c>
      <c r="AO152">
        <v>4</v>
      </c>
      <c r="AP152" t="s">
        <v>198</v>
      </c>
      <c r="AQ152" t="s">
        <v>207</v>
      </c>
      <c r="AR152" t="s">
        <v>187</v>
      </c>
      <c r="AS152">
        <v>200000</v>
      </c>
      <c r="AT152">
        <v>250000</v>
      </c>
      <c r="AU152">
        <v>41406</v>
      </c>
    </row>
    <row r="155" spans="39:47">
      <c r="AM155">
        <v>37</v>
      </c>
      <c r="AN155" t="s">
        <v>469</v>
      </c>
      <c r="AO155">
        <v>5</v>
      </c>
      <c r="AP155" t="s">
        <v>189</v>
      </c>
      <c r="AR155" t="s">
        <v>187</v>
      </c>
      <c r="AS155">
        <v>110000</v>
      </c>
      <c r="AT155">
        <v>160000</v>
      </c>
    </row>
    <row r="158" spans="39:47">
      <c r="AM158">
        <v>38</v>
      </c>
      <c r="AN158" t="s">
        <v>469</v>
      </c>
      <c r="AO158">
        <v>6</v>
      </c>
      <c r="AP158" t="s">
        <v>201</v>
      </c>
      <c r="AQ158" t="s">
        <v>208</v>
      </c>
      <c r="AR158" t="s">
        <v>187</v>
      </c>
      <c r="AS158">
        <v>110000</v>
      </c>
      <c r="AT158">
        <v>160000</v>
      </c>
      <c r="AU158">
        <v>152148</v>
      </c>
    </row>
    <row r="161" spans="39:47">
      <c r="AM161">
        <v>39</v>
      </c>
      <c r="AN161" t="s">
        <v>470</v>
      </c>
      <c r="AO161">
        <v>0</v>
      </c>
      <c r="AP161" t="s">
        <v>209</v>
      </c>
      <c r="AQ161" t="s">
        <v>210</v>
      </c>
      <c r="AR161" t="s">
        <v>187</v>
      </c>
      <c r="AS161">
        <v>110000</v>
      </c>
      <c r="AT161">
        <v>160000</v>
      </c>
      <c r="AU161">
        <v>2444442</v>
      </c>
    </row>
    <row r="164" spans="39:47">
      <c r="AM164">
        <v>40</v>
      </c>
      <c r="AN164" t="s">
        <v>470</v>
      </c>
      <c r="AO164">
        <v>1</v>
      </c>
      <c r="AP164" t="s">
        <v>89</v>
      </c>
      <c r="AQ164" t="s">
        <v>211</v>
      </c>
      <c r="AR164" t="s">
        <v>187</v>
      </c>
      <c r="AS164">
        <v>200000</v>
      </c>
      <c r="AT164">
        <v>250000</v>
      </c>
      <c r="AU164">
        <v>118662</v>
      </c>
    </row>
    <row r="167" spans="39:47">
      <c r="AM167">
        <v>41</v>
      </c>
      <c r="AN167" t="s">
        <v>470</v>
      </c>
      <c r="AO167">
        <v>2</v>
      </c>
      <c r="AP167" t="s">
        <v>53</v>
      </c>
      <c r="AQ167" t="s">
        <v>212</v>
      </c>
      <c r="AR167" t="s">
        <v>187</v>
      </c>
      <c r="AS167">
        <v>110000</v>
      </c>
      <c r="AT167">
        <v>160000</v>
      </c>
      <c r="AU167">
        <v>118662</v>
      </c>
    </row>
    <row r="170" spans="39:47">
      <c r="AM170">
        <v>42</v>
      </c>
      <c r="AN170" t="s">
        <v>470</v>
      </c>
      <c r="AO170">
        <v>3</v>
      </c>
      <c r="AP170" t="s">
        <v>88</v>
      </c>
      <c r="AQ170" t="s">
        <v>213</v>
      </c>
      <c r="AR170" t="s">
        <v>187</v>
      </c>
      <c r="AS170">
        <v>200000</v>
      </c>
      <c r="AT170">
        <v>250000</v>
      </c>
      <c r="AU170">
        <v>118662</v>
      </c>
    </row>
    <row r="173" spans="39:47">
      <c r="AM173">
        <v>43</v>
      </c>
      <c r="AN173" t="s">
        <v>470</v>
      </c>
      <c r="AO173">
        <v>4</v>
      </c>
      <c r="AP173" t="s">
        <v>189</v>
      </c>
      <c r="AR173" t="s">
        <v>187</v>
      </c>
    </row>
    <row r="176" spans="39:47">
      <c r="AM176">
        <v>44</v>
      </c>
      <c r="AN176" t="s">
        <v>470</v>
      </c>
      <c r="AO176">
        <v>5</v>
      </c>
      <c r="AP176" t="s">
        <v>214</v>
      </c>
      <c r="AQ176" t="s">
        <v>215</v>
      </c>
      <c r="AR176" t="s">
        <v>187</v>
      </c>
      <c r="AS176">
        <v>110000</v>
      </c>
      <c r="AT176">
        <v>160000</v>
      </c>
      <c r="AU176">
        <v>118662</v>
      </c>
    </row>
    <row r="179" spans="39:47">
      <c r="AM179">
        <v>45</v>
      </c>
      <c r="AN179" t="s">
        <v>471</v>
      </c>
      <c r="AO179">
        <v>0</v>
      </c>
      <c r="AP179" t="s">
        <v>209</v>
      </c>
      <c r="AQ179" t="s">
        <v>210</v>
      </c>
      <c r="AR179" t="s">
        <v>187</v>
      </c>
      <c r="AS179">
        <v>110000</v>
      </c>
      <c r="AT179">
        <v>160000</v>
      </c>
      <c r="AU179">
        <v>2444442</v>
      </c>
    </row>
    <row r="182" spans="39:47">
      <c r="AM182">
        <v>46</v>
      </c>
      <c r="AN182" t="s">
        <v>471</v>
      </c>
      <c r="AO182">
        <v>1</v>
      </c>
      <c r="AP182" t="s">
        <v>89</v>
      </c>
      <c r="AQ182" t="s">
        <v>211</v>
      </c>
      <c r="AR182" t="s">
        <v>187</v>
      </c>
      <c r="AS182">
        <v>200000</v>
      </c>
      <c r="AT182">
        <v>250000</v>
      </c>
      <c r="AU182">
        <v>118662</v>
      </c>
    </row>
    <row r="185" spans="39:47">
      <c r="AM185">
        <v>47</v>
      </c>
      <c r="AN185" t="s">
        <v>471</v>
      </c>
      <c r="AO185">
        <v>2</v>
      </c>
      <c r="AP185" t="s">
        <v>53</v>
      </c>
      <c r="AQ185" t="s">
        <v>212</v>
      </c>
      <c r="AR185" t="s">
        <v>187</v>
      </c>
      <c r="AS185">
        <v>110000</v>
      </c>
      <c r="AT185">
        <v>160000</v>
      </c>
      <c r="AU185">
        <v>118662</v>
      </c>
    </row>
    <row r="188" spans="39:47">
      <c r="AM188">
        <v>48</v>
      </c>
      <c r="AN188" t="s">
        <v>471</v>
      </c>
      <c r="AO188">
        <v>3</v>
      </c>
      <c r="AP188" t="s">
        <v>88</v>
      </c>
      <c r="AQ188" t="s">
        <v>213</v>
      </c>
      <c r="AR188" t="s">
        <v>187</v>
      </c>
      <c r="AS188">
        <v>200000</v>
      </c>
      <c r="AT188">
        <v>250000</v>
      </c>
      <c r="AU188">
        <v>118662</v>
      </c>
    </row>
    <row r="191" spans="39:47">
      <c r="AM191">
        <v>49</v>
      </c>
      <c r="AN191" t="s">
        <v>471</v>
      </c>
      <c r="AO191">
        <v>4</v>
      </c>
      <c r="AP191" t="s">
        <v>189</v>
      </c>
      <c r="AR191" t="s">
        <v>187</v>
      </c>
    </row>
    <row r="194" spans="39:47">
      <c r="AM194">
        <v>50</v>
      </c>
      <c r="AN194" t="s">
        <v>471</v>
      </c>
      <c r="AO194">
        <v>5</v>
      </c>
      <c r="AP194" t="s">
        <v>214</v>
      </c>
      <c r="AQ194" t="s">
        <v>215</v>
      </c>
      <c r="AR194" t="s">
        <v>187</v>
      </c>
      <c r="AS194">
        <v>110000</v>
      </c>
      <c r="AT194">
        <v>160000</v>
      </c>
      <c r="AU194">
        <v>118662</v>
      </c>
    </row>
    <row r="197" spans="39:47">
      <c r="AM197">
        <v>51</v>
      </c>
      <c r="AN197" t="s">
        <v>472</v>
      </c>
      <c r="AO197">
        <v>0</v>
      </c>
      <c r="AP197" t="s">
        <v>86</v>
      </c>
      <c r="AQ197" t="s">
        <v>216</v>
      </c>
      <c r="AR197" t="s">
        <v>187</v>
      </c>
      <c r="AS197">
        <v>110000</v>
      </c>
      <c r="AT197">
        <v>160000</v>
      </c>
      <c r="AU197">
        <v>49955</v>
      </c>
    </row>
    <row r="200" spans="39:47">
      <c r="AM200">
        <v>52</v>
      </c>
      <c r="AN200" t="s">
        <v>472</v>
      </c>
      <c r="AO200">
        <v>1</v>
      </c>
      <c r="AP200" t="s">
        <v>89</v>
      </c>
      <c r="AQ200" t="s">
        <v>217</v>
      </c>
      <c r="AR200" t="s">
        <v>187</v>
      </c>
      <c r="AS200">
        <v>200000</v>
      </c>
      <c r="AT200">
        <v>250000</v>
      </c>
      <c r="AU200">
        <v>129199</v>
      </c>
    </row>
    <row r="203" spans="39:47">
      <c r="AM203">
        <v>53</v>
      </c>
      <c r="AN203" t="s">
        <v>472</v>
      </c>
      <c r="AO203">
        <v>2</v>
      </c>
      <c r="AP203" t="s">
        <v>53</v>
      </c>
      <c r="AQ203" t="s">
        <v>218</v>
      </c>
      <c r="AR203" t="s">
        <v>187</v>
      </c>
      <c r="AS203">
        <v>110000</v>
      </c>
      <c r="AT203">
        <v>160000</v>
      </c>
      <c r="AU203">
        <v>129199</v>
      </c>
    </row>
    <row r="206" spans="39:47">
      <c r="AM206">
        <v>54</v>
      </c>
      <c r="AN206" t="s">
        <v>472</v>
      </c>
      <c r="AO206">
        <v>3</v>
      </c>
      <c r="AP206" t="s">
        <v>50</v>
      </c>
      <c r="AQ206" t="s">
        <v>219</v>
      </c>
      <c r="AR206" t="s">
        <v>187</v>
      </c>
      <c r="AS206">
        <v>200000</v>
      </c>
      <c r="AT206">
        <v>250000</v>
      </c>
      <c r="AU206">
        <v>129199</v>
      </c>
    </row>
    <row r="209" spans="39:47">
      <c r="AM209">
        <v>55</v>
      </c>
      <c r="AN209" t="s">
        <v>472</v>
      </c>
      <c r="AO209">
        <v>4</v>
      </c>
      <c r="AP209" t="s">
        <v>220</v>
      </c>
      <c r="AQ209" t="s">
        <v>221</v>
      </c>
      <c r="AR209" t="s">
        <v>187</v>
      </c>
      <c r="AS209">
        <v>110000</v>
      </c>
      <c r="AT209">
        <v>160000</v>
      </c>
      <c r="AU209">
        <v>129199</v>
      </c>
    </row>
    <row r="212" spans="39:47">
      <c r="AM212">
        <v>56</v>
      </c>
      <c r="AN212" t="s">
        <v>472</v>
      </c>
      <c r="AO212">
        <v>5</v>
      </c>
      <c r="AP212" t="s">
        <v>189</v>
      </c>
      <c r="AR212" t="s">
        <v>187</v>
      </c>
    </row>
    <row r="215" spans="39:47">
      <c r="AM215">
        <v>57</v>
      </c>
      <c r="AN215" t="s">
        <v>472</v>
      </c>
      <c r="AO215">
        <v>6</v>
      </c>
      <c r="AP215" t="s">
        <v>222</v>
      </c>
      <c r="AQ215" t="s">
        <v>223</v>
      </c>
      <c r="AR215" t="s">
        <v>187</v>
      </c>
      <c r="AS215">
        <v>110000</v>
      </c>
      <c r="AT215">
        <v>160000</v>
      </c>
      <c r="AU215">
        <v>129199</v>
      </c>
    </row>
    <row r="218" spans="39:47">
      <c r="AM218">
        <v>58</v>
      </c>
      <c r="AN218" t="s">
        <v>473</v>
      </c>
      <c r="AO218">
        <v>0</v>
      </c>
      <c r="AP218" t="s">
        <v>52</v>
      </c>
      <c r="AQ218" t="s">
        <v>224</v>
      </c>
      <c r="AR218" t="s">
        <v>187</v>
      </c>
      <c r="AS218">
        <v>110000</v>
      </c>
      <c r="AT218">
        <v>160000</v>
      </c>
      <c r="AU218">
        <v>60781</v>
      </c>
    </row>
    <row r="221" spans="39:47">
      <c r="AM221">
        <v>59</v>
      </c>
      <c r="AN221" t="s">
        <v>473</v>
      </c>
      <c r="AO221">
        <v>1</v>
      </c>
      <c r="AP221" t="s">
        <v>189</v>
      </c>
      <c r="AR221" t="s">
        <v>187</v>
      </c>
    </row>
    <row r="224" spans="39:47">
      <c r="AM224">
        <v>60</v>
      </c>
      <c r="AN224" t="s">
        <v>473</v>
      </c>
      <c r="AO224">
        <v>2</v>
      </c>
      <c r="AP224" t="s">
        <v>225</v>
      </c>
      <c r="AQ224" t="s">
        <v>226</v>
      </c>
      <c r="AR224" t="s">
        <v>187</v>
      </c>
      <c r="AS224">
        <v>110000</v>
      </c>
      <c r="AT224">
        <v>160000</v>
      </c>
      <c r="AU224">
        <v>106304</v>
      </c>
    </row>
    <row r="227" spans="39:47">
      <c r="AM227">
        <v>61</v>
      </c>
      <c r="AN227" t="s">
        <v>473</v>
      </c>
      <c r="AO227">
        <v>3</v>
      </c>
      <c r="AP227" t="s">
        <v>51</v>
      </c>
      <c r="AQ227" t="s">
        <v>227</v>
      </c>
      <c r="AR227" t="s">
        <v>187</v>
      </c>
      <c r="AS227">
        <v>200000</v>
      </c>
      <c r="AT227">
        <v>250000</v>
      </c>
      <c r="AU227">
        <v>106304</v>
      </c>
    </row>
    <row r="230" spans="39:47">
      <c r="AM230">
        <v>62</v>
      </c>
      <c r="AN230" t="s">
        <v>473</v>
      </c>
      <c r="AO230">
        <v>4</v>
      </c>
      <c r="AP230" t="s">
        <v>198</v>
      </c>
      <c r="AQ230" t="s">
        <v>228</v>
      </c>
      <c r="AR230" t="s">
        <v>187</v>
      </c>
      <c r="AS230">
        <v>200000</v>
      </c>
      <c r="AT230">
        <v>250000</v>
      </c>
      <c r="AU230">
        <v>106304</v>
      </c>
    </row>
    <row r="233" spans="39:47">
      <c r="AM233">
        <v>63</v>
      </c>
      <c r="AN233" t="s">
        <v>473</v>
      </c>
      <c r="AO233">
        <v>5</v>
      </c>
      <c r="AP233" t="s">
        <v>229</v>
      </c>
      <c r="AQ233" t="s">
        <v>230</v>
      </c>
      <c r="AR233" t="s">
        <v>187</v>
      </c>
      <c r="AS233">
        <v>110000</v>
      </c>
      <c r="AT233">
        <v>160000</v>
      </c>
      <c r="AU233">
        <v>106304</v>
      </c>
    </row>
    <row r="236" spans="39:47">
      <c r="AM236">
        <v>64</v>
      </c>
      <c r="AN236" t="s">
        <v>474</v>
      </c>
      <c r="AO236">
        <v>0</v>
      </c>
      <c r="AP236" t="s">
        <v>231</v>
      </c>
      <c r="AQ236" t="s">
        <v>232</v>
      </c>
      <c r="AR236" t="s">
        <v>187</v>
      </c>
      <c r="AS236">
        <v>110000</v>
      </c>
      <c r="AT236">
        <v>160000</v>
      </c>
      <c r="AU236">
        <v>2251449</v>
      </c>
    </row>
    <row r="239" spans="39:47">
      <c r="AM239">
        <v>65</v>
      </c>
      <c r="AN239" t="s">
        <v>474</v>
      </c>
      <c r="AO239">
        <v>1</v>
      </c>
      <c r="AP239" t="s">
        <v>51</v>
      </c>
      <c r="AQ239" t="s">
        <v>233</v>
      </c>
      <c r="AR239" t="s">
        <v>187</v>
      </c>
      <c r="AS239">
        <v>200000</v>
      </c>
      <c r="AT239">
        <v>250000</v>
      </c>
      <c r="AU239">
        <v>114028</v>
      </c>
    </row>
    <row r="242" spans="39:47">
      <c r="AM242">
        <v>66</v>
      </c>
      <c r="AN242" t="s">
        <v>474</v>
      </c>
      <c r="AO242">
        <v>2</v>
      </c>
      <c r="AP242" t="s">
        <v>234</v>
      </c>
      <c r="AQ242" t="s">
        <v>235</v>
      </c>
      <c r="AR242" t="s">
        <v>187</v>
      </c>
      <c r="AS242">
        <v>110000</v>
      </c>
      <c r="AT242">
        <v>160000</v>
      </c>
      <c r="AU242">
        <v>114028</v>
      </c>
    </row>
    <row r="245" spans="39:47">
      <c r="AM245">
        <v>67</v>
      </c>
      <c r="AN245" t="s">
        <v>474</v>
      </c>
      <c r="AO245">
        <v>3</v>
      </c>
      <c r="AP245" t="s">
        <v>50</v>
      </c>
      <c r="AQ245" t="s">
        <v>236</v>
      </c>
      <c r="AR245" t="s">
        <v>187</v>
      </c>
      <c r="AS245">
        <v>200000</v>
      </c>
      <c r="AT245">
        <v>250000</v>
      </c>
      <c r="AU245">
        <v>114028</v>
      </c>
    </row>
    <row r="248" spans="39:47">
      <c r="AM248">
        <v>68</v>
      </c>
      <c r="AN248" t="s">
        <v>474</v>
      </c>
      <c r="AO248">
        <v>4</v>
      </c>
      <c r="AP248" t="s">
        <v>237</v>
      </c>
      <c r="AQ248" t="s">
        <v>238</v>
      </c>
      <c r="AR248" t="s">
        <v>187</v>
      </c>
      <c r="AS248">
        <v>110000</v>
      </c>
      <c r="AT248">
        <v>160000</v>
      </c>
      <c r="AU248">
        <v>114028</v>
      </c>
    </row>
    <row r="251" spans="39:47">
      <c r="AM251">
        <v>69</v>
      </c>
      <c r="AN251" t="s">
        <v>475</v>
      </c>
      <c r="AO251">
        <v>0</v>
      </c>
      <c r="AP251" t="s">
        <v>239</v>
      </c>
      <c r="AQ251" t="s">
        <v>240</v>
      </c>
      <c r="AR251" t="s">
        <v>187</v>
      </c>
      <c r="AS251">
        <v>110000</v>
      </c>
      <c r="AT251">
        <v>160000</v>
      </c>
      <c r="AU251">
        <v>117937</v>
      </c>
    </row>
    <row r="254" spans="39:47">
      <c r="AM254">
        <v>70</v>
      </c>
      <c r="AN254" t="s">
        <v>476</v>
      </c>
      <c r="AO254">
        <v>0</v>
      </c>
      <c r="AP254" t="s">
        <v>231</v>
      </c>
      <c r="AQ254" t="s">
        <v>232</v>
      </c>
      <c r="AR254" t="s">
        <v>187</v>
      </c>
      <c r="AS254">
        <v>110000</v>
      </c>
      <c r="AT254">
        <v>160000</v>
      </c>
      <c r="AU254">
        <v>2251449</v>
      </c>
    </row>
    <row r="257" spans="39:47">
      <c r="AM257">
        <v>71</v>
      </c>
      <c r="AN257" t="s">
        <v>476</v>
      </c>
      <c r="AO257">
        <v>1</v>
      </c>
      <c r="AP257" t="s">
        <v>189</v>
      </c>
      <c r="AR257" t="s">
        <v>187</v>
      </c>
    </row>
    <row r="260" spans="39:47">
      <c r="AM260">
        <v>72</v>
      </c>
      <c r="AN260" t="s">
        <v>476</v>
      </c>
      <c r="AO260">
        <v>2</v>
      </c>
      <c r="AP260" t="s">
        <v>51</v>
      </c>
      <c r="AQ260" t="s">
        <v>241</v>
      </c>
      <c r="AR260" t="s">
        <v>187</v>
      </c>
      <c r="AS260">
        <v>200000</v>
      </c>
      <c r="AT260">
        <v>250000</v>
      </c>
      <c r="AU260">
        <v>104215</v>
      </c>
    </row>
    <row r="263" spans="39:47">
      <c r="AM263">
        <v>73</v>
      </c>
      <c r="AN263" t="s">
        <v>476</v>
      </c>
      <c r="AO263">
        <v>3</v>
      </c>
      <c r="AP263" t="s">
        <v>189</v>
      </c>
      <c r="AR263" t="s">
        <v>187</v>
      </c>
    </row>
    <row r="266" spans="39:47">
      <c r="AM266">
        <v>74</v>
      </c>
      <c r="AN266" t="s">
        <v>476</v>
      </c>
      <c r="AO266">
        <v>4</v>
      </c>
      <c r="AP266" t="s">
        <v>53</v>
      </c>
      <c r="AQ266" t="s">
        <v>242</v>
      </c>
      <c r="AR266" t="s">
        <v>187</v>
      </c>
      <c r="AS266">
        <v>110000</v>
      </c>
      <c r="AT266">
        <v>160000</v>
      </c>
      <c r="AU266">
        <v>104215</v>
      </c>
    </row>
    <row r="269" spans="39:47">
      <c r="AM269">
        <v>75</v>
      </c>
      <c r="AN269" t="s">
        <v>476</v>
      </c>
      <c r="AO269">
        <v>5</v>
      </c>
      <c r="AP269" t="s">
        <v>243</v>
      </c>
      <c r="AQ269" t="s">
        <v>244</v>
      </c>
      <c r="AR269" t="s">
        <v>187</v>
      </c>
      <c r="AS269">
        <v>110000</v>
      </c>
      <c r="AT269">
        <v>160000</v>
      </c>
      <c r="AU269">
        <v>104215</v>
      </c>
    </row>
    <row r="272" spans="39:47">
      <c r="AM272">
        <v>76</v>
      </c>
      <c r="AN272" t="s">
        <v>477</v>
      </c>
      <c r="AO272">
        <v>0</v>
      </c>
      <c r="AP272" t="s">
        <v>239</v>
      </c>
      <c r="AQ272" t="s">
        <v>245</v>
      </c>
      <c r="AR272" t="s">
        <v>187</v>
      </c>
      <c r="AS272">
        <v>110000</v>
      </c>
      <c r="AT272">
        <v>160000</v>
      </c>
      <c r="AU272">
        <v>45809</v>
      </c>
    </row>
    <row r="275" spans="39:47">
      <c r="AM275">
        <v>77</v>
      </c>
      <c r="AN275" t="s">
        <v>478</v>
      </c>
      <c r="AO275">
        <v>0</v>
      </c>
      <c r="AP275" t="s">
        <v>86</v>
      </c>
      <c r="AQ275" t="s">
        <v>246</v>
      </c>
      <c r="AR275" t="s">
        <v>187</v>
      </c>
      <c r="AS275">
        <v>110000</v>
      </c>
      <c r="AT275">
        <v>160000</v>
      </c>
      <c r="AU275">
        <v>230046</v>
      </c>
    </row>
    <row r="278" spans="39:47">
      <c r="AM278">
        <v>78</v>
      </c>
      <c r="AN278" t="s">
        <v>478</v>
      </c>
      <c r="AO278">
        <v>1</v>
      </c>
      <c r="AP278" t="s">
        <v>89</v>
      </c>
      <c r="AQ278" t="s">
        <v>247</v>
      </c>
      <c r="AR278" t="s">
        <v>187</v>
      </c>
      <c r="AS278">
        <v>200000</v>
      </c>
      <c r="AT278">
        <v>250000</v>
      </c>
      <c r="AU278">
        <v>111924</v>
      </c>
    </row>
    <row r="281" spans="39:47">
      <c r="AM281">
        <v>79</v>
      </c>
      <c r="AN281" t="s">
        <v>478</v>
      </c>
      <c r="AO281">
        <v>2</v>
      </c>
      <c r="AP281" t="s">
        <v>53</v>
      </c>
      <c r="AQ281" t="s">
        <v>248</v>
      </c>
      <c r="AR281" t="s">
        <v>187</v>
      </c>
      <c r="AS281">
        <v>110000</v>
      </c>
      <c r="AT281">
        <v>160000</v>
      </c>
      <c r="AU281">
        <v>111924</v>
      </c>
    </row>
    <row r="284" spans="39:47">
      <c r="AM284">
        <v>80</v>
      </c>
      <c r="AN284" t="s">
        <v>478</v>
      </c>
      <c r="AO284">
        <v>3</v>
      </c>
      <c r="AP284" t="s">
        <v>88</v>
      </c>
      <c r="AQ284" t="s">
        <v>249</v>
      </c>
      <c r="AR284" t="s">
        <v>187</v>
      </c>
      <c r="AS284">
        <v>200000</v>
      </c>
      <c r="AT284">
        <v>250000</v>
      </c>
      <c r="AU284">
        <v>111924</v>
      </c>
    </row>
    <row r="287" spans="39:47">
      <c r="AM287">
        <v>81</v>
      </c>
      <c r="AN287" t="s">
        <v>478</v>
      </c>
      <c r="AO287">
        <v>4</v>
      </c>
      <c r="AP287" t="s">
        <v>91</v>
      </c>
      <c r="AQ287" t="s">
        <v>250</v>
      </c>
      <c r="AR287" t="s">
        <v>187</v>
      </c>
      <c r="AS287">
        <v>110000</v>
      </c>
      <c r="AT287">
        <v>160000</v>
      </c>
      <c r="AU287">
        <v>111924</v>
      </c>
    </row>
    <row r="290" spans="39:47">
      <c r="AM290">
        <v>82</v>
      </c>
      <c r="AN290" t="s">
        <v>478</v>
      </c>
      <c r="AO290">
        <v>5</v>
      </c>
      <c r="AP290" t="s">
        <v>189</v>
      </c>
      <c r="AR290" t="s">
        <v>187</v>
      </c>
    </row>
    <row r="293" spans="39:47">
      <c r="AM293">
        <v>83</v>
      </c>
      <c r="AN293" t="s">
        <v>478</v>
      </c>
      <c r="AO293">
        <v>6</v>
      </c>
      <c r="AP293" t="s">
        <v>251</v>
      </c>
      <c r="AQ293" t="s">
        <v>252</v>
      </c>
      <c r="AR293" t="s">
        <v>187</v>
      </c>
      <c r="AS293">
        <v>200000</v>
      </c>
      <c r="AT293">
        <v>250000</v>
      </c>
      <c r="AU293">
        <v>111924</v>
      </c>
    </row>
    <row r="296" spans="39:47">
      <c r="AM296">
        <v>84</v>
      </c>
      <c r="AN296" t="s">
        <v>479</v>
      </c>
      <c r="AO296">
        <v>0</v>
      </c>
      <c r="AP296" t="s">
        <v>86</v>
      </c>
      <c r="AQ296" t="s">
        <v>246</v>
      </c>
      <c r="AR296" t="s">
        <v>187</v>
      </c>
      <c r="AS296">
        <v>110000</v>
      </c>
      <c r="AT296">
        <v>160000</v>
      </c>
      <c r="AU296">
        <v>230046</v>
      </c>
    </row>
    <row r="299" spans="39:47">
      <c r="AM299">
        <v>85</v>
      </c>
      <c r="AN299" t="s">
        <v>479</v>
      </c>
      <c r="AO299">
        <v>1</v>
      </c>
      <c r="AP299" t="s">
        <v>89</v>
      </c>
      <c r="AQ299" t="s">
        <v>253</v>
      </c>
      <c r="AR299" t="s">
        <v>187</v>
      </c>
      <c r="AS299">
        <v>200000</v>
      </c>
      <c r="AT299">
        <v>250000</v>
      </c>
      <c r="AU299">
        <v>111950</v>
      </c>
    </row>
    <row r="302" spans="39:47">
      <c r="AM302">
        <v>86</v>
      </c>
      <c r="AN302" t="s">
        <v>479</v>
      </c>
      <c r="AO302">
        <v>2</v>
      </c>
      <c r="AP302" t="s">
        <v>53</v>
      </c>
      <c r="AQ302" t="s">
        <v>254</v>
      </c>
      <c r="AR302" t="s">
        <v>187</v>
      </c>
      <c r="AS302">
        <v>110000</v>
      </c>
      <c r="AT302">
        <v>160000</v>
      </c>
      <c r="AU302">
        <v>111950</v>
      </c>
    </row>
    <row r="305" spans="39:47">
      <c r="AM305">
        <v>87</v>
      </c>
      <c r="AN305" t="s">
        <v>479</v>
      </c>
      <c r="AO305">
        <v>3</v>
      </c>
      <c r="AP305" t="s">
        <v>88</v>
      </c>
      <c r="AQ305" t="s">
        <v>255</v>
      </c>
      <c r="AR305" t="s">
        <v>187</v>
      </c>
      <c r="AS305">
        <v>200000</v>
      </c>
      <c r="AT305">
        <v>250000</v>
      </c>
      <c r="AU305">
        <v>111950</v>
      </c>
    </row>
    <row r="308" spans="39:47">
      <c r="AM308">
        <v>88</v>
      </c>
      <c r="AN308" t="s">
        <v>479</v>
      </c>
      <c r="AO308">
        <v>4</v>
      </c>
      <c r="AP308" t="s">
        <v>91</v>
      </c>
      <c r="AQ308" t="s">
        <v>256</v>
      </c>
      <c r="AR308" t="s">
        <v>187</v>
      </c>
      <c r="AS308">
        <v>110000</v>
      </c>
      <c r="AT308">
        <v>160000</v>
      </c>
      <c r="AU308">
        <v>111950</v>
      </c>
    </row>
    <row r="311" spans="39:47">
      <c r="AM311">
        <v>89</v>
      </c>
      <c r="AN311" t="s">
        <v>479</v>
      </c>
      <c r="AO311">
        <v>5</v>
      </c>
      <c r="AP311" t="s">
        <v>189</v>
      </c>
      <c r="AR311" t="s">
        <v>187</v>
      </c>
    </row>
    <row r="314" spans="39:47">
      <c r="AM314">
        <v>90</v>
      </c>
      <c r="AN314" t="s">
        <v>479</v>
      </c>
      <c r="AO314">
        <v>6</v>
      </c>
      <c r="AP314" t="s">
        <v>251</v>
      </c>
      <c r="AQ314" t="s">
        <v>257</v>
      </c>
      <c r="AR314" t="s">
        <v>187</v>
      </c>
      <c r="AS314">
        <v>200000</v>
      </c>
      <c r="AT314">
        <v>250000</v>
      </c>
      <c r="AU314">
        <v>111950</v>
      </c>
    </row>
    <row r="317" spans="39:47">
      <c r="AM317">
        <v>91</v>
      </c>
      <c r="AN317" t="s">
        <v>480</v>
      </c>
      <c r="AO317">
        <v>1</v>
      </c>
      <c r="AP317" t="s">
        <v>51</v>
      </c>
      <c r="AQ317" t="s">
        <v>258</v>
      </c>
      <c r="AR317" t="s">
        <v>187</v>
      </c>
      <c r="AS317">
        <v>200000</v>
      </c>
      <c r="AT317">
        <v>250000</v>
      </c>
      <c r="AU317">
        <v>110584</v>
      </c>
    </row>
    <row r="320" spans="39:47">
      <c r="AM320">
        <v>92</v>
      </c>
      <c r="AN320" t="s">
        <v>480</v>
      </c>
      <c r="AO320">
        <v>2</v>
      </c>
      <c r="AP320" t="s">
        <v>259</v>
      </c>
      <c r="AQ320" t="s">
        <v>260</v>
      </c>
      <c r="AR320" t="s">
        <v>187</v>
      </c>
      <c r="AS320">
        <v>200000</v>
      </c>
      <c r="AT320">
        <v>250000</v>
      </c>
      <c r="AU320">
        <v>110584</v>
      </c>
    </row>
    <row r="323" spans="39:47">
      <c r="AM323">
        <v>93</v>
      </c>
      <c r="AN323" t="s">
        <v>480</v>
      </c>
      <c r="AO323">
        <v>3</v>
      </c>
      <c r="AP323" t="s">
        <v>261</v>
      </c>
      <c r="AQ323" t="s">
        <v>262</v>
      </c>
      <c r="AR323" t="s">
        <v>187</v>
      </c>
      <c r="AS323">
        <v>200000</v>
      </c>
      <c r="AT323">
        <v>250000</v>
      </c>
      <c r="AU323">
        <v>110584</v>
      </c>
    </row>
    <row r="326" spans="39:47">
      <c r="AM326">
        <v>94</v>
      </c>
      <c r="AN326" t="s">
        <v>480</v>
      </c>
      <c r="AO326">
        <v>4</v>
      </c>
      <c r="AP326" t="s">
        <v>198</v>
      </c>
      <c r="AQ326" t="s">
        <v>263</v>
      </c>
      <c r="AR326" t="s">
        <v>187</v>
      </c>
      <c r="AS326">
        <v>200000</v>
      </c>
      <c r="AT326">
        <v>250000</v>
      </c>
      <c r="AU326">
        <v>110584</v>
      </c>
    </row>
    <row r="329" spans="39:47">
      <c r="AM329">
        <v>95</v>
      </c>
      <c r="AN329" t="s">
        <v>480</v>
      </c>
      <c r="AO329">
        <v>5</v>
      </c>
      <c r="AP329" t="s">
        <v>264</v>
      </c>
      <c r="AQ329" t="s">
        <v>265</v>
      </c>
      <c r="AR329" t="s">
        <v>187</v>
      </c>
      <c r="AS329">
        <v>110000</v>
      </c>
      <c r="AT329">
        <v>160000</v>
      </c>
      <c r="AU329">
        <v>110584</v>
      </c>
    </row>
    <row r="332" spans="39:47">
      <c r="AM332">
        <v>96</v>
      </c>
      <c r="AN332" t="s">
        <v>480</v>
      </c>
      <c r="AO332">
        <v>6</v>
      </c>
      <c r="AP332" t="s">
        <v>91</v>
      </c>
      <c r="AQ332" t="s">
        <v>266</v>
      </c>
      <c r="AR332" t="s">
        <v>187</v>
      </c>
      <c r="AS332">
        <v>110000</v>
      </c>
      <c r="AT332">
        <v>160000</v>
      </c>
      <c r="AU332">
        <v>110584</v>
      </c>
    </row>
    <row r="335" spans="39:47">
      <c r="AM335">
        <v>97</v>
      </c>
      <c r="AN335" t="s">
        <v>481</v>
      </c>
      <c r="AO335">
        <v>0</v>
      </c>
      <c r="AP335" t="s">
        <v>52</v>
      </c>
      <c r="AQ335" t="s">
        <v>267</v>
      </c>
      <c r="AR335" t="s">
        <v>187</v>
      </c>
      <c r="AS335">
        <v>110000</v>
      </c>
      <c r="AT335">
        <v>160000</v>
      </c>
      <c r="AU335">
        <v>124280</v>
      </c>
    </row>
    <row r="338" spans="39:47">
      <c r="AM338">
        <v>98</v>
      </c>
      <c r="AN338" t="s">
        <v>482</v>
      </c>
      <c r="AO338">
        <v>0</v>
      </c>
      <c r="AP338" t="s">
        <v>52</v>
      </c>
      <c r="AQ338" t="s">
        <v>268</v>
      </c>
      <c r="AR338" t="s">
        <v>187</v>
      </c>
      <c r="AS338">
        <v>110000</v>
      </c>
      <c r="AT338">
        <v>160000</v>
      </c>
      <c r="AU338">
        <v>117835</v>
      </c>
    </row>
    <row r="341" spans="39:47">
      <c r="AM341">
        <v>99</v>
      </c>
      <c r="AN341" t="s">
        <v>483</v>
      </c>
      <c r="AO341">
        <v>1</v>
      </c>
      <c r="AP341" t="s">
        <v>51</v>
      </c>
      <c r="AQ341" t="s">
        <v>269</v>
      </c>
      <c r="AR341" t="s">
        <v>187</v>
      </c>
      <c r="AS341">
        <v>200000</v>
      </c>
      <c r="AT341">
        <v>250000</v>
      </c>
      <c r="AU341">
        <v>112266</v>
      </c>
    </row>
    <row r="344" spans="39:47">
      <c r="AM344">
        <v>100</v>
      </c>
      <c r="AN344" t="s">
        <v>483</v>
      </c>
      <c r="AO344">
        <v>2</v>
      </c>
      <c r="AP344" t="s">
        <v>259</v>
      </c>
      <c r="AQ344" t="s">
        <v>270</v>
      </c>
      <c r="AR344" t="s">
        <v>187</v>
      </c>
      <c r="AS344">
        <v>200000</v>
      </c>
      <c r="AT344">
        <v>250000</v>
      </c>
      <c r="AU344">
        <v>112266</v>
      </c>
    </row>
    <row r="347" spans="39:47">
      <c r="AM347">
        <v>101</v>
      </c>
      <c r="AN347" t="s">
        <v>483</v>
      </c>
      <c r="AO347">
        <v>3</v>
      </c>
      <c r="AP347" t="s">
        <v>261</v>
      </c>
      <c r="AQ347" t="s">
        <v>271</v>
      </c>
      <c r="AR347" t="s">
        <v>187</v>
      </c>
      <c r="AS347">
        <v>200000</v>
      </c>
      <c r="AT347">
        <v>250000</v>
      </c>
      <c r="AU347">
        <v>112266</v>
      </c>
    </row>
    <row r="350" spans="39:47">
      <c r="AM350">
        <v>102</v>
      </c>
      <c r="AN350" t="s">
        <v>483</v>
      </c>
      <c r="AO350">
        <v>4</v>
      </c>
      <c r="AP350" t="s">
        <v>198</v>
      </c>
      <c r="AQ350" t="s">
        <v>272</v>
      </c>
      <c r="AR350" t="s">
        <v>187</v>
      </c>
      <c r="AS350">
        <v>200000</v>
      </c>
      <c r="AT350">
        <v>250000</v>
      </c>
      <c r="AU350">
        <v>112266</v>
      </c>
    </row>
    <row r="353" spans="39:47">
      <c r="AM353">
        <v>103</v>
      </c>
      <c r="AN353" t="s">
        <v>483</v>
      </c>
      <c r="AO353">
        <v>5</v>
      </c>
      <c r="AP353" t="s">
        <v>273</v>
      </c>
      <c r="AQ353" t="s">
        <v>54</v>
      </c>
      <c r="AR353" t="s">
        <v>187</v>
      </c>
      <c r="AS353">
        <v>110000</v>
      </c>
      <c r="AT353">
        <v>160000</v>
      </c>
      <c r="AU353">
        <v>112266</v>
      </c>
    </row>
    <row r="356" spans="39:47">
      <c r="AM356">
        <v>104</v>
      </c>
      <c r="AN356" t="s">
        <v>483</v>
      </c>
      <c r="AO356">
        <v>6</v>
      </c>
      <c r="AP356" t="s">
        <v>222</v>
      </c>
      <c r="AQ356" t="s">
        <v>274</v>
      </c>
      <c r="AR356" t="s">
        <v>187</v>
      </c>
      <c r="AS356">
        <v>110000</v>
      </c>
      <c r="AT356">
        <v>160000</v>
      </c>
      <c r="AU356">
        <v>112266</v>
      </c>
    </row>
    <row r="359" spans="39:47">
      <c r="AM359">
        <v>105</v>
      </c>
      <c r="AN359" t="s">
        <v>484</v>
      </c>
      <c r="AO359">
        <v>0</v>
      </c>
      <c r="AP359" t="s">
        <v>52</v>
      </c>
      <c r="AQ359" t="s">
        <v>267</v>
      </c>
      <c r="AR359" t="s">
        <v>187</v>
      </c>
      <c r="AS359">
        <v>110000</v>
      </c>
      <c r="AT359">
        <v>160000</v>
      </c>
      <c r="AU359">
        <v>124280</v>
      </c>
    </row>
    <row r="362" spans="39:47">
      <c r="AM362">
        <v>106</v>
      </c>
      <c r="AN362" t="s">
        <v>485</v>
      </c>
      <c r="AO362">
        <v>0</v>
      </c>
      <c r="AP362" t="s">
        <v>52</v>
      </c>
      <c r="AQ362" t="s">
        <v>275</v>
      </c>
      <c r="AR362" t="s">
        <v>187</v>
      </c>
      <c r="AS362">
        <v>110000</v>
      </c>
      <c r="AT362">
        <v>160000</v>
      </c>
      <c r="AU362">
        <v>116850</v>
      </c>
    </row>
    <row r="365" spans="39:47">
      <c r="AM365">
        <v>107</v>
      </c>
      <c r="AN365" t="s">
        <v>486</v>
      </c>
      <c r="AO365">
        <v>0</v>
      </c>
      <c r="AP365" t="s">
        <v>52</v>
      </c>
      <c r="AQ365" t="s">
        <v>276</v>
      </c>
      <c r="AR365" t="s">
        <v>187</v>
      </c>
      <c r="AS365">
        <v>110000</v>
      </c>
      <c r="AT365">
        <v>160000</v>
      </c>
      <c r="AU365">
        <v>32833</v>
      </c>
    </row>
    <row r="368" spans="39:47">
      <c r="AM368">
        <v>108</v>
      </c>
      <c r="AN368" t="s">
        <v>486</v>
      </c>
      <c r="AO368">
        <v>1</v>
      </c>
      <c r="AP368" t="s">
        <v>195</v>
      </c>
      <c r="AQ368" t="s">
        <v>277</v>
      </c>
      <c r="AR368" t="s">
        <v>187</v>
      </c>
      <c r="AS368">
        <v>200000</v>
      </c>
      <c r="AT368">
        <v>250000</v>
      </c>
      <c r="AU368">
        <v>86349</v>
      </c>
    </row>
    <row r="371" spans="39:47">
      <c r="AM371">
        <v>109</v>
      </c>
      <c r="AN371" t="s">
        <v>486</v>
      </c>
      <c r="AO371">
        <v>2</v>
      </c>
      <c r="AP371" t="s">
        <v>49</v>
      </c>
      <c r="AQ371" t="s">
        <v>55</v>
      </c>
      <c r="AR371" t="s">
        <v>187</v>
      </c>
      <c r="AS371">
        <v>110000</v>
      </c>
      <c r="AT371">
        <v>160000</v>
      </c>
      <c r="AU371">
        <v>86349</v>
      </c>
    </row>
    <row r="374" spans="39:47">
      <c r="AM374">
        <v>110</v>
      </c>
      <c r="AN374" t="s">
        <v>486</v>
      </c>
      <c r="AO374">
        <v>3</v>
      </c>
      <c r="AP374" t="s">
        <v>92</v>
      </c>
      <c r="AQ374" t="s">
        <v>278</v>
      </c>
      <c r="AR374" t="s">
        <v>187</v>
      </c>
      <c r="AS374">
        <v>200000</v>
      </c>
      <c r="AT374">
        <v>250000</v>
      </c>
      <c r="AU374">
        <v>86349</v>
      </c>
    </row>
    <row r="377" spans="39:47">
      <c r="AM377">
        <v>111</v>
      </c>
      <c r="AN377" t="s">
        <v>486</v>
      </c>
      <c r="AO377">
        <v>4</v>
      </c>
      <c r="AP377" t="s">
        <v>189</v>
      </c>
      <c r="AR377" t="s">
        <v>187</v>
      </c>
    </row>
    <row r="380" spans="39:47">
      <c r="AM380">
        <v>112</v>
      </c>
      <c r="AN380" t="s">
        <v>486</v>
      </c>
      <c r="AO380">
        <v>5</v>
      </c>
      <c r="AP380" t="s">
        <v>90</v>
      </c>
      <c r="AQ380" t="s">
        <v>279</v>
      </c>
      <c r="AR380" t="s">
        <v>187</v>
      </c>
      <c r="AS380">
        <v>110000</v>
      </c>
      <c r="AT380">
        <v>160000</v>
      </c>
      <c r="AU380">
        <v>86349</v>
      </c>
    </row>
    <row r="383" spans="39:47">
      <c r="AM383">
        <v>113</v>
      </c>
      <c r="AN383" t="s">
        <v>486</v>
      </c>
      <c r="AO383">
        <v>6</v>
      </c>
      <c r="AP383" t="s">
        <v>280</v>
      </c>
      <c r="AQ383" t="s">
        <v>281</v>
      </c>
      <c r="AR383" t="s">
        <v>187</v>
      </c>
      <c r="AS383">
        <v>200000</v>
      </c>
      <c r="AT383">
        <v>250000</v>
      </c>
      <c r="AU383">
        <v>86349</v>
      </c>
    </row>
    <row r="386" spans="39:47">
      <c r="AM386">
        <v>114</v>
      </c>
      <c r="AN386" t="s">
        <v>486</v>
      </c>
      <c r="AO386">
        <v>7</v>
      </c>
      <c r="AP386" t="s">
        <v>50</v>
      </c>
      <c r="AQ386" t="s">
        <v>282</v>
      </c>
      <c r="AR386" t="s">
        <v>187</v>
      </c>
      <c r="AS386">
        <v>200000</v>
      </c>
      <c r="AT386">
        <v>250000</v>
      </c>
      <c r="AU386">
        <v>86349</v>
      </c>
    </row>
    <row r="389" spans="39:47">
      <c r="AM389">
        <v>115</v>
      </c>
      <c r="AN389" t="s">
        <v>487</v>
      </c>
      <c r="AO389">
        <v>0</v>
      </c>
      <c r="AP389" t="s">
        <v>52</v>
      </c>
      <c r="AQ389" t="s">
        <v>283</v>
      </c>
      <c r="AR389" t="s">
        <v>187</v>
      </c>
      <c r="AS389">
        <v>110000</v>
      </c>
      <c r="AT389">
        <v>160000</v>
      </c>
      <c r="AU389">
        <v>59729</v>
      </c>
    </row>
    <row r="392" spans="39:47">
      <c r="AM392">
        <v>116</v>
      </c>
      <c r="AN392" t="s">
        <v>487</v>
      </c>
      <c r="AO392">
        <v>1</v>
      </c>
      <c r="AP392" t="s">
        <v>195</v>
      </c>
      <c r="AQ392" t="s">
        <v>284</v>
      </c>
      <c r="AR392" t="s">
        <v>187</v>
      </c>
      <c r="AS392">
        <v>200000</v>
      </c>
      <c r="AT392">
        <v>250000</v>
      </c>
      <c r="AU392">
        <v>81610</v>
      </c>
    </row>
    <row r="395" spans="39:47">
      <c r="AM395">
        <v>117</v>
      </c>
      <c r="AN395" t="s">
        <v>487</v>
      </c>
      <c r="AO395">
        <v>2</v>
      </c>
      <c r="AP395" t="s">
        <v>53</v>
      </c>
      <c r="AQ395" t="s">
        <v>285</v>
      </c>
      <c r="AR395" t="s">
        <v>187</v>
      </c>
      <c r="AS395">
        <v>110000</v>
      </c>
      <c r="AT395">
        <v>160000</v>
      </c>
      <c r="AU395">
        <v>81610</v>
      </c>
    </row>
    <row r="398" spans="39:47">
      <c r="AM398">
        <v>118</v>
      </c>
      <c r="AN398" t="s">
        <v>487</v>
      </c>
      <c r="AO398">
        <v>3</v>
      </c>
      <c r="AP398" t="s">
        <v>189</v>
      </c>
      <c r="AR398" t="s">
        <v>187</v>
      </c>
    </row>
    <row r="401" spans="39:47">
      <c r="AM401">
        <v>119</v>
      </c>
      <c r="AN401" t="s">
        <v>487</v>
      </c>
      <c r="AO401">
        <v>4</v>
      </c>
      <c r="AP401" t="s">
        <v>92</v>
      </c>
      <c r="AQ401" t="s">
        <v>286</v>
      </c>
      <c r="AR401" t="s">
        <v>187</v>
      </c>
      <c r="AS401">
        <v>200000</v>
      </c>
      <c r="AT401">
        <v>250000</v>
      </c>
      <c r="AU401">
        <v>81610</v>
      </c>
    </row>
    <row r="404" spans="39:47">
      <c r="AM404">
        <v>120</v>
      </c>
      <c r="AN404" t="s">
        <v>487</v>
      </c>
      <c r="AO404">
        <v>5</v>
      </c>
      <c r="AP404" t="s">
        <v>287</v>
      </c>
      <c r="AQ404" t="s">
        <v>288</v>
      </c>
      <c r="AR404" t="s">
        <v>187</v>
      </c>
      <c r="AS404">
        <v>110000</v>
      </c>
      <c r="AT404">
        <v>160000</v>
      </c>
      <c r="AU404">
        <v>81610</v>
      </c>
    </row>
    <row r="407" spans="39:47">
      <c r="AM407">
        <v>121</v>
      </c>
      <c r="AN407" t="s">
        <v>487</v>
      </c>
      <c r="AO407">
        <v>6</v>
      </c>
      <c r="AP407" t="s">
        <v>289</v>
      </c>
      <c r="AQ407" t="s">
        <v>290</v>
      </c>
      <c r="AR407" t="s">
        <v>187</v>
      </c>
      <c r="AS407">
        <v>110000</v>
      </c>
      <c r="AT407">
        <v>160000</v>
      </c>
      <c r="AU407">
        <v>81610</v>
      </c>
    </row>
    <row r="410" spans="39:47">
      <c r="AM410">
        <v>122</v>
      </c>
      <c r="AN410" t="s">
        <v>487</v>
      </c>
      <c r="AO410">
        <v>7</v>
      </c>
      <c r="AP410" t="s">
        <v>50</v>
      </c>
      <c r="AQ410" t="s">
        <v>291</v>
      </c>
      <c r="AR410" t="s">
        <v>187</v>
      </c>
      <c r="AS410">
        <v>200000</v>
      </c>
      <c r="AT410">
        <v>250000</v>
      </c>
      <c r="AU410">
        <v>81610</v>
      </c>
    </row>
    <row r="413" spans="39:47">
      <c r="AM413">
        <v>123</v>
      </c>
      <c r="AN413" t="s">
        <v>488</v>
      </c>
      <c r="AO413">
        <v>1</v>
      </c>
      <c r="AP413" t="s">
        <v>189</v>
      </c>
      <c r="AR413" t="s">
        <v>187</v>
      </c>
    </row>
    <row r="416" spans="39:47">
      <c r="AM416">
        <v>124</v>
      </c>
      <c r="AN416" t="s">
        <v>488</v>
      </c>
      <c r="AO416">
        <v>2</v>
      </c>
      <c r="AP416" t="s">
        <v>51</v>
      </c>
      <c r="AQ416" t="s">
        <v>292</v>
      </c>
      <c r="AR416" t="s">
        <v>187</v>
      </c>
      <c r="AS416">
        <v>200000</v>
      </c>
      <c r="AT416">
        <v>250000</v>
      </c>
      <c r="AU416">
        <v>114395</v>
      </c>
    </row>
    <row r="419" spans="39:47">
      <c r="AM419">
        <v>125</v>
      </c>
      <c r="AN419" t="s">
        <v>488</v>
      </c>
      <c r="AO419">
        <v>3</v>
      </c>
      <c r="AP419" t="s">
        <v>88</v>
      </c>
      <c r="AQ419" t="s">
        <v>293</v>
      </c>
      <c r="AR419" t="s">
        <v>187</v>
      </c>
      <c r="AS419">
        <v>200000</v>
      </c>
      <c r="AT419">
        <v>250000</v>
      </c>
      <c r="AU419">
        <v>114395</v>
      </c>
    </row>
    <row r="422" spans="39:47">
      <c r="AM422">
        <v>126</v>
      </c>
      <c r="AN422" t="s">
        <v>488</v>
      </c>
      <c r="AO422">
        <v>4</v>
      </c>
      <c r="AP422" t="s">
        <v>229</v>
      </c>
      <c r="AQ422" t="s">
        <v>294</v>
      </c>
      <c r="AR422" t="s">
        <v>187</v>
      </c>
      <c r="AS422">
        <v>110000</v>
      </c>
      <c r="AT422">
        <v>160000</v>
      </c>
      <c r="AU422">
        <v>114395</v>
      </c>
    </row>
    <row r="425" spans="39:47">
      <c r="AM425">
        <v>127</v>
      </c>
      <c r="AN425" t="s">
        <v>488</v>
      </c>
      <c r="AO425">
        <v>5</v>
      </c>
      <c r="AP425" t="s">
        <v>295</v>
      </c>
      <c r="AQ425" t="s">
        <v>296</v>
      </c>
      <c r="AR425" t="s">
        <v>187</v>
      </c>
      <c r="AS425">
        <v>110000</v>
      </c>
      <c r="AT425">
        <v>160000</v>
      </c>
      <c r="AU425">
        <v>114395</v>
      </c>
    </row>
    <row r="428" spans="39:47">
      <c r="AM428">
        <v>128</v>
      </c>
      <c r="AN428" t="s">
        <v>489</v>
      </c>
      <c r="AO428">
        <v>0</v>
      </c>
      <c r="AP428" t="s">
        <v>52</v>
      </c>
      <c r="AQ428" t="s">
        <v>297</v>
      </c>
      <c r="AR428" t="s">
        <v>187</v>
      </c>
      <c r="AS428">
        <v>110000</v>
      </c>
      <c r="AT428">
        <v>160000</v>
      </c>
      <c r="AU428">
        <v>87420</v>
      </c>
    </row>
    <row r="431" spans="39:47">
      <c r="AM431">
        <v>129</v>
      </c>
      <c r="AN431" t="s">
        <v>490</v>
      </c>
      <c r="AO431">
        <v>0</v>
      </c>
      <c r="AP431" t="s">
        <v>52</v>
      </c>
      <c r="AQ431" t="s">
        <v>298</v>
      </c>
      <c r="AR431" t="s">
        <v>187</v>
      </c>
      <c r="AS431">
        <v>110000</v>
      </c>
      <c r="AT431">
        <v>160000</v>
      </c>
      <c r="AU431">
        <v>118108</v>
      </c>
    </row>
    <row r="434" spans="39:47">
      <c r="AM434">
        <v>130</v>
      </c>
      <c r="AN434" t="s">
        <v>491</v>
      </c>
      <c r="AO434">
        <v>1</v>
      </c>
      <c r="AP434" t="s">
        <v>189</v>
      </c>
      <c r="AR434" t="s">
        <v>187</v>
      </c>
    </row>
    <row r="437" spans="39:47">
      <c r="AM437">
        <v>131</v>
      </c>
      <c r="AN437" t="s">
        <v>491</v>
      </c>
      <c r="AO437">
        <v>2</v>
      </c>
      <c r="AP437" t="s">
        <v>51</v>
      </c>
      <c r="AQ437" t="s">
        <v>299</v>
      </c>
      <c r="AR437" t="s">
        <v>187</v>
      </c>
      <c r="AS437">
        <v>200000</v>
      </c>
      <c r="AT437">
        <v>250000</v>
      </c>
      <c r="AU437">
        <v>113790</v>
      </c>
    </row>
    <row r="440" spans="39:47">
      <c r="AM440">
        <v>132</v>
      </c>
      <c r="AN440" t="s">
        <v>491</v>
      </c>
      <c r="AO440">
        <v>3</v>
      </c>
      <c r="AP440" t="s">
        <v>88</v>
      </c>
      <c r="AQ440" t="s">
        <v>300</v>
      </c>
      <c r="AR440" t="s">
        <v>187</v>
      </c>
      <c r="AS440">
        <v>200000</v>
      </c>
      <c r="AT440">
        <v>250000</v>
      </c>
      <c r="AU440">
        <v>113790</v>
      </c>
    </row>
    <row r="443" spans="39:47">
      <c r="AM443">
        <v>133</v>
      </c>
      <c r="AN443" t="s">
        <v>491</v>
      </c>
      <c r="AO443">
        <v>4</v>
      </c>
      <c r="AP443" t="s">
        <v>229</v>
      </c>
      <c r="AQ443" t="s">
        <v>301</v>
      </c>
      <c r="AR443" t="s">
        <v>187</v>
      </c>
      <c r="AS443">
        <v>110000</v>
      </c>
      <c r="AT443">
        <v>160000</v>
      </c>
      <c r="AU443">
        <v>113790</v>
      </c>
    </row>
    <row r="446" spans="39:47">
      <c r="AM446">
        <v>134</v>
      </c>
      <c r="AN446" t="s">
        <v>491</v>
      </c>
      <c r="AO446">
        <v>5</v>
      </c>
      <c r="AP446" t="s">
        <v>295</v>
      </c>
      <c r="AQ446" t="s">
        <v>302</v>
      </c>
      <c r="AR446" t="s">
        <v>187</v>
      </c>
      <c r="AS446">
        <v>110000</v>
      </c>
      <c r="AT446">
        <v>160000</v>
      </c>
      <c r="AU446">
        <v>113790</v>
      </c>
    </row>
    <row r="449" spans="39:47">
      <c r="AM449">
        <v>135</v>
      </c>
      <c r="AN449" t="s">
        <v>492</v>
      </c>
      <c r="AO449">
        <v>0</v>
      </c>
      <c r="AP449" t="s">
        <v>52</v>
      </c>
      <c r="AQ449" t="s">
        <v>297</v>
      </c>
      <c r="AR449" t="s">
        <v>187</v>
      </c>
      <c r="AS449">
        <v>110000</v>
      </c>
      <c r="AT449">
        <v>160000</v>
      </c>
      <c r="AU449">
        <v>87420</v>
      </c>
    </row>
    <row r="452" spans="39:47">
      <c r="AM452">
        <v>136</v>
      </c>
      <c r="AN452" t="s">
        <v>493</v>
      </c>
      <c r="AO452">
        <v>0</v>
      </c>
      <c r="AP452" t="s">
        <v>52</v>
      </c>
      <c r="AQ452" t="s">
        <v>303</v>
      </c>
      <c r="AR452" t="s">
        <v>187</v>
      </c>
      <c r="AS452">
        <v>110000</v>
      </c>
      <c r="AT452">
        <v>160000</v>
      </c>
      <c r="AU452">
        <v>116332</v>
      </c>
    </row>
    <row r="455" spans="39:47">
      <c r="AM455">
        <v>137</v>
      </c>
      <c r="AN455" t="s">
        <v>494</v>
      </c>
      <c r="AO455">
        <v>0</v>
      </c>
      <c r="AP455" t="s">
        <v>209</v>
      </c>
      <c r="AQ455" t="s">
        <v>210</v>
      </c>
      <c r="AR455" t="s">
        <v>187</v>
      </c>
      <c r="AS455">
        <v>110000</v>
      </c>
      <c r="AT455">
        <v>160000</v>
      </c>
      <c r="AU455">
        <v>2444442</v>
      </c>
    </row>
    <row r="458" spans="39:47">
      <c r="AM458">
        <v>138</v>
      </c>
      <c r="AN458" t="s">
        <v>494</v>
      </c>
      <c r="AO458">
        <v>1</v>
      </c>
      <c r="AP458" t="s">
        <v>89</v>
      </c>
      <c r="AQ458" t="s">
        <v>304</v>
      </c>
      <c r="AR458" t="s">
        <v>187</v>
      </c>
      <c r="AS458">
        <v>200000</v>
      </c>
      <c r="AT458">
        <v>250000</v>
      </c>
      <c r="AU458">
        <v>218776</v>
      </c>
    </row>
    <row r="461" spans="39:47">
      <c r="AM461">
        <v>139</v>
      </c>
      <c r="AN461" t="s">
        <v>494</v>
      </c>
      <c r="AO461">
        <v>2</v>
      </c>
      <c r="AP461" t="s">
        <v>53</v>
      </c>
      <c r="AQ461" t="s">
        <v>305</v>
      </c>
      <c r="AR461" t="s">
        <v>187</v>
      </c>
      <c r="AS461">
        <v>110000</v>
      </c>
      <c r="AT461">
        <v>160000</v>
      </c>
      <c r="AU461">
        <v>218776</v>
      </c>
    </row>
    <row r="464" spans="39:47">
      <c r="AM464">
        <v>140</v>
      </c>
      <c r="AN464" t="s">
        <v>494</v>
      </c>
      <c r="AO464">
        <v>3</v>
      </c>
      <c r="AP464" t="s">
        <v>198</v>
      </c>
      <c r="AQ464" t="s">
        <v>306</v>
      </c>
      <c r="AR464" t="s">
        <v>187</v>
      </c>
      <c r="AS464">
        <v>200000</v>
      </c>
      <c r="AT464">
        <v>250000</v>
      </c>
      <c r="AU464">
        <v>218776</v>
      </c>
    </row>
    <row r="467" spans="39:47">
      <c r="AM467">
        <v>141</v>
      </c>
      <c r="AN467" t="s">
        <v>494</v>
      </c>
      <c r="AO467">
        <v>4</v>
      </c>
      <c r="AP467" t="s">
        <v>189</v>
      </c>
      <c r="AR467" t="s">
        <v>187</v>
      </c>
    </row>
    <row r="470" spans="39:47">
      <c r="AM470">
        <v>142</v>
      </c>
      <c r="AN470" t="s">
        <v>494</v>
      </c>
      <c r="AO470">
        <v>5</v>
      </c>
      <c r="AP470" t="s">
        <v>307</v>
      </c>
      <c r="AQ470" t="s">
        <v>308</v>
      </c>
      <c r="AR470" t="s">
        <v>187</v>
      </c>
      <c r="AS470">
        <v>110000</v>
      </c>
      <c r="AT470">
        <v>160000</v>
      </c>
      <c r="AU470">
        <v>218776</v>
      </c>
    </row>
    <row r="473" spans="39:47">
      <c r="AM473">
        <v>143</v>
      </c>
      <c r="AN473" t="s">
        <v>494</v>
      </c>
      <c r="AO473">
        <v>6</v>
      </c>
      <c r="AP473" t="s">
        <v>309</v>
      </c>
      <c r="AQ473" t="s">
        <v>310</v>
      </c>
      <c r="AR473" t="s">
        <v>187</v>
      </c>
      <c r="AS473">
        <v>110000</v>
      </c>
      <c r="AT473">
        <v>160000</v>
      </c>
      <c r="AU473">
        <v>218776</v>
      </c>
    </row>
    <row r="476" spans="39:47">
      <c r="AM476">
        <v>144</v>
      </c>
      <c r="AN476" t="s">
        <v>495</v>
      </c>
      <c r="AO476">
        <v>0</v>
      </c>
      <c r="AP476" t="s">
        <v>209</v>
      </c>
      <c r="AQ476" t="s">
        <v>210</v>
      </c>
      <c r="AR476" t="s">
        <v>187</v>
      </c>
      <c r="AS476">
        <v>110000</v>
      </c>
      <c r="AT476">
        <v>160000</v>
      </c>
      <c r="AU476">
        <v>2444442</v>
      </c>
    </row>
    <row r="479" spans="39:47">
      <c r="AM479">
        <v>145</v>
      </c>
      <c r="AN479" t="s">
        <v>495</v>
      </c>
      <c r="AO479">
        <v>1</v>
      </c>
      <c r="AP479" t="s">
        <v>89</v>
      </c>
      <c r="AQ479" t="s">
        <v>304</v>
      </c>
      <c r="AR479" t="s">
        <v>187</v>
      </c>
      <c r="AS479">
        <v>200000</v>
      </c>
      <c r="AT479">
        <v>250000</v>
      </c>
      <c r="AU479">
        <v>218776</v>
      </c>
    </row>
    <row r="482" spans="39:47">
      <c r="AM482">
        <v>146</v>
      </c>
      <c r="AN482" t="s">
        <v>495</v>
      </c>
      <c r="AO482">
        <v>2</v>
      </c>
      <c r="AP482" t="s">
        <v>53</v>
      </c>
      <c r="AQ482" t="s">
        <v>305</v>
      </c>
      <c r="AR482" t="s">
        <v>187</v>
      </c>
      <c r="AS482">
        <v>110000</v>
      </c>
      <c r="AT482">
        <v>160000</v>
      </c>
      <c r="AU482">
        <v>218776</v>
      </c>
    </row>
    <row r="485" spans="39:47">
      <c r="AM485">
        <v>147</v>
      </c>
      <c r="AN485" t="s">
        <v>495</v>
      </c>
      <c r="AO485">
        <v>3</v>
      </c>
      <c r="AP485" t="s">
        <v>198</v>
      </c>
      <c r="AQ485" t="s">
        <v>306</v>
      </c>
      <c r="AR485" t="s">
        <v>187</v>
      </c>
      <c r="AS485">
        <v>200000</v>
      </c>
      <c r="AT485">
        <v>250000</v>
      </c>
      <c r="AU485">
        <v>218776</v>
      </c>
    </row>
    <row r="488" spans="39:47">
      <c r="AM488">
        <v>148</v>
      </c>
      <c r="AN488" t="s">
        <v>495</v>
      </c>
      <c r="AO488">
        <v>4</v>
      </c>
      <c r="AP488" t="s">
        <v>189</v>
      </c>
      <c r="AR488" t="s">
        <v>187</v>
      </c>
    </row>
    <row r="491" spans="39:47">
      <c r="AM491">
        <v>149</v>
      </c>
      <c r="AN491" t="s">
        <v>495</v>
      </c>
      <c r="AO491">
        <v>5</v>
      </c>
      <c r="AP491" t="s">
        <v>307</v>
      </c>
      <c r="AQ491" t="s">
        <v>308</v>
      </c>
      <c r="AR491" t="s">
        <v>187</v>
      </c>
      <c r="AS491">
        <v>110000</v>
      </c>
      <c r="AT491">
        <v>160000</v>
      </c>
      <c r="AU491">
        <v>218776</v>
      </c>
    </row>
    <row r="494" spans="39:47">
      <c r="AM494">
        <v>150</v>
      </c>
      <c r="AN494" t="s">
        <v>495</v>
      </c>
      <c r="AO494">
        <v>6</v>
      </c>
      <c r="AP494" t="s">
        <v>309</v>
      </c>
      <c r="AQ494" t="s">
        <v>310</v>
      </c>
      <c r="AR494" t="s">
        <v>187</v>
      </c>
      <c r="AS494">
        <v>110000</v>
      </c>
      <c r="AT494">
        <v>160000</v>
      </c>
      <c r="AU494">
        <v>218776</v>
      </c>
    </row>
    <row r="497" spans="39:47">
      <c r="AM497">
        <v>151</v>
      </c>
      <c r="AN497" t="s">
        <v>496</v>
      </c>
      <c r="AO497">
        <v>0</v>
      </c>
      <c r="AP497" t="s">
        <v>52</v>
      </c>
      <c r="AQ497" t="s">
        <v>311</v>
      </c>
      <c r="AR497" t="s">
        <v>187</v>
      </c>
      <c r="AS497">
        <v>110000</v>
      </c>
      <c r="AT497">
        <v>160000</v>
      </c>
      <c r="AU497">
        <v>58562</v>
      </c>
    </row>
    <row r="500" spans="39:47">
      <c r="AM500">
        <v>152</v>
      </c>
      <c r="AN500" t="s">
        <v>496</v>
      </c>
      <c r="AO500">
        <v>1</v>
      </c>
      <c r="AP500" t="s">
        <v>51</v>
      </c>
      <c r="AQ500" t="s">
        <v>312</v>
      </c>
      <c r="AR500" t="s">
        <v>187</v>
      </c>
      <c r="AS500">
        <v>200000</v>
      </c>
      <c r="AT500">
        <v>250000</v>
      </c>
      <c r="AU500">
        <v>55221</v>
      </c>
    </row>
    <row r="503" spans="39:47">
      <c r="AM503">
        <v>153</v>
      </c>
      <c r="AN503" t="s">
        <v>496</v>
      </c>
      <c r="AO503">
        <v>2</v>
      </c>
      <c r="AP503" t="s">
        <v>189</v>
      </c>
      <c r="AR503" t="s">
        <v>187</v>
      </c>
    </row>
    <row r="506" spans="39:47">
      <c r="AM506">
        <v>154</v>
      </c>
      <c r="AN506" t="s">
        <v>496</v>
      </c>
      <c r="AO506">
        <v>3</v>
      </c>
      <c r="AP506" t="s">
        <v>198</v>
      </c>
      <c r="AQ506" t="s">
        <v>313</v>
      </c>
      <c r="AR506" t="s">
        <v>187</v>
      </c>
      <c r="AS506">
        <v>200000</v>
      </c>
      <c r="AT506">
        <v>250000</v>
      </c>
      <c r="AU506">
        <v>55221</v>
      </c>
    </row>
    <row r="509" spans="39:47">
      <c r="AM509">
        <v>155</v>
      </c>
      <c r="AN509" t="s">
        <v>496</v>
      </c>
      <c r="AO509">
        <v>4</v>
      </c>
      <c r="AP509" t="s">
        <v>189</v>
      </c>
      <c r="AR509" t="s">
        <v>187</v>
      </c>
    </row>
    <row r="512" spans="39:47">
      <c r="AM512">
        <v>156</v>
      </c>
      <c r="AN512" t="s">
        <v>496</v>
      </c>
      <c r="AO512">
        <v>5</v>
      </c>
      <c r="AP512" t="s">
        <v>90</v>
      </c>
      <c r="AQ512" t="s">
        <v>314</v>
      </c>
      <c r="AR512" t="s">
        <v>187</v>
      </c>
      <c r="AS512">
        <v>110000</v>
      </c>
      <c r="AT512">
        <v>160000</v>
      </c>
      <c r="AU512">
        <v>55221</v>
      </c>
    </row>
    <row r="515" spans="39:47">
      <c r="AM515">
        <v>157</v>
      </c>
      <c r="AN515" t="s">
        <v>497</v>
      </c>
      <c r="AO515">
        <v>0</v>
      </c>
      <c r="AP515" t="s">
        <v>52</v>
      </c>
      <c r="AQ515" t="s">
        <v>315</v>
      </c>
      <c r="AR515" t="s">
        <v>187</v>
      </c>
      <c r="AS515">
        <v>110000</v>
      </c>
      <c r="AT515">
        <v>160000</v>
      </c>
      <c r="AU515">
        <v>78070</v>
      </c>
    </row>
    <row r="518" spans="39:47">
      <c r="AM518">
        <v>158</v>
      </c>
      <c r="AN518" t="s">
        <v>497</v>
      </c>
      <c r="AO518">
        <v>1</v>
      </c>
      <c r="AP518" t="s">
        <v>51</v>
      </c>
      <c r="AQ518" t="s">
        <v>316</v>
      </c>
      <c r="AR518" t="s">
        <v>187</v>
      </c>
      <c r="AS518">
        <v>200000</v>
      </c>
      <c r="AT518">
        <v>250000</v>
      </c>
      <c r="AU518">
        <v>200646</v>
      </c>
    </row>
    <row r="521" spans="39:47">
      <c r="AM521">
        <v>159</v>
      </c>
      <c r="AN521" t="s">
        <v>497</v>
      </c>
      <c r="AO521">
        <v>2</v>
      </c>
      <c r="AP521" t="s">
        <v>317</v>
      </c>
      <c r="AQ521" t="s">
        <v>318</v>
      </c>
      <c r="AR521" t="s">
        <v>187</v>
      </c>
      <c r="AS521">
        <v>200000</v>
      </c>
      <c r="AT521">
        <v>250000</v>
      </c>
      <c r="AU521">
        <v>200646</v>
      </c>
    </row>
    <row r="524" spans="39:47">
      <c r="AM524">
        <v>160</v>
      </c>
      <c r="AN524" t="s">
        <v>497</v>
      </c>
      <c r="AO524">
        <v>3</v>
      </c>
      <c r="AP524" t="s">
        <v>189</v>
      </c>
      <c r="AR524" t="s">
        <v>187</v>
      </c>
    </row>
    <row r="527" spans="39:47">
      <c r="AM527">
        <v>161</v>
      </c>
      <c r="AN527" t="s">
        <v>497</v>
      </c>
      <c r="AO527">
        <v>4</v>
      </c>
      <c r="AP527" t="s">
        <v>319</v>
      </c>
      <c r="AQ527" t="s">
        <v>320</v>
      </c>
      <c r="AR527" t="s">
        <v>187</v>
      </c>
      <c r="AS527">
        <v>200000</v>
      </c>
      <c r="AT527">
        <v>250000</v>
      </c>
      <c r="AU527">
        <v>200646</v>
      </c>
    </row>
    <row r="530" spans="39:47">
      <c r="AM530">
        <v>162</v>
      </c>
      <c r="AN530" t="s">
        <v>497</v>
      </c>
      <c r="AO530">
        <v>5</v>
      </c>
      <c r="AP530" t="s">
        <v>87</v>
      </c>
      <c r="AQ530" t="s">
        <v>321</v>
      </c>
      <c r="AR530" t="s">
        <v>187</v>
      </c>
      <c r="AS530">
        <v>110000</v>
      </c>
      <c r="AT530">
        <v>160000</v>
      </c>
      <c r="AU530">
        <v>200646</v>
      </c>
    </row>
    <row r="533" spans="39:47">
      <c r="AM533">
        <v>163</v>
      </c>
      <c r="AN533" t="s">
        <v>498</v>
      </c>
      <c r="AO533">
        <v>0</v>
      </c>
      <c r="AP533" t="s">
        <v>52</v>
      </c>
      <c r="AQ533" t="s">
        <v>315</v>
      </c>
      <c r="AR533" t="s">
        <v>187</v>
      </c>
      <c r="AS533">
        <v>110000</v>
      </c>
      <c r="AT533">
        <v>160000</v>
      </c>
      <c r="AU533">
        <v>78070</v>
      </c>
    </row>
    <row r="536" spans="39:47">
      <c r="AM536">
        <v>164</v>
      </c>
      <c r="AN536" t="s">
        <v>498</v>
      </c>
      <c r="AO536">
        <v>1</v>
      </c>
      <c r="AP536" t="s">
        <v>51</v>
      </c>
      <c r="AQ536" t="s">
        <v>316</v>
      </c>
      <c r="AR536" t="s">
        <v>187</v>
      </c>
      <c r="AS536">
        <v>200000</v>
      </c>
      <c r="AT536">
        <v>250000</v>
      </c>
      <c r="AU536">
        <v>200646</v>
      </c>
    </row>
    <row r="539" spans="39:47">
      <c r="AM539">
        <v>165</v>
      </c>
      <c r="AN539" t="s">
        <v>498</v>
      </c>
      <c r="AO539">
        <v>2</v>
      </c>
      <c r="AP539" t="s">
        <v>317</v>
      </c>
      <c r="AQ539" t="s">
        <v>318</v>
      </c>
      <c r="AR539" t="s">
        <v>187</v>
      </c>
      <c r="AS539">
        <v>200000</v>
      </c>
      <c r="AT539">
        <v>250000</v>
      </c>
      <c r="AU539">
        <v>200646</v>
      </c>
    </row>
    <row r="542" spans="39:47">
      <c r="AM542">
        <v>166</v>
      </c>
      <c r="AN542" t="s">
        <v>498</v>
      </c>
      <c r="AO542">
        <v>3</v>
      </c>
      <c r="AP542" t="s">
        <v>189</v>
      </c>
      <c r="AR542" t="s">
        <v>187</v>
      </c>
    </row>
    <row r="545" spans="39:47">
      <c r="AM545">
        <v>167</v>
      </c>
      <c r="AN545" t="s">
        <v>498</v>
      </c>
      <c r="AO545">
        <v>4</v>
      </c>
      <c r="AP545" t="s">
        <v>319</v>
      </c>
      <c r="AQ545" t="s">
        <v>320</v>
      </c>
      <c r="AR545" t="s">
        <v>187</v>
      </c>
      <c r="AS545">
        <v>200000</v>
      </c>
      <c r="AT545">
        <v>250000</v>
      </c>
      <c r="AU545">
        <v>200646</v>
      </c>
    </row>
    <row r="548" spans="39:47">
      <c r="AM548">
        <v>168</v>
      </c>
      <c r="AN548" t="s">
        <v>498</v>
      </c>
      <c r="AO548">
        <v>5</v>
      </c>
      <c r="AP548" t="s">
        <v>87</v>
      </c>
      <c r="AQ548" t="s">
        <v>321</v>
      </c>
      <c r="AR548" t="s">
        <v>187</v>
      </c>
      <c r="AS548">
        <v>110000</v>
      </c>
      <c r="AT548">
        <v>160000</v>
      </c>
      <c r="AU548">
        <v>200646</v>
      </c>
    </row>
    <row r="551" spans="39:47">
      <c r="AM551">
        <v>169</v>
      </c>
      <c r="AN551" t="s">
        <v>499</v>
      </c>
      <c r="AO551">
        <v>0</v>
      </c>
      <c r="AP551" t="s">
        <v>52</v>
      </c>
      <c r="AQ551" t="s">
        <v>322</v>
      </c>
      <c r="AR551" t="s">
        <v>187</v>
      </c>
      <c r="AS551">
        <v>110000</v>
      </c>
      <c r="AT551">
        <v>160000</v>
      </c>
      <c r="AU551">
        <v>2285</v>
      </c>
    </row>
    <row r="554" spans="39:47">
      <c r="AM554">
        <v>170</v>
      </c>
      <c r="AN554" t="s">
        <v>499</v>
      </c>
      <c r="AO554">
        <v>1</v>
      </c>
      <c r="AP554" t="s">
        <v>189</v>
      </c>
      <c r="AR554" t="s">
        <v>187</v>
      </c>
      <c r="AS554">
        <v>110000</v>
      </c>
      <c r="AT554">
        <v>160000</v>
      </c>
    </row>
    <row r="557" spans="39:47">
      <c r="AM557">
        <v>171</v>
      </c>
      <c r="AN557" t="s">
        <v>499</v>
      </c>
      <c r="AO557">
        <v>2</v>
      </c>
      <c r="AP557" t="s">
        <v>317</v>
      </c>
      <c r="AQ557" t="s">
        <v>323</v>
      </c>
      <c r="AR557" t="s">
        <v>187</v>
      </c>
      <c r="AS557">
        <v>200000</v>
      </c>
      <c r="AT557">
        <v>250000</v>
      </c>
      <c r="AU557">
        <v>4187</v>
      </c>
    </row>
    <row r="560" spans="39:47">
      <c r="AM560">
        <v>172</v>
      </c>
      <c r="AN560" t="s">
        <v>499</v>
      </c>
      <c r="AO560">
        <v>3</v>
      </c>
      <c r="AP560" t="s">
        <v>189</v>
      </c>
      <c r="AR560" t="s">
        <v>187</v>
      </c>
      <c r="AS560">
        <v>110000</v>
      </c>
      <c r="AT560">
        <v>160000</v>
      </c>
    </row>
    <row r="563" spans="39:47">
      <c r="AM563">
        <v>173</v>
      </c>
      <c r="AN563" t="s">
        <v>499</v>
      </c>
      <c r="AO563">
        <v>4</v>
      </c>
      <c r="AP563" t="s">
        <v>189</v>
      </c>
      <c r="AR563" t="s">
        <v>187</v>
      </c>
      <c r="AS563">
        <v>110000</v>
      </c>
      <c r="AT563">
        <v>160000</v>
      </c>
    </row>
    <row r="566" spans="39:47">
      <c r="AM566">
        <v>174</v>
      </c>
      <c r="AN566" t="s">
        <v>499</v>
      </c>
      <c r="AO566">
        <v>5</v>
      </c>
      <c r="AP566" t="s">
        <v>324</v>
      </c>
      <c r="AQ566" t="s">
        <v>325</v>
      </c>
      <c r="AR566" t="s">
        <v>187</v>
      </c>
      <c r="AS566">
        <v>110000</v>
      </c>
      <c r="AT566">
        <v>160000</v>
      </c>
      <c r="AU566">
        <v>4187</v>
      </c>
    </row>
    <row r="569" spans="39:47">
      <c r="AM569">
        <v>175</v>
      </c>
      <c r="AN569" t="s">
        <v>500</v>
      </c>
      <c r="AO569">
        <v>0</v>
      </c>
      <c r="AP569" t="s">
        <v>52</v>
      </c>
      <c r="AQ569" t="s">
        <v>326</v>
      </c>
      <c r="AR569" t="s">
        <v>187</v>
      </c>
      <c r="AS569">
        <v>110000</v>
      </c>
      <c r="AT569">
        <v>160000</v>
      </c>
      <c r="AU569">
        <v>225562</v>
      </c>
    </row>
    <row r="572" spans="39:47">
      <c r="AM572">
        <v>176</v>
      </c>
      <c r="AN572" t="s">
        <v>500</v>
      </c>
      <c r="AO572">
        <v>1</v>
      </c>
      <c r="AP572" t="s">
        <v>51</v>
      </c>
      <c r="AQ572" t="s">
        <v>327</v>
      </c>
      <c r="AR572" t="s">
        <v>187</v>
      </c>
      <c r="AS572">
        <v>200000</v>
      </c>
      <c r="AT572">
        <v>250000</v>
      </c>
      <c r="AU572">
        <v>103860</v>
      </c>
    </row>
    <row r="575" spans="39:47">
      <c r="AM575">
        <v>177</v>
      </c>
      <c r="AN575" t="s">
        <v>500</v>
      </c>
      <c r="AO575">
        <v>2</v>
      </c>
      <c r="AP575" t="s">
        <v>88</v>
      </c>
      <c r="AQ575" t="s">
        <v>328</v>
      </c>
      <c r="AR575" t="s">
        <v>187</v>
      </c>
      <c r="AS575">
        <v>200000</v>
      </c>
      <c r="AT575">
        <v>250000</v>
      </c>
      <c r="AU575">
        <v>103860</v>
      </c>
    </row>
    <row r="578" spans="39:47">
      <c r="AM578">
        <v>178</v>
      </c>
      <c r="AN578" t="s">
        <v>500</v>
      </c>
      <c r="AO578">
        <v>3</v>
      </c>
      <c r="AP578" t="s">
        <v>198</v>
      </c>
      <c r="AQ578" t="s">
        <v>329</v>
      </c>
      <c r="AR578" t="s">
        <v>187</v>
      </c>
      <c r="AS578">
        <v>200000</v>
      </c>
      <c r="AT578">
        <v>250000</v>
      </c>
      <c r="AU578">
        <v>145878</v>
      </c>
    </row>
    <row r="581" spans="39:47">
      <c r="AM581">
        <v>179</v>
      </c>
      <c r="AN581" t="s">
        <v>500</v>
      </c>
      <c r="AO581">
        <v>4</v>
      </c>
      <c r="AP581" t="s">
        <v>295</v>
      </c>
      <c r="AQ581" t="s">
        <v>330</v>
      </c>
      <c r="AR581" t="s">
        <v>187</v>
      </c>
      <c r="AS581">
        <v>110000</v>
      </c>
      <c r="AT581">
        <v>160000</v>
      </c>
      <c r="AU581">
        <v>139052</v>
      </c>
    </row>
    <row r="584" spans="39:47">
      <c r="AM584">
        <v>180</v>
      </c>
      <c r="AN584" t="s">
        <v>500</v>
      </c>
      <c r="AO584">
        <v>5</v>
      </c>
      <c r="AP584" t="s">
        <v>331</v>
      </c>
      <c r="AQ584" t="s">
        <v>332</v>
      </c>
      <c r="AR584" t="s">
        <v>187</v>
      </c>
      <c r="AS584">
        <v>110000</v>
      </c>
      <c r="AT584">
        <v>160000</v>
      </c>
      <c r="AU584">
        <v>145878</v>
      </c>
    </row>
    <row r="587" spans="39:47">
      <c r="AM587">
        <v>181</v>
      </c>
      <c r="AN587" t="s">
        <v>500</v>
      </c>
      <c r="AO587">
        <v>6</v>
      </c>
      <c r="AP587" t="s">
        <v>333</v>
      </c>
      <c r="AQ587" t="s">
        <v>334</v>
      </c>
      <c r="AR587" t="s">
        <v>187</v>
      </c>
      <c r="AS587">
        <v>110000</v>
      </c>
      <c r="AT587">
        <v>160000</v>
      </c>
      <c r="AU587">
        <v>221588</v>
      </c>
    </row>
    <row r="590" spans="39:47">
      <c r="AM590">
        <v>182</v>
      </c>
      <c r="AN590" t="s">
        <v>501</v>
      </c>
      <c r="AO590">
        <v>0</v>
      </c>
      <c r="AP590" t="s">
        <v>52</v>
      </c>
      <c r="AQ590" t="s">
        <v>326</v>
      </c>
      <c r="AR590" t="s">
        <v>187</v>
      </c>
      <c r="AS590">
        <v>110000</v>
      </c>
      <c r="AT590">
        <v>160000</v>
      </c>
      <c r="AU590">
        <v>225562</v>
      </c>
    </row>
    <row r="593" spans="39:47">
      <c r="AM593">
        <v>183</v>
      </c>
      <c r="AN593" t="s">
        <v>501</v>
      </c>
      <c r="AO593">
        <v>1</v>
      </c>
      <c r="AP593" t="s">
        <v>51</v>
      </c>
      <c r="AQ593" t="s">
        <v>327</v>
      </c>
      <c r="AR593" t="s">
        <v>187</v>
      </c>
      <c r="AS593">
        <v>200000</v>
      </c>
      <c r="AT593">
        <v>250000</v>
      </c>
      <c r="AU593">
        <v>103860</v>
      </c>
    </row>
    <row r="596" spans="39:47">
      <c r="AM596">
        <v>184</v>
      </c>
      <c r="AN596" t="s">
        <v>501</v>
      </c>
      <c r="AO596">
        <v>2</v>
      </c>
      <c r="AP596" t="s">
        <v>88</v>
      </c>
      <c r="AQ596" t="s">
        <v>328</v>
      </c>
      <c r="AR596" t="s">
        <v>187</v>
      </c>
      <c r="AS596">
        <v>200000</v>
      </c>
      <c r="AT596">
        <v>250000</v>
      </c>
      <c r="AU596">
        <v>103860</v>
      </c>
    </row>
    <row r="599" spans="39:47">
      <c r="AM599">
        <v>185</v>
      </c>
      <c r="AN599" t="s">
        <v>501</v>
      </c>
      <c r="AO599">
        <v>3</v>
      </c>
      <c r="AP599" t="s">
        <v>198</v>
      </c>
      <c r="AQ599" t="s">
        <v>329</v>
      </c>
      <c r="AR599" t="s">
        <v>187</v>
      </c>
      <c r="AS599">
        <v>200000</v>
      </c>
      <c r="AT599">
        <v>250000</v>
      </c>
      <c r="AU599">
        <v>145878</v>
      </c>
    </row>
    <row r="602" spans="39:47">
      <c r="AM602">
        <v>186</v>
      </c>
      <c r="AN602" t="s">
        <v>501</v>
      </c>
      <c r="AO602">
        <v>4</v>
      </c>
      <c r="AP602" t="s">
        <v>295</v>
      </c>
      <c r="AQ602" t="s">
        <v>330</v>
      </c>
      <c r="AR602" t="s">
        <v>187</v>
      </c>
      <c r="AS602">
        <v>110000</v>
      </c>
      <c r="AT602">
        <v>160000</v>
      </c>
      <c r="AU602">
        <v>139052</v>
      </c>
    </row>
    <row r="605" spans="39:47">
      <c r="AM605">
        <v>187</v>
      </c>
      <c r="AN605" t="s">
        <v>501</v>
      </c>
      <c r="AO605">
        <v>5</v>
      </c>
      <c r="AP605" t="s">
        <v>331</v>
      </c>
      <c r="AQ605" t="s">
        <v>332</v>
      </c>
      <c r="AR605" t="s">
        <v>187</v>
      </c>
      <c r="AS605">
        <v>110000</v>
      </c>
      <c r="AT605">
        <v>160000</v>
      </c>
      <c r="AU605">
        <v>145878</v>
      </c>
    </row>
    <row r="608" spans="39:47">
      <c r="AM608">
        <v>188</v>
      </c>
      <c r="AN608" t="s">
        <v>501</v>
      </c>
      <c r="AO608">
        <v>6</v>
      </c>
      <c r="AP608" t="s">
        <v>333</v>
      </c>
      <c r="AQ608" t="s">
        <v>334</v>
      </c>
      <c r="AR608" t="s">
        <v>187</v>
      </c>
      <c r="AS608">
        <v>110000</v>
      </c>
      <c r="AT608">
        <v>160000</v>
      </c>
      <c r="AU608">
        <v>221588</v>
      </c>
    </row>
    <row r="611" spans="39:47">
      <c r="AM611">
        <v>189</v>
      </c>
      <c r="AN611" t="s">
        <v>502</v>
      </c>
      <c r="AO611">
        <v>0</v>
      </c>
      <c r="AP611" t="s">
        <v>52</v>
      </c>
      <c r="AQ611" t="s">
        <v>335</v>
      </c>
      <c r="AR611" t="s">
        <v>187</v>
      </c>
      <c r="AS611">
        <v>110000</v>
      </c>
      <c r="AT611">
        <v>160000</v>
      </c>
      <c r="AU611">
        <v>180132</v>
      </c>
    </row>
    <row r="614" spans="39:47">
      <c r="AM614">
        <v>190</v>
      </c>
      <c r="AN614" t="s">
        <v>502</v>
      </c>
      <c r="AO614">
        <v>1</v>
      </c>
      <c r="AP614" t="s">
        <v>51</v>
      </c>
      <c r="AQ614" t="s">
        <v>336</v>
      </c>
      <c r="AR614" t="s">
        <v>187</v>
      </c>
      <c r="AS614">
        <v>200000</v>
      </c>
      <c r="AT614">
        <v>250000</v>
      </c>
      <c r="AU614">
        <v>123332</v>
      </c>
    </row>
    <row r="617" spans="39:47">
      <c r="AM617">
        <v>191</v>
      </c>
      <c r="AN617" t="s">
        <v>502</v>
      </c>
      <c r="AO617">
        <v>2</v>
      </c>
      <c r="AP617" t="s">
        <v>189</v>
      </c>
      <c r="AR617" t="s">
        <v>187</v>
      </c>
    </row>
    <row r="620" spans="39:47">
      <c r="AM620">
        <v>192</v>
      </c>
      <c r="AN620" t="s">
        <v>502</v>
      </c>
      <c r="AO620">
        <v>3</v>
      </c>
      <c r="AP620" t="s">
        <v>198</v>
      </c>
      <c r="AQ620" t="s">
        <v>337</v>
      </c>
      <c r="AR620" t="s">
        <v>187</v>
      </c>
      <c r="AS620">
        <v>200000</v>
      </c>
      <c r="AT620">
        <v>250000</v>
      </c>
      <c r="AU620">
        <v>115738</v>
      </c>
    </row>
    <row r="623" spans="39:47">
      <c r="AM623">
        <v>193</v>
      </c>
      <c r="AN623" t="s">
        <v>502</v>
      </c>
      <c r="AO623">
        <v>4</v>
      </c>
      <c r="AP623" t="s">
        <v>189</v>
      </c>
      <c r="AR623" t="s">
        <v>187</v>
      </c>
    </row>
    <row r="626" spans="39:47">
      <c r="AM626">
        <v>194</v>
      </c>
      <c r="AN626" t="s">
        <v>502</v>
      </c>
      <c r="AO626">
        <v>5</v>
      </c>
      <c r="AP626" t="s">
        <v>338</v>
      </c>
      <c r="AQ626" t="s">
        <v>339</v>
      </c>
      <c r="AR626" t="s">
        <v>187</v>
      </c>
      <c r="AS626">
        <v>110000</v>
      </c>
      <c r="AT626">
        <v>160000</v>
      </c>
      <c r="AU626">
        <v>115738</v>
      </c>
    </row>
    <row r="629" spans="39:47">
      <c r="AM629">
        <v>195</v>
      </c>
      <c r="AN629" t="s">
        <v>502</v>
      </c>
      <c r="AO629">
        <v>6</v>
      </c>
      <c r="AP629" t="s">
        <v>340</v>
      </c>
      <c r="AQ629" t="s">
        <v>341</v>
      </c>
      <c r="AR629" t="s">
        <v>187</v>
      </c>
      <c r="AS629">
        <v>110000</v>
      </c>
      <c r="AT629">
        <v>160000</v>
      </c>
      <c r="AU629">
        <v>209090</v>
      </c>
    </row>
    <row r="632" spans="39:47">
      <c r="AM632">
        <v>196</v>
      </c>
      <c r="AN632" t="s">
        <v>503</v>
      </c>
      <c r="AO632">
        <v>0</v>
      </c>
      <c r="AP632" t="s">
        <v>52</v>
      </c>
      <c r="AQ632" t="s">
        <v>335</v>
      </c>
      <c r="AR632" t="s">
        <v>187</v>
      </c>
      <c r="AS632">
        <v>110000</v>
      </c>
      <c r="AT632">
        <v>160000</v>
      </c>
      <c r="AU632">
        <v>180132</v>
      </c>
    </row>
    <row r="635" spans="39:47">
      <c r="AM635">
        <v>197</v>
      </c>
      <c r="AN635" t="s">
        <v>503</v>
      </c>
      <c r="AO635">
        <v>1</v>
      </c>
      <c r="AP635" t="s">
        <v>51</v>
      </c>
      <c r="AQ635" t="s">
        <v>336</v>
      </c>
      <c r="AR635" t="s">
        <v>187</v>
      </c>
      <c r="AS635">
        <v>200000</v>
      </c>
      <c r="AT635">
        <v>250000</v>
      </c>
      <c r="AU635">
        <v>123332</v>
      </c>
    </row>
    <row r="638" spans="39:47">
      <c r="AM638">
        <v>198</v>
      </c>
      <c r="AN638" t="s">
        <v>503</v>
      </c>
      <c r="AO638">
        <v>2</v>
      </c>
      <c r="AP638" t="s">
        <v>189</v>
      </c>
      <c r="AR638" t="s">
        <v>187</v>
      </c>
    </row>
    <row r="641" spans="39:47">
      <c r="AM641">
        <v>199</v>
      </c>
      <c r="AN641" t="s">
        <v>503</v>
      </c>
      <c r="AO641">
        <v>3</v>
      </c>
      <c r="AP641" t="s">
        <v>198</v>
      </c>
      <c r="AQ641" t="s">
        <v>337</v>
      </c>
      <c r="AR641" t="s">
        <v>187</v>
      </c>
      <c r="AS641">
        <v>200000</v>
      </c>
      <c r="AT641">
        <v>250000</v>
      </c>
      <c r="AU641">
        <v>115738</v>
      </c>
    </row>
    <row r="644" spans="39:47">
      <c r="AM644">
        <v>200</v>
      </c>
      <c r="AN644" t="s">
        <v>503</v>
      </c>
      <c r="AO644">
        <v>4</v>
      </c>
      <c r="AP644" t="s">
        <v>189</v>
      </c>
      <c r="AR644" t="s">
        <v>187</v>
      </c>
    </row>
    <row r="647" spans="39:47">
      <c r="AM647">
        <v>201</v>
      </c>
      <c r="AN647" t="s">
        <v>503</v>
      </c>
      <c r="AO647">
        <v>5</v>
      </c>
      <c r="AP647" t="s">
        <v>338</v>
      </c>
      <c r="AQ647" t="s">
        <v>339</v>
      </c>
      <c r="AR647" t="s">
        <v>187</v>
      </c>
      <c r="AS647">
        <v>110000</v>
      </c>
      <c r="AT647">
        <v>160000</v>
      </c>
      <c r="AU647">
        <v>115738</v>
      </c>
    </row>
    <row r="650" spans="39:47">
      <c r="AM650">
        <v>202</v>
      </c>
      <c r="AN650" t="s">
        <v>503</v>
      </c>
      <c r="AO650">
        <v>6</v>
      </c>
      <c r="AP650" t="s">
        <v>340</v>
      </c>
      <c r="AQ650" t="s">
        <v>341</v>
      </c>
      <c r="AR650" t="s">
        <v>187</v>
      </c>
      <c r="AS650">
        <v>110000</v>
      </c>
      <c r="AT650">
        <v>160000</v>
      </c>
      <c r="AU650">
        <v>209090</v>
      </c>
    </row>
    <row r="653" spans="39:47">
      <c r="AM653">
        <v>203</v>
      </c>
      <c r="AN653" t="s">
        <v>504</v>
      </c>
      <c r="AO653">
        <v>0</v>
      </c>
      <c r="AP653" t="s">
        <v>52</v>
      </c>
      <c r="AQ653" t="s">
        <v>342</v>
      </c>
      <c r="AR653" t="s">
        <v>187</v>
      </c>
      <c r="AS653">
        <v>110000</v>
      </c>
      <c r="AT653">
        <v>160000</v>
      </c>
      <c r="AU653">
        <v>226381</v>
      </c>
    </row>
    <row r="656" spans="39:47">
      <c r="AM656">
        <v>204</v>
      </c>
      <c r="AN656" t="s">
        <v>504</v>
      </c>
      <c r="AO656">
        <v>1</v>
      </c>
      <c r="AP656" t="s">
        <v>189</v>
      </c>
      <c r="AR656" t="s">
        <v>187</v>
      </c>
    </row>
    <row r="659" spans="39:47">
      <c r="AM659">
        <v>205</v>
      </c>
      <c r="AN659" t="s">
        <v>504</v>
      </c>
      <c r="AO659">
        <v>2</v>
      </c>
      <c r="AP659" t="s">
        <v>51</v>
      </c>
      <c r="AQ659" t="s">
        <v>343</v>
      </c>
      <c r="AR659" t="s">
        <v>187</v>
      </c>
      <c r="AS659">
        <v>200000</v>
      </c>
      <c r="AT659">
        <v>250000</v>
      </c>
      <c r="AU659">
        <v>225054</v>
      </c>
    </row>
    <row r="662" spans="39:47">
      <c r="AM662">
        <v>206</v>
      </c>
      <c r="AN662" t="s">
        <v>504</v>
      </c>
      <c r="AO662">
        <v>3</v>
      </c>
      <c r="AP662" t="s">
        <v>198</v>
      </c>
      <c r="AQ662" t="s">
        <v>344</v>
      </c>
      <c r="AR662" t="s">
        <v>187</v>
      </c>
      <c r="AS662">
        <v>200000</v>
      </c>
      <c r="AT662">
        <v>250000</v>
      </c>
      <c r="AU662">
        <v>103852</v>
      </c>
    </row>
    <row r="665" spans="39:47">
      <c r="AM665">
        <v>207</v>
      </c>
      <c r="AN665" t="s">
        <v>504</v>
      </c>
      <c r="AO665">
        <v>4</v>
      </c>
      <c r="AP665" t="s">
        <v>189</v>
      </c>
      <c r="AR665" t="s">
        <v>187</v>
      </c>
    </row>
    <row r="668" spans="39:47">
      <c r="AM668">
        <v>208</v>
      </c>
      <c r="AN668" t="s">
        <v>504</v>
      </c>
      <c r="AO668">
        <v>5</v>
      </c>
      <c r="AP668" t="s">
        <v>307</v>
      </c>
      <c r="AQ668" t="s">
        <v>345</v>
      </c>
      <c r="AR668" t="s">
        <v>187</v>
      </c>
      <c r="AS668">
        <v>110000</v>
      </c>
      <c r="AT668">
        <v>160000</v>
      </c>
      <c r="AU668">
        <v>137106</v>
      </c>
    </row>
    <row r="671" spans="39:47">
      <c r="AM671">
        <v>209</v>
      </c>
      <c r="AN671" t="s">
        <v>504</v>
      </c>
      <c r="AO671">
        <v>6</v>
      </c>
      <c r="AP671" t="s">
        <v>346</v>
      </c>
      <c r="AQ671" t="s">
        <v>347</v>
      </c>
      <c r="AR671" t="s">
        <v>187</v>
      </c>
      <c r="AS671">
        <v>110000</v>
      </c>
      <c r="AT671">
        <v>160000</v>
      </c>
      <c r="AU671">
        <v>103852</v>
      </c>
    </row>
    <row r="674" spans="39:47">
      <c r="AM674">
        <v>210</v>
      </c>
      <c r="AN674" t="s">
        <v>505</v>
      </c>
      <c r="AO674">
        <v>0</v>
      </c>
      <c r="AP674" t="s">
        <v>52</v>
      </c>
      <c r="AQ674" t="s">
        <v>342</v>
      </c>
      <c r="AR674" t="s">
        <v>187</v>
      </c>
      <c r="AS674">
        <v>110000</v>
      </c>
      <c r="AT674">
        <v>160000</v>
      </c>
      <c r="AU674">
        <v>226381</v>
      </c>
    </row>
    <row r="677" spans="39:47">
      <c r="AM677">
        <v>211</v>
      </c>
      <c r="AN677" t="s">
        <v>505</v>
      </c>
      <c r="AO677">
        <v>1</v>
      </c>
      <c r="AP677" t="s">
        <v>189</v>
      </c>
      <c r="AR677" t="s">
        <v>187</v>
      </c>
      <c r="AU677">
        <v>2609576</v>
      </c>
    </row>
    <row r="680" spans="39:47">
      <c r="AM680">
        <v>212</v>
      </c>
      <c r="AN680" t="s">
        <v>505</v>
      </c>
      <c r="AO680">
        <v>2</v>
      </c>
      <c r="AP680" t="s">
        <v>51</v>
      </c>
      <c r="AQ680" t="s">
        <v>343</v>
      </c>
      <c r="AR680" t="s">
        <v>187</v>
      </c>
      <c r="AS680">
        <v>200000</v>
      </c>
      <c r="AT680">
        <v>250000</v>
      </c>
      <c r="AU680">
        <v>225054</v>
      </c>
    </row>
    <row r="683" spans="39:47">
      <c r="AM683">
        <v>213</v>
      </c>
      <c r="AN683" t="s">
        <v>505</v>
      </c>
      <c r="AO683">
        <v>3</v>
      </c>
      <c r="AP683" t="s">
        <v>198</v>
      </c>
      <c r="AQ683" t="s">
        <v>344</v>
      </c>
      <c r="AR683" t="s">
        <v>187</v>
      </c>
      <c r="AS683">
        <v>200000</v>
      </c>
      <c r="AT683">
        <v>250000</v>
      </c>
      <c r="AU683">
        <v>103852</v>
      </c>
    </row>
    <row r="686" spans="39:47">
      <c r="AM686">
        <v>214</v>
      </c>
      <c r="AN686" t="s">
        <v>505</v>
      </c>
      <c r="AO686">
        <v>4</v>
      </c>
      <c r="AP686" t="s">
        <v>189</v>
      </c>
      <c r="AR686" t="s">
        <v>187</v>
      </c>
      <c r="AU686">
        <v>2609576</v>
      </c>
    </row>
    <row r="689" spans="39:47">
      <c r="AM689">
        <v>215</v>
      </c>
      <c r="AN689" t="s">
        <v>505</v>
      </c>
      <c r="AO689">
        <v>5</v>
      </c>
      <c r="AP689" t="s">
        <v>307</v>
      </c>
      <c r="AQ689" t="s">
        <v>345</v>
      </c>
      <c r="AR689" t="s">
        <v>187</v>
      </c>
      <c r="AS689">
        <v>110000</v>
      </c>
      <c r="AT689">
        <v>160000</v>
      </c>
      <c r="AU689">
        <v>137106</v>
      </c>
    </row>
    <row r="692" spans="39:47">
      <c r="AM692">
        <v>216</v>
      </c>
      <c r="AN692" t="s">
        <v>505</v>
      </c>
      <c r="AO692">
        <v>6</v>
      </c>
      <c r="AP692" t="s">
        <v>346</v>
      </c>
      <c r="AQ692" t="s">
        <v>347</v>
      </c>
      <c r="AR692" t="s">
        <v>187</v>
      </c>
      <c r="AS692">
        <v>110000</v>
      </c>
      <c r="AT692">
        <v>160000</v>
      </c>
      <c r="AU692">
        <v>103852</v>
      </c>
    </row>
    <row r="695" spans="39:47">
      <c r="AM695">
        <v>217</v>
      </c>
      <c r="AN695" t="s">
        <v>506</v>
      </c>
      <c r="AO695">
        <v>0</v>
      </c>
      <c r="AP695" t="s">
        <v>52</v>
      </c>
      <c r="AQ695" t="s">
        <v>342</v>
      </c>
      <c r="AR695" t="s">
        <v>187</v>
      </c>
      <c r="AS695">
        <v>110000</v>
      </c>
      <c r="AT695">
        <v>160000</v>
      </c>
      <c r="AU695">
        <v>226381</v>
      </c>
    </row>
    <row r="698" spans="39:47">
      <c r="AM698">
        <v>218</v>
      </c>
      <c r="AN698" t="s">
        <v>506</v>
      </c>
      <c r="AO698">
        <v>1</v>
      </c>
      <c r="AP698" t="s">
        <v>189</v>
      </c>
      <c r="AR698" t="s">
        <v>187</v>
      </c>
    </row>
    <row r="701" spans="39:47">
      <c r="AM701">
        <v>219</v>
      </c>
      <c r="AN701" t="s">
        <v>506</v>
      </c>
      <c r="AO701">
        <v>2</v>
      </c>
      <c r="AP701" t="s">
        <v>51</v>
      </c>
      <c r="AQ701" t="s">
        <v>343</v>
      </c>
      <c r="AR701" t="s">
        <v>187</v>
      </c>
      <c r="AS701">
        <v>200000</v>
      </c>
      <c r="AT701">
        <v>250000</v>
      </c>
      <c r="AU701">
        <v>225054</v>
      </c>
    </row>
    <row r="704" spans="39:47">
      <c r="AM704">
        <v>220</v>
      </c>
      <c r="AN704" t="s">
        <v>506</v>
      </c>
      <c r="AO704">
        <v>3</v>
      </c>
      <c r="AP704" t="s">
        <v>198</v>
      </c>
      <c r="AQ704" t="s">
        <v>344</v>
      </c>
      <c r="AR704" t="s">
        <v>187</v>
      </c>
      <c r="AS704">
        <v>200000</v>
      </c>
      <c r="AT704">
        <v>250000</v>
      </c>
      <c r="AU704">
        <v>103852</v>
      </c>
    </row>
    <row r="707" spans="39:47">
      <c r="AM707">
        <v>221</v>
      </c>
      <c r="AN707" t="s">
        <v>506</v>
      </c>
      <c r="AO707">
        <v>4</v>
      </c>
      <c r="AP707" t="s">
        <v>189</v>
      </c>
      <c r="AR707" t="s">
        <v>187</v>
      </c>
    </row>
    <row r="710" spans="39:47">
      <c r="AM710">
        <v>222</v>
      </c>
      <c r="AN710" t="s">
        <v>506</v>
      </c>
      <c r="AO710">
        <v>5</v>
      </c>
      <c r="AP710" t="s">
        <v>307</v>
      </c>
      <c r="AQ710" t="s">
        <v>345</v>
      </c>
      <c r="AR710" t="s">
        <v>187</v>
      </c>
      <c r="AS710">
        <v>110000</v>
      </c>
      <c r="AT710">
        <v>160000</v>
      </c>
      <c r="AU710">
        <v>137106</v>
      </c>
    </row>
    <row r="713" spans="39:47">
      <c r="AM713">
        <v>223</v>
      </c>
      <c r="AN713" t="s">
        <v>506</v>
      </c>
      <c r="AO713">
        <v>6</v>
      </c>
      <c r="AP713" t="s">
        <v>346</v>
      </c>
      <c r="AQ713" t="s">
        <v>347</v>
      </c>
      <c r="AR713" t="s">
        <v>187</v>
      </c>
      <c r="AS713">
        <v>110000</v>
      </c>
      <c r="AT713">
        <v>160000</v>
      </c>
      <c r="AU713">
        <v>103852</v>
      </c>
    </row>
    <row r="716" spans="39:47">
      <c r="AM716">
        <v>224</v>
      </c>
      <c r="AN716" t="s">
        <v>507</v>
      </c>
      <c r="AO716">
        <v>0</v>
      </c>
      <c r="AP716" t="s">
        <v>52</v>
      </c>
      <c r="AQ716" t="s">
        <v>342</v>
      </c>
      <c r="AR716" t="s">
        <v>187</v>
      </c>
      <c r="AS716">
        <v>110000</v>
      </c>
      <c r="AT716">
        <v>160000</v>
      </c>
      <c r="AU716">
        <v>226381</v>
      </c>
    </row>
    <row r="719" spans="39:47">
      <c r="AM719">
        <v>225</v>
      </c>
      <c r="AN719" t="s">
        <v>507</v>
      </c>
      <c r="AO719">
        <v>1</v>
      </c>
      <c r="AP719" t="s">
        <v>189</v>
      </c>
      <c r="AR719" t="s">
        <v>187</v>
      </c>
      <c r="AU719">
        <v>2609576</v>
      </c>
    </row>
    <row r="722" spans="39:47">
      <c r="AM722">
        <v>226</v>
      </c>
      <c r="AN722" t="s">
        <v>507</v>
      </c>
      <c r="AO722">
        <v>2</v>
      </c>
      <c r="AP722" t="s">
        <v>51</v>
      </c>
      <c r="AQ722" t="s">
        <v>343</v>
      </c>
      <c r="AR722" t="s">
        <v>187</v>
      </c>
      <c r="AS722">
        <v>200000</v>
      </c>
      <c r="AT722">
        <v>250000</v>
      </c>
      <c r="AU722">
        <v>225054</v>
      </c>
    </row>
    <row r="725" spans="39:47">
      <c r="AM725">
        <v>227</v>
      </c>
      <c r="AN725" t="s">
        <v>507</v>
      </c>
      <c r="AO725">
        <v>3</v>
      </c>
      <c r="AP725" t="s">
        <v>198</v>
      </c>
      <c r="AQ725" t="s">
        <v>344</v>
      </c>
      <c r="AR725" t="s">
        <v>187</v>
      </c>
      <c r="AS725">
        <v>200000</v>
      </c>
      <c r="AT725">
        <v>250000</v>
      </c>
      <c r="AU725">
        <v>103852</v>
      </c>
    </row>
    <row r="728" spans="39:47">
      <c r="AM728">
        <v>228</v>
      </c>
      <c r="AN728" t="s">
        <v>507</v>
      </c>
      <c r="AO728">
        <v>4</v>
      </c>
      <c r="AP728" t="s">
        <v>189</v>
      </c>
      <c r="AR728" t="s">
        <v>187</v>
      </c>
      <c r="AU728">
        <v>2609576</v>
      </c>
    </row>
    <row r="731" spans="39:47">
      <c r="AM731">
        <v>229</v>
      </c>
      <c r="AN731" t="s">
        <v>507</v>
      </c>
      <c r="AO731">
        <v>5</v>
      </c>
      <c r="AP731" t="s">
        <v>307</v>
      </c>
      <c r="AQ731" t="s">
        <v>345</v>
      </c>
      <c r="AR731" t="s">
        <v>187</v>
      </c>
      <c r="AS731">
        <v>110000</v>
      </c>
      <c r="AT731">
        <v>160000</v>
      </c>
      <c r="AU731">
        <v>137106</v>
      </c>
    </row>
    <row r="734" spans="39:47">
      <c r="AM734">
        <v>230</v>
      </c>
      <c r="AN734" t="s">
        <v>507</v>
      </c>
      <c r="AO734">
        <v>6</v>
      </c>
      <c r="AP734" t="s">
        <v>346</v>
      </c>
      <c r="AQ734" t="s">
        <v>347</v>
      </c>
      <c r="AR734" t="s">
        <v>187</v>
      </c>
      <c r="AS734">
        <v>110000</v>
      </c>
      <c r="AT734">
        <v>160000</v>
      </c>
      <c r="AU734">
        <v>103852</v>
      </c>
    </row>
    <row r="737" spans="39:47">
      <c r="AM737">
        <v>231</v>
      </c>
      <c r="AN737" t="s">
        <v>508</v>
      </c>
      <c r="AO737">
        <v>0</v>
      </c>
      <c r="AP737" t="s">
        <v>52</v>
      </c>
      <c r="AQ737" t="s">
        <v>348</v>
      </c>
      <c r="AR737" t="s">
        <v>187</v>
      </c>
      <c r="AS737">
        <v>110000</v>
      </c>
      <c r="AT737">
        <v>160000</v>
      </c>
      <c r="AU737">
        <v>115716</v>
      </c>
    </row>
    <row r="740" spans="39:47">
      <c r="AM740">
        <v>232</v>
      </c>
      <c r="AN740" t="s">
        <v>508</v>
      </c>
      <c r="AO740">
        <v>1</v>
      </c>
      <c r="AP740" t="s">
        <v>349</v>
      </c>
      <c r="AQ740" t="s">
        <v>350</v>
      </c>
      <c r="AR740" t="s">
        <v>187</v>
      </c>
      <c r="AS740">
        <v>200000</v>
      </c>
      <c r="AT740">
        <v>250000</v>
      </c>
      <c r="AU740">
        <v>143032</v>
      </c>
    </row>
    <row r="743" spans="39:47">
      <c r="AM743">
        <v>233</v>
      </c>
      <c r="AN743" t="s">
        <v>508</v>
      </c>
      <c r="AO743">
        <v>2</v>
      </c>
      <c r="AP743" t="s">
        <v>189</v>
      </c>
      <c r="AR743" t="s">
        <v>187</v>
      </c>
    </row>
    <row r="746" spans="39:47">
      <c r="AM746">
        <v>234</v>
      </c>
      <c r="AN746" t="s">
        <v>508</v>
      </c>
      <c r="AO746">
        <v>3</v>
      </c>
      <c r="AP746" t="s">
        <v>351</v>
      </c>
      <c r="AQ746" t="s">
        <v>352</v>
      </c>
      <c r="AR746" t="s">
        <v>187</v>
      </c>
      <c r="AS746">
        <v>200000</v>
      </c>
      <c r="AT746">
        <v>250000</v>
      </c>
      <c r="AU746">
        <v>223908</v>
      </c>
    </row>
    <row r="749" spans="39:47">
      <c r="AM749">
        <v>235</v>
      </c>
      <c r="AN749" t="s">
        <v>508</v>
      </c>
      <c r="AO749">
        <v>4</v>
      </c>
      <c r="AP749" t="s">
        <v>295</v>
      </c>
      <c r="AQ749" t="s">
        <v>353</v>
      </c>
      <c r="AR749" t="s">
        <v>187</v>
      </c>
      <c r="AS749">
        <v>110000</v>
      </c>
      <c r="AT749">
        <v>160000</v>
      </c>
      <c r="AU749">
        <v>223908</v>
      </c>
    </row>
    <row r="752" spans="39:47">
      <c r="AM752">
        <v>236</v>
      </c>
      <c r="AN752" t="s">
        <v>508</v>
      </c>
      <c r="AO752">
        <v>5</v>
      </c>
      <c r="AP752" t="s">
        <v>87</v>
      </c>
      <c r="AQ752" t="s">
        <v>354</v>
      </c>
      <c r="AR752" t="s">
        <v>187</v>
      </c>
      <c r="AS752">
        <v>110000</v>
      </c>
      <c r="AT752">
        <v>160000</v>
      </c>
      <c r="AU752">
        <v>135800</v>
      </c>
    </row>
    <row r="755" spans="39:47">
      <c r="AM755">
        <v>237</v>
      </c>
      <c r="AN755" t="s">
        <v>509</v>
      </c>
      <c r="AO755">
        <v>0</v>
      </c>
      <c r="AP755" t="s">
        <v>52</v>
      </c>
      <c r="AQ755" t="s">
        <v>348</v>
      </c>
      <c r="AR755" t="s">
        <v>187</v>
      </c>
      <c r="AS755">
        <v>110000</v>
      </c>
      <c r="AT755">
        <v>160000</v>
      </c>
      <c r="AU755">
        <v>115716</v>
      </c>
    </row>
    <row r="758" spans="39:47">
      <c r="AM758">
        <v>238</v>
      </c>
      <c r="AN758" t="s">
        <v>509</v>
      </c>
      <c r="AO758">
        <v>1</v>
      </c>
      <c r="AP758" t="s">
        <v>349</v>
      </c>
      <c r="AQ758" t="s">
        <v>350</v>
      </c>
      <c r="AR758" t="s">
        <v>187</v>
      </c>
      <c r="AS758">
        <v>200000</v>
      </c>
      <c r="AT758">
        <v>250000</v>
      </c>
      <c r="AU758">
        <v>143032</v>
      </c>
    </row>
    <row r="761" spans="39:47">
      <c r="AM761">
        <v>239</v>
      </c>
      <c r="AN761" t="s">
        <v>509</v>
      </c>
      <c r="AO761">
        <v>2</v>
      </c>
      <c r="AP761" t="s">
        <v>189</v>
      </c>
      <c r="AR761" t="s">
        <v>187</v>
      </c>
    </row>
    <row r="764" spans="39:47">
      <c r="AM764">
        <v>240</v>
      </c>
      <c r="AN764" t="s">
        <v>509</v>
      </c>
      <c r="AO764">
        <v>3</v>
      </c>
      <c r="AP764" t="s">
        <v>351</v>
      </c>
      <c r="AQ764" t="s">
        <v>352</v>
      </c>
      <c r="AR764" t="s">
        <v>187</v>
      </c>
      <c r="AS764">
        <v>200000</v>
      </c>
      <c r="AT764">
        <v>250000</v>
      </c>
      <c r="AU764">
        <v>223908</v>
      </c>
    </row>
    <row r="767" spans="39:47">
      <c r="AM767">
        <v>241</v>
      </c>
      <c r="AN767" t="s">
        <v>509</v>
      </c>
      <c r="AO767">
        <v>4</v>
      </c>
      <c r="AP767" t="s">
        <v>295</v>
      </c>
      <c r="AQ767" t="s">
        <v>353</v>
      </c>
      <c r="AR767" t="s">
        <v>187</v>
      </c>
      <c r="AS767">
        <v>110000</v>
      </c>
      <c r="AT767">
        <v>160000</v>
      </c>
      <c r="AU767">
        <v>223908</v>
      </c>
    </row>
    <row r="770" spans="39:47">
      <c r="AM770">
        <v>242</v>
      </c>
      <c r="AN770" t="s">
        <v>509</v>
      </c>
      <c r="AO770">
        <v>5</v>
      </c>
      <c r="AP770" t="s">
        <v>87</v>
      </c>
      <c r="AQ770" t="s">
        <v>354</v>
      </c>
      <c r="AR770" t="s">
        <v>187</v>
      </c>
      <c r="AS770">
        <v>110000</v>
      </c>
      <c r="AT770">
        <v>160000</v>
      </c>
      <c r="AU770">
        <v>135800</v>
      </c>
    </row>
    <row r="773" spans="39:47">
      <c r="AM773">
        <v>243</v>
      </c>
      <c r="AN773" t="s">
        <v>510</v>
      </c>
      <c r="AO773">
        <v>0</v>
      </c>
      <c r="AP773" t="s">
        <v>52</v>
      </c>
      <c r="AQ773" t="s">
        <v>355</v>
      </c>
      <c r="AR773" t="s">
        <v>187</v>
      </c>
      <c r="AS773">
        <v>110000</v>
      </c>
      <c r="AT773">
        <v>160000</v>
      </c>
      <c r="AU773">
        <v>101670</v>
      </c>
    </row>
    <row r="776" spans="39:47">
      <c r="AM776">
        <v>244</v>
      </c>
      <c r="AN776" t="s">
        <v>510</v>
      </c>
      <c r="AO776">
        <v>1</v>
      </c>
      <c r="AP776" t="s">
        <v>189</v>
      </c>
      <c r="AR776" t="s">
        <v>187</v>
      </c>
    </row>
    <row r="779" spans="39:47">
      <c r="AM779">
        <v>245</v>
      </c>
      <c r="AN779" t="s">
        <v>510</v>
      </c>
      <c r="AO779">
        <v>2</v>
      </c>
      <c r="AP779" t="s">
        <v>51</v>
      </c>
      <c r="AQ779" t="s">
        <v>356</v>
      </c>
      <c r="AR779" t="s">
        <v>187</v>
      </c>
      <c r="AS779">
        <v>200000</v>
      </c>
      <c r="AT779">
        <v>250000</v>
      </c>
      <c r="AU779">
        <v>111382</v>
      </c>
    </row>
    <row r="782" spans="39:47">
      <c r="AM782">
        <v>246</v>
      </c>
      <c r="AN782" t="s">
        <v>510</v>
      </c>
      <c r="AO782">
        <v>3</v>
      </c>
      <c r="AP782" t="s">
        <v>357</v>
      </c>
      <c r="AQ782" t="s">
        <v>358</v>
      </c>
      <c r="AR782" t="s">
        <v>187</v>
      </c>
      <c r="AS782">
        <v>200000</v>
      </c>
      <c r="AT782">
        <v>250000</v>
      </c>
      <c r="AU782">
        <v>15258</v>
      </c>
    </row>
    <row r="785" spans="39:47">
      <c r="AM785">
        <v>247</v>
      </c>
      <c r="AN785" t="s">
        <v>510</v>
      </c>
      <c r="AO785">
        <v>4</v>
      </c>
      <c r="AP785" t="s">
        <v>359</v>
      </c>
      <c r="AQ785" t="s">
        <v>360</v>
      </c>
      <c r="AR785" t="s">
        <v>187</v>
      </c>
      <c r="AS785">
        <v>200000</v>
      </c>
      <c r="AT785">
        <v>250000</v>
      </c>
      <c r="AU785">
        <v>111382</v>
      </c>
    </row>
    <row r="788" spans="39:47">
      <c r="AM788">
        <v>248</v>
      </c>
      <c r="AN788" t="s">
        <v>510</v>
      </c>
      <c r="AO788">
        <v>5</v>
      </c>
      <c r="AP788" t="s">
        <v>198</v>
      </c>
      <c r="AQ788" t="s">
        <v>361</v>
      </c>
      <c r="AR788" t="s">
        <v>187</v>
      </c>
      <c r="AS788">
        <v>200000</v>
      </c>
      <c r="AT788">
        <v>250000</v>
      </c>
      <c r="AU788">
        <v>111382</v>
      </c>
    </row>
    <row r="791" spans="39:47">
      <c r="AM791">
        <v>249</v>
      </c>
      <c r="AN791" t="s">
        <v>510</v>
      </c>
      <c r="AO791">
        <v>6</v>
      </c>
      <c r="AP791" t="s">
        <v>87</v>
      </c>
      <c r="AQ791" t="s">
        <v>362</v>
      </c>
      <c r="AR791" t="s">
        <v>187</v>
      </c>
      <c r="AS791">
        <v>110000</v>
      </c>
      <c r="AT791">
        <v>160000</v>
      </c>
      <c r="AU791">
        <v>111382</v>
      </c>
    </row>
    <row r="794" spans="39:47">
      <c r="AM794">
        <v>250</v>
      </c>
      <c r="AN794" t="s">
        <v>511</v>
      </c>
      <c r="AO794">
        <v>0</v>
      </c>
      <c r="AP794" t="s">
        <v>52</v>
      </c>
      <c r="AQ794" t="s">
        <v>355</v>
      </c>
      <c r="AR794" t="s">
        <v>187</v>
      </c>
      <c r="AS794">
        <v>110000</v>
      </c>
      <c r="AT794">
        <v>160000</v>
      </c>
      <c r="AU794">
        <v>101670</v>
      </c>
    </row>
    <row r="797" spans="39:47">
      <c r="AM797">
        <v>251</v>
      </c>
      <c r="AN797" t="s">
        <v>511</v>
      </c>
      <c r="AO797">
        <v>1</v>
      </c>
      <c r="AP797" t="s">
        <v>189</v>
      </c>
      <c r="AR797" t="s">
        <v>187</v>
      </c>
    </row>
    <row r="800" spans="39:47">
      <c r="AM800">
        <v>252</v>
      </c>
      <c r="AN800" t="s">
        <v>511</v>
      </c>
      <c r="AO800">
        <v>2</v>
      </c>
      <c r="AP800" t="s">
        <v>51</v>
      </c>
      <c r="AQ800" t="s">
        <v>356</v>
      </c>
      <c r="AR800" t="s">
        <v>187</v>
      </c>
      <c r="AS800">
        <v>200000</v>
      </c>
      <c r="AT800">
        <v>250000</v>
      </c>
      <c r="AU800">
        <v>111382</v>
      </c>
    </row>
    <row r="803" spans="39:47">
      <c r="AM803">
        <v>253</v>
      </c>
      <c r="AN803" t="s">
        <v>511</v>
      </c>
      <c r="AO803">
        <v>3</v>
      </c>
      <c r="AP803" t="s">
        <v>357</v>
      </c>
      <c r="AQ803" t="s">
        <v>358</v>
      </c>
      <c r="AR803" t="s">
        <v>187</v>
      </c>
      <c r="AS803">
        <v>200000</v>
      </c>
      <c r="AT803">
        <v>250000</v>
      </c>
      <c r="AU803">
        <v>15258</v>
      </c>
    </row>
    <row r="806" spans="39:47">
      <c r="AM806">
        <v>254</v>
      </c>
      <c r="AN806" t="s">
        <v>511</v>
      </c>
      <c r="AO806">
        <v>4</v>
      </c>
      <c r="AP806" t="s">
        <v>359</v>
      </c>
      <c r="AQ806" t="s">
        <v>360</v>
      </c>
      <c r="AR806" t="s">
        <v>187</v>
      </c>
      <c r="AS806">
        <v>200000</v>
      </c>
      <c r="AT806">
        <v>250000</v>
      </c>
      <c r="AU806">
        <v>111382</v>
      </c>
    </row>
    <row r="809" spans="39:47">
      <c r="AM809">
        <v>255</v>
      </c>
      <c r="AN809" t="s">
        <v>511</v>
      </c>
      <c r="AO809">
        <v>5</v>
      </c>
      <c r="AP809" t="s">
        <v>198</v>
      </c>
      <c r="AQ809" t="s">
        <v>361</v>
      </c>
      <c r="AR809" t="s">
        <v>187</v>
      </c>
      <c r="AS809">
        <v>200000</v>
      </c>
      <c r="AT809">
        <v>250000</v>
      </c>
      <c r="AU809">
        <v>111382</v>
      </c>
    </row>
    <row r="812" spans="39:47">
      <c r="AM812">
        <v>256</v>
      </c>
      <c r="AN812" t="s">
        <v>511</v>
      </c>
      <c r="AO812">
        <v>6</v>
      </c>
      <c r="AP812" t="s">
        <v>87</v>
      </c>
      <c r="AQ812" t="s">
        <v>362</v>
      </c>
      <c r="AR812" t="s">
        <v>187</v>
      </c>
      <c r="AS812">
        <v>110000</v>
      </c>
      <c r="AT812">
        <v>160000</v>
      </c>
      <c r="AU812">
        <v>111382</v>
      </c>
    </row>
    <row r="815" spans="39:47">
      <c r="AM815">
        <v>257</v>
      </c>
      <c r="AN815" t="s">
        <v>512</v>
      </c>
      <c r="AO815">
        <v>0</v>
      </c>
      <c r="AP815" t="s">
        <v>52</v>
      </c>
      <c r="AQ815" t="s">
        <v>363</v>
      </c>
      <c r="AR815" t="s">
        <v>187</v>
      </c>
      <c r="AS815">
        <v>110000</v>
      </c>
      <c r="AT815">
        <v>160000</v>
      </c>
      <c r="AU815">
        <v>115492</v>
      </c>
    </row>
    <row r="818" spans="39:47">
      <c r="AM818">
        <v>258</v>
      </c>
      <c r="AN818" t="s">
        <v>512</v>
      </c>
      <c r="AO818">
        <v>1</v>
      </c>
      <c r="AP818" t="s">
        <v>89</v>
      </c>
      <c r="AQ818" t="s">
        <v>364</v>
      </c>
      <c r="AR818" t="s">
        <v>187</v>
      </c>
      <c r="AS818">
        <v>200000</v>
      </c>
      <c r="AT818">
        <v>250000</v>
      </c>
      <c r="AU818">
        <v>54520</v>
      </c>
    </row>
    <row r="821" spans="39:47">
      <c r="AM821">
        <v>259</v>
      </c>
      <c r="AN821" t="s">
        <v>512</v>
      </c>
      <c r="AO821">
        <v>2</v>
      </c>
      <c r="AP821" t="s">
        <v>53</v>
      </c>
      <c r="AQ821" t="s">
        <v>365</v>
      </c>
      <c r="AR821" t="s">
        <v>187</v>
      </c>
      <c r="AS821">
        <v>110000</v>
      </c>
      <c r="AT821">
        <v>160000</v>
      </c>
      <c r="AU821">
        <v>204044</v>
      </c>
    </row>
    <row r="824" spans="39:47">
      <c r="AM824">
        <v>260</v>
      </c>
      <c r="AN824" t="s">
        <v>512</v>
      </c>
      <c r="AO824">
        <v>3</v>
      </c>
      <c r="AP824" t="s">
        <v>198</v>
      </c>
      <c r="AQ824" t="s">
        <v>366</v>
      </c>
      <c r="AR824" t="s">
        <v>187</v>
      </c>
      <c r="AS824">
        <v>200000</v>
      </c>
      <c r="AT824">
        <v>250000</v>
      </c>
      <c r="AU824">
        <v>200280</v>
      </c>
    </row>
    <row r="827" spans="39:47">
      <c r="AM827">
        <v>261</v>
      </c>
      <c r="AN827" t="s">
        <v>512</v>
      </c>
      <c r="AO827">
        <v>4</v>
      </c>
      <c r="AP827" t="s">
        <v>367</v>
      </c>
      <c r="AQ827" t="s">
        <v>368</v>
      </c>
      <c r="AR827" t="s">
        <v>187</v>
      </c>
      <c r="AS827">
        <v>200000</v>
      </c>
      <c r="AT827">
        <v>250000</v>
      </c>
      <c r="AU827">
        <v>204044</v>
      </c>
    </row>
    <row r="830" spans="39:47">
      <c r="AM830">
        <v>262</v>
      </c>
      <c r="AN830" t="s">
        <v>512</v>
      </c>
      <c r="AO830">
        <v>5</v>
      </c>
      <c r="AP830" t="s">
        <v>229</v>
      </c>
      <c r="AQ830" t="s">
        <v>369</v>
      </c>
      <c r="AR830" t="s">
        <v>187</v>
      </c>
      <c r="AS830">
        <v>110000</v>
      </c>
      <c r="AT830">
        <v>160000</v>
      </c>
      <c r="AU830">
        <v>69662</v>
      </c>
    </row>
    <row r="833" spans="39:47">
      <c r="AM833">
        <v>263</v>
      </c>
      <c r="AN833" t="s">
        <v>512</v>
      </c>
      <c r="AO833">
        <v>6</v>
      </c>
      <c r="AP833" t="s">
        <v>370</v>
      </c>
      <c r="AQ833" t="s">
        <v>371</v>
      </c>
      <c r="AR833" t="s">
        <v>187</v>
      </c>
      <c r="AS833">
        <v>110000</v>
      </c>
      <c r="AT833">
        <v>160000</v>
      </c>
      <c r="AU833">
        <v>204044</v>
      </c>
    </row>
    <row r="836" spans="39:47">
      <c r="AM836">
        <v>264</v>
      </c>
      <c r="AN836" t="s">
        <v>513</v>
      </c>
      <c r="AO836">
        <v>0</v>
      </c>
      <c r="AP836" t="s">
        <v>52</v>
      </c>
      <c r="AQ836" t="s">
        <v>363</v>
      </c>
      <c r="AR836" t="s">
        <v>187</v>
      </c>
      <c r="AS836">
        <v>110000</v>
      </c>
      <c r="AT836">
        <v>160000</v>
      </c>
      <c r="AU836">
        <v>115492</v>
      </c>
    </row>
    <row r="839" spans="39:47">
      <c r="AM839">
        <v>265</v>
      </c>
      <c r="AN839" t="s">
        <v>513</v>
      </c>
      <c r="AO839">
        <v>1</v>
      </c>
      <c r="AP839" t="s">
        <v>89</v>
      </c>
      <c r="AQ839" t="s">
        <v>364</v>
      </c>
      <c r="AR839" t="s">
        <v>187</v>
      </c>
      <c r="AS839">
        <v>200000</v>
      </c>
      <c r="AT839">
        <v>250000</v>
      </c>
      <c r="AU839">
        <v>54520</v>
      </c>
    </row>
    <row r="842" spans="39:47">
      <c r="AM842">
        <v>266</v>
      </c>
      <c r="AN842" t="s">
        <v>513</v>
      </c>
      <c r="AO842">
        <v>2</v>
      </c>
      <c r="AP842" t="s">
        <v>53</v>
      </c>
      <c r="AQ842" t="s">
        <v>365</v>
      </c>
      <c r="AR842" t="s">
        <v>187</v>
      </c>
      <c r="AS842">
        <v>110000</v>
      </c>
      <c r="AT842">
        <v>160000</v>
      </c>
      <c r="AU842">
        <v>204044</v>
      </c>
    </row>
    <row r="845" spans="39:47">
      <c r="AM845">
        <v>267</v>
      </c>
      <c r="AN845" t="s">
        <v>513</v>
      </c>
      <c r="AO845">
        <v>3</v>
      </c>
      <c r="AP845" t="s">
        <v>198</v>
      </c>
      <c r="AQ845" t="s">
        <v>366</v>
      </c>
      <c r="AR845" t="s">
        <v>187</v>
      </c>
      <c r="AS845">
        <v>200000</v>
      </c>
      <c r="AT845">
        <v>250000</v>
      </c>
      <c r="AU845">
        <v>200280</v>
      </c>
    </row>
    <row r="848" spans="39:47">
      <c r="AM848">
        <v>268</v>
      </c>
      <c r="AN848" t="s">
        <v>513</v>
      </c>
      <c r="AO848">
        <v>4</v>
      </c>
      <c r="AP848" t="s">
        <v>367</v>
      </c>
      <c r="AQ848" t="s">
        <v>368</v>
      </c>
      <c r="AR848" t="s">
        <v>187</v>
      </c>
      <c r="AS848">
        <v>200000</v>
      </c>
      <c r="AT848">
        <v>250000</v>
      </c>
      <c r="AU848">
        <v>204044</v>
      </c>
    </row>
    <row r="851" spans="39:47">
      <c r="AM851">
        <v>269</v>
      </c>
      <c r="AN851" t="s">
        <v>513</v>
      </c>
      <c r="AO851">
        <v>5</v>
      </c>
      <c r="AP851" t="s">
        <v>229</v>
      </c>
      <c r="AQ851" t="s">
        <v>369</v>
      </c>
      <c r="AR851" t="s">
        <v>187</v>
      </c>
      <c r="AS851">
        <v>110000</v>
      </c>
      <c r="AT851">
        <v>160000</v>
      </c>
      <c r="AU851">
        <v>69662</v>
      </c>
    </row>
    <row r="854" spans="39:47">
      <c r="AM854">
        <v>270</v>
      </c>
      <c r="AN854" t="s">
        <v>513</v>
      </c>
      <c r="AO854">
        <v>6</v>
      </c>
      <c r="AP854" t="s">
        <v>370</v>
      </c>
      <c r="AQ854" t="s">
        <v>371</v>
      </c>
      <c r="AR854" t="s">
        <v>187</v>
      </c>
      <c r="AS854">
        <v>110000</v>
      </c>
      <c r="AT854">
        <v>160000</v>
      </c>
      <c r="AU854">
        <v>204044</v>
      </c>
    </row>
    <row r="857" spans="39:47">
      <c r="AM857">
        <v>271</v>
      </c>
      <c r="AN857" t="s">
        <v>514</v>
      </c>
      <c r="AO857">
        <v>0</v>
      </c>
      <c r="AP857" t="s">
        <v>239</v>
      </c>
      <c r="AQ857" t="s">
        <v>372</v>
      </c>
      <c r="AR857" t="s">
        <v>187</v>
      </c>
      <c r="AS857">
        <v>110000</v>
      </c>
      <c r="AT857">
        <v>160000</v>
      </c>
      <c r="AU857">
        <v>115374</v>
      </c>
    </row>
    <row r="860" spans="39:47">
      <c r="AM860">
        <v>272</v>
      </c>
      <c r="AN860" t="s">
        <v>515</v>
      </c>
      <c r="AO860">
        <v>0</v>
      </c>
      <c r="AP860" t="s">
        <v>239</v>
      </c>
      <c r="AQ860" t="s">
        <v>372</v>
      </c>
      <c r="AR860" t="s">
        <v>187</v>
      </c>
      <c r="AS860">
        <v>110000</v>
      </c>
      <c r="AT860">
        <v>160000</v>
      </c>
      <c r="AU860">
        <v>115374</v>
      </c>
    </row>
    <row r="863" spans="39:47">
      <c r="AM863">
        <v>273</v>
      </c>
      <c r="AN863" t="s">
        <v>516</v>
      </c>
      <c r="AO863">
        <v>0</v>
      </c>
      <c r="AP863" t="s">
        <v>86</v>
      </c>
      <c r="AQ863" t="s">
        <v>373</v>
      </c>
      <c r="AR863" t="s">
        <v>187</v>
      </c>
      <c r="AS863">
        <v>110000</v>
      </c>
      <c r="AT863">
        <v>160000</v>
      </c>
      <c r="AU863">
        <v>108100</v>
      </c>
    </row>
    <row r="866" spans="39:47">
      <c r="AM866">
        <v>274</v>
      </c>
      <c r="AN866" t="s">
        <v>516</v>
      </c>
      <c r="AO866">
        <v>1</v>
      </c>
      <c r="AP866" t="s">
        <v>225</v>
      </c>
      <c r="AQ866" t="s">
        <v>374</v>
      </c>
      <c r="AR866" t="s">
        <v>187</v>
      </c>
      <c r="AS866">
        <v>110000</v>
      </c>
      <c r="AT866">
        <v>160000</v>
      </c>
      <c r="AU866">
        <v>235438</v>
      </c>
    </row>
    <row r="869" spans="39:47">
      <c r="AM869">
        <v>275</v>
      </c>
      <c r="AN869" t="s">
        <v>516</v>
      </c>
      <c r="AO869">
        <v>2</v>
      </c>
      <c r="AP869" t="s">
        <v>89</v>
      </c>
      <c r="AQ869" t="s">
        <v>375</v>
      </c>
      <c r="AR869" t="s">
        <v>187</v>
      </c>
      <c r="AS869">
        <v>200000</v>
      </c>
      <c r="AT869">
        <v>250000</v>
      </c>
      <c r="AU869">
        <v>235438</v>
      </c>
    </row>
    <row r="872" spans="39:47">
      <c r="AM872">
        <v>276</v>
      </c>
      <c r="AN872" t="s">
        <v>516</v>
      </c>
      <c r="AO872">
        <v>3</v>
      </c>
      <c r="AP872" t="s">
        <v>189</v>
      </c>
      <c r="AR872" t="s">
        <v>187</v>
      </c>
    </row>
    <row r="875" spans="39:47">
      <c r="AM875">
        <v>277</v>
      </c>
      <c r="AN875" t="s">
        <v>516</v>
      </c>
      <c r="AO875">
        <v>4</v>
      </c>
      <c r="AP875" t="s">
        <v>53</v>
      </c>
      <c r="AQ875" t="s">
        <v>376</v>
      </c>
      <c r="AR875" t="s">
        <v>187</v>
      </c>
      <c r="AS875">
        <v>110000</v>
      </c>
      <c r="AT875">
        <v>160000</v>
      </c>
      <c r="AU875">
        <v>141004</v>
      </c>
    </row>
    <row r="878" spans="39:47">
      <c r="AM878">
        <v>278</v>
      </c>
      <c r="AN878" t="s">
        <v>516</v>
      </c>
      <c r="AO878">
        <v>5</v>
      </c>
      <c r="AP878" t="s">
        <v>88</v>
      </c>
      <c r="AQ878" t="s">
        <v>377</v>
      </c>
      <c r="AR878" t="s">
        <v>187</v>
      </c>
      <c r="AS878">
        <v>200000</v>
      </c>
      <c r="AT878">
        <v>250000</v>
      </c>
      <c r="AU878">
        <v>235438</v>
      </c>
    </row>
    <row r="881" spans="39:47">
      <c r="AM881">
        <v>279</v>
      </c>
      <c r="AN881" t="s">
        <v>516</v>
      </c>
      <c r="AO881">
        <v>6</v>
      </c>
      <c r="AP881" t="s">
        <v>378</v>
      </c>
      <c r="AQ881" t="s">
        <v>379</v>
      </c>
      <c r="AR881" t="s">
        <v>187</v>
      </c>
      <c r="AS881">
        <v>110000</v>
      </c>
      <c r="AT881">
        <v>160000</v>
      </c>
      <c r="AU881">
        <v>235438</v>
      </c>
    </row>
    <row r="884" spans="39:47">
      <c r="AM884">
        <v>280</v>
      </c>
      <c r="AN884" t="s">
        <v>517</v>
      </c>
      <c r="AO884">
        <v>0</v>
      </c>
      <c r="AP884" t="s">
        <v>52</v>
      </c>
      <c r="AQ884" t="s">
        <v>380</v>
      </c>
      <c r="AR884" t="s">
        <v>187</v>
      </c>
      <c r="AS884">
        <v>110000</v>
      </c>
      <c r="AT884">
        <v>160000</v>
      </c>
      <c r="AU884">
        <v>214238</v>
      </c>
    </row>
    <row r="887" spans="39:47">
      <c r="AM887">
        <v>281</v>
      </c>
      <c r="AN887" t="s">
        <v>517</v>
      </c>
      <c r="AO887">
        <v>1</v>
      </c>
      <c r="AP887" t="s">
        <v>51</v>
      </c>
      <c r="AQ887" t="s">
        <v>381</v>
      </c>
      <c r="AR887" t="s">
        <v>187</v>
      </c>
      <c r="AS887">
        <v>200000</v>
      </c>
      <c r="AT887">
        <v>250000</v>
      </c>
      <c r="AU887">
        <v>120790</v>
      </c>
    </row>
    <row r="890" spans="39:47">
      <c r="AM890">
        <v>282</v>
      </c>
      <c r="AN890" t="s">
        <v>517</v>
      </c>
      <c r="AO890">
        <v>2</v>
      </c>
      <c r="AP890" t="s">
        <v>214</v>
      </c>
      <c r="AQ890" t="s">
        <v>382</v>
      </c>
      <c r="AR890" t="s">
        <v>187</v>
      </c>
      <c r="AS890">
        <v>110000</v>
      </c>
      <c r="AT890">
        <v>160000</v>
      </c>
      <c r="AU890">
        <v>253176</v>
      </c>
    </row>
    <row r="893" spans="39:47">
      <c r="AM893">
        <v>283</v>
      </c>
      <c r="AN893" t="s">
        <v>517</v>
      </c>
      <c r="AO893">
        <v>3</v>
      </c>
      <c r="AP893" t="s">
        <v>189</v>
      </c>
      <c r="AR893" t="s">
        <v>187</v>
      </c>
    </row>
    <row r="896" spans="39:47">
      <c r="AM896">
        <v>284</v>
      </c>
      <c r="AN896" t="s">
        <v>517</v>
      </c>
      <c r="AO896">
        <v>4</v>
      </c>
      <c r="AP896" t="s">
        <v>383</v>
      </c>
      <c r="AQ896" t="s">
        <v>384</v>
      </c>
      <c r="AR896" t="s">
        <v>187</v>
      </c>
      <c r="AS896">
        <v>200000</v>
      </c>
      <c r="AT896">
        <v>250000</v>
      </c>
      <c r="AU896">
        <v>151656</v>
      </c>
    </row>
    <row r="899" spans="39:47">
      <c r="AM899">
        <v>285</v>
      </c>
      <c r="AN899" t="s">
        <v>517</v>
      </c>
      <c r="AO899">
        <v>5</v>
      </c>
      <c r="AP899" t="s">
        <v>189</v>
      </c>
      <c r="AR899" t="s">
        <v>187</v>
      </c>
    </row>
    <row r="902" spans="39:47">
      <c r="AM902">
        <v>286</v>
      </c>
      <c r="AN902" t="s">
        <v>517</v>
      </c>
      <c r="AO902">
        <v>6</v>
      </c>
      <c r="AP902" t="s">
        <v>385</v>
      </c>
      <c r="AQ902" t="s">
        <v>386</v>
      </c>
      <c r="AR902" t="s">
        <v>187</v>
      </c>
      <c r="AS902">
        <v>110000</v>
      </c>
      <c r="AT902">
        <v>160000</v>
      </c>
      <c r="AU902">
        <v>120790</v>
      </c>
    </row>
    <row r="905" spans="39:47">
      <c r="AM905">
        <v>287</v>
      </c>
      <c r="AN905" t="s">
        <v>518</v>
      </c>
      <c r="AO905">
        <v>0</v>
      </c>
      <c r="AP905" t="s">
        <v>86</v>
      </c>
      <c r="AQ905" t="s">
        <v>373</v>
      </c>
      <c r="AR905" t="s">
        <v>187</v>
      </c>
      <c r="AS905">
        <v>110000</v>
      </c>
      <c r="AT905">
        <v>160000</v>
      </c>
      <c r="AU905">
        <v>108100</v>
      </c>
    </row>
    <row r="908" spans="39:47">
      <c r="AM908">
        <v>288</v>
      </c>
      <c r="AN908" t="s">
        <v>518</v>
      </c>
      <c r="AO908">
        <v>1</v>
      </c>
      <c r="AP908" t="s">
        <v>225</v>
      </c>
      <c r="AQ908" t="s">
        <v>374</v>
      </c>
      <c r="AR908" t="s">
        <v>187</v>
      </c>
      <c r="AS908">
        <v>110000</v>
      </c>
      <c r="AT908">
        <v>160000</v>
      </c>
      <c r="AU908">
        <v>235438</v>
      </c>
    </row>
    <row r="911" spans="39:47">
      <c r="AM911">
        <v>289</v>
      </c>
      <c r="AN911" t="s">
        <v>518</v>
      </c>
      <c r="AO911">
        <v>2</v>
      </c>
      <c r="AP911" t="s">
        <v>89</v>
      </c>
      <c r="AQ911" t="s">
        <v>375</v>
      </c>
      <c r="AR911" t="s">
        <v>187</v>
      </c>
      <c r="AS911">
        <v>200000</v>
      </c>
      <c r="AT911">
        <v>250000</v>
      </c>
      <c r="AU911">
        <v>235438</v>
      </c>
    </row>
    <row r="914" spans="39:47">
      <c r="AM914">
        <v>290</v>
      </c>
      <c r="AN914" t="s">
        <v>518</v>
      </c>
      <c r="AO914">
        <v>3</v>
      </c>
      <c r="AP914" t="s">
        <v>189</v>
      </c>
      <c r="AR914" t="s">
        <v>187</v>
      </c>
    </row>
    <row r="917" spans="39:47">
      <c r="AM917">
        <v>291</v>
      </c>
      <c r="AN917" t="s">
        <v>518</v>
      </c>
      <c r="AO917">
        <v>4</v>
      </c>
      <c r="AP917" t="s">
        <v>53</v>
      </c>
      <c r="AQ917" t="s">
        <v>376</v>
      </c>
      <c r="AR917" t="s">
        <v>187</v>
      </c>
      <c r="AS917">
        <v>110000</v>
      </c>
      <c r="AT917">
        <v>160000</v>
      </c>
      <c r="AU917">
        <v>141004</v>
      </c>
    </row>
    <row r="920" spans="39:47">
      <c r="AM920">
        <v>292</v>
      </c>
      <c r="AN920" t="s">
        <v>518</v>
      </c>
      <c r="AO920">
        <v>5</v>
      </c>
      <c r="AP920" t="s">
        <v>88</v>
      </c>
      <c r="AQ920" t="s">
        <v>377</v>
      </c>
      <c r="AR920" t="s">
        <v>187</v>
      </c>
      <c r="AS920">
        <v>200000</v>
      </c>
      <c r="AT920">
        <v>250000</v>
      </c>
      <c r="AU920">
        <v>235438</v>
      </c>
    </row>
    <row r="923" spans="39:47">
      <c r="AM923">
        <v>293</v>
      </c>
      <c r="AN923" t="s">
        <v>518</v>
      </c>
      <c r="AO923">
        <v>6</v>
      </c>
      <c r="AP923" t="s">
        <v>378</v>
      </c>
      <c r="AQ923" t="s">
        <v>379</v>
      </c>
      <c r="AR923" t="s">
        <v>187</v>
      </c>
      <c r="AS923">
        <v>110000</v>
      </c>
      <c r="AT923">
        <v>160000</v>
      </c>
      <c r="AU923">
        <v>235438</v>
      </c>
    </row>
    <row r="926" spans="39:47">
      <c r="AM926">
        <v>294</v>
      </c>
      <c r="AN926" t="s">
        <v>519</v>
      </c>
      <c r="AO926">
        <v>0</v>
      </c>
      <c r="AP926" t="s">
        <v>52</v>
      </c>
      <c r="AQ926" t="s">
        <v>380</v>
      </c>
      <c r="AR926" t="s">
        <v>187</v>
      </c>
      <c r="AS926">
        <v>110000</v>
      </c>
      <c r="AT926">
        <v>160000</v>
      </c>
      <c r="AU926">
        <v>214238</v>
      </c>
    </row>
    <row r="929" spans="39:47">
      <c r="AM929">
        <v>295</v>
      </c>
      <c r="AN929" t="s">
        <v>519</v>
      </c>
      <c r="AO929">
        <v>1</v>
      </c>
      <c r="AP929" t="s">
        <v>51</v>
      </c>
      <c r="AQ929" t="s">
        <v>381</v>
      </c>
      <c r="AR929" t="s">
        <v>187</v>
      </c>
      <c r="AS929">
        <v>200000</v>
      </c>
      <c r="AT929">
        <v>250000</v>
      </c>
      <c r="AU929">
        <v>120790</v>
      </c>
    </row>
    <row r="932" spans="39:47">
      <c r="AM932">
        <v>296</v>
      </c>
      <c r="AN932" t="s">
        <v>519</v>
      </c>
      <c r="AO932">
        <v>2</v>
      </c>
      <c r="AP932" t="s">
        <v>214</v>
      </c>
      <c r="AQ932" t="s">
        <v>382</v>
      </c>
      <c r="AR932" t="s">
        <v>187</v>
      </c>
      <c r="AS932">
        <v>110000</v>
      </c>
      <c r="AT932">
        <v>160000</v>
      </c>
      <c r="AU932">
        <v>253176</v>
      </c>
    </row>
    <row r="935" spans="39:47">
      <c r="AM935">
        <v>297</v>
      </c>
      <c r="AN935" t="s">
        <v>519</v>
      </c>
      <c r="AO935">
        <v>3</v>
      </c>
      <c r="AP935" t="s">
        <v>189</v>
      </c>
      <c r="AR935" t="s">
        <v>187</v>
      </c>
    </row>
    <row r="938" spans="39:47">
      <c r="AM938">
        <v>298</v>
      </c>
      <c r="AN938" t="s">
        <v>519</v>
      </c>
      <c r="AO938">
        <v>4</v>
      </c>
      <c r="AP938" t="s">
        <v>383</v>
      </c>
      <c r="AQ938" t="s">
        <v>384</v>
      </c>
      <c r="AR938" t="s">
        <v>187</v>
      </c>
      <c r="AS938">
        <v>200000</v>
      </c>
      <c r="AT938">
        <v>250000</v>
      </c>
      <c r="AU938">
        <v>151656</v>
      </c>
    </row>
    <row r="941" spans="39:47">
      <c r="AM941">
        <v>299</v>
      </c>
      <c r="AN941" t="s">
        <v>519</v>
      </c>
      <c r="AO941">
        <v>5</v>
      </c>
      <c r="AP941" t="s">
        <v>189</v>
      </c>
      <c r="AR941" t="s">
        <v>187</v>
      </c>
    </row>
    <row r="944" spans="39:47">
      <c r="AM944">
        <v>300</v>
      </c>
      <c r="AN944" t="s">
        <v>519</v>
      </c>
      <c r="AO944">
        <v>6</v>
      </c>
      <c r="AP944" t="s">
        <v>385</v>
      </c>
      <c r="AQ944" t="s">
        <v>386</v>
      </c>
      <c r="AR944" t="s">
        <v>187</v>
      </c>
      <c r="AS944">
        <v>110000</v>
      </c>
      <c r="AT944">
        <v>160000</v>
      </c>
      <c r="AU944">
        <v>120790</v>
      </c>
    </row>
    <row r="947" spans="39:47">
      <c r="AM947">
        <v>301</v>
      </c>
      <c r="AN947" t="s">
        <v>520</v>
      </c>
      <c r="AO947">
        <v>0</v>
      </c>
      <c r="AP947" t="s">
        <v>52</v>
      </c>
      <c r="AQ947" t="s">
        <v>387</v>
      </c>
      <c r="AR947" t="s">
        <v>187</v>
      </c>
      <c r="AS947">
        <v>110000</v>
      </c>
      <c r="AT947">
        <v>160000</v>
      </c>
      <c r="AU947">
        <v>206106</v>
      </c>
    </row>
    <row r="950" spans="39:47">
      <c r="AM950">
        <v>302</v>
      </c>
      <c r="AN950" t="s">
        <v>520</v>
      </c>
      <c r="AO950">
        <v>1</v>
      </c>
      <c r="AP950" t="s">
        <v>51</v>
      </c>
      <c r="AQ950" t="s">
        <v>388</v>
      </c>
      <c r="AR950" t="s">
        <v>187</v>
      </c>
      <c r="AS950">
        <v>200000</v>
      </c>
      <c r="AT950">
        <v>250000</v>
      </c>
      <c r="AU950">
        <v>220226</v>
      </c>
    </row>
    <row r="953" spans="39:47">
      <c r="AM953">
        <v>303</v>
      </c>
      <c r="AN953" t="s">
        <v>520</v>
      </c>
      <c r="AO953">
        <v>2</v>
      </c>
      <c r="AP953" t="s">
        <v>49</v>
      </c>
      <c r="AQ953" t="s">
        <v>389</v>
      </c>
      <c r="AR953" t="s">
        <v>187</v>
      </c>
      <c r="AS953">
        <v>110000</v>
      </c>
      <c r="AT953">
        <v>160000</v>
      </c>
      <c r="AU953">
        <v>220226</v>
      </c>
    </row>
    <row r="956" spans="39:47">
      <c r="AM956">
        <v>304</v>
      </c>
      <c r="AN956" t="s">
        <v>520</v>
      </c>
      <c r="AO956">
        <v>3</v>
      </c>
      <c r="AP956" t="s">
        <v>251</v>
      </c>
      <c r="AQ956" t="s">
        <v>390</v>
      </c>
      <c r="AR956" t="s">
        <v>187</v>
      </c>
      <c r="AS956">
        <v>200000</v>
      </c>
      <c r="AT956">
        <v>250000</v>
      </c>
      <c r="AU956">
        <v>220226</v>
      </c>
    </row>
    <row r="959" spans="39:47">
      <c r="AM959">
        <v>305</v>
      </c>
      <c r="AN959" t="s">
        <v>520</v>
      </c>
      <c r="AO959">
        <v>4</v>
      </c>
      <c r="AP959" t="s">
        <v>88</v>
      </c>
      <c r="AQ959" t="s">
        <v>391</v>
      </c>
      <c r="AR959" t="s">
        <v>187</v>
      </c>
      <c r="AS959">
        <v>200000</v>
      </c>
      <c r="AT959">
        <v>250000</v>
      </c>
      <c r="AU959">
        <v>220226</v>
      </c>
    </row>
    <row r="962" spans="39:47">
      <c r="AM962">
        <v>306</v>
      </c>
      <c r="AN962" t="s">
        <v>520</v>
      </c>
      <c r="AO962">
        <v>5</v>
      </c>
      <c r="AP962" t="s">
        <v>392</v>
      </c>
      <c r="AQ962" t="s">
        <v>393</v>
      </c>
      <c r="AR962" t="s">
        <v>187</v>
      </c>
      <c r="AS962">
        <v>110000</v>
      </c>
      <c r="AT962">
        <v>160000</v>
      </c>
      <c r="AU962">
        <v>220226</v>
      </c>
    </row>
    <row r="965" spans="39:47">
      <c r="AM965">
        <v>307</v>
      </c>
      <c r="AN965" t="s">
        <v>521</v>
      </c>
      <c r="AO965">
        <v>0</v>
      </c>
      <c r="AP965" t="s">
        <v>52</v>
      </c>
      <c r="AQ965" t="s">
        <v>387</v>
      </c>
      <c r="AR965" t="s">
        <v>187</v>
      </c>
      <c r="AS965">
        <v>110000</v>
      </c>
      <c r="AT965">
        <v>160000</v>
      </c>
      <c r="AU965">
        <v>206106</v>
      </c>
    </row>
    <row r="968" spans="39:47">
      <c r="AM968">
        <v>308</v>
      </c>
      <c r="AN968" t="s">
        <v>521</v>
      </c>
      <c r="AO968">
        <v>1</v>
      </c>
      <c r="AP968" t="s">
        <v>51</v>
      </c>
      <c r="AQ968" t="s">
        <v>388</v>
      </c>
      <c r="AR968" t="s">
        <v>187</v>
      </c>
      <c r="AS968">
        <v>200000</v>
      </c>
      <c r="AT968">
        <v>250000</v>
      </c>
      <c r="AU968">
        <v>220226</v>
      </c>
    </row>
    <row r="971" spans="39:47">
      <c r="AM971">
        <v>309</v>
      </c>
      <c r="AN971" t="s">
        <v>521</v>
      </c>
      <c r="AO971">
        <v>2</v>
      </c>
      <c r="AP971" t="s">
        <v>49</v>
      </c>
      <c r="AQ971" t="s">
        <v>389</v>
      </c>
      <c r="AR971" t="s">
        <v>187</v>
      </c>
      <c r="AS971">
        <v>110000</v>
      </c>
      <c r="AT971">
        <v>160000</v>
      </c>
      <c r="AU971">
        <v>220226</v>
      </c>
    </row>
    <row r="974" spans="39:47">
      <c r="AM974">
        <v>310</v>
      </c>
      <c r="AN974" t="s">
        <v>521</v>
      </c>
      <c r="AO974">
        <v>3</v>
      </c>
      <c r="AP974" t="s">
        <v>251</v>
      </c>
      <c r="AQ974" t="s">
        <v>390</v>
      </c>
      <c r="AR974" t="s">
        <v>187</v>
      </c>
      <c r="AS974">
        <v>200000</v>
      </c>
      <c r="AT974">
        <v>250000</v>
      </c>
      <c r="AU974">
        <v>220226</v>
      </c>
    </row>
    <row r="977" spans="39:47">
      <c r="AM977">
        <v>311</v>
      </c>
      <c r="AN977" t="s">
        <v>521</v>
      </c>
      <c r="AO977">
        <v>4</v>
      </c>
      <c r="AP977" t="s">
        <v>88</v>
      </c>
      <c r="AQ977" t="s">
        <v>391</v>
      </c>
      <c r="AR977" t="s">
        <v>187</v>
      </c>
      <c r="AS977">
        <v>200000</v>
      </c>
      <c r="AT977">
        <v>250000</v>
      </c>
      <c r="AU977">
        <v>220226</v>
      </c>
    </row>
    <row r="980" spans="39:47">
      <c r="AM980">
        <v>312</v>
      </c>
      <c r="AN980" t="s">
        <v>521</v>
      </c>
      <c r="AO980">
        <v>5</v>
      </c>
      <c r="AP980" t="s">
        <v>392</v>
      </c>
      <c r="AQ980" t="s">
        <v>393</v>
      </c>
      <c r="AR980" t="s">
        <v>187</v>
      </c>
      <c r="AS980">
        <v>110000</v>
      </c>
      <c r="AT980">
        <v>160000</v>
      </c>
      <c r="AU980">
        <v>220226</v>
      </c>
    </row>
    <row r="983" spans="39:47">
      <c r="AM983">
        <v>313</v>
      </c>
      <c r="AN983" t="s">
        <v>522</v>
      </c>
      <c r="AO983">
        <v>0</v>
      </c>
      <c r="AP983" t="s">
        <v>52</v>
      </c>
      <c r="AQ983" t="s">
        <v>394</v>
      </c>
      <c r="AR983" t="s">
        <v>187</v>
      </c>
      <c r="AS983">
        <v>110000</v>
      </c>
      <c r="AT983">
        <v>160000</v>
      </c>
      <c r="AU983">
        <v>56256</v>
      </c>
    </row>
    <row r="986" spans="39:47">
      <c r="AM986">
        <v>314</v>
      </c>
      <c r="AN986" t="s">
        <v>522</v>
      </c>
      <c r="AO986">
        <v>1</v>
      </c>
      <c r="AP986" t="s">
        <v>195</v>
      </c>
      <c r="AQ986" t="s">
        <v>395</v>
      </c>
      <c r="AR986" t="s">
        <v>187</v>
      </c>
      <c r="AS986">
        <v>200000</v>
      </c>
      <c r="AT986">
        <v>250000</v>
      </c>
      <c r="AU986">
        <v>128594</v>
      </c>
    </row>
    <row r="989" spans="39:47">
      <c r="AM989">
        <v>315</v>
      </c>
      <c r="AN989" t="s">
        <v>522</v>
      </c>
      <c r="AO989">
        <v>2</v>
      </c>
      <c r="AP989" t="s">
        <v>92</v>
      </c>
      <c r="AQ989" t="s">
        <v>396</v>
      </c>
      <c r="AR989" t="s">
        <v>187</v>
      </c>
      <c r="AS989">
        <v>200000</v>
      </c>
      <c r="AT989">
        <v>250000</v>
      </c>
      <c r="AU989">
        <v>128594</v>
      </c>
    </row>
    <row r="992" spans="39:47">
      <c r="AM992">
        <v>316</v>
      </c>
      <c r="AN992" t="s">
        <v>522</v>
      </c>
      <c r="AO992">
        <v>3</v>
      </c>
      <c r="AP992" t="s">
        <v>189</v>
      </c>
      <c r="AR992" t="s">
        <v>187</v>
      </c>
    </row>
    <row r="995" spans="39:47">
      <c r="AM995">
        <v>317</v>
      </c>
      <c r="AN995" t="s">
        <v>522</v>
      </c>
      <c r="AO995">
        <v>4</v>
      </c>
      <c r="AP995" t="s">
        <v>198</v>
      </c>
      <c r="AQ995" t="s">
        <v>397</v>
      </c>
      <c r="AR995" t="s">
        <v>187</v>
      </c>
      <c r="AS995">
        <v>200000</v>
      </c>
      <c r="AT995">
        <v>250000</v>
      </c>
      <c r="AU995">
        <v>128594</v>
      </c>
    </row>
    <row r="998" spans="39:47">
      <c r="AM998">
        <v>318</v>
      </c>
      <c r="AN998" t="s">
        <v>522</v>
      </c>
      <c r="AO998">
        <v>5</v>
      </c>
      <c r="AP998" t="s">
        <v>220</v>
      </c>
      <c r="AQ998" t="s">
        <v>398</v>
      </c>
      <c r="AR998" t="s">
        <v>187</v>
      </c>
      <c r="AS998">
        <v>110000</v>
      </c>
      <c r="AT998">
        <v>160000</v>
      </c>
      <c r="AU998">
        <v>128594</v>
      </c>
    </row>
    <row r="1001" spans="39:47">
      <c r="AM1001">
        <v>319</v>
      </c>
      <c r="AN1001" t="s">
        <v>522</v>
      </c>
      <c r="AO1001">
        <v>6</v>
      </c>
      <c r="AP1001" t="s">
        <v>399</v>
      </c>
      <c r="AQ1001" t="s">
        <v>400</v>
      </c>
      <c r="AR1001" t="s">
        <v>187</v>
      </c>
      <c r="AS1001">
        <v>110000</v>
      </c>
      <c r="AT1001">
        <v>160000</v>
      </c>
      <c r="AU1001">
        <v>128594</v>
      </c>
    </row>
    <row r="1004" spans="39:47">
      <c r="AM1004">
        <v>320</v>
      </c>
      <c r="AN1004" t="s">
        <v>523</v>
      </c>
      <c r="AO1004">
        <v>0</v>
      </c>
      <c r="AP1004" t="s">
        <v>52</v>
      </c>
      <c r="AQ1004" t="s">
        <v>401</v>
      </c>
      <c r="AR1004" t="s">
        <v>187</v>
      </c>
      <c r="AS1004">
        <v>110000</v>
      </c>
      <c r="AT1004">
        <v>160000</v>
      </c>
      <c r="AU1004">
        <v>58489</v>
      </c>
    </row>
    <row r="1007" spans="39:47">
      <c r="AM1007">
        <v>321</v>
      </c>
      <c r="AN1007" t="s">
        <v>523</v>
      </c>
      <c r="AO1007">
        <v>1</v>
      </c>
      <c r="AP1007" t="s">
        <v>195</v>
      </c>
      <c r="AQ1007" t="s">
        <v>402</v>
      </c>
      <c r="AR1007" t="s">
        <v>187</v>
      </c>
      <c r="AS1007">
        <v>200000</v>
      </c>
      <c r="AT1007">
        <v>250000</v>
      </c>
      <c r="AU1007">
        <v>113107</v>
      </c>
    </row>
    <row r="1010" spans="39:47">
      <c r="AM1010">
        <v>322</v>
      </c>
      <c r="AN1010" t="s">
        <v>523</v>
      </c>
      <c r="AO1010">
        <v>2</v>
      </c>
      <c r="AP1010" t="s">
        <v>92</v>
      </c>
      <c r="AQ1010" t="s">
        <v>403</v>
      </c>
      <c r="AR1010" t="s">
        <v>187</v>
      </c>
      <c r="AS1010">
        <v>200000</v>
      </c>
      <c r="AT1010">
        <v>250000</v>
      </c>
      <c r="AU1010">
        <v>113107</v>
      </c>
    </row>
    <row r="1013" spans="39:47">
      <c r="AM1013">
        <v>323</v>
      </c>
      <c r="AN1013" t="s">
        <v>523</v>
      </c>
      <c r="AO1013">
        <v>3</v>
      </c>
      <c r="AP1013" t="s">
        <v>189</v>
      </c>
      <c r="AR1013" t="s">
        <v>187</v>
      </c>
    </row>
    <row r="1016" spans="39:47">
      <c r="AM1016">
        <v>324</v>
      </c>
      <c r="AN1016" t="s">
        <v>523</v>
      </c>
      <c r="AO1016">
        <v>4</v>
      </c>
      <c r="AP1016" t="s">
        <v>198</v>
      </c>
      <c r="AQ1016" t="s">
        <v>404</v>
      </c>
      <c r="AR1016" t="s">
        <v>187</v>
      </c>
      <c r="AS1016">
        <v>200000</v>
      </c>
      <c r="AT1016">
        <v>250000</v>
      </c>
      <c r="AU1016">
        <v>113107</v>
      </c>
    </row>
    <row r="1019" spans="39:47">
      <c r="AM1019">
        <v>325</v>
      </c>
      <c r="AN1019" t="s">
        <v>523</v>
      </c>
      <c r="AO1019">
        <v>5</v>
      </c>
      <c r="AP1019" t="s">
        <v>220</v>
      </c>
      <c r="AQ1019" t="s">
        <v>405</v>
      </c>
      <c r="AR1019" t="s">
        <v>187</v>
      </c>
      <c r="AS1019">
        <v>110000</v>
      </c>
      <c r="AT1019">
        <v>160000</v>
      </c>
      <c r="AU1019">
        <v>113107</v>
      </c>
    </row>
    <row r="1022" spans="39:47">
      <c r="AM1022">
        <v>326</v>
      </c>
      <c r="AN1022" t="s">
        <v>523</v>
      </c>
      <c r="AO1022">
        <v>6</v>
      </c>
      <c r="AP1022" t="s">
        <v>399</v>
      </c>
      <c r="AQ1022" t="s">
        <v>406</v>
      </c>
      <c r="AR1022" t="s">
        <v>187</v>
      </c>
      <c r="AS1022">
        <v>110000</v>
      </c>
      <c r="AT1022">
        <v>160000</v>
      </c>
      <c r="AU1022">
        <v>113107</v>
      </c>
    </row>
    <row r="1025" spans="39:47">
      <c r="AM1025">
        <v>327</v>
      </c>
      <c r="AN1025" t="s">
        <v>524</v>
      </c>
      <c r="AO1025">
        <v>0</v>
      </c>
      <c r="AP1025" t="s">
        <v>86</v>
      </c>
      <c r="AQ1025" t="s">
        <v>407</v>
      </c>
      <c r="AR1025" t="s">
        <v>187</v>
      </c>
      <c r="AS1025">
        <v>110000</v>
      </c>
      <c r="AT1025">
        <v>160000</v>
      </c>
      <c r="AU1025">
        <v>89020</v>
      </c>
    </row>
    <row r="1028" spans="39:47">
      <c r="AM1028">
        <v>328</v>
      </c>
      <c r="AN1028" t="s">
        <v>524</v>
      </c>
      <c r="AO1028">
        <v>1</v>
      </c>
      <c r="AP1028" t="s">
        <v>189</v>
      </c>
      <c r="AR1028" t="s">
        <v>187</v>
      </c>
    </row>
    <row r="1031" spans="39:47">
      <c r="AM1031">
        <v>329</v>
      </c>
      <c r="AN1031" t="s">
        <v>524</v>
      </c>
      <c r="AO1031">
        <v>2</v>
      </c>
      <c r="AP1031" t="s">
        <v>225</v>
      </c>
      <c r="AQ1031" t="s">
        <v>408</v>
      </c>
      <c r="AR1031" t="s">
        <v>187</v>
      </c>
      <c r="AS1031">
        <v>110000</v>
      </c>
      <c r="AT1031">
        <v>160000</v>
      </c>
      <c r="AU1031">
        <v>190916</v>
      </c>
    </row>
    <row r="1034" spans="39:47">
      <c r="AM1034">
        <v>330</v>
      </c>
      <c r="AN1034" t="s">
        <v>524</v>
      </c>
      <c r="AO1034">
        <v>3</v>
      </c>
      <c r="AP1034" t="s">
        <v>51</v>
      </c>
      <c r="AQ1034" t="s">
        <v>409</v>
      </c>
      <c r="AR1034" t="s">
        <v>187</v>
      </c>
      <c r="AS1034">
        <v>200000</v>
      </c>
      <c r="AT1034">
        <v>250000</v>
      </c>
      <c r="AU1034">
        <v>190916</v>
      </c>
    </row>
    <row r="1037" spans="39:47">
      <c r="AM1037">
        <v>331</v>
      </c>
      <c r="AN1037" t="s">
        <v>524</v>
      </c>
      <c r="AO1037">
        <v>4</v>
      </c>
      <c r="AP1037" t="s">
        <v>50</v>
      </c>
      <c r="AQ1037" t="s">
        <v>410</v>
      </c>
      <c r="AR1037" t="s">
        <v>187</v>
      </c>
      <c r="AS1037">
        <v>200000</v>
      </c>
      <c r="AT1037">
        <v>250000</v>
      </c>
      <c r="AU1037">
        <v>190916</v>
      </c>
    </row>
    <row r="1040" spans="39:47">
      <c r="AM1040">
        <v>332</v>
      </c>
      <c r="AN1040" t="s">
        <v>524</v>
      </c>
      <c r="AO1040">
        <v>5</v>
      </c>
      <c r="AP1040" t="s">
        <v>411</v>
      </c>
      <c r="AQ1040" t="s">
        <v>412</v>
      </c>
      <c r="AR1040" t="s">
        <v>187</v>
      </c>
      <c r="AS1040">
        <v>110000</v>
      </c>
      <c r="AT1040">
        <v>160000</v>
      </c>
      <c r="AU1040">
        <v>190916</v>
      </c>
    </row>
    <row r="1043" spans="39:47">
      <c r="AM1043">
        <v>333</v>
      </c>
      <c r="AN1043" t="s">
        <v>525</v>
      </c>
      <c r="AO1043">
        <v>0</v>
      </c>
      <c r="AP1043" t="s">
        <v>52</v>
      </c>
      <c r="AQ1043" t="s">
        <v>413</v>
      </c>
      <c r="AR1043" t="s">
        <v>187</v>
      </c>
      <c r="AS1043">
        <v>110000</v>
      </c>
      <c r="AT1043">
        <v>160000</v>
      </c>
      <c r="AU1043">
        <v>90440</v>
      </c>
    </row>
    <row r="1046" spans="39:47">
      <c r="AM1046">
        <v>334</v>
      </c>
      <c r="AN1046" t="s">
        <v>525</v>
      </c>
      <c r="AO1046">
        <v>1</v>
      </c>
      <c r="AP1046" t="s">
        <v>189</v>
      </c>
      <c r="AR1046" t="s">
        <v>187</v>
      </c>
    </row>
    <row r="1049" spans="39:47">
      <c r="AM1049">
        <v>335</v>
      </c>
      <c r="AN1049" t="s">
        <v>525</v>
      </c>
      <c r="AO1049">
        <v>2</v>
      </c>
      <c r="AP1049" t="s">
        <v>367</v>
      </c>
      <c r="AQ1049" t="s">
        <v>414</v>
      </c>
      <c r="AR1049" t="s">
        <v>187</v>
      </c>
      <c r="AS1049">
        <v>200000</v>
      </c>
      <c r="AT1049">
        <v>250000</v>
      </c>
      <c r="AU1049">
        <v>118572</v>
      </c>
    </row>
    <row r="1052" spans="39:47">
      <c r="AM1052">
        <v>336</v>
      </c>
      <c r="AN1052" t="s">
        <v>525</v>
      </c>
      <c r="AO1052">
        <v>3</v>
      </c>
      <c r="AP1052" t="s">
        <v>51</v>
      </c>
      <c r="AQ1052" t="s">
        <v>415</v>
      </c>
      <c r="AR1052" t="s">
        <v>187</v>
      </c>
      <c r="AS1052">
        <v>200000</v>
      </c>
      <c r="AT1052">
        <v>250000</v>
      </c>
      <c r="AU1052">
        <v>201340</v>
      </c>
    </row>
    <row r="1055" spans="39:47">
      <c r="AM1055">
        <v>337</v>
      </c>
      <c r="AN1055" t="s">
        <v>525</v>
      </c>
      <c r="AO1055">
        <v>4</v>
      </c>
      <c r="AP1055" t="s">
        <v>189</v>
      </c>
      <c r="AR1055" t="s">
        <v>187</v>
      </c>
    </row>
    <row r="1058" spans="39:47">
      <c r="AM1058">
        <v>338</v>
      </c>
      <c r="AN1058" t="s">
        <v>525</v>
      </c>
      <c r="AO1058">
        <v>5</v>
      </c>
      <c r="AP1058" t="s">
        <v>198</v>
      </c>
      <c r="AQ1058" t="s">
        <v>416</v>
      </c>
      <c r="AR1058" t="s">
        <v>187</v>
      </c>
      <c r="AS1058">
        <v>200000</v>
      </c>
      <c r="AT1058">
        <v>250000</v>
      </c>
      <c r="AU1058">
        <v>201340</v>
      </c>
    </row>
    <row r="1061" spans="39:47">
      <c r="AM1061">
        <v>339</v>
      </c>
      <c r="AN1061" t="s">
        <v>525</v>
      </c>
      <c r="AO1061">
        <v>6</v>
      </c>
      <c r="AP1061" t="s">
        <v>417</v>
      </c>
      <c r="AQ1061" t="s">
        <v>418</v>
      </c>
      <c r="AR1061" t="s">
        <v>187</v>
      </c>
      <c r="AS1061">
        <v>110000</v>
      </c>
      <c r="AT1061">
        <v>160000</v>
      </c>
      <c r="AU1061">
        <v>68902</v>
      </c>
    </row>
    <row r="1064" spans="39:47">
      <c r="AM1064">
        <v>340</v>
      </c>
      <c r="AN1064" t="s">
        <v>526</v>
      </c>
      <c r="AO1064">
        <v>0</v>
      </c>
      <c r="AP1064" t="s">
        <v>86</v>
      </c>
      <c r="AQ1064" t="s">
        <v>419</v>
      </c>
      <c r="AR1064" t="s">
        <v>187</v>
      </c>
      <c r="AS1064">
        <v>110000</v>
      </c>
      <c r="AT1064">
        <v>160000</v>
      </c>
      <c r="AU1064">
        <v>13832</v>
      </c>
    </row>
    <row r="1067" spans="39:47">
      <c r="AM1067">
        <v>341</v>
      </c>
      <c r="AN1067" t="s">
        <v>526</v>
      </c>
      <c r="AO1067">
        <v>1</v>
      </c>
      <c r="AP1067" t="s">
        <v>189</v>
      </c>
      <c r="AR1067" t="s">
        <v>187</v>
      </c>
    </row>
    <row r="1070" spans="39:47">
      <c r="AM1070">
        <v>342</v>
      </c>
      <c r="AN1070" t="s">
        <v>526</v>
      </c>
      <c r="AO1070">
        <v>2</v>
      </c>
      <c r="AP1070" t="s">
        <v>225</v>
      </c>
      <c r="AQ1070" t="s">
        <v>420</v>
      </c>
      <c r="AR1070" t="s">
        <v>187</v>
      </c>
      <c r="AS1070">
        <v>110000</v>
      </c>
      <c r="AT1070">
        <v>160000</v>
      </c>
      <c r="AU1070">
        <v>7032</v>
      </c>
    </row>
    <row r="1073" spans="39:47">
      <c r="AM1073">
        <v>343</v>
      </c>
      <c r="AN1073" t="s">
        <v>526</v>
      </c>
      <c r="AO1073">
        <v>3</v>
      </c>
      <c r="AP1073" t="s">
        <v>51</v>
      </c>
      <c r="AQ1073" t="s">
        <v>421</v>
      </c>
      <c r="AR1073" t="s">
        <v>187</v>
      </c>
      <c r="AS1073">
        <v>200000</v>
      </c>
      <c r="AT1073">
        <v>250000</v>
      </c>
      <c r="AU1073">
        <v>13390</v>
      </c>
    </row>
    <row r="1076" spans="39:47">
      <c r="AM1076">
        <v>344</v>
      </c>
      <c r="AN1076" t="s">
        <v>526</v>
      </c>
      <c r="AO1076">
        <v>4</v>
      </c>
      <c r="AP1076" t="s">
        <v>50</v>
      </c>
      <c r="AQ1076" t="s">
        <v>422</v>
      </c>
      <c r="AR1076" t="s">
        <v>187</v>
      </c>
      <c r="AS1076">
        <v>200000</v>
      </c>
      <c r="AT1076">
        <v>250000</v>
      </c>
      <c r="AU1076">
        <v>13390</v>
      </c>
    </row>
    <row r="1079" spans="39:47">
      <c r="AM1079">
        <v>345</v>
      </c>
      <c r="AN1079" t="s">
        <v>526</v>
      </c>
      <c r="AO1079">
        <v>5</v>
      </c>
      <c r="AP1079" t="s">
        <v>411</v>
      </c>
      <c r="AQ1079" t="s">
        <v>423</v>
      </c>
      <c r="AR1079" t="s">
        <v>187</v>
      </c>
      <c r="AS1079">
        <v>110000</v>
      </c>
      <c r="AT1079">
        <v>160000</v>
      </c>
      <c r="AU1079">
        <v>13390</v>
      </c>
    </row>
    <row r="1082" spans="39:47">
      <c r="AM1082">
        <v>346</v>
      </c>
      <c r="AN1082" t="s">
        <v>527</v>
      </c>
      <c r="AO1082">
        <v>0</v>
      </c>
      <c r="AP1082" t="s">
        <v>86</v>
      </c>
      <c r="AQ1082" t="s">
        <v>407</v>
      </c>
      <c r="AR1082" t="s">
        <v>187</v>
      </c>
      <c r="AS1082">
        <v>110000</v>
      </c>
      <c r="AT1082">
        <v>160000</v>
      </c>
      <c r="AU1082">
        <v>89020</v>
      </c>
    </row>
    <row r="1085" spans="39:47">
      <c r="AM1085">
        <v>347</v>
      </c>
      <c r="AN1085" t="s">
        <v>527</v>
      </c>
      <c r="AO1085">
        <v>1</v>
      </c>
      <c r="AP1085" t="s">
        <v>189</v>
      </c>
      <c r="AR1085" t="s">
        <v>187</v>
      </c>
    </row>
    <row r="1088" spans="39:47">
      <c r="AM1088">
        <v>348</v>
      </c>
      <c r="AN1088" t="s">
        <v>527</v>
      </c>
      <c r="AO1088">
        <v>2</v>
      </c>
      <c r="AP1088" t="s">
        <v>225</v>
      </c>
      <c r="AQ1088" t="s">
        <v>408</v>
      </c>
      <c r="AR1088" t="s">
        <v>187</v>
      </c>
      <c r="AS1088">
        <v>110000</v>
      </c>
      <c r="AT1088">
        <v>160000</v>
      </c>
      <c r="AU1088">
        <v>190916</v>
      </c>
    </row>
    <row r="1091" spans="39:47">
      <c r="AM1091">
        <v>349</v>
      </c>
      <c r="AN1091" t="s">
        <v>527</v>
      </c>
      <c r="AO1091">
        <v>3</v>
      </c>
      <c r="AP1091" t="s">
        <v>51</v>
      </c>
      <c r="AQ1091" t="s">
        <v>409</v>
      </c>
      <c r="AR1091" t="s">
        <v>187</v>
      </c>
      <c r="AS1091">
        <v>200000</v>
      </c>
      <c r="AT1091">
        <v>250000</v>
      </c>
      <c r="AU1091">
        <v>190916</v>
      </c>
    </row>
    <row r="1094" spans="39:47">
      <c r="AM1094">
        <v>350</v>
      </c>
      <c r="AN1094" t="s">
        <v>527</v>
      </c>
      <c r="AO1094">
        <v>4</v>
      </c>
      <c r="AP1094" t="s">
        <v>50</v>
      </c>
      <c r="AQ1094" t="s">
        <v>410</v>
      </c>
      <c r="AR1094" t="s">
        <v>187</v>
      </c>
      <c r="AS1094">
        <v>200000</v>
      </c>
      <c r="AT1094">
        <v>250000</v>
      </c>
      <c r="AU1094">
        <v>190916</v>
      </c>
    </row>
    <row r="1097" spans="39:47">
      <c r="AM1097">
        <v>351</v>
      </c>
      <c r="AN1097" t="s">
        <v>527</v>
      </c>
      <c r="AO1097">
        <v>5</v>
      </c>
      <c r="AP1097" t="s">
        <v>411</v>
      </c>
      <c r="AQ1097" t="s">
        <v>412</v>
      </c>
      <c r="AR1097" t="s">
        <v>187</v>
      </c>
      <c r="AS1097">
        <v>110000</v>
      </c>
      <c r="AT1097">
        <v>160000</v>
      </c>
      <c r="AU1097">
        <v>190916</v>
      </c>
    </row>
    <row r="1100" spans="39:47">
      <c r="AM1100">
        <v>352</v>
      </c>
      <c r="AN1100" t="s">
        <v>528</v>
      </c>
      <c r="AO1100">
        <v>0</v>
      </c>
      <c r="AP1100" t="s">
        <v>52</v>
      </c>
      <c r="AQ1100" t="s">
        <v>413</v>
      </c>
      <c r="AR1100" t="s">
        <v>187</v>
      </c>
      <c r="AS1100">
        <v>110000</v>
      </c>
      <c r="AT1100">
        <v>160000</v>
      </c>
      <c r="AU1100">
        <v>90440</v>
      </c>
    </row>
    <row r="1103" spans="39:47">
      <c r="AM1103">
        <v>353</v>
      </c>
      <c r="AN1103" t="s">
        <v>528</v>
      </c>
      <c r="AO1103">
        <v>1</v>
      </c>
      <c r="AP1103" t="s">
        <v>189</v>
      </c>
      <c r="AR1103" t="s">
        <v>187</v>
      </c>
    </row>
    <row r="1106" spans="39:47">
      <c r="AM1106">
        <v>354</v>
      </c>
      <c r="AN1106" t="s">
        <v>528</v>
      </c>
      <c r="AO1106">
        <v>2</v>
      </c>
      <c r="AP1106" t="s">
        <v>367</v>
      </c>
      <c r="AQ1106" t="s">
        <v>414</v>
      </c>
      <c r="AR1106" t="s">
        <v>187</v>
      </c>
      <c r="AS1106">
        <v>200000</v>
      </c>
      <c r="AT1106">
        <v>250000</v>
      </c>
      <c r="AU1106">
        <v>118572</v>
      </c>
    </row>
    <row r="1109" spans="39:47">
      <c r="AM1109">
        <v>355</v>
      </c>
      <c r="AN1109" t="s">
        <v>528</v>
      </c>
      <c r="AO1109">
        <v>3</v>
      </c>
      <c r="AP1109" t="s">
        <v>51</v>
      </c>
      <c r="AQ1109" t="s">
        <v>415</v>
      </c>
      <c r="AR1109" t="s">
        <v>187</v>
      </c>
      <c r="AS1109">
        <v>200000</v>
      </c>
      <c r="AT1109">
        <v>250000</v>
      </c>
      <c r="AU1109">
        <v>201340</v>
      </c>
    </row>
    <row r="1112" spans="39:47">
      <c r="AM1112">
        <v>356</v>
      </c>
      <c r="AN1112" t="s">
        <v>528</v>
      </c>
      <c r="AO1112">
        <v>4</v>
      </c>
      <c r="AP1112" t="s">
        <v>189</v>
      </c>
      <c r="AR1112" t="s">
        <v>187</v>
      </c>
    </row>
    <row r="1115" spans="39:47">
      <c r="AM1115">
        <v>357</v>
      </c>
      <c r="AN1115" t="s">
        <v>528</v>
      </c>
      <c r="AO1115">
        <v>5</v>
      </c>
      <c r="AP1115" t="s">
        <v>198</v>
      </c>
      <c r="AQ1115" t="s">
        <v>416</v>
      </c>
      <c r="AR1115" t="s">
        <v>187</v>
      </c>
      <c r="AS1115">
        <v>200000</v>
      </c>
      <c r="AT1115">
        <v>250000</v>
      </c>
      <c r="AU1115">
        <v>201340</v>
      </c>
    </row>
    <row r="1118" spans="39:47">
      <c r="AM1118">
        <v>358</v>
      </c>
      <c r="AN1118" t="s">
        <v>528</v>
      </c>
      <c r="AO1118">
        <v>6</v>
      </c>
      <c r="AP1118" t="s">
        <v>417</v>
      </c>
      <c r="AQ1118" t="s">
        <v>418</v>
      </c>
      <c r="AR1118" t="s">
        <v>187</v>
      </c>
      <c r="AS1118">
        <v>110000</v>
      </c>
      <c r="AT1118">
        <v>160000</v>
      </c>
      <c r="AU1118">
        <v>68902</v>
      </c>
    </row>
    <row r="1121" spans="39:47">
      <c r="AM1121">
        <v>359</v>
      </c>
      <c r="AN1121" t="s">
        <v>529</v>
      </c>
      <c r="AO1121">
        <v>0</v>
      </c>
      <c r="AP1121" t="s">
        <v>86</v>
      </c>
      <c r="AQ1121" t="s">
        <v>419</v>
      </c>
      <c r="AR1121" t="s">
        <v>187</v>
      </c>
      <c r="AS1121">
        <v>110000</v>
      </c>
      <c r="AT1121">
        <v>160000</v>
      </c>
      <c r="AU1121">
        <v>13832</v>
      </c>
    </row>
    <row r="1124" spans="39:47">
      <c r="AM1124">
        <v>360</v>
      </c>
      <c r="AN1124" t="s">
        <v>529</v>
      </c>
      <c r="AO1124">
        <v>1</v>
      </c>
      <c r="AP1124" t="s">
        <v>189</v>
      </c>
      <c r="AR1124" t="s">
        <v>187</v>
      </c>
    </row>
    <row r="1127" spans="39:47">
      <c r="AM1127">
        <v>361</v>
      </c>
      <c r="AN1127" t="s">
        <v>529</v>
      </c>
      <c r="AO1127">
        <v>2</v>
      </c>
      <c r="AP1127" t="s">
        <v>225</v>
      </c>
      <c r="AQ1127" t="s">
        <v>420</v>
      </c>
      <c r="AR1127" t="s">
        <v>187</v>
      </c>
      <c r="AS1127">
        <v>110000</v>
      </c>
      <c r="AT1127">
        <v>160000</v>
      </c>
      <c r="AU1127">
        <v>7032</v>
      </c>
    </row>
    <row r="1130" spans="39:47">
      <c r="AM1130">
        <v>362</v>
      </c>
      <c r="AN1130" t="s">
        <v>529</v>
      </c>
      <c r="AO1130">
        <v>3</v>
      </c>
      <c r="AP1130" t="s">
        <v>51</v>
      </c>
      <c r="AQ1130" t="s">
        <v>421</v>
      </c>
      <c r="AR1130" t="s">
        <v>187</v>
      </c>
      <c r="AS1130">
        <v>200000</v>
      </c>
      <c r="AT1130">
        <v>250000</v>
      </c>
      <c r="AU1130">
        <v>13390</v>
      </c>
    </row>
    <row r="1133" spans="39:47">
      <c r="AM1133">
        <v>363</v>
      </c>
      <c r="AN1133" t="s">
        <v>529</v>
      </c>
      <c r="AO1133">
        <v>4</v>
      </c>
      <c r="AP1133" t="s">
        <v>50</v>
      </c>
      <c r="AQ1133" t="s">
        <v>422</v>
      </c>
      <c r="AR1133" t="s">
        <v>187</v>
      </c>
      <c r="AS1133">
        <v>200000</v>
      </c>
      <c r="AT1133">
        <v>250000</v>
      </c>
      <c r="AU1133">
        <v>13390</v>
      </c>
    </row>
    <row r="1136" spans="39:47">
      <c r="AM1136">
        <v>364</v>
      </c>
      <c r="AN1136" t="s">
        <v>529</v>
      </c>
      <c r="AO1136">
        <v>5</v>
      </c>
      <c r="AP1136" t="s">
        <v>411</v>
      </c>
      <c r="AQ1136" t="s">
        <v>423</v>
      </c>
      <c r="AR1136" t="s">
        <v>187</v>
      </c>
      <c r="AS1136">
        <v>110000</v>
      </c>
      <c r="AT1136">
        <v>160000</v>
      </c>
      <c r="AU1136">
        <v>13390</v>
      </c>
    </row>
    <row r="1139" spans="39:47">
      <c r="AM1139">
        <v>365</v>
      </c>
      <c r="AN1139" t="s">
        <v>530</v>
      </c>
      <c r="AO1139">
        <v>0</v>
      </c>
      <c r="AP1139" t="s">
        <v>52</v>
      </c>
      <c r="AQ1139" t="s">
        <v>424</v>
      </c>
      <c r="AR1139" t="s">
        <v>187</v>
      </c>
      <c r="AS1139">
        <v>110000</v>
      </c>
      <c r="AT1139">
        <v>160000</v>
      </c>
      <c r="AU1139">
        <v>222820</v>
      </c>
    </row>
    <row r="1142" spans="39:47">
      <c r="AM1142">
        <v>366</v>
      </c>
      <c r="AN1142" t="s">
        <v>530</v>
      </c>
      <c r="AO1142">
        <v>1</v>
      </c>
      <c r="AP1142" t="s">
        <v>189</v>
      </c>
      <c r="AR1142" t="s">
        <v>187</v>
      </c>
    </row>
    <row r="1145" spans="39:47">
      <c r="AM1145">
        <v>367</v>
      </c>
      <c r="AN1145" t="s">
        <v>530</v>
      </c>
      <c r="AO1145">
        <v>2</v>
      </c>
      <c r="AP1145" t="s">
        <v>317</v>
      </c>
      <c r="AQ1145" t="s">
        <v>425</v>
      </c>
      <c r="AR1145" t="s">
        <v>187</v>
      </c>
      <c r="AS1145">
        <v>200000</v>
      </c>
      <c r="AT1145">
        <v>250000</v>
      </c>
      <c r="AU1145">
        <v>113401</v>
      </c>
    </row>
    <row r="1148" spans="39:47">
      <c r="AM1148">
        <v>368</v>
      </c>
      <c r="AN1148" t="s">
        <v>530</v>
      </c>
      <c r="AO1148">
        <v>3</v>
      </c>
      <c r="AP1148" t="s">
        <v>189</v>
      </c>
      <c r="AR1148" t="s">
        <v>187</v>
      </c>
    </row>
    <row r="1151" spans="39:47">
      <c r="AM1151">
        <v>369</v>
      </c>
      <c r="AN1151" t="s">
        <v>530</v>
      </c>
      <c r="AO1151">
        <v>4</v>
      </c>
      <c r="AP1151" t="s">
        <v>324</v>
      </c>
      <c r="AQ1151" t="s">
        <v>426</v>
      </c>
      <c r="AR1151" t="s">
        <v>187</v>
      </c>
      <c r="AS1151">
        <v>110000</v>
      </c>
      <c r="AT1151">
        <v>160000</v>
      </c>
      <c r="AU1151">
        <v>113401</v>
      </c>
    </row>
    <row r="1154" spans="39:47">
      <c r="AM1154">
        <v>370</v>
      </c>
      <c r="AN1154" t="s">
        <v>531</v>
      </c>
      <c r="AO1154">
        <v>0</v>
      </c>
      <c r="AP1154" t="s">
        <v>52</v>
      </c>
      <c r="AQ1154" t="s">
        <v>424</v>
      </c>
      <c r="AR1154" t="s">
        <v>187</v>
      </c>
      <c r="AS1154">
        <v>110000</v>
      </c>
      <c r="AT1154">
        <v>160000</v>
      </c>
      <c r="AU1154">
        <v>222820</v>
      </c>
    </row>
    <row r="1157" spans="39:47">
      <c r="AM1157">
        <v>371</v>
      </c>
      <c r="AN1157" t="s">
        <v>531</v>
      </c>
      <c r="AO1157">
        <v>1</v>
      </c>
      <c r="AP1157" t="s">
        <v>189</v>
      </c>
      <c r="AR1157" t="s">
        <v>187</v>
      </c>
    </row>
    <row r="1160" spans="39:47">
      <c r="AM1160">
        <v>372</v>
      </c>
      <c r="AN1160" t="s">
        <v>531</v>
      </c>
      <c r="AO1160">
        <v>2</v>
      </c>
      <c r="AP1160" t="s">
        <v>317</v>
      </c>
      <c r="AQ1160" t="s">
        <v>427</v>
      </c>
      <c r="AR1160" t="s">
        <v>187</v>
      </c>
      <c r="AS1160">
        <v>200000</v>
      </c>
      <c r="AT1160">
        <v>250000</v>
      </c>
      <c r="AU1160">
        <v>113255</v>
      </c>
    </row>
    <row r="1163" spans="39:47">
      <c r="AM1163">
        <v>373</v>
      </c>
      <c r="AN1163" t="s">
        <v>531</v>
      </c>
      <c r="AO1163">
        <v>3</v>
      </c>
      <c r="AP1163" t="s">
        <v>189</v>
      </c>
      <c r="AR1163" t="s">
        <v>187</v>
      </c>
    </row>
    <row r="1166" spans="39:47">
      <c r="AM1166">
        <v>374</v>
      </c>
      <c r="AN1166" t="s">
        <v>531</v>
      </c>
      <c r="AO1166">
        <v>4</v>
      </c>
      <c r="AP1166" t="s">
        <v>324</v>
      </c>
      <c r="AQ1166" t="s">
        <v>428</v>
      </c>
      <c r="AR1166" t="s">
        <v>187</v>
      </c>
      <c r="AS1166">
        <v>110000</v>
      </c>
      <c r="AT1166">
        <v>160000</v>
      </c>
      <c r="AU1166">
        <v>113255</v>
      </c>
    </row>
    <row r="1169" spans="39:47">
      <c r="AM1169">
        <v>375</v>
      </c>
      <c r="AN1169" t="s">
        <v>532</v>
      </c>
      <c r="AO1169">
        <v>0</v>
      </c>
      <c r="AP1169" t="s">
        <v>52</v>
      </c>
      <c r="AQ1169" t="s">
        <v>429</v>
      </c>
      <c r="AR1169" t="s">
        <v>187</v>
      </c>
      <c r="AS1169">
        <v>110000</v>
      </c>
      <c r="AT1169">
        <v>160000</v>
      </c>
      <c r="AU1169">
        <v>13168</v>
      </c>
    </row>
    <row r="1172" spans="39:47">
      <c r="AM1172">
        <v>376</v>
      </c>
      <c r="AN1172" t="s">
        <v>532</v>
      </c>
      <c r="AO1172">
        <v>1</v>
      </c>
      <c r="AP1172" t="s">
        <v>51</v>
      </c>
      <c r="AQ1172" t="s">
        <v>430</v>
      </c>
      <c r="AR1172" t="s">
        <v>187</v>
      </c>
      <c r="AS1172">
        <v>200000</v>
      </c>
      <c r="AT1172">
        <v>250000</v>
      </c>
      <c r="AU1172">
        <v>5070</v>
      </c>
    </row>
    <row r="1175" spans="39:47">
      <c r="AM1175">
        <v>377</v>
      </c>
      <c r="AN1175" t="s">
        <v>532</v>
      </c>
      <c r="AO1175">
        <v>2</v>
      </c>
      <c r="AP1175" t="s">
        <v>49</v>
      </c>
      <c r="AQ1175" t="s">
        <v>431</v>
      </c>
      <c r="AR1175" t="s">
        <v>187</v>
      </c>
      <c r="AS1175">
        <v>110000</v>
      </c>
      <c r="AT1175">
        <v>160000</v>
      </c>
      <c r="AU1175">
        <v>5070</v>
      </c>
    </row>
    <row r="1178" spans="39:47">
      <c r="AM1178">
        <v>378</v>
      </c>
      <c r="AN1178" t="s">
        <v>532</v>
      </c>
      <c r="AO1178">
        <v>3</v>
      </c>
      <c r="AP1178" t="s">
        <v>88</v>
      </c>
      <c r="AQ1178" t="s">
        <v>432</v>
      </c>
      <c r="AR1178" t="s">
        <v>187</v>
      </c>
      <c r="AS1178">
        <v>200000</v>
      </c>
      <c r="AT1178">
        <v>250000</v>
      </c>
      <c r="AU1178">
        <v>5070</v>
      </c>
    </row>
    <row r="1181" spans="39:47">
      <c r="AM1181">
        <v>379</v>
      </c>
      <c r="AN1181" t="s">
        <v>532</v>
      </c>
      <c r="AO1181">
        <v>4</v>
      </c>
      <c r="AP1181" t="s">
        <v>433</v>
      </c>
      <c r="AQ1181" t="s">
        <v>434</v>
      </c>
      <c r="AR1181" t="s">
        <v>187</v>
      </c>
      <c r="AS1181">
        <v>110000</v>
      </c>
      <c r="AT1181">
        <v>160000</v>
      </c>
      <c r="AU1181">
        <v>5070</v>
      </c>
    </row>
    <row r="1184" spans="39:47">
      <c r="AM1184">
        <v>380</v>
      </c>
      <c r="AN1184" t="s">
        <v>532</v>
      </c>
      <c r="AO1184">
        <v>5</v>
      </c>
      <c r="AP1184" t="s">
        <v>435</v>
      </c>
      <c r="AQ1184" t="s">
        <v>436</v>
      </c>
      <c r="AR1184" t="s">
        <v>187</v>
      </c>
      <c r="AS1184">
        <v>110000</v>
      </c>
      <c r="AT1184">
        <v>160000</v>
      </c>
      <c r="AU1184">
        <v>5070</v>
      </c>
    </row>
    <row r="1187" spans="39:47">
      <c r="AM1187">
        <v>381</v>
      </c>
      <c r="AN1187" t="s">
        <v>533</v>
      </c>
      <c r="AO1187">
        <v>0</v>
      </c>
      <c r="AP1187" t="s">
        <v>52</v>
      </c>
      <c r="AQ1187" t="s">
        <v>429</v>
      </c>
      <c r="AR1187" t="s">
        <v>187</v>
      </c>
      <c r="AS1187">
        <v>110000</v>
      </c>
      <c r="AT1187">
        <v>160000</v>
      </c>
      <c r="AU1187">
        <v>13168</v>
      </c>
    </row>
    <row r="1190" spans="39:47">
      <c r="AM1190">
        <v>382</v>
      </c>
      <c r="AN1190" t="s">
        <v>533</v>
      </c>
      <c r="AO1190">
        <v>1</v>
      </c>
      <c r="AP1190" t="s">
        <v>51</v>
      </c>
      <c r="AQ1190" t="s">
        <v>430</v>
      </c>
      <c r="AR1190" t="s">
        <v>187</v>
      </c>
      <c r="AS1190">
        <v>200000</v>
      </c>
      <c r="AT1190">
        <v>250000</v>
      </c>
      <c r="AU1190">
        <v>5070</v>
      </c>
    </row>
    <row r="1193" spans="39:47">
      <c r="AM1193">
        <v>383</v>
      </c>
      <c r="AN1193" t="s">
        <v>533</v>
      </c>
      <c r="AO1193">
        <v>2</v>
      </c>
      <c r="AP1193" t="s">
        <v>49</v>
      </c>
      <c r="AQ1193" t="s">
        <v>431</v>
      </c>
      <c r="AR1193" t="s">
        <v>187</v>
      </c>
      <c r="AS1193">
        <v>110000</v>
      </c>
      <c r="AT1193">
        <v>160000</v>
      </c>
      <c r="AU1193">
        <v>5070</v>
      </c>
    </row>
    <row r="1196" spans="39:47">
      <c r="AM1196">
        <v>384</v>
      </c>
      <c r="AN1196" t="s">
        <v>533</v>
      </c>
      <c r="AO1196">
        <v>3</v>
      </c>
      <c r="AP1196" t="s">
        <v>88</v>
      </c>
      <c r="AQ1196" t="s">
        <v>432</v>
      </c>
      <c r="AR1196" t="s">
        <v>187</v>
      </c>
      <c r="AS1196">
        <v>200000</v>
      </c>
      <c r="AT1196">
        <v>250000</v>
      </c>
      <c r="AU1196">
        <v>5070</v>
      </c>
    </row>
    <row r="1199" spans="39:47">
      <c r="AM1199">
        <v>385</v>
      </c>
      <c r="AN1199" t="s">
        <v>533</v>
      </c>
      <c r="AO1199">
        <v>4</v>
      </c>
      <c r="AP1199" t="s">
        <v>433</v>
      </c>
      <c r="AQ1199" t="s">
        <v>434</v>
      </c>
      <c r="AR1199" t="s">
        <v>187</v>
      </c>
      <c r="AS1199">
        <v>110000</v>
      </c>
      <c r="AT1199">
        <v>160000</v>
      </c>
      <c r="AU1199">
        <v>5070</v>
      </c>
    </row>
    <row r="1202" spans="39:47">
      <c r="AM1202">
        <v>386</v>
      </c>
      <c r="AN1202" t="s">
        <v>533</v>
      </c>
      <c r="AO1202">
        <v>5</v>
      </c>
      <c r="AP1202" t="s">
        <v>435</v>
      </c>
      <c r="AQ1202" t="s">
        <v>436</v>
      </c>
      <c r="AR1202" t="s">
        <v>187</v>
      </c>
      <c r="AS1202">
        <v>110000</v>
      </c>
      <c r="AT1202">
        <v>160000</v>
      </c>
      <c r="AU1202">
        <v>5070</v>
      </c>
    </row>
    <row r="1205" spans="39:47">
      <c r="AM1205">
        <v>387</v>
      </c>
      <c r="AN1205" t="s">
        <v>534</v>
      </c>
      <c r="AO1205">
        <v>0</v>
      </c>
      <c r="AP1205" t="s">
        <v>239</v>
      </c>
      <c r="AQ1205" t="s">
        <v>437</v>
      </c>
      <c r="AR1205" t="s">
        <v>187</v>
      </c>
      <c r="AS1205">
        <v>110000</v>
      </c>
      <c r="AT1205">
        <v>160000</v>
      </c>
      <c r="AU1205">
        <v>116059</v>
      </c>
    </row>
    <row r="1208" spans="39:47">
      <c r="AM1208">
        <v>388</v>
      </c>
      <c r="AN1208" t="s">
        <v>535</v>
      </c>
      <c r="AO1208">
        <v>0</v>
      </c>
      <c r="AP1208" t="s">
        <v>239</v>
      </c>
      <c r="AQ1208" t="s">
        <v>438</v>
      </c>
      <c r="AR1208" t="s">
        <v>187</v>
      </c>
      <c r="AS1208">
        <v>110000</v>
      </c>
      <c r="AT1208">
        <v>160000</v>
      </c>
      <c r="AU1208">
        <v>116633</v>
      </c>
    </row>
    <row r="1211" spans="39:47">
      <c r="AM1211">
        <v>389</v>
      </c>
      <c r="AN1211" t="s">
        <v>536</v>
      </c>
      <c r="AO1211">
        <v>0</v>
      </c>
      <c r="AP1211" t="s">
        <v>231</v>
      </c>
      <c r="AQ1211" t="s">
        <v>232</v>
      </c>
      <c r="AR1211" t="s">
        <v>187</v>
      </c>
      <c r="AS1211">
        <v>110000</v>
      </c>
      <c r="AT1211">
        <v>160000</v>
      </c>
      <c r="AU1211">
        <v>2251449</v>
      </c>
    </row>
    <row r="1214" spans="39:47">
      <c r="AM1214">
        <v>390</v>
      </c>
      <c r="AN1214" t="s">
        <v>536</v>
      </c>
      <c r="AO1214">
        <v>1</v>
      </c>
      <c r="AP1214" t="s">
        <v>51</v>
      </c>
      <c r="AQ1214" t="s">
        <v>439</v>
      </c>
      <c r="AR1214" t="s">
        <v>187</v>
      </c>
      <c r="AS1214">
        <v>200000</v>
      </c>
      <c r="AT1214">
        <v>250000</v>
      </c>
      <c r="AU1214">
        <v>211716</v>
      </c>
    </row>
    <row r="1217" spans="39:47">
      <c r="AM1217">
        <v>391</v>
      </c>
      <c r="AN1217" t="s">
        <v>536</v>
      </c>
      <c r="AO1217">
        <v>2</v>
      </c>
      <c r="AP1217" t="s">
        <v>53</v>
      </c>
      <c r="AQ1217" t="s">
        <v>440</v>
      </c>
      <c r="AR1217" t="s">
        <v>187</v>
      </c>
      <c r="AS1217">
        <v>110000</v>
      </c>
      <c r="AT1217">
        <v>160000</v>
      </c>
      <c r="AU1217">
        <v>38480</v>
      </c>
    </row>
    <row r="1220" spans="39:47">
      <c r="AM1220">
        <v>392</v>
      </c>
      <c r="AN1220" t="s">
        <v>536</v>
      </c>
      <c r="AO1220">
        <v>3</v>
      </c>
      <c r="AP1220" t="s">
        <v>189</v>
      </c>
      <c r="AR1220" t="s">
        <v>187</v>
      </c>
    </row>
    <row r="1223" spans="39:47">
      <c r="AM1223">
        <v>393</v>
      </c>
      <c r="AN1223" t="s">
        <v>536</v>
      </c>
      <c r="AO1223">
        <v>4</v>
      </c>
      <c r="AP1223" t="s">
        <v>50</v>
      </c>
      <c r="AQ1223" t="s">
        <v>441</v>
      </c>
      <c r="AR1223" t="s">
        <v>187</v>
      </c>
      <c r="AS1223">
        <v>200000</v>
      </c>
      <c r="AT1223">
        <v>250000</v>
      </c>
      <c r="AU1223">
        <v>211716</v>
      </c>
    </row>
    <row r="1226" spans="39:47">
      <c r="AM1226">
        <v>394</v>
      </c>
      <c r="AN1226" t="s">
        <v>536</v>
      </c>
      <c r="AO1226">
        <v>5</v>
      </c>
      <c r="AP1226" t="s">
        <v>442</v>
      </c>
      <c r="AQ1226" t="s">
        <v>443</v>
      </c>
      <c r="AR1226" t="s">
        <v>187</v>
      </c>
      <c r="AS1226">
        <v>110000</v>
      </c>
      <c r="AT1226">
        <v>160000</v>
      </c>
      <c r="AU1226">
        <v>121720</v>
      </c>
    </row>
    <row r="1229" spans="39:47">
      <c r="AM1229">
        <v>395</v>
      </c>
      <c r="AN1229" t="s">
        <v>537</v>
      </c>
      <c r="AO1229">
        <v>0</v>
      </c>
      <c r="AP1229" t="s">
        <v>231</v>
      </c>
      <c r="AQ1229" t="s">
        <v>232</v>
      </c>
      <c r="AR1229" t="s">
        <v>187</v>
      </c>
      <c r="AS1229">
        <v>110000</v>
      </c>
      <c r="AT1229">
        <v>160000</v>
      </c>
      <c r="AU1229">
        <v>2251449</v>
      </c>
    </row>
    <row r="1232" spans="39:47">
      <c r="AM1232">
        <v>396</v>
      </c>
      <c r="AN1232" t="s">
        <v>537</v>
      </c>
      <c r="AO1232">
        <v>1</v>
      </c>
      <c r="AP1232" t="s">
        <v>51</v>
      </c>
      <c r="AQ1232" t="s">
        <v>439</v>
      </c>
      <c r="AR1232" t="s">
        <v>187</v>
      </c>
      <c r="AS1232">
        <v>200000</v>
      </c>
      <c r="AT1232">
        <v>250000</v>
      </c>
      <c r="AU1232">
        <v>211716</v>
      </c>
    </row>
    <row r="1235" spans="39:47">
      <c r="AM1235">
        <v>397</v>
      </c>
      <c r="AN1235" t="s">
        <v>537</v>
      </c>
      <c r="AO1235">
        <v>2</v>
      </c>
      <c r="AP1235" t="s">
        <v>53</v>
      </c>
      <c r="AQ1235" t="s">
        <v>440</v>
      </c>
      <c r="AR1235" t="s">
        <v>187</v>
      </c>
      <c r="AS1235">
        <v>110000</v>
      </c>
      <c r="AT1235">
        <v>160000</v>
      </c>
      <c r="AU1235">
        <v>38480</v>
      </c>
    </row>
    <row r="1238" spans="39:47">
      <c r="AM1238">
        <v>398</v>
      </c>
      <c r="AN1238" t="s">
        <v>537</v>
      </c>
      <c r="AO1238">
        <v>3</v>
      </c>
      <c r="AP1238" t="s">
        <v>189</v>
      </c>
      <c r="AR1238" t="s">
        <v>187</v>
      </c>
    </row>
    <row r="1241" spans="39:47">
      <c r="AM1241">
        <v>399</v>
      </c>
      <c r="AN1241" t="s">
        <v>537</v>
      </c>
      <c r="AO1241">
        <v>4</v>
      </c>
      <c r="AP1241" t="s">
        <v>50</v>
      </c>
      <c r="AQ1241" t="s">
        <v>441</v>
      </c>
      <c r="AR1241" t="s">
        <v>187</v>
      </c>
      <c r="AS1241">
        <v>200000</v>
      </c>
      <c r="AT1241">
        <v>250000</v>
      </c>
      <c r="AU1241">
        <v>211716</v>
      </c>
    </row>
    <row r="1244" spans="39:47">
      <c r="AM1244">
        <v>400</v>
      </c>
      <c r="AN1244" t="s">
        <v>537</v>
      </c>
      <c r="AO1244">
        <v>5</v>
      </c>
      <c r="AP1244" t="s">
        <v>442</v>
      </c>
      <c r="AQ1244" t="s">
        <v>443</v>
      </c>
      <c r="AR1244" t="s">
        <v>187</v>
      </c>
      <c r="AS1244">
        <v>110000</v>
      </c>
      <c r="AT1244">
        <v>160000</v>
      </c>
      <c r="AU1244">
        <v>121720</v>
      </c>
    </row>
    <row r="1247" spans="39:47">
      <c r="AM1247">
        <v>401</v>
      </c>
      <c r="AN1247" t="s">
        <v>538</v>
      </c>
      <c r="AO1247">
        <v>0</v>
      </c>
      <c r="AP1247" t="s">
        <v>239</v>
      </c>
      <c r="AQ1247" t="s">
        <v>444</v>
      </c>
      <c r="AR1247" t="s">
        <v>187</v>
      </c>
      <c r="AS1247">
        <v>110000</v>
      </c>
      <c r="AT1247">
        <v>160000</v>
      </c>
      <c r="AU1247">
        <v>121428</v>
      </c>
    </row>
    <row r="1250" spans="39:47">
      <c r="AM1250">
        <v>402</v>
      </c>
      <c r="AN1250" t="s">
        <v>539</v>
      </c>
      <c r="AO1250">
        <v>0</v>
      </c>
      <c r="AP1250" t="s">
        <v>239</v>
      </c>
      <c r="AQ1250" t="s">
        <v>445</v>
      </c>
      <c r="AR1250" t="s">
        <v>187</v>
      </c>
      <c r="AS1250">
        <v>110000</v>
      </c>
      <c r="AT1250">
        <v>160000</v>
      </c>
      <c r="AU1250">
        <v>129311</v>
      </c>
    </row>
    <row r="1253" spans="39:47">
      <c r="AM1253">
        <v>403</v>
      </c>
      <c r="AN1253" t="s">
        <v>540</v>
      </c>
      <c r="AO1253">
        <v>0</v>
      </c>
      <c r="AP1253" t="s">
        <v>239</v>
      </c>
      <c r="AQ1253" t="s">
        <v>446</v>
      </c>
      <c r="AR1253" t="s">
        <v>187</v>
      </c>
      <c r="AS1253">
        <v>110000</v>
      </c>
      <c r="AT1253">
        <v>160000</v>
      </c>
      <c r="AU1253">
        <v>230272</v>
      </c>
    </row>
    <row r="1256" spans="39:47">
      <c r="AM1256">
        <v>404</v>
      </c>
      <c r="AN1256" t="s">
        <v>541</v>
      </c>
      <c r="AO1256">
        <v>0</v>
      </c>
      <c r="AP1256" t="s">
        <v>243</v>
      </c>
      <c r="AQ1256" t="s">
        <v>447</v>
      </c>
      <c r="AR1256" t="s">
        <v>187</v>
      </c>
      <c r="AS1256">
        <v>110000</v>
      </c>
      <c r="AT1256">
        <v>160000</v>
      </c>
      <c r="AU1256">
        <v>101510</v>
      </c>
    </row>
    <row r="1259" spans="39:47">
      <c r="AM1259">
        <v>405</v>
      </c>
      <c r="AN1259" t="s">
        <v>541</v>
      </c>
      <c r="AO1259">
        <v>1</v>
      </c>
      <c r="AP1259" t="s">
        <v>189</v>
      </c>
      <c r="AR1259" t="s">
        <v>187</v>
      </c>
    </row>
    <row r="1262" spans="39:47">
      <c r="AM1262">
        <v>406</v>
      </c>
      <c r="AN1262" t="s">
        <v>541</v>
      </c>
      <c r="AO1262">
        <v>2</v>
      </c>
      <c r="AP1262" t="s">
        <v>89</v>
      </c>
      <c r="AQ1262" t="s">
        <v>448</v>
      </c>
      <c r="AR1262" t="s">
        <v>187</v>
      </c>
      <c r="AS1262">
        <v>200000</v>
      </c>
      <c r="AT1262">
        <v>250000</v>
      </c>
      <c r="AU1262">
        <v>148106</v>
      </c>
    </row>
    <row r="1265" spans="39:47">
      <c r="AM1265">
        <v>407</v>
      </c>
      <c r="AN1265" t="s">
        <v>541</v>
      </c>
      <c r="AO1265">
        <v>3</v>
      </c>
      <c r="AP1265" t="s">
        <v>53</v>
      </c>
      <c r="AQ1265" t="s">
        <v>449</v>
      </c>
      <c r="AR1265" t="s">
        <v>187</v>
      </c>
      <c r="AS1265">
        <v>110000</v>
      </c>
      <c r="AT1265">
        <v>160000</v>
      </c>
      <c r="AU1265">
        <v>150496</v>
      </c>
    </row>
    <row r="1268" spans="39:47">
      <c r="AM1268">
        <v>408</v>
      </c>
      <c r="AN1268" t="s">
        <v>541</v>
      </c>
      <c r="AO1268">
        <v>4</v>
      </c>
      <c r="AP1268" t="s">
        <v>88</v>
      </c>
      <c r="AQ1268" t="s">
        <v>450</v>
      </c>
      <c r="AR1268" t="s">
        <v>187</v>
      </c>
      <c r="AS1268">
        <v>200000</v>
      </c>
      <c r="AT1268">
        <v>250000</v>
      </c>
      <c r="AU1268">
        <v>244018</v>
      </c>
    </row>
    <row r="1271" spans="39:47">
      <c r="AM1271">
        <v>409</v>
      </c>
      <c r="AN1271" t="s">
        <v>541</v>
      </c>
      <c r="AO1271">
        <v>5</v>
      </c>
      <c r="AP1271" t="s">
        <v>442</v>
      </c>
      <c r="AQ1271" t="s">
        <v>451</v>
      </c>
      <c r="AR1271" t="s">
        <v>187</v>
      </c>
      <c r="AS1271">
        <v>110000</v>
      </c>
      <c r="AT1271">
        <v>160000</v>
      </c>
      <c r="AU1271">
        <v>170426</v>
      </c>
    </row>
    <row r="1274" spans="39:47">
      <c r="AM1274">
        <v>410</v>
      </c>
      <c r="AN1274" t="s">
        <v>542</v>
      </c>
      <c r="AO1274">
        <v>0</v>
      </c>
      <c r="AP1274" t="s">
        <v>243</v>
      </c>
      <c r="AQ1274" t="s">
        <v>447</v>
      </c>
      <c r="AR1274" t="s">
        <v>187</v>
      </c>
      <c r="AS1274">
        <v>110000</v>
      </c>
      <c r="AT1274">
        <v>160000</v>
      </c>
      <c r="AU1274">
        <v>101510</v>
      </c>
    </row>
    <row r="1277" spans="39:47">
      <c r="AM1277">
        <v>411</v>
      </c>
      <c r="AN1277" t="s">
        <v>542</v>
      </c>
      <c r="AO1277">
        <v>1</v>
      </c>
      <c r="AP1277" t="s">
        <v>189</v>
      </c>
      <c r="AR1277" t="s">
        <v>187</v>
      </c>
    </row>
    <row r="1280" spans="39:47">
      <c r="AM1280">
        <v>412</v>
      </c>
      <c r="AN1280" t="s">
        <v>542</v>
      </c>
      <c r="AO1280">
        <v>2</v>
      </c>
      <c r="AP1280" t="s">
        <v>89</v>
      </c>
      <c r="AQ1280" t="s">
        <v>448</v>
      </c>
      <c r="AR1280" t="s">
        <v>187</v>
      </c>
      <c r="AS1280">
        <v>200000</v>
      </c>
      <c r="AT1280">
        <v>250000</v>
      </c>
      <c r="AU1280">
        <v>148106</v>
      </c>
    </row>
    <row r="1283" spans="39:47">
      <c r="AM1283">
        <v>413</v>
      </c>
      <c r="AN1283" t="s">
        <v>542</v>
      </c>
      <c r="AO1283">
        <v>3</v>
      </c>
      <c r="AP1283" t="s">
        <v>53</v>
      </c>
      <c r="AQ1283" t="s">
        <v>449</v>
      </c>
      <c r="AR1283" t="s">
        <v>187</v>
      </c>
      <c r="AS1283">
        <v>110000</v>
      </c>
      <c r="AT1283">
        <v>160000</v>
      </c>
      <c r="AU1283">
        <v>150496</v>
      </c>
    </row>
    <row r="1286" spans="39:47">
      <c r="AM1286">
        <v>414</v>
      </c>
      <c r="AN1286" t="s">
        <v>542</v>
      </c>
      <c r="AO1286">
        <v>4</v>
      </c>
      <c r="AP1286" t="s">
        <v>88</v>
      </c>
      <c r="AQ1286" t="s">
        <v>450</v>
      </c>
      <c r="AR1286" t="s">
        <v>187</v>
      </c>
      <c r="AS1286">
        <v>200000</v>
      </c>
      <c r="AT1286">
        <v>250000</v>
      </c>
      <c r="AU1286">
        <v>244018</v>
      </c>
    </row>
    <row r="1289" spans="39:47">
      <c r="AM1289">
        <v>415</v>
      </c>
      <c r="AN1289" t="s">
        <v>542</v>
      </c>
      <c r="AO1289">
        <v>5</v>
      </c>
      <c r="AP1289" t="s">
        <v>442</v>
      </c>
      <c r="AQ1289" t="s">
        <v>451</v>
      </c>
      <c r="AR1289" t="s">
        <v>187</v>
      </c>
      <c r="AS1289">
        <v>110000</v>
      </c>
      <c r="AT1289">
        <v>160000</v>
      </c>
      <c r="AU1289">
        <v>170426</v>
      </c>
    </row>
    <row r="1292" spans="39:47">
      <c r="AM1292">
        <v>416</v>
      </c>
      <c r="AN1292" t="s">
        <v>543</v>
      </c>
      <c r="AO1292">
        <v>0</v>
      </c>
      <c r="AP1292" t="s">
        <v>214</v>
      </c>
      <c r="AQ1292" t="s">
        <v>452</v>
      </c>
      <c r="AR1292" t="s">
        <v>187</v>
      </c>
      <c r="AS1292">
        <v>110000</v>
      </c>
      <c r="AT1292">
        <v>160000</v>
      </c>
      <c r="AU1292">
        <v>204926</v>
      </c>
    </row>
    <row r="1295" spans="39:47">
      <c r="AM1295">
        <v>417</v>
      </c>
      <c r="AN1295" t="s">
        <v>543</v>
      </c>
      <c r="AO1295">
        <v>1</v>
      </c>
      <c r="AP1295" t="s">
        <v>89</v>
      </c>
      <c r="AQ1295" t="s">
        <v>453</v>
      </c>
      <c r="AR1295" t="s">
        <v>187</v>
      </c>
      <c r="AS1295">
        <v>200000</v>
      </c>
      <c r="AT1295">
        <v>250000</v>
      </c>
      <c r="AU1295">
        <v>122693</v>
      </c>
    </row>
    <row r="1298" spans="39:47">
      <c r="AM1298">
        <v>418</v>
      </c>
      <c r="AN1298" t="s">
        <v>543</v>
      </c>
      <c r="AO1298">
        <v>2</v>
      </c>
      <c r="AP1298" t="s">
        <v>49</v>
      </c>
      <c r="AQ1298" t="s">
        <v>454</v>
      </c>
      <c r="AR1298" t="s">
        <v>187</v>
      </c>
      <c r="AS1298">
        <v>110000</v>
      </c>
      <c r="AT1298">
        <v>160000</v>
      </c>
      <c r="AU1298">
        <v>122693</v>
      </c>
    </row>
    <row r="1301" spans="39:47">
      <c r="AM1301">
        <v>419</v>
      </c>
      <c r="AN1301" t="s">
        <v>543</v>
      </c>
      <c r="AO1301">
        <v>3</v>
      </c>
      <c r="AP1301" t="s">
        <v>455</v>
      </c>
      <c r="AQ1301" t="s">
        <v>456</v>
      </c>
      <c r="AR1301" t="s">
        <v>187</v>
      </c>
      <c r="AS1301">
        <v>110000</v>
      </c>
      <c r="AT1301">
        <v>160000</v>
      </c>
      <c r="AU1301">
        <v>122693</v>
      </c>
    </row>
    <row r="1304" spans="39:47">
      <c r="AM1304">
        <v>420</v>
      </c>
      <c r="AN1304" t="s">
        <v>543</v>
      </c>
      <c r="AO1304">
        <v>4</v>
      </c>
      <c r="AP1304" t="s">
        <v>88</v>
      </c>
      <c r="AQ1304" t="s">
        <v>457</v>
      </c>
      <c r="AR1304" t="s">
        <v>187</v>
      </c>
      <c r="AS1304">
        <v>200000</v>
      </c>
      <c r="AT1304">
        <v>250000</v>
      </c>
      <c r="AU1304">
        <v>122693</v>
      </c>
    </row>
    <row r="1307" spans="39:47">
      <c r="AM1307">
        <v>421</v>
      </c>
      <c r="AN1307" t="s">
        <v>543</v>
      </c>
      <c r="AO1307">
        <v>5</v>
      </c>
      <c r="AP1307" t="s">
        <v>237</v>
      </c>
      <c r="AQ1307" t="s">
        <v>458</v>
      </c>
      <c r="AR1307" t="s">
        <v>187</v>
      </c>
      <c r="AS1307">
        <v>110000</v>
      </c>
      <c r="AT1307">
        <v>160000</v>
      </c>
      <c r="AU1307">
        <v>122693</v>
      </c>
    </row>
    <row r="1310" spans="39:47">
      <c r="AM1310">
        <v>422</v>
      </c>
      <c r="AN1310" t="s">
        <v>544</v>
      </c>
      <c r="AO1310">
        <v>0</v>
      </c>
      <c r="AP1310" t="s">
        <v>214</v>
      </c>
      <c r="AQ1310" t="s">
        <v>452</v>
      </c>
      <c r="AR1310" t="s">
        <v>187</v>
      </c>
      <c r="AS1310">
        <v>110000</v>
      </c>
      <c r="AT1310">
        <v>160000</v>
      </c>
      <c r="AU1310">
        <v>204926</v>
      </c>
    </row>
    <row r="1313" spans="39:47">
      <c r="AM1313">
        <v>423</v>
      </c>
      <c r="AN1313" t="s">
        <v>544</v>
      </c>
      <c r="AO1313">
        <v>1</v>
      </c>
      <c r="AP1313" t="s">
        <v>89</v>
      </c>
      <c r="AQ1313" t="s">
        <v>459</v>
      </c>
      <c r="AR1313" t="s">
        <v>187</v>
      </c>
      <c r="AS1313">
        <v>200000</v>
      </c>
      <c r="AT1313">
        <v>250000</v>
      </c>
      <c r="AU1313">
        <v>121403</v>
      </c>
    </row>
    <row r="1316" spans="39:47">
      <c r="AM1316">
        <v>424</v>
      </c>
      <c r="AN1316" t="s">
        <v>544</v>
      </c>
      <c r="AO1316">
        <v>2</v>
      </c>
      <c r="AP1316" t="s">
        <v>49</v>
      </c>
      <c r="AQ1316" t="s">
        <v>460</v>
      </c>
      <c r="AR1316" t="s">
        <v>187</v>
      </c>
      <c r="AS1316">
        <v>110000</v>
      </c>
      <c r="AT1316">
        <v>160000</v>
      </c>
      <c r="AU1316">
        <v>121403</v>
      </c>
    </row>
    <row r="1319" spans="39:47">
      <c r="AM1319">
        <v>425</v>
      </c>
      <c r="AN1319" t="s">
        <v>544</v>
      </c>
      <c r="AO1319">
        <v>3</v>
      </c>
      <c r="AP1319" t="s">
        <v>455</v>
      </c>
      <c r="AQ1319" t="s">
        <v>461</v>
      </c>
      <c r="AR1319" t="s">
        <v>187</v>
      </c>
      <c r="AS1319">
        <v>110000</v>
      </c>
      <c r="AT1319">
        <v>160000</v>
      </c>
      <c r="AU1319">
        <v>121403</v>
      </c>
    </row>
    <row r="1322" spans="39:47">
      <c r="AM1322">
        <v>426</v>
      </c>
      <c r="AN1322" t="s">
        <v>544</v>
      </c>
      <c r="AO1322">
        <v>4</v>
      </c>
      <c r="AP1322" t="s">
        <v>88</v>
      </c>
      <c r="AQ1322" t="s">
        <v>462</v>
      </c>
      <c r="AR1322" t="s">
        <v>187</v>
      </c>
      <c r="AS1322">
        <v>200000</v>
      </c>
      <c r="AT1322">
        <v>250000</v>
      </c>
      <c r="AU1322">
        <v>121403</v>
      </c>
    </row>
    <row r="1325" spans="39:47">
      <c r="AM1325">
        <v>427</v>
      </c>
      <c r="AN1325" t="s">
        <v>544</v>
      </c>
      <c r="AO1325">
        <v>5</v>
      </c>
      <c r="AP1325" t="s">
        <v>237</v>
      </c>
      <c r="AQ1325" t="s">
        <v>463</v>
      </c>
      <c r="AR1325" t="s">
        <v>187</v>
      </c>
      <c r="AS1325">
        <v>110000</v>
      </c>
      <c r="AT1325">
        <v>160000</v>
      </c>
      <c r="AU1325">
        <v>121403</v>
      </c>
    </row>
  </sheetData>
  <mergeCells count="142">
    <mergeCell ref="F2:H2"/>
    <mergeCell ref="A3:A5"/>
    <mergeCell ref="C3:C5"/>
    <mergeCell ref="D3:D5"/>
    <mergeCell ref="E3:E5"/>
    <mergeCell ref="A9:A11"/>
    <mergeCell ref="C9:C11"/>
    <mergeCell ref="D9:D11"/>
    <mergeCell ref="E9:E11"/>
    <mergeCell ref="A6:A8"/>
    <mergeCell ref="C6:C8"/>
    <mergeCell ref="D6:D8"/>
    <mergeCell ref="E6:E8"/>
    <mergeCell ref="C2:D2"/>
    <mergeCell ref="A18:A20"/>
    <mergeCell ref="C18:C20"/>
    <mergeCell ref="D18:D20"/>
    <mergeCell ref="E18:E20"/>
    <mergeCell ref="A15:A17"/>
    <mergeCell ref="C15:C17"/>
    <mergeCell ref="D15:D17"/>
    <mergeCell ref="E15:E17"/>
    <mergeCell ref="A12:A14"/>
    <mergeCell ref="C12:C14"/>
    <mergeCell ref="D12:D14"/>
    <mergeCell ref="E12:E14"/>
    <mergeCell ref="A27:A29"/>
    <mergeCell ref="C27:C29"/>
    <mergeCell ref="D27:D29"/>
    <mergeCell ref="E27:E29"/>
    <mergeCell ref="A24:A26"/>
    <mergeCell ref="C24:C26"/>
    <mergeCell ref="D24:D26"/>
    <mergeCell ref="E24:E26"/>
    <mergeCell ref="A21:A23"/>
    <mergeCell ref="C21:C23"/>
    <mergeCell ref="D21:D23"/>
    <mergeCell ref="E21:E23"/>
    <mergeCell ref="A36:A38"/>
    <mergeCell ref="C36:C38"/>
    <mergeCell ref="D36:D38"/>
    <mergeCell ref="E36:E38"/>
    <mergeCell ref="A33:A35"/>
    <mergeCell ref="C33:C35"/>
    <mergeCell ref="D33:D35"/>
    <mergeCell ref="E33:E35"/>
    <mergeCell ref="A30:A32"/>
    <mergeCell ref="C30:C32"/>
    <mergeCell ref="D30:D32"/>
    <mergeCell ref="E30:E32"/>
    <mergeCell ref="C45:C47"/>
    <mergeCell ref="D45:D47"/>
    <mergeCell ref="E45:E47"/>
    <mergeCell ref="A42:A44"/>
    <mergeCell ref="C42:C44"/>
    <mergeCell ref="D42:D44"/>
    <mergeCell ref="E42:E44"/>
    <mergeCell ref="A39:A41"/>
    <mergeCell ref="C39:C41"/>
    <mergeCell ref="D39:D41"/>
    <mergeCell ref="E39:E41"/>
    <mergeCell ref="F55:H55"/>
    <mergeCell ref="A56:A58"/>
    <mergeCell ref="C56:C58"/>
    <mergeCell ref="D56:D58"/>
    <mergeCell ref="E56:E58"/>
    <mergeCell ref="A59:A61"/>
    <mergeCell ref="C59:C61"/>
    <mergeCell ref="D59:D61"/>
    <mergeCell ref="E59:E61"/>
    <mergeCell ref="A65:A67"/>
    <mergeCell ref="C65:C67"/>
    <mergeCell ref="D65:D67"/>
    <mergeCell ref="E65:E67"/>
    <mergeCell ref="A68:A70"/>
    <mergeCell ref="C68:C70"/>
    <mergeCell ref="D68:D70"/>
    <mergeCell ref="E68:E70"/>
    <mergeCell ref="A1:E1"/>
    <mergeCell ref="A54:E54"/>
    <mergeCell ref="C55:D55"/>
    <mergeCell ref="A62:A64"/>
    <mergeCell ref="C62:C64"/>
    <mergeCell ref="D62:D64"/>
    <mergeCell ref="E62:E64"/>
    <mergeCell ref="A51:A53"/>
    <mergeCell ref="C51:C53"/>
    <mergeCell ref="D51:D53"/>
    <mergeCell ref="E51:E53"/>
    <mergeCell ref="A48:A50"/>
    <mergeCell ref="C48:C50"/>
    <mergeCell ref="D48:D50"/>
    <mergeCell ref="E48:E50"/>
    <mergeCell ref="A45:A47"/>
    <mergeCell ref="A77:A79"/>
    <mergeCell ref="C77:C79"/>
    <mergeCell ref="D77:D79"/>
    <mergeCell ref="E77:E79"/>
    <mergeCell ref="A80:A82"/>
    <mergeCell ref="C80:C82"/>
    <mergeCell ref="D80:D82"/>
    <mergeCell ref="E80:E82"/>
    <mergeCell ref="A71:A73"/>
    <mergeCell ref="C71:C73"/>
    <mergeCell ref="D71:D73"/>
    <mergeCell ref="E71:E73"/>
    <mergeCell ref="A74:A76"/>
    <mergeCell ref="C74:C76"/>
    <mergeCell ref="D74:D76"/>
    <mergeCell ref="E74:E76"/>
    <mergeCell ref="A89:A91"/>
    <mergeCell ref="C89:C91"/>
    <mergeCell ref="D89:D91"/>
    <mergeCell ref="E89:E91"/>
    <mergeCell ref="A92:A94"/>
    <mergeCell ref="C92:C94"/>
    <mergeCell ref="D92:D94"/>
    <mergeCell ref="E92:E94"/>
    <mergeCell ref="A83:A85"/>
    <mergeCell ref="C83:C85"/>
    <mergeCell ref="D83:D85"/>
    <mergeCell ref="E83:E85"/>
    <mergeCell ref="A86:A88"/>
    <mergeCell ref="C86:C88"/>
    <mergeCell ref="D86:D88"/>
    <mergeCell ref="E86:E88"/>
    <mergeCell ref="A101:A103"/>
    <mergeCell ref="C101:C103"/>
    <mergeCell ref="D101:D103"/>
    <mergeCell ref="E101:E103"/>
    <mergeCell ref="A104:A106"/>
    <mergeCell ref="C104:C106"/>
    <mergeCell ref="D104:D106"/>
    <mergeCell ref="E104:E106"/>
    <mergeCell ref="A95:A97"/>
    <mergeCell ref="C95:C97"/>
    <mergeCell ref="D95:D97"/>
    <mergeCell ref="E95:E97"/>
    <mergeCell ref="A98:A100"/>
    <mergeCell ref="C98:C100"/>
    <mergeCell ref="D98:D100"/>
    <mergeCell ref="E98:E100"/>
  </mergeCells>
  <phoneticPr fontId="27"/>
  <pageMargins left="0.78740157480314965" right="0.39370078740157483" top="0.39370078740157483" bottom="0.39370078740157483" header="0.31496062992125984" footer="0.31496062992125984"/>
  <pageSetup paperSize="8" scale="9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280"/>
  <sheetViews>
    <sheetView workbookViewId="0"/>
  </sheetViews>
  <sheetFormatPr defaultRowHeight="15"/>
  <cols>
    <col min="2" max="2" width="14.85546875" bestFit="1" customWidth="1"/>
    <col min="3" max="3" width="9.28515625" bestFit="1" customWidth="1"/>
    <col min="4" max="4" width="17.85546875" bestFit="1" customWidth="1"/>
    <col min="5" max="5" width="10.28515625" bestFit="1" customWidth="1"/>
    <col min="6" max="6" width="7.42578125" bestFit="1" customWidth="1"/>
  </cols>
  <sheetData>
    <row r="1" spans="1:9">
      <c r="A1" t="s">
        <v>180</v>
      </c>
      <c r="B1" t="s">
        <v>181</v>
      </c>
      <c r="C1" t="s">
        <v>182</v>
      </c>
      <c r="D1" t="s">
        <v>183</v>
      </c>
      <c r="E1" t="s">
        <v>184</v>
      </c>
      <c r="F1" t="s">
        <v>185</v>
      </c>
      <c r="G1" t="s">
        <v>545</v>
      </c>
      <c r="H1" t="s">
        <v>546</v>
      </c>
      <c r="I1" t="s">
        <v>547</v>
      </c>
    </row>
    <row r="2" spans="1:9">
      <c r="A2">
        <v>1</v>
      </c>
      <c r="B2" t="s">
        <v>464</v>
      </c>
      <c r="C2">
        <v>0</v>
      </c>
      <c r="D2" t="s">
        <v>86</v>
      </c>
      <c r="E2" t="s">
        <v>186</v>
      </c>
      <c r="F2" t="s">
        <v>187</v>
      </c>
      <c r="G2">
        <v>110000</v>
      </c>
      <c r="H2">
        <v>160000</v>
      </c>
      <c r="I2">
        <v>30255</v>
      </c>
    </row>
    <row r="5" spans="1:9">
      <c r="A5">
        <v>2</v>
      </c>
      <c r="B5" t="s">
        <v>464</v>
      </c>
      <c r="C5">
        <v>1</v>
      </c>
      <c r="D5" t="s">
        <v>89</v>
      </c>
      <c r="E5" t="s">
        <v>188</v>
      </c>
      <c r="F5" t="s">
        <v>187</v>
      </c>
      <c r="G5">
        <v>200000</v>
      </c>
      <c r="H5">
        <v>250000</v>
      </c>
      <c r="I5">
        <v>105402</v>
      </c>
    </row>
    <row r="8" spans="1:9">
      <c r="A8">
        <v>3</v>
      </c>
      <c r="B8" t="s">
        <v>464</v>
      </c>
      <c r="C8">
        <v>2</v>
      </c>
      <c r="D8" t="s">
        <v>189</v>
      </c>
      <c r="F8" t="s">
        <v>187</v>
      </c>
    </row>
    <row r="11" spans="1:9">
      <c r="A11">
        <v>4</v>
      </c>
      <c r="B11" t="s">
        <v>464</v>
      </c>
      <c r="C11">
        <v>3</v>
      </c>
      <c r="D11" t="s">
        <v>49</v>
      </c>
      <c r="E11" t="s">
        <v>190</v>
      </c>
      <c r="F11" t="s">
        <v>187</v>
      </c>
      <c r="G11">
        <v>110000</v>
      </c>
      <c r="H11">
        <v>160000</v>
      </c>
      <c r="I11">
        <v>105402</v>
      </c>
    </row>
    <row r="14" spans="1:9">
      <c r="A14">
        <v>5</v>
      </c>
      <c r="B14" t="s">
        <v>464</v>
      </c>
      <c r="C14">
        <v>4</v>
      </c>
      <c r="D14" t="s">
        <v>50</v>
      </c>
      <c r="E14" t="s">
        <v>191</v>
      </c>
      <c r="F14" t="s">
        <v>187</v>
      </c>
      <c r="G14">
        <v>200000</v>
      </c>
      <c r="H14">
        <v>250000</v>
      </c>
      <c r="I14">
        <v>105402</v>
      </c>
    </row>
    <row r="17" spans="1:9">
      <c r="A17">
        <v>6</v>
      </c>
      <c r="B17" t="s">
        <v>464</v>
      </c>
      <c r="C17">
        <v>5</v>
      </c>
      <c r="D17" t="s">
        <v>192</v>
      </c>
      <c r="E17" t="s">
        <v>193</v>
      </c>
      <c r="F17" t="s">
        <v>187</v>
      </c>
      <c r="G17">
        <v>110000</v>
      </c>
      <c r="H17">
        <v>160000</v>
      </c>
      <c r="I17">
        <v>105402</v>
      </c>
    </row>
    <row r="20" spans="1:9">
      <c r="A20">
        <v>7</v>
      </c>
      <c r="B20" t="s">
        <v>465</v>
      </c>
      <c r="C20">
        <v>0</v>
      </c>
      <c r="D20" t="s">
        <v>86</v>
      </c>
      <c r="E20" t="s">
        <v>186</v>
      </c>
      <c r="F20" t="s">
        <v>187</v>
      </c>
      <c r="G20">
        <v>110000</v>
      </c>
      <c r="H20">
        <v>160000</v>
      </c>
      <c r="I20">
        <v>30255</v>
      </c>
    </row>
    <row r="23" spans="1:9">
      <c r="A23">
        <v>8</v>
      </c>
      <c r="B23" t="s">
        <v>465</v>
      </c>
      <c r="C23">
        <v>1</v>
      </c>
      <c r="D23" t="s">
        <v>89</v>
      </c>
      <c r="E23" t="s">
        <v>188</v>
      </c>
      <c r="F23" t="s">
        <v>187</v>
      </c>
      <c r="G23">
        <v>200000</v>
      </c>
      <c r="H23">
        <v>250000</v>
      </c>
      <c r="I23">
        <v>105402</v>
      </c>
    </row>
    <row r="26" spans="1:9">
      <c r="A26">
        <v>9</v>
      </c>
      <c r="B26" t="s">
        <v>465</v>
      </c>
      <c r="C26">
        <v>2</v>
      </c>
      <c r="D26" t="s">
        <v>189</v>
      </c>
      <c r="F26" t="s">
        <v>187</v>
      </c>
    </row>
    <row r="29" spans="1:9">
      <c r="A29">
        <v>10</v>
      </c>
      <c r="B29" t="s">
        <v>465</v>
      </c>
      <c r="C29">
        <v>3</v>
      </c>
      <c r="D29" t="s">
        <v>49</v>
      </c>
      <c r="E29" t="s">
        <v>190</v>
      </c>
      <c r="F29" t="s">
        <v>187</v>
      </c>
      <c r="G29">
        <v>110000</v>
      </c>
      <c r="H29">
        <v>160000</v>
      </c>
      <c r="I29">
        <v>105402</v>
      </c>
    </row>
    <row r="32" spans="1:9">
      <c r="A32">
        <v>11</v>
      </c>
      <c r="B32" t="s">
        <v>465</v>
      </c>
      <c r="C32">
        <v>4</v>
      </c>
      <c r="D32" t="s">
        <v>50</v>
      </c>
      <c r="E32" t="s">
        <v>191</v>
      </c>
      <c r="F32" t="s">
        <v>187</v>
      </c>
      <c r="G32">
        <v>200000</v>
      </c>
      <c r="H32">
        <v>250000</v>
      </c>
      <c r="I32">
        <v>105402</v>
      </c>
    </row>
    <row r="35" spans="1:9">
      <c r="A35">
        <v>12</v>
      </c>
      <c r="B35" t="s">
        <v>465</v>
      </c>
      <c r="C35">
        <v>5</v>
      </c>
      <c r="D35" t="s">
        <v>192</v>
      </c>
      <c r="E35" t="s">
        <v>193</v>
      </c>
      <c r="F35" t="s">
        <v>187</v>
      </c>
      <c r="G35">
        <v>110000</v>
      </c>
      <c r="H35">
        <v>160000</v>
      </c>
      <c r="I35">
        <v>105402</v>
      </c>
    </row>
    <row r="38" spans="1:9">
      <c r="A38">
        <v>13</v>
      </c>
      <c r="B38" t="s">
        <v>466</v>
      </c>
      <c r="C38">
        <v>0</v>
      </c>
      <c r="D38" t="s">
        <v>52</v>
      </c>
      <c r="E38" t="s">
        <v>194</v>
      </c>
      <c r="F38" t="s">
        <v>187</v>
      </c>
      <c r="G38">
        <v>110000</v>
      </c>
      <c r="H38">
        <v>160000</v>
      </c>
      <c r="I38">
        <v>202602</v>
      </c>
    </row>
    <row r="41" spans="1:9">
      <c r="A41">
        <v>14</v>
      </c>
      <c r="B41" t="s">
        <v>466</v>
      </c>
      <c r="C41">
        <v>1</v>
      </c>
      <c r="D41" t="s">
        <v>195</v>
      </c>
      <c r="E41" t="s">
        <v>196</v>
      </c>
      <c r="F41" t="s">
        <v>187</v>
      </c>
      <c r="G41">
        <v>200000</v>
      </c>
      <c r="H41">
        <v>250000</v>
      </c>
      <c r="I41">
        <v>214718</v>
      </c>
    </row>
    <row r="44" spans="1:9">
      <c r="A44">
        <v>15</v>
      </c>
      <c r="B44" t="s">
        <v>466</v>
      </c>
      <c r="C44">
        <v>2</v>
      </c>
      <c r="D44" t="s">
        <v>92</v>
      </c>
      <c r="E44" t="s">
        <v>197</v>
      </c>
      <c r="F44" t="s">
        <v>187</v>
      </c>
      <c r="G44">
        <v>200000</v>
      </c>
      <c r="H44">
        <v>250000</v>
      </c>
      <c r="I44">
        <v>214718</v>
      </c>
    </row>
    <row r="47" spans="1:9">
      <c r="A47">
        <v>16</v>
      </c>
      <c r="B47" t="s">
        <v>466</v>
      </c>
      <c r="C47">
        <v>3</v>
      </c>
      <c r="D47" t="s">
        <v>198</v>
      </c>
      <c r="E47" t="s">
        <v>199</v>
      </c>
      <c r="F47" t="s">
        <v>187</v>
      </c>
      <c r="G47">
        <v>200000</v>
      </c>
      <c r="H47">
        <v>250000</v>
      </c>
      <c r="I47">
        <v>52290</v>
      </c>
    </row>
    <row r="50" spans="1:9">
      <c r="A50">
        <v>17</v>
      </c>
      <c r="B50" t="s">
        <v>466</v>
      </c>
      <c r="C50">
        <v>4</v>
      </c>
      <c r="D50" t="s">
        <v>90</v>
      </c>
      <c r="E50" t="s">
        <v>200</v>
      </c>
      <c r="F50" t="s">
        <v>187</v>
      </c>
      <c r="G50">
        <v>110000</v>
      </c>
      <c r="H50">
        <v>160000</v>
      </c>
      <c r="I50">
        <v>214718</v>
      </c>
    </row>
    <row r="53" spans="1:9">
      <c r="A53">
        <v>18</v>
      </c>
      <c r="B53" t="s">
        <v>466</v>
      </c>
      <c r="C53">
        <v>5</v>
      </c>
      <c r="D53" t="s">
        <v>201</v>
      </c>
      <c r="E53" t="s">
        <v>202</v>
      </c>
      <c r="F53" t="s">
        <v>187</v>
      </c>
      <c r="G53">
        <v>110000</v>
      </c>
      <c r="H53">
        <v>160000</v>
      </c>
      <c r="I53">
        <v>107359</v>
      </c>
    </row>
    <row r="56" spans="1:9">
      <c r="A56">
        <v>19</v>
      </c>
      <c r="B56" t="s">
        <v>467</v>
      </c>
      <c r="C56">
        <v>0</v>
      </c>
      <c r="D56" t="s">
        <v>52</v>
      </c>
      <c r="E56" t="s">
        <v>194</v>
      </c>
      <c r="F56" t="s">
        <v>187</v>
      </c>
      <c r="G56">
        <v>110000</v>
      </c>
      <c r="H56">
        <v>160000</v>
      </c>
      <c r="I56">
        <v>202602</v>
      </c>
    </row>
    <row r="59" spans="1:9">
      <c r="A59">
        <v>20</v>
      </c>
      <c r="B59" t="s">
        <v>467</v>
      </c>
      <c r="C59">
        <v>1</v>
      </c>
      <c r="D59" t="s">
        <v>195</v>
      </c>
      <c r="E59" t="s">
        <v>196</v>
      </c>
      <c r="F59" t="s">
        <v>187</v>
      </c>
      <c r="G59">
        <v>200000</v>
      </c>
      <c r="H59">
        <v>250000</v>
      </c>
      <c r="I59">
        <v>214718</v>
      </c>
    </row>
    <row r="62" spans="1:9">
      <c r="A62">
        <v>21</v>
      </c>
      <c r="B62" t="s">
        <v>467</v>
      </c>
      <c r="C62">
        <v>2</v>
      </c>
      <c r="D62" t="s">
        <v>92</v>
      </c>
      <c r="E62" t="s">
        <v>197</v>
      </c>
      <c r="F62" t="s">
        <v>187</v>
      </c>
      <c r="G62">
        <v>200000</v>
      </c>
      <c r="H62">
        <v>250000</v>
      </c>
      <c r="I62">
        <v>214718</v>
      </c>
    </row>
    <row r="65" spans="1:9">
      <c r="A65">
        <v>22</v>
      </c>
      <c r="B65" t="s">
        <v>467</v>
      </c>
      <c r="C65">
        <v>3</v>
      </c>
      <c r="D65" t="s">
        <v>198</v>
      </c>
      <c r="E65" t="s">
        <v>199</v>
      </c>
      <c r="F65" t="s">
        <v>187</v>
      </c>
      <c r="G65">
        <v>200000</v>
      </c>
      <c r="H65">
        <v>250000</v>
      </c>
      <c r="I65">
        <v>52290</v>
      </c>
    </row>
    <row r="68" spans="1:9">
      <c r="A68">
        <v>23</v>
      </c>
      <c r="B68" t="s">
        <v>467</v>
      </c>
      <c r="C68">
        <v>4</v>
      </c>
      <c r="D68" t="s">
        <v>90</v>
      </c>
      <c r="E68" t="s">
        <v>200</v>
      </c>
      <c r="F68" t="s">
        <v>187</v>
      </c>
      <c r="G68">
        <v>110000</v>
      </c>
      <c r="H68">
        <v>160000</v>
      </c>
      <c r="I68">
        <v>214718</v>
      </c>
    </row>
    <row r="71" spans="1:9">
      <c r="A71">
        <v>24</v>
      </c>
      <c r="B71" t="s">
        <v>467</v>
      </c>
      <c r="C71">
        <v>5</v>
      </c>
      <c r="D71" t="s">
        <v>201</v>
      </c>
      <c r="E71" t="s">
        <v>203</v>
      </c>
      <c r="F71" t="s">
        <v>187</v>
      </c>
      <c r="G71">
        <v>110000</v>
      </c>
      <c r="H71">
        <v>160000</v>
      </c>
      <c r="I71">
        <v>107359</v>
      </c>
    </row>
    <row r="74" spans="1:9">
      <c r="A74">
        <v>25</v>
      </c>
      <c r="B74" t="s">
        <v>468</v>
      </c>
      <c r="C74">
        <v>0</v>
      </c>
      <c r="D74" t="s">
        <v>52</v>
      </c>
      <c r="E74" t="s">
        <v>204</v>
      </c>
      <c r="F74" t="s">
        <v>187</v>
      </c>
      <c r="G74">
        <v>110000</v>
      </c>
      <c r="H74">
        <v>160000</v>
      </c>
      <c r="I74">
        <v>196488</v>
      </c>
    </row>
    <row r="77" spans="1:9">
      <c r="A77">
        <v>26</v>
      </c>
      <c r="B77" t="s">
        <v>468</v>
      </c>
      <c r="C77">
        <v>1</v>
      </c>
      <c r="D77" t="s">
        <v>189</v>
      </c>
      <c r="F77" t="s">
        <v>187</v>
      </c>
    </row>
    <row r="80" spans="1:9">
      <c r="A80">
        <v>27</v>
      </c>
      <c r="B80" t="s">
        <v>468</v>
      </c>
      <c r="C80">
        <v>2</v>
      </c>
      <c r="D80" t="s">
        <v>51</v>
      </c>
      <c r="E80" t="s">
        <v>205</v>
      </c>
      <c r="F80" t="s">
        <v>187</v>
      </c>
      <c r="G80">
        <v>200000</v>
      </c>
      <c r="H80">
        <v>250000</v>
      </c>
      <c r="I80">
        <v>41406</v>
      </c>
    </row>
    <row r="83" spans="1:9">
      <c r="A83">
        <v>28</v>
      </c>
      <c r="B83" t="s">
        <v>468</v>
      </c>
      <c r="C83">
        <v>3</v>
      </c>
      <c r="D83" t="s">
        <v>50</v>
      </c>
      <c r="E83" t="s">
        <v>206</v>
      </c>
      <c r="F83" t="s">
        <v>187</v>
      </c>
      <c r="G83">
        <v>200000</v>
      </c>
      <c r="H83">
        <v>250000</v>
      </c>
      <c r="I83">
        <v>41406</v>
      </c>
    </row>
    <row r="86" spans="1:9">
      <c r="A86">
        <v>29</v>
      </c>
      <c r="B86" t="s">
        <v>468</v>
      </c>
      <c r="C86">
        <v>4</v>
      </c>
      <c r="D86" t="s">
        <v>198</v>
      </c>
      <c r="E86" t="s">
        <v>207</v>
      </c>
      <c r="F86" t="s">
        <v>187</v>
      </c>
      <c r="G86">
        <v>200000</v>
      </c>
      <c r="H86">
        <v>250000</v>
      </c>
      <c r="I86">
        <v>41406</v>
      </c>
    </row>
    <row r="89" spans="1:9">
      <c r="A89">
        <v>30</v>
      </c>
      <c r="B89" t="s">
        <v>468</v>
      </c>
      <c r="C89">
        <v>5</v>
      </c>
      <c r="D89" t="s">
        <v>189</v>
      </c>
      <c r="F89" t="s">
        <v>187</v>
      </c>
      <c r="G89">
        <v>110000</v>
      </c>
      <c r="H89">
        <v>160000</v>
      </c>
    </row>
    <row r="92" spans="1:9">
      <c r="A92">
        <v>31</v>
      </c>
      <c r="B92" t="s">
        <v>468</v>
      </c>
      <c r="C92">
        <v>6</v>
      </c>
      <c r="D92" t="s">
        <v>201</v>
      </c>
      <c r="E92" t="s">
        <v>208</v>
      </c>
      <c r="F92" t="s">
        <v>187</v>
      </c>
      <c r="G92">
        <v>110000</v>
      </c>
      <c r="H92">
        <v>160000</v>
      </c>
      <c r="I92">
        <v>152148</v>
      </c>
    </row>
    <row r="95" spans="1:9">
      <c r="A95">
        <v>32</v>
      </c>
      <c r="B95" t="s">
        <v>469</v>
      </c>
      <c r="C95">
        <v>0</v>
      </c>
      <c r="D95" t="s">
        <v>52</v>
      </c>
      <c r="E95" t="s">
        <v>204</v>
      </c>
      <c r="F95" t="s">
        <v>187</v>
      </c>
      <c r="G95">
        <v>110000</v>
      </c>
      <c r="H95">
        <v>160000</v>
      </c>
      <c r="I95">
        <v>196488</v>
      </c>
    </row>
    <row r="98" spans="1:9">
      <c r="A98">
        <v>33</v>
      </c>
      <c r="B98" t="s">
        <v>469</v>
      </c>
      <c r="C98">
        <v>1</v>
      </c>
      <c r="D98" t="s">
        <v>189</v>
      </c>
      <c r="F98" t="s">
        <v>187</v>
      </c>
    </row>
    <row r="101" spans="1:9">
      <c r="A101">
        <v>34</v>
      </c>
      <c r="B101" t="s">
        <v>469</v>
      </c>
      <c r="C101">
        <v>2</v>
      </c>
      <c r="D101" t="s">
        <v>51</v>
      </c>
      <c r="E101" t="s">
        <v>205</v>
      </c>
      <c r="F101" t="s">
        <v>187</v>
      </c>
      <c r="G101">
        <v>200000</v>
      </c>
      <c r="H101">
        <v>250000</v>
      </c>
      <c r="I101">
        <v>41406</v>
      </c>
    </row>
    <row r="104" spans="1:9">
      <c r="A104">
        <v>35</v>
      </c>
      <c r="B104" t="s">
        <v>469</v>
      </c>
      <c r="C104">
        <v>3</v>
      </c>
      <c r="D104" t="s">
        <v>50</v>
      </c>
      <c r="E104" t="s">
        <v>206</v>
      </c>
      <c r="F104" t="s">
        <v>187</v>
      </c>
      <c r="G104">
        <v>200000</v>
      </c>
      <c r="H104">
        <v>250000</v>
      </c>
      <c r="I104">
        <v>41406</v>
      </c>
    </row>
    <row r="107" spans="1:9">
      <c r="A107">
        <v>36</v>
      </c>
      <c r="B107" t="s">
        <v>469</v>
      </c>
      <c r="C107">
        <v>4</v>
      </c>
      <c r="D107" t="s">
        <v>198</v>
      </c>
      <c r="E107" t="s">
        <v>207</v>
      </c>
      <c r="F107" t="s">
        <v>187</v>
      </c>
      <c r="G107">
        <v>200000</v>
      </c>
      <c r="H107">
        <v>250000</v>
      </c>
      <c r="I107">
        <v>41406</v>
      </c>
    </row>
    <row r="110" spans="1:9">
      <c r="A110">
        <v>37</v>
      </c>
      <c r="B110" t="s">
        <v>469</v>
      </c>
      <c r="C110">
        <v>5</v>
      </c>
      <c r="D110" t="s">
        <v>189</v>
      </c>
      <c r="F110" t="s">
        <v>187</v>
      </c>
      <c r="G110">
        <v>110000</v>
      </c>
      <c r="H110">
        <v>160000</v>
      </c>
    </row>
    <row r="113" spans="1:9">
      <c r="A113">
        <v>38</v>
      </c>
      <c r="B113" t="s">
        <v>469</v>
      </c>
      <c r="C113">
        <v>6</v>
      </c>
      <c r="D113" t="s">
        <v>201</v>
      </c>
      <c r="E113" t="s">
        <v>208</v>
      </c>
      <c r="F113" t="s">
        <v>187</v>
      </c>
      <c r="G113">
        <v>110000</v>
      </c>
      <c r="H113">
        <v>160000</v>
      </c>
      <c r="I113">
        <v>152148</v>
      </c>
    </row>
    <row r="116" spans="1:9">
      <c r="A116">
        <v>39</v>
      </c>
      <c r="B116" t="s">
        <v>470</v>
      </c>
      <c r="C116">
        <v>0</v>
      </c>
      <c r="D116" t="s">
        <v>209</v>
      </c>
      <c r="E116" t="s">
        <v>210</v>
      </c>
      <c r="F116" t="s">
        <v>187</v>
      </c>
      <c r="G116">
        <v>110000</v>
      </c>
      <c r="H116">
        <v>160000</v>
      </c>
      <c r="I116">
        <v>2444442</v>
      </c>
    </row>
    <row r="119" spans="1:9">
      <c r="A119">
        <v>40</v>
      </c>
      <c r="B119" t="s">
        <v>470</v>
      </c>
      <c r="C119">
        <v>1</v>
      </c>
      <c r="D119" t="s">
        <v>89</v>
      </c>
      <c r="E119" t="s">
        <v>211</v>
      </c>
      <c r="F119" t="s">
        <v>187</v>
      </c>
      <c r="G119">
        <v>200000</v>
      </c>
      <c r="H119">
        <v>250000</v>
      </c>
      <c r="I119">
        <v>118662</v>
      </c>
    </row>
    <row r="122" spans="1:9">
      <c r="A122">
        <v>41</v>
      </c>
      <c r="B122" t="s">
        <v>470</v>
      </c>
      <c r="C122">
        <v>2</v>
      </c>
      <c r="D122" t="s">
        <v>53</v>
      </c>
      <c r="E122" t="s">
        <v>212</v>
      </c>
      <c r="F122" t="s">
        <v>187</v>
      </c>
      <c r="G122">
        <v>110000</v>
      </c>
      <c r="H122">
        <v>160000</v>
      </c>
      <c r="I122">
        <v>118662</v>
      </c>
    </row>
    <row r="125" spans="1:9">
      <c r="A125">
        <v>42</v>
      </c>
      <c r="B125" t="s">
        <v>470</v>
      </c>
      <c r="C125">
        <v>3</v>
      </c>
      <c r="D125" t="s">
        <v>88</v>
      </c>
      <c r="E125" t="s">
        <v>213</v>
      </c>
      <c r="F125" t="s">
        <v>187</v>
      </c>
      <c r="G125">
        <v>200000</v>
      </c>
      <c r="H125">
        <v>250000</v>
      </c>
      <c r="I125">
        <v>118662</v>
      </c>
    </row>
    <row r="128" spans="1:9">
      <c r="A128">
        <v>43</v>
      </c>
      <c r="B128" t="s">
        <v>470</v>
      </c>
      <c r="C128">
        <v>4</v>
      </c>
      <c r="D128" t="s">
        <v>189</v>
      </c>
      <c r="F128" t="s">
        <v>187</v>
      </c>
    </row>
    <row r="131" spans="1:9">
      <c r="A131">
        <v>44</v>
      </c>
      <c r="B131" t="s">
        <v>470</v>
      </c>
      <c r="C131">
        <v>5</v>
      </c>
      <c r="D131" t="s">
        <v>214</v>
      </c>
      <c r="E131" t="s">
        <v>215</v>
      </c>
      <c r="F131" t="s">
        <v>187</v>
      </c>
      <c r="G131">
        <v>110000</v>
      </c>
      <c r="H131">
        <v>160000</v>
      </c>
      <c r="I131">
        <v>118662</v>
      </c>
    </row>
    <row r="134" spans="1:9">
      <c r="A134">
        <v>45</v>
      </c>
      <c r="B134" t="s">
        <v>471</v>
      </c>
      <c r="C134">
        <v>0</v>
      </c>
      <c r="D134" t="s">
        <v>209</v>
      </c>
      <c r="E134" t="s">
        <v>210</v>
      </c>
      <c r="F134" t="s">
        <v>187</v>
      </c>
      <c r="G134">
        <v>110000</v>
      </c>
      <c r="H134">
        <v>160000</v>
      </c>
      <c r="I134">
        <v>2444442</v>
      </c>
    </row>
    <row r="137" spans="1:9">
      <c r="A137">
        <v>46</v>
      </c>
      <c r="B137" t="s">
        <v>471</v>
      </c>
      <c r="C137">
        <v>1</v>
      </c>
      <c r="D137" t="s">
        <v>89</v>
      </c>
      <c r="E137" t="s">
        <v>211</v>
      </c>
      <c r="F137" t="s">
        <v>187</v>
      </c>
      <c r="G137">
        <v>200000</v>
      </c>
      <c r="H137">
        <v>250000</v>
      </c>
      <c r="I137">
        <v>118662</v>
      </c>
    </row>
    <row r="140" spans="1:9">
      <c r="A140">
        <v>47</v>
      </c>
      <c r="B140" t="s">
        <v>471</v>
      </c>
      <c r="C140">
        <v>2</v>
      </c>
      <c r="D140" t="s">
        <v>53</v>
      </c>
      <c r="E140" t="s">
        <v>212</v>
      </c>
      <c r="F140" t="s">
        <v>187</v>
      </c>
      <c r="G140">
        <v>110000</v>
      </c>
      <c r="H140">
        <v>160000</v>
      </c>
      <c r="I140">
        <v>118662</v>
      </c>
    </row>
    <row r="143" spans="1:9">
      <c r="A143">
        <v>48</v>
      </c>
      <c r="B143" t="s">
        <v>471</v>
      </c>
      <c r="C143">
        <v>3</v>
      </c>
      <c r="D143" t="s">
        <v>88</v>
      </c>
      <c r="E143" t="s">
        <v>213</v>
      </c>
      <c r="F143" t="s">
        <v>187</v>
      </c>
      <c r="G143">
        <v>200000</v>
      </c>
      <c r="H143">
        <v>250000</v>
      </c>
      <c r="I143">
        <v>118662</v>
      </c>
    </row>
    <row r="146" spans="1:9">
      <c r="A146">
        <v>49</v>
      </c>
      <c r="B146" t="s">
        <v>471</v>
      </c>
      <c r="C146">
        <v>4</v>
      </c>
      <c r="D146" t="s">
        <v>189</v>
      </c>
      <c r="F146" t="s">
        <v>187</v>
      </c>
    </row>
    <row r="149" spans="1:9">
      <c r="A149">
        <v>50</v>
      </c>
      <c r="B149" t="s">
        <v>471</v>
      </c>
      <c r="C149">
        <v>5</v>
      </c>
      <c r="D149" t="s">
        <v>214</v>
      </c>
      <c r="E149" t="s">
        <v>215</v>
      </c>
      <c r="F149" t="s">
        <v>187</v>
      </c>
      <c r="G149">
        <v>110000</v>
      </c>
      <c r="H149">
        <v>160000</v>
      </c>
      <c r="I149">
        <v>118662</v>
      </c>
    </row>
    <row r="152" spans="1:9">
      <c r="A152">
        <v>51</v>
      </c>
      <c r="B152" t="s">
        <v>472</v>
      </c>
      <c r="C152">
        <v>0</v>
      </c>
      <c r="D152" t="s">
        <v>86</v>
      </c>
      <c r="E152" t="s">
        <v>216</v>
      </c>
      <c r="F152" t="s">
        <v>187</v>
      </c>
      <c r="G152">
        <v>110000</v>
      </c>
      <c r="H152">
        <v>160000</v>
      </c>
      <c r="I152">
        <v>49955</v>
      </c>
    </row>
    <row r="155" spans="1:9">
      <c r="A155">
        <v>52</v>
      </c>
      <c r="B155" t="s">
        <v>472</v>
      </c>
      <c r="C155">
        <v>1</v>
      </c>
      <c r="D155" t="s">
        <v>89</v>
      </c>
      <c r="E155" t="s">
        <v>217</v>
      </c>
      <c r="F155" t="s">
        <v>187</v>
      </c>
      <c r="G155">
        <v>200000</v>
      </c>
      <c r="H155">
        <v>250000</v>
      </c>
      <c r="I155">
        <v>129199</v>
      </c>
    </row>
    <row r="158" spans="1:9">
      <c r="A158">
        <v>53</v>
      </c>
      <c r="B158" t="s">
        <v>472</v>
      </c>
      <c r="C158">
        <v>2</v>
      </c>
      <c r="D158" t="s">
        <v>53</v>
      </c>
      <c r="E158" t="s">
        <v>218</v>
      </c>
      <c r="F158" t="s">
        <v>187</v>
      </c>
      <c r="G158">
        <v>110000</v>
      </c>
      <c r="H158">
        <v>160000</v>
      </c>
      <c r="I158">
        <v>129199</v>
      </c>
    </row>
    <row r="161" spans="1:9">
      <c r="A161">
        <v>54</v>
      </c>
      <c r="B161" t="s">
        <v>472</v>
      </c>
      <c r="C161">
        <v>3</v>
      </c>
      <c r="D161" t="s">
        <v>50</v>
      </c>
      <c r="E161" t="s">
        <v>219</v>
      </c>
      <c r="F161" t="s">
        <v>187</v>
      </c>
      <c r="G161">
        <v>200000</v>
      </c>
      <c r="H161">
        <v>250000</v>
      </c>
      <c r="I161">
        <v>129199</v>
      </c>
    </row>
    <row r="164" spans="1:9">
      <c r="A164">
        <v>55</v>
      </c>
      <c r="B164" t="s">
        <v>472</v>
      </c>
      <c r="C164">
        <v>4</v>
      </c>
      <c r="D164" t="s">
        <v>220</v>
      </c>
      <c r="E164" t="s">
        <v>221</v>
      </c>
      <c r="F164" t="s">
        <v>187</v>
      </c>
      <c r="G164">
        <v>110000</v>
      </c>
      <c r="H164">
        <v>160000</v>
      </c>
      <c r="I164">
        <v>129199</v>
      </c>
    </row>
    <row r="167" spans="1:9">
      <c r="A167">
        <v>56</v>
      </c>
      <c r="B167" t="s">
        <v>472</v>
      </c>
      <c r="C167">
        <v>5</v>
      </c>
      <c r="D167" t="s">
        <v>189</v>
      </c>
      <c r="F167" t="s">
        <v>187</v>
      </c>
    </row>
    <row r="170" spans="1:9">
      <c r="A170">
        <v>57</v>
      </c>
      <c r="B170" t="s">
        <v>472</v>
      </c>
      <c r="C170">
        <v>6</v>
      </c>
      <c r="D170" t="s">
        <v>222</v>
      </c>
      <c r="E170" t="s">
        <v>223</v>
      </c>
      <c r="F170" t="s">
        <v>187</v>
      </c>
      <c r="G170">
        <v>110000</v>
      </c>
      <c r="H170">
        <v>160000</v>
      </c>
      <c r="I170">
        <v>129199</v>
      </c>
    </row>
    <row r="173" spans="1:9">
      <c r="A173">
        <v>58</v>
      </c>
      <c r="B173" t="s">
        <v>473</v>
      </c>
      <c r="C173">
        <v>0</v>
      </c>
      <c r="D173" t="s">
        <v>52</v>
      </c>
      <c r="E173" t="s">
        <v>224</v>
      </c>
      <c r="F173" t="s">
        <v>187</v>
      </c>
      <c r="G173">
        <v>110000</v>
      </c>
      <c r="H173">
        <v>160000</v>
      </c>
      <c r="I173">
        <v>60781</v>
      </c>
    </row>
    <row r="176" spans="1:9">
      <c r="A176">
        <v>59</v>
      </c>
      <c r="B176" t="s">
        <v>473</v>
      </c>
      <c r="C176">
        <v>1</v>
      </c>
      <c r="D176" t="s">
        <v>189</v>
      </c>
      <c r="F176" t="s">
        <v>187</v>
      </c>
    </row>
    <row r="179" spans="1:9">
      <c r="A179">
        <v>60</v>
      </c>
      <c r="B179" t="s">
        <v>473</v>
      </c>
      <c r="C179">
        <v>2</v>
      </c>
      <c r="D179" t="s">
        <v>225</v>
      </c>
      <c r="E179" t="s">
        <v>226</v>
      </c>
      <c r="F179" t="s">
        <v>187</v>
      </c>
      <c r="G179">
        <v>110000</v>
      </c>
      <c r="H179">
        <v>160000</v>
      </c>
      <c r="I179">
        <v>106304</v>
      </c>
    </row>
    <row r="182" spans="1:9">
      <c r="A182">
        <v>61</v>
      </c>
      <c r="B182" t="s">
        <v>473</v>
      </c>
      <c r="C182">
        <v>3</v>
      </c>
      <c r="D182" t="s">
        <v>51</v>
      </c>
      <c r="E182" t="s">
        <v>227</v>
      </c>
      <c r="F182" t="s">
        <v>187</v>
      </c>
      <c r="G182">
        <v>200000</v>
      </c>
      <c r="H182">
        <v>250000</v>
      </c>
      <c r="I182">
        <v>106304</v>
      </c>
    </row>
    <row r="185" spans="1:9">
      <c r="A185">
        <v>62</v>
      </c>
      <c r="B185" t="s">
        <v>473</v>
      </c>
      <c r="C185">
        <v>4</v>
      </c>
      <c r="D185" t="s">
        <v>198</v>
      </c>
      <c r="E185" t="s">
        <v>228</v>
      </c>
      <c r="F185" t="s">
        <v>187</v>
      </c>
      <c r="G185">
        <v>200000</v>
      </c>
      <c r="H185">
        <v>250000</v>
      </c>
      <c r="I185">
        <v>106304</v>
      </c>
    </row>
    <row r="188" spans="1:9">
      <c r="A188">
        <v>63</v>
      </c>
      <c r="B188" t="s">
        <v>473</v>
      </c>
      <c r="C188">
        <v>5</v>
      </c>
      <c r="D188" t="s">
        <v>229</v>
      </c>
      <c r="E188" t="s">
        <v>230</v>
      </c>
      <c r="F188" t="s">
        <v>187</v>
      </c>
      <c r="G188">
        <v>110000</v>
      </c>
      <c r="H188">
        <v>160000</v>
      </c>
      <c r="I188">
        <v>106304</v>
      </c>
    </row>
    <row r="191" spans="1:9">
      <c r="A191">
        <v>64</v>
      </c>
      <c r="B191" t="s">
        <v>474</v>
      </c>
      <c r="C191">
        <v>0</v>
      </c>
      <c r="D191" t="s">
        <v>231</v>
      </c>
      <c r="E191" t="s">
        <v>232</v>
      </c>
      <c r="F191" t="s">
        <v>187</v>
      </c>
      <c r="G191">
        <v>110000</v>
      </c>
      <c r="H191">
        <v>160000</v>
      </c>
      <c r="I191">
        <v>2251449</v>
      </c>
    </row>
    <row r="194" spans="1:9">
      <c r="A194">
        <v>65</v>
      </c>
      <c r="B194" t="s">
        <v>474</v>
      </c>
      <c r="C194">
        <v>1</v>
      </c>
      <c r="D194" t="s">
        <v>51</v>
      </c>
      <c r="E194" t="s">
        <v>233</v>
      </c>
      <c r="F194" t="s">
        <v>187</v>
      </c>
      <c r="G194">
        <v>200000</v>
      </c>
      <c r="H194">
        <v>250000</v>
      </c>
      <c r="I194">
        <v>114028</v>
      </c>
    </row>
    <row r="197" spans="1:9">
      <c r="A197">
        <v>66</v>
      </c>
      <c r="B197" t="s">
        <v>474</v>
      </c>
      <c r="C197">
        <v>2</v>
      </c>
      <c r="D197" t="s">
        <v>234</v>
      </c>
      <c r="E197" t="s">
        <v>235</v>
      </c>
      <c r="F197" t="s">
        <v>187</v>
      </c>
      <c r="G197">
        <v>110000</v>
      </c>
      <c r="H197">
        <v>160000</v>
      </c>
      <c r="I197">
        <v>114028</v>
      </c>
    </row>
    <row r="200" spans="1:9">
      <c r="A200">
        <v>67</v>
      </c>
      <c r="B200" t="s">
        <v>474</v>
      </c>
      <c r="C200">
        <v>3</v>
      </c>
      <c r="D200" t="s">
        <v>50</v>
      </c>
      <c r="E200" t="s">
        <v>236</v>
      </c>
      <c r="F200" t="s">
        <v>187</v>
      </c>
      <c r="G200">
        <v>200000</v>
      </c>
      <c r="H200">
        <v>250000</v>
      </c>
      <c r="I200">
        <v>114028</v>
      </c>
    </row>
    <row r="203" spans="1:9">
      <c r="A203">
        <v>68</v>
      </c>
      <c r="B203" t="s">
        <v>474</v>
      </c>
      <c r="C203">
        <v>4</v>
      </c>
      <c r="D203" t="s">
        <v>237</v>
      </c>
      <c r="E203" t="s">
        <v>238</v>
      </c>
      <c r="F203" t="s">
        <v>187</v>
      </c>
      <c r="G203">
        <v>110000</v>
      </c>
      <c r="H203">
        <v>160000</v>
      </c>
      <c r="I203">
        <v>114028</v>
      </c>
    </row>
    <row r="206" spans="1:9">
      <c r="A206">
        <v>69</v>
      </c>
      <c r="B206" t="s">
        <v>475</v>
      </c>
      <c r="C206">
        <v>0</v>
      </c>
      <c r="D206" t="s">
        <v>239</v>
      </c>
      <c r="E206" t="s">
        <v>240</v>
      </c>
      <c r="F206" t="s">
        <v>187</v>
      </c>
      <c r="G206">
        <v>110000</v>
      </c>
      <c r="H206">
        <v>160000</v>
      </c>
      <c r="I206">
        <v>117937</v>
      </c>
    </row>
    <row r="209" spans="1:9">
      <c r="A209">
        <v>70</v>
      </c>
      <c r="B209" t="s">
        <v>476</v>
      </c>
      <c r="C209">
        <v>0</v>
      </c>
      <c r="D209" t="s">
        <v>231</v>
      </c>
      <c r="E209" t="s">
        <v>232</v>
      </c>
      <c r="F209" t="s">
        <v>187</v>
      </c>
      <c r="G209">
        <v>110000</v>
      </c>
      <c r="H209">
        <v>160000</v>
      </c>
      <c r="I209">
        <v>2251449</v>
      </c>
    </row>
    <row r="212" spans="1:9">
      <c r="A212">
        <v>71</v>
      </c>
      <c r="B212" t="s">
        <v>476</v>
      </c>
      <c r="C212">
        <v>1</v>
      </c>
      <c r="D212" t="s">
        <v>189</v>
      </c>
      <c r="F212" t="s">
        <v>187</v>
      </c>
    </row>
    <row r="215" spans="1:9">
      <c r="A215">
        <v>72</v>
      </c>
      <c r="B215" t="s">
        <v>476</v>
      </c>
      <c r="C215">
        <v>2</v>
      </c>
      <c r="D215" t="s">
        <v>51</v>
      </c>
      <c r="E215" t="s">
        <v>241</v>
      </c>
      <c r="F215" t="s">
        <v>187</v>
      </c>
      <c r="G215">
        <v>200000</v>
      </c>
      <c r="H215">
        <v>250000</v>
      </c>
      <c r="I215">
        <v>104215</v>
      </c>
    </row>
    <row r="218" spans="1:9">
      <c r="A218">
        <v>73</v>
      </c>
      <c r="B218" t="s">
        <v>476</v>
      </c>
      <c r="C218">
        <v>3</v>
      </c>
      <c r="D218" t="s">
        <v>189</v>
      </c>
      <c r="F218" t="s">
        <v>187</v>
      </c>
    </row>
    <row r="221" spans="1:9">
      <c r="A221">
        <v>74</v>
      </c>
      <c r="B221" t="s">
        <v>476</v>
      </c>
      <c r="C221">
        <v>4</v>
      </c>
      <c r="D221" t="s">
        <v>53</v>
      </c>
      <c r="E221" t="s">
        <v>242</v>
      </c>
      <c r="F221" t="s">
        <v>187</v>
      </c>
      <c r="G221">
        <v>110000</v>
      </c>
      <c r="H221">
        <v>160000</v>
      </c>
      <c r="I221">
        <v>104215</v>
      </c>
    </row>
    <row r="224" spans="1:9">
      <c r="A224">
        <v>75</v>
      </c>
      <c r="B224" t="s">
        <v>476</v>
      </c>
      <c r="C224">
        <v>5</v>
      </c>
      <c r="D224" t="s">
        <v>243</v>
      </c>
      <c r="E224" t="s">
        <v>244</v>
      </c>
      <c r="F224" t="s">
        <v>187</v>
      </c>
      <c r="G224">
        <v>110000</v>
      </c>
      <c r="H224">
        <v>160000</v>
      </c>
      <c r="I224">
        <v>104215</v>
      </c>
    </row>
    <row r="227" spans="1:9">
      <c r="A227">
        <v>76</v>
      </c>
      <c r="B227" t="s">
        <v>477</v>
      </c>
      <c r="C227">
        <v>0</v>
      </c>
      <c r="D227" t="s">
        <v>239</v>
      </c>
      <c r="E227" t="s">
        <v>245</v>
      </c>
      <c r="F227" t="s">
        <v>187</v>
      </c>
      <c r="G227">
        <v>110000</v>
      </c>
      <c r="H227">
        <v>160000</v>
      </c>
      <c r="I227">
        <v>45809</v>
      </c>
    </row>
    <row r="230" spans="1:9">
      <c r="A230">
        <v>77</v>
      </c>
      <c r="B230" t="s">
        <v>478</v>
      </c>
      <c r="C230">
        <v>0</v>
      </c>
      <c r="D230" t="s">
        <v>86</v>
      </c>
      <c r="E230" t="s">
        <v>246</v>
      </c>
      <c r="F230" t="s">
        <v>187</v>
      </c>
      <c r="G230">
        <v>110000</v>
      </c>
      <c r="H230">
        <v>160000</v>
      </c>
      <c r="I230">
        <v>230046</v>
      </c>
    </row>
    <row r="233" spans="1:9">
      <c r="A233">
        <v>78</v>
      </c>
      <c r="B233" t="s">
        <v>478</v>
      </c>
      <c r="C233">
        <v>1</v>
      </c>
      <c r="D233" t="s">
        <v>89</v>
      </c>
      <c r="E233" t="s">
        <v>247</v>
      </c>
      <c r="F233" t="s">
        <v>187</v>
      </c>
      <c r="G233">
        <v>200000</v>
      </c>
      <c r="H233">
        <v>250000</v>
      </c>
      <c r="I233">
        <v>111924</v>
      </c>
    </row>
    <row r="236" spans="1:9">
      <c r="A236">
        <v>79</v>
      </c>
      <c r="B236" t="s">
        <v>478</v>
      </c>
      <c r="C236">
        <v>2</v>
      </c>
      <c r="D236" t="s">
        <v>53</v>
      </c>
      <c r="E236" t="s">
        <v>248</v>
      </c>
      <c r="F236" t="s">
        <v>187</v>
      </c>
      <c r="G236">
        <v>110000</v>
      </c>
      <c r="H236">
        <v>160000</v>
      </c>
      <c r="I236">
        <v>111924</v>
      </c>
    </row>
    <row r="239" spans="1:9">
      <c r="A239">
        <v>80</v>
      </c>
      <c r="B239" t="s">
        <v>478</v>
      </c>
      <c r="C239">
        <v>3</v>
      </c>
      <c r="D239" t="s">
        <v>88</v>
      </c>
      <c r="E239" t="s">
        <v>249</v>
      </c>
      <c r="F239" t="s">
        <v>187</v>
      </c>
      <c r="G239">
        <v>200000</v>
      </c>
      <c r="H239">
        <v>250000</v>
      </c>
      <c r="I239">
        <v>111924</v>
      </c>
    </row>
    <row r="242" spans="1:9">
      <c r="A242">
        <v>81</v>
      </c>
      <c r="B242" t="s">
        <v>478</v>
      </c>
      <c r="C242">
        <v>4</v>
      </c>
      <c r="D242" t="s">
        <v>91</v>
      </c>
      <c r="E242" t="s">
        <v>250</v>
      </c>
      <c r="F242" t="s">
        <v>187</v>
      </c>
      <c r="G242">
        <v>110000</v>
      </c>
      <c r="H242">
        <v>160000</v>
      </c>
      <c r="I242">
        <v>111924</v>
      </c>
    </row>
    <row r="245" spans="1:9">
      <c r="A245">
        <v>82</v>
      </c>
      <c r="B245" t="s">
        <v>478</v>
      </c>
      <c r="C245">
        <v>5</v>
      </c>
      <c r="D245" t="s">
        <v>189</v>
      </c>
      <c r="F245" t="s">
        <v>187</v>
      </c>
    </row>
    <row r="248" spans="1:9">
      <c r="A248">
        <v>83</v>
      </c>
      <c r="B248" t="s">
        <v>478</v>
      </c>
      <c r="C248">
        <v>6</v>
      </c>
      <c r="D248" t="s">
        <v>251</v>
      </c>
      <c r="E248" t="s">
        <v>252</v>
      </c>
      <c r="F248" t="s">
        <v>187</v>
      </c>
      <c r="G248">
        <v>200000</v>
      </c>
      <c r="H248">
        <v>250000</v>
      </c>
      <c r="I248">
        <v>111924</v>
      </c>
    </row>
    <row r="251" spans="1:9">
      <c r="A251">
        <v>84</v>
      </c>
      <c r="B251" t="s">
        <v>479</v>
      </c>
      <c r="C251">
        <v>0</v>
      </c>
      <c r="D251" t="s">
        <v>86</v>
      </c>
      <c r="E251" t="s">
        <v>246</v>
      </c>
      <c r="F251" t="s">
        <v>187</v>
      </c>
      <c r="G251">
        <v>110000</v>
      </c>
      <c r="H251">
        <v>160000</v>
      </c>
      <c r="I251">
        <v>230046</v>
      </c>
    </row>
    <row r="254" spans="1:9">
      <c r="A254">
        <v>85</v>
      </c>
      <c r="B254" t="s">
        <v>479</v>
      </c>
      <c r="C254">
        <v>1</v>
      </c>
      <c r="D254" t="s">
        <v>89</v>
      </c>
      <c r="E254" t="s">
        <v>253</v>
      </c>
      <c r="F254" t="s">
        <v>187</v>
      </c>
      <c r="G254">
        <v>200000</v>
      </c>
      <c r="H254">
        <v>250000</v>
      </c>
      <c r="I254">
        <v>111950</v>
      </c>
    </row>
    <row r="257" spans="1:9">
      <c r="A257">
        <v>86</v>
      </c>
      <c r="B257" t="s">
        <v>479</v>
      </c>
      <c r="C257">
        <v>2</v>
      </c>
      <c r="D257" t="s">
        <v>53</v>
      </c>
      <c r="E257" t="s">
        <v>254</v>
      </c>
      <c r="F257" t="s">
        <v>187</v>
      </c>
      <c r="G257">
        <v>110000</v>
      </c>
      <c r="H257">
        <v>160000</v>
      </c>
      <c r="I257">
        <v>111950</v>
      </c>
    </row>
    <row r="260" spans="1:9">
      <c r="A260">
        <v>87</v>
      </c>
      <c r="B260" t="s">
        <v>479</v>
      </c>
      <c r="C260">
        <v>3</v>
      </c>
      <c r="D260" t="s">
        <v>88</v>
      </c>
      <c r="E260" t="s">
        <v>255</v>
      </c>
      <c r="F260" t="s">
        <v>187</v>
      </c>
      <c r="G260">
        <v>200000</v>
      </c>
      <c r="H260">
        <v>250000</v>
      </c>
      <c r="I260">
        <v>111950</v>
      </c>
    </row>
    <row r="263" spans="1:9">
      <c r="A263">
        <v>88</v>
      </c>
      <c r="B263" t="s">
        <v>479</v>
      </c>
      <c r="C263">
        <v>4</v>
      </c>
      <c r="D263" t="s">
        <v>91</v>
      </c>
      <c r="E263" t="s">
        <v>256</v>
      </c>
      <c r="F263" t="s">
        <v>187</v>
      </c>
      <c r="G263">
        <v>110000</v>
      </c>
      <c r="H263">
        <v>160000</v>
      </c>
      <c r="I263">
        <v>111950</v>
      </c>
    </row>
    <row r="266" spans="1:9">
      <c r="A266">
        <v>89</v>
      </c>
      <c r="B266" t="s">
        <v>479</v>
      </c>
      <c r="C266">
        <v>5</v>
      </c>
      <c r="D266" t="s">
        <v>189</v>
      </c>
      <c r="F266" t="s">
        <v>187</v>
      </c>
    </row>
    <row r="269" spans="1:9">
      <c r="A269">
        <v>90</v>
      </c>
      <c r="B269" t="s">
        <v>479</v>
      </c>
      <c r="C269">
        <v>6</v>
      </c>
      <c r="D269" t="s">
        <v>251</v>
      </c>
      <c r="E269" t="s">
        <v>257</v>
      </c>
      <c r="F269" t="s">
        <v>187</v>
      </c>
      <c r="G269">
        <v>200000</v>
      </c>
      <c r="H269">
        <v>250000</v>
      </c>
      <c r="I269">
        <v>111950</v>
      </c>
    </row>
    <row r="272" spans="1:9">
      <c r="A272">
        <v>91</v>
      </c>
      <c r="B272" t="s">
        <v>480</v>
      </c>
      <c r="C272">
        <v>1</v>
      </c>
      <c r="D272" t="s">
        <v>51</v>
      </c>
      <c r="E272" t="s">
        <v>258</v>
      </c>
      <c r="F272" t="s">
        <v>187</v>
      </c>
      <c r="G272">
        <v>200000</v>
      </c>
      <c r="H272">
        <v>250000</v>
      </c>
      <c r="I272">
        <v>110584</v>
      </c>
    </row>
    <row r="275" spans="1:9">
      <c r="A275">
        <v>92</v>
      </c>
      <c r="B275" t="s">
        <v>480</v>
      </c>
      <c r="C275">
        <v>2</v>
      </c>
      <c r="D275" t="s">
        <v>259</v>
      </c>
      <c r="E275" t="s">
        <v>260</v>
      </c>
      <c r="F275" t="s">
        <v>187</v>
      </c>
      <c r="G275">
        <v>200000</v>
      </c>
      <c r="H275">
        <v>250000</v>
      </c>
      <c r="I275">
        <v>110584</v>
      </c>
    </row>
    <row r="278" spans="1:9">
      <c r="A278">
        <v>93</v>
      </c>
      <c r="B278" t="s">
        <v>480</v>
      </c>
      <c r="C278">
        <v>3</v>
      </c>
      <c r="D278" t="s">
        <v>261</v>
      </c>
      <c r="E278" t="s">
        <v>262</v>
      </c>
      <c r="F278" t="s">
        <v>187</v>
      </c>
      <c r="G278">
        <v>200000</v>
      </c>
      <c r="H278">
        <v>250000</v>
      </c>
      <c r="I278">
        <v>110584</v>
      </c>
    </row>
    <row r="281" spans="1:9">
      <c r="A281">
        <v>94</v>
      </c>
      <c r="B281" t="s">
        <v>480</v>
      </c>
      <c r="C281">
        <v>4</v>
      </c>
      <c r="D281" t="s">
        <v>198</v>
      </c>
      <c r="E281" t="s">
        <v>263</v>
      </c>
      <c r="F281" t="s">
        <v>187</v>
      </c>
      <c r="G281">
        <v>200000</v>
      </c>
      <c r="H281">
        <v>250000</v>
      </c>
      <c r="I281">
        <v>110584</v>
      </c>
    </row>
    <row r="284" spans="1:9">
      <c r="A284">
        <v>95</v>
      </c>
      <c r="B284" t="s">
        <v>480</v>
      </c>
      <c r="C284">
        <v>5</v>
      </c>
      <c r="D284" t="s">
        <v>264</v>
      </c>
      <c r="E284" t="s">
        <v>265</v>
      </c>
      <c r="F284" t="s">
        <v>187</v>
      </c>
      <c r="G284">
        <v>110000</v>
      </c>
      <c r="H284">
        <v>160000</v>
      </c>
      <c r="I284">
        <v>110584</v>
      </c>
    </row>
    <row r="287" spans="1:9">
      <c r="A287">
        <v>96</v>
      </c>
      <c r="B287" t="s">
        <v>480</v>
      </c>
      <c r="C287">
        <v>6</v>
      </c>
      <c r="D287" t="s">
        <v>91</v>
      </c>
      <c r="E287" t="s">
        <v>266</v>
      </c>
      <c r="F287" t="s">
        <v>187</v>
      </c>
      <c r="G287">
        <v>110000</v>
      </c>
      <c r="H287">
        <v>160000</v>
      </c>
      <c r="I287">
        <v>110584</v>
      </c>
    </row>
    <row r="290" spans="1:9">
      <c r="A290">
        <v>97</v>
      </c>
      <c r="B290" t="s">
        <v>481</v>
      </c>
      <c r="C290">
        <v>0</v>
      </c>
      <c r="D290" t="s">
        <v>52</v>
      </c>
      <c r="E290" t="s">
        <v>267</v>
      </c>
      <c r="F290" t="s">
        <v>187</v>
      </c>
      <c r="G290">
        <v>110000</v>
      </c>
      <c r="H290">
        <v>160000</v>
      </c>
      <c r="I290">
        <v>124280</v>
      </c>
    </row>
    <row r="293" spans="1:9">
      <c r="A293">
        <v>98</v>
      </c>
      <c r="B293" t="s">
        <v>482</v>
      </c>
      <c r="C293">
        <v>0</v>
      </c>
      <c r="D293" t="s">
        <v>52</v>
      </c>
      <c r="E293" t="s">
        <v>268</v>
      </c>
      <c r="F293" t="s">
        <v>187</v>
      </c>
      <c r="G293">
        <v>110000</v>
      </c>
      <c r="H293">
        <v>160000</v>
      </c>
      <c r="I293">
        <v>117835</v>
      </c>
    </row>
    <row r="296" spans="1:9">
      <c r="A296">
        <v>99</v>
      </c>
      <c r="B296" t="s">
        <v>483</v>
      </c>
      <c r="C296">
        <v>1</v>
      </c>
      <c r="D296" t="s">
        <v>51</v>
      </c>
      <c r="E296" t="s">
        <v>269</v>
      </c>
      <c r="F296" t="s">
        <v>187</v>
      </c>
      <c r="G296">
        <v>200000</v>
      </c>
      <c r="H296">
        <v>250000</v>
      </c>
      <c r="I296">
        <v>112266</v>
      </c>
    </row>
    <row r="299" spans="1:9">
      <c r="A299">
        <v>100</v>
      </c>
      <c r="B299" t="s">
        <v>483</v>
      </c>
      <c r="C299">
        <v>2</v>
      </c>
      <c r="D299" t="s">
        <v>259</v>
      </c>
      <c r="E299" t="s">
        <v>270</v>
      </c>
      <c r="F299" t="s">
        <v>187</v>
      </c>
      <c r="G299">
        <v>200000</v>
      </c>
      <c r="H299">
        <v>250000</v>
      </c>
      <c r="I299">
        <v>112266</v>
      </c>
    </row>
    <row r="302" spans="1:9">
      <c r="A302">
        <v>101</v>
      </c>
      <c r="B302" t="s">
        <v>483</v>
      </c>
      <c r="C302">
        <v>3</v>
      </c>
      <c r="D302" t="s">
        <v>261</v>
      </c>
      <c r="E302" t="s">
        <v>271</v>
      </c>
      <c r="F302" t="s">
        <v>187</v>
      </c>
      <c r="G302">
        <v>200000</v>
      </c>
      <c r="H302">
        <v>250000</v>
      </c>
      <c r="I302">
        <v>112266</v>
      </c>
    </row>
    <row r="305" spans="1:9">
      <c r="A305">
        <v>102</v>
      </c>
      <c r="B305" t="s">
        <v>483</v>
      </c>
      <c r="C305">
        <v>4</v>
      </c>
      <c r="D305" t="s">
        <v>198</v>
      </c>
      <c r="E305" t="s">
        <v>272</v>
      </c>
      <c r="F305" t="s">
        <v>187</v>
      </c>
      <c r="G305">
        <v>200000</v>
      </c>
      <c r="H305">
        <v>250000</v>
      </c>
      <c r="I305">
        <v>112266</v>
      </c>
    </row>
    <row r="308" spans="1:9">
      <c r="A308">
        <v>103</v>
      </c>
      <c r="B308" t="s">
        <v>483</v>
      </c>
      <c r="C308">
        <v>5</v>
      </c>
      <c r="D308" t="s">
        <v>273</v>
      </c>
      <c r="E308" t="s">
        <v>54</v>
      </c>
      <c r="F308" t="s">
        <v>187</v>
      </c>
      <c r="G308">
        <v>110000</v>
      </c>
      <c r="H308">
        <v>160000</v>
      </c>
      <c r="I308">
        <v>112266</v>
      </c>
    </row>
    <row r="311" spans="1:9">
      <c r="A311">
        <v>104</v>
      </c>
      <c r="B311" t="s">
        <v>483</v>
      </c>
      <c r="C311">
        <v>6</v>
      </c>
      <c r="D311" t="s">
        <v>222</v>
      </c>
      <c r="E311" t="s">
        <v>274</v>
      </c>
      <c r="F311" t="s">
        <v>187</v>
      </c>
      <c r="G311">
        <v>110000</v>
      </c>
      <c r="H311">
        <v>160000</v>
      </c>
      <c r="I311">
        <v>112266</v>
      </c>
    </row>
    <row r="314" spans="1:9">
      <c r="A314">
        <v>105</v>
      </c>
      <c r="B314" t="s">
        <v>484</v>
      </c>
      <c r="C314">
        <v>0</v>
      </c>
      <c r="D314" t="s">
        <v>52</v>
      </c>
      <c r="E314" t="s">
        <v>267</v>
      </c>
      <c r="F314" t="s">
        <v>187</v>
      </c>
      <c r="G314">
        <v>110000</v>
      </c>
      <c r="H314">
        <v>160000</v>
      </c>
      <c r="I314">
        <v>124280</v>
      </c>
    </row>
    <row r="317" spans="1:9">
      <c r="A317">
        <v>106</v>
      </c>
      <c r="B317" t="s">
        <v>485</v>
      </c>
      <c r="C317">
        <v>0</v>
      </c>
      <c r="D317" t="s">
        <v>52</v>
      </c>
      <c r="E317" t="s">
        <v>275</v>
      </c>
      <c r="F317" t="s">
        <v>187</v>
      </c>
      <c r="G317">
        <v>110000</v>
      </c>
      <c r="H317">
        <v>160000</v>
      </c>
      <c r="I317">
        <v>116850</v>
      </c>
    </row>
    <row r="320" spans="1:9">
      <c r="A320">
        <v>107</v>
      </c>
      <c r="B320" t="s">
        <v>486</v>
      </c>
      <c r="C320">
        <v>0</v>
      </c>
      <c r="D320" t="s">
        <v>52</v>
      </c>
      <c r="E320" t="s">
        <v>276</v>
      </c>
      <c r="F320" t="s">
        <v>187</v>
      </c>
      <c r="G320">
        <v>110000</v>
      </c>
      <c r="H320">
        <v>160000</v>
      </c>
      <c r="I320">
        <v>32833</v>
      </c>
    </row>
    <row r="323" spans="1:9">
      <c r="A323">
        <v>108</v>
      </c>
      <c r="B323" t="s">
        <v>486</v>
      </c>
      <c r="C323">
        <v>1</v>
      </c>
      <c r="D323" t="s">
        <v>195</v>
      </c>
      <c r="E323" t="s">
        <v>277</v>
      </c>
      <c r="F323" t="s">
        <v>187</v>
      </c>
      <c r="G323">
        <v>200000</v>
      </c>
      <c r="H323">
        <v>250000</v>
      </c>
      <c r="I323">
        <v>86349</v>
      </c>
    </row>
    <row r="326" spans="1:9">
      <c r="A326">
        <v>109</v>
      </c>
      <c r="B326" t="s">
        <v>486</v>
      </c>
      <c r="C326">
        <v>2</v>
      </c>
      <c r="D326" t="s">
        <v>49</v>
      </c>
      <c r="E326" t="s">
        <v>55</v>
      </c>
      <c r="F326" t="s">
        <v>187</v>
      </c>
      <c r="G326">
        <v>110000</v>
      </c>
      <c r="H326">
        <v>160000</v>
      </c>
      <c r="I326">
        <v>86349</v>
      </c>
    </row>
    <row r="329" spans="1:9">
      <c r="A329">
        <v>110</v>
      </c>
      <c r="B329" t="s">
        <v>486</v>
      </c>
      <c r="C329">
        <v>3</v>
      </c>
      <c r="D329" t="s">
        <v>92</v>
      </c>
      <c r="E329" t="s">
        <v>278</v>
      </c>
      <c r="F329" t="s">
        <v>187</v>
      </c>
      <c r="G329">
        <v>200000</v>
      </c>
      <c r="H329">
        <v>250000</v>
      </c>
      <c r="I329">
        <v>86349</v>
      </c>
    </row>
    <row r="332" spans="1:9">
      <c r="A332">
        <v>111</v>
      </c>
      <c r="B332" t="s">
        <v>486</v>
      </c>
      <c r="C332">
        <v>4</v>
      </c>
      <c r="D332" t="s">
        <v>189</v>
      </c>
      <c r="F332" t="s">
        <v>187</v>
      </c>
    </row>
    <row r="335" spans="1:9">
      <c r="A335">
        <v>112</v>
      </c>
      <c r="B335" t="s">
        <v>486</v>
      </c>
      <c r="C335">
        <v>5</v>
      </c>
      <c r="D335" t="s">
        <v>90</v>
      </c>
      <c r="E335" t="s">
        <v>279</v>
      </c>
      <c r="F335" t="s">
        <v>187</v>
      </c>
      <c r="G335">
        <v>110000</v>
      </c>
      <c r="H335">
        <v>160000</v>
      </c>
      <c r="I335">
        <v>86349</v>
      </c>
    </row>
    <row r="338" spans="1:9">
      <c r="A338">
        <v>113</v>
      </c>
      <c r="B338" t="s">
        <v>486</v>
      </c>
      <c r="C338">
        <v>6</v>
      </c>
      <c r="D338" t="s">
        <v>280</v>
      </c>
      <c r="E338" t="s">
        <v>281</v>
      </c>
      <c r="F338" t="s">
        <v>187</v>
      </c>
      <c r="G338">
        <v>200000</v>
      </c>
      <c r="H338">
        <v>250000</v>
      </c>
      <c r="I338">
        <v>86349</v>
      </c>
    </row>
    <row r="341" spans="1:9">
      <c r="A341">
        <v>114</v>
      </c>
      <c r="B341" t="s">
        <v>486</v>
      </c>
      <c r="C341">
        <v>7</v>
      </c>
      <c r="D341" t="s">
        <v>50</v>
      </c>
      <c r="E341" t="s">
        <v>282</v>
      </c>
      <c r="F341" t="s">
        <v>187</v>
      </c>
      <c r="G341">
        <v>200000</v>
      </c>
      <c r="H341">
        <v>250000</v>
      </c>
      <c r="I341">
        <v>86349</v>
      </c>
    </row>
    <row r="344" spans="1:9">
      <c r="A344">
        <v>115</v>
      </c>
      <c r="B344" t="s">
        <v>487</v>
      </c>
      <c r="C344">
        <v>0</v>
      </c>
      <c r="D344" t="s">
        <v>52</v>
      </c>
      <c r="E344" t="s">
        <v>283</v>
      </c>
      <c r="F344" t="s">
        <v>187</v>
      </c>
      <c r="G344">
        <v>110000</v>
      </c>
      <c r="H344">
        <v>160000</v>
      </c>
      <c r="I344">
        <v>59729</v>
      </c>
    </row>
    <row r="347" spans="1:9">
      <c r="A347">
        <v>116</v>
      </c>
      <c r="B347" t="s">
        <v>487</v>
      </c>
      <c r="C347">
        <v>1</v>
      </c>
      <c r="D347" t="s">
        <v>195</v>
      </c>
      <c r="E347" t="s">
        <v>284</v>
      </c>
      <c r="F347" t="s">
        <v>187</v>
      </c>
      <c r="G347">
        <v>200000</v>
      </c>
      <c r="H347">
        <v>250000</v>
      </c>
      <c r="I347">
        <v>81610</v>
      </c>
    </row>
    <row r="350" spans="1:9">
      <c r="A350">
        <v>117</v>
      </c>
      <c r="B350" t="s">
        <v>487</v>
      </c>
      <c r="C350">
        <v>2</v>
      </c>
      <c r="D350" t="s">
        <v>53</v>
      </c>
      <c r="E350" t="s">
        <v>285</v>
      </c>
      <c r="F350" t="s">
        <v>187</v>
      </c>
      <c r="G350">
        <v>110000</v>
      </c>
      <c r="H350">
        <v>160000</v>
      </c>
      <c r="I350">
        <v>81610</v>
      </c>
    </row>
    <row r="353" spans="1:9">
      <c r="A353">
        <v>118</v>
      </c>
      <c r="B353" t="s">
        <v>487</v>
      </c>
      <c r="C353">
        <v>3</v>
      </c>
      <c r="D353" t="s">
        <v>189</v>
      </c>
      <c r="F353" t="s">
        <v>187</v>
      </c>
    </row>
    <row r="356" spans="1:9">
      <c r="A356">
        <v>119</v>
      </c>
      <c r="B356" t="s">
        <v>487</v>
      </c>
      <c r="C356">
        <v>4</v>
      </c>
      <c r="D356" t="s">
        <v>92</v>
      </c>
      <c r="E356" t="s">
        <v>286</v>
      </c>
      <c r="F356" t="s">
        <v>187</v>
      </c>
      <c r="G356">
        <v>200000</v>
      </c>
      <c r="H356">
        <v>250000</v>
      </c>
      <c r="I356">
        <v>81610</v>
      </c>
    </row>
    <row r="359" spans="1:9">
      <c r="A359">
        <v>120</v>
      </c>
      <c r="B359" t="s">
        <v>487</v>
      </c>
      <c r="C359">
        <v>5</v>
      </c>
      <c r="D359" t="s">
        <v>287</v>
      </c>
      <c r="E359" t="s">
        <v>288</v>
      </c>
      <c r="F359" t="s">
        <v>187</v>
      </c>
      <c r="G359">
        <v>110000</v>
      </c>
      <c r="H359">
        <v>160000</v>
      </c>
      <c r="I359">
        <v>81610</v>
      </c>
    </row>
    <row r="362" spans="1:9">
      <c r="A362">
        <v>121</v>
      </c>
      <c r="B362" t="s">
        <v>487</v>
      </c>
      <c r="C362">
        <v>6</v>
      </c>
      <c r="D362" t="s">
        <v>289</v>
      </c>
      <c r="E362" t="s">
        <v>290</v>
      </c>
      <c r="F362" t="s">
        <v>187</v>
      </c>
      <c r="G362">
        <v>110000</v>
      </c>
      <c r="H362">
        <v>160000</v>
      </c>
      <c r="I362">
        <v>81610</v>
      </c>
    </row>
    <row r="365" spans="1:9">
      <c r="A365">
        <v>122</v>
      </c>
      <c r="B365" t="s">
        <v>487</v>
      </c>
      <c r="C365">
        <v>7</v>
      </c>
      <c r="D365" t="s">
        <v>50</v>
      </c>
      <c r="E365" t="s">
        <v>291</v>
      </c>
      <c r="F365" t="s">
        <v>187</v>
      </c>
      <c r="G365">
        <v>200000</v>
      </c>
      <c r="H365">
        <v>250000</v>
      </c>
      <c r="I365">
        <v>81610</v>
      </c>
    </row>
    <row r="368" spans="1:9">
      <c r="A368">
        <v>123</v>
      </c>
      <c r="B368" t="s">
        <v>488</v>
      </c>
      <c r="C368">
        <v>1</v>
      </c>
      <c r="D368" t="s">
        <v>189</v>
      </c>
      <c r="F368" t="s">
        <v>187</v>
      </c>
    </row>
    <row r="371" spans="1:9">
      <c r="A371">
        <v>124</v>
      </c>
      <c r="B371" t="s">
        <v>488</v>
      </c>
      <c r="C371">
        <v>2</v>
      </c>
      <c r="D371" t="s">
        <v>51</v>
      </c>
      <c r="E371" t="s">
        <v>292</v>
      </c>
      <c r="F371" t="s">
        <v>187</v>
      </c>
      <c r="G371">
        <v>200000</v>
      </c>
      <c r="H371">
        <v>250000</v>
      </c>
      <c r="I371">
        <v>114395</v>
      </c>
    </row>
    <row r="374" spans="1:9">
      <c r="A374">
        <v>125</v>
      </c>
      <c r="B374" t="s">
        <v>488</v>
      </c>
      <c r="C374">
        <v>3</v>
      </c>
      <c r="D374" t="s">
        <v>88</v>
      </c>
      <c r="E374" t="s">
        <v>293</v>
      </c>
      <c r="F374" t="s">
        <v>187</v>
      </c>
      <c r="G374">
        <v>200000</v>
      </c>
      <c r="H374">
        <v>250000</v>
      </c>
      <c r="I374">
        <v>114395</v>
      </c>
    </row>
    <row r="377" spans="1:9">
      <c r="A377">
        <v>126</v>
      </c>
      <c r="B377" t="s">
        <v>488</v>
      </c>
      <c r="C377">
        <v>4</v>
      </c>
      <c r="D377" t="s">
        <v>229</v>
      </c>
      <c r="E377" t="s">
        <v>294</v>
      </c>
      <c r="F377" t="s">
        <v>187</v>
      </c>
      <c r="G377">
        <v>110000</v>
      </c>
      <c r="H377">
        <v>160000</v>
      </c>
      <c r="I377">
        <v>114395</v>
      </c>
    </row>
    <row r="380" spans="1:9">
      <c r="A380">
        <v>127</v>
      </c>
      <c r="B380" t="s">
        <v>488</v>
      </c>
      <c r="C380">
        <v>5</v>
      </c>
      <c r="D380" t="s">
        <v>295</v>
      </c>
      <c r="E380" t="s">
        <v>296</v>
      </c>
      <c r="F380" t="s">
        <v>187</v>
      </c>
      <c r="G380">
        <v>110000</v>
      </c>
      <c r="H380">
        <v>160000</v>
      </c>
      <c r="I380">
        <v>114395</v>
      </c>
    </row>
    <row r="383" spans="1:9">
      <c r="A383">
        <v>128</v>
      </c>
      <c r="B383" t="s">
        <v>489</v>
      </c>
      <c r="C383">
        <v>0</v>
      </c>
      <c r="D383" t="s">
        <v>52</v>
      </c>
      <c r="E383" t="s">
        <v>297</v>
      </c>
      <c r="F383" t="s">
        <v>187</v>
      </c>
      <c r="G383">
        <v>110000</v>
      </c>
      <c r="H383">
        <v>160000</v>
      </c>
      <c r="I383">
        <v>87420</v>
      </c>
    </row>
    <row r="386" spans="1:9">
      <c r="A386">
        <v>129</v>
      </c>
      <c r="B386" t="s">
        <v>490</v>
      </c>
      <c r="C386">
        <v>0</v>
      </c>
      <c r="D386" t="s">
        <v>52</v>
      </c>
      <c r="E386" t="s">
        <v>298</v>
      </c>
      <c r="F386" t="s">
        <v>187</v>
      </c>
      <c r="G386">
        <v>110000</v>
      </c>
      <c r="H386">
        <v>160000</v>
      </c>
      <c r="I386">
        <v>118108</v>
      </c>
    </row>
    <row r="389" spans="1:9">
      <c r="A389">
        <v>130</v>
      </c>
      <c r="B389" t="s">
        <v>491</v>
      </c>
      <c r="C389">
        <v>1</v>
      </c>
      <c r="D389" t="s">
        <v>189</v>
      </c>
      <c r="F389" t="s">
        <v>187</v>
      </c>
    </row>
    <row r="392" spans="1:9">
      <c r="A392">
        <v>131</v>
      </c>
      <c r="B392" t="s">
        <v>491</v>
      </c>
      <c r="C392">
        <v>2</v>
      </c>
      <c r="D392" t="s">
        <v>51</v>
      </c>
      <c r="E392" t="s">
        <v>299</v>
      </c>
      <c r="F392" t="s">
        <v>187</v>
      </c>
      <c r="G392">
        <v>200000</v>
      </c>
      <c r="H392">
        <v>250000</v>
      </c>
      <c r="I392">
        <v>113790</v>
      </c>
    </row>
    <row r="395" spans="1:9">
      <c r="A395">
        <v>132</v>
      </c>
      <c r="B395" t="s">
        <v>491</v>
      </c>
      <c r="C395">
        <v>3</v>
      </c>
      <c r="D395" t="s">
        <v>88</v>
      </c>
      <c r="E395" t="s">
        <v>300</v>
      </c>
      <c r="F395" t="s">
        <v>187</v>
      </c>
      <c r="G395">
        <v>200000</v>
      </c>
      <c r="H395">
        <v>250000</v>
      </c>
      <c r="I395">
        <v>113790</v>
      </c>
    </row>
    <row r="398" spans="1:9">
      <c r="A398">
        <v>133</v>
      </c>
      <c r="B398" t="s">
        <v>491</v>
      </c>
      <c r="C398">
        <v>4</v>
      </c>
      <c r="D398" t="s">
        <v>229</v>
      </c>
      <c r="E398" t="s">
        <v>301</v>
      </c>
      <c r="F398" t="s">
        <v>187</v>
      </c>
      <c r="G398">
        <v>110000</v>
      </c>
      <c r="H398">
        <v>160000</v>
      </c>
      <c r="I398">
        <v>113790</v>
      </c>
    </row>
    <row r="401" spans="1:9">
      <c r="A401">
        <v>134</v>
      </c>
      <c r="B401" t="s">
        <v>491</v>
      </c>
      <c r="C401">
        <v>5</v>
      </c>
      <c r="D401" t="s">
        <v>295</v>
      </c>
      <c r="E401" t="s">
        <v>302</v>
      </c>
      <c r="F401" t="s">
        <v>187</v>
      </c>
      <c r="G401">
        <v>110000</v>
      </c>
      <c r="H401">
        <v>160000</v>
      </c>
      <c r="I401">
        <v>113790</v>
      </c>
    </row>
    <row r="404" spans="1:9">
      <c r="A404">
        <v>135</v>
      </c>
      <c r="B404" t="s">
        <v>492</v>
      </c>
      <c r="C404">
        <v>0</v>
      </c>
      <c r="D404" t="s">
        <v>52</v>
      </c>
      <c r="E404" t="s">
        <v>297</v>
      </c>
      <c r="F404" t="s">
        <v>187</v>
      </c>
      <c r="G404">
        <v>110000</v>
      </c>
      <c r="H404">
        <v>160000</v>
      </c>
      <c r="I404">
        <v>87420</v>
      </c>
    </row>
    <row r="407" spans="1:9">
      <c r="A407">
        <v>136</v>
      </c>
      <c r="B407" t="s">
        <v>493</v>
      </c>
      <c r="C407">
        <v>0</v>
      </c>
      <c r="D407" t="s">
        <v>52</v>
      </c>
      <c r="E407" t="s">
        <v>303</v>
      </c>
      <c r="F407" t="s">
        <v>187</v>
      </c>
      <c r="G407">
        <v>110000</v>
      </c>
      <c r="H407">
        <v>160000</v>
      </c>
      <c r="I407">
        <v>116332</v>
      </c>
    </row>
    <row r="410" spans="1:9">
      <c r="A410">
        <v>137</v>
      </c>
      <c r="B410" t="s">
        <v>494</v>
      </c>
      <c r="C410">
        <v>0</v>
      </c>
      <c r="D410" t="s">
        <v>209</v>
      </c>
      <c r="E410" t="s">
        <v>210</v>
      </c>
      <c r="F410" t="s">
        <v>187</v>
      </c>
      <c r="G410">
        <v>110000</v>
      </c>
      <c r="H410">
        <v>160000</v>
      </c>
      <c r="I410">
        <v>2444442</v>
      </c>
    </row>
    <row r="413" spans="1:9">
      <c r="A413">
        <v>138</v>
      </c>
      <c r="B413" t="s">
        <v>494</v>
      </c>
      <c r="C413">
        <v>1</v>
      </c>
      <c r="D413" t="s">
        <v>89</v>
      </c>
      <c r="E413" t="s">
        <v>304</v>
      </c>
      <c r="F413" t="s">
        <v>187</v>
      </c>
      <c r="G413">
        <v>200000</v>
      </c>
      <c r="H413">
        <v>250000</v>
      </c>
      <c r="I413">
        <v>218776</v>
      </c>
    </row>
    <row r="416" spans="1:9">
      <c r="A416">
        <v>139</v>
      </c>
      <c r="B416" t="s">
        <v>494</v>
      </c>
      <c r="C416">
        <v>2</v>
      </c>
      <c r="D416" t="s">
        <v>53</v>
      </c>
      <c r="E416" t="s">
        <v>305</v>
      </c>
      <c r="F416" t="s">
        <v>187</v>
      </c>
      <c r="G416">
        <v>110000</v>
      </c>
      <c r="H416">
        <v>160000</v>
      </c>
      <c r="I416">
        <v>218776</v>
      </c>
    </row>
    <row r="419" spans="1:9">
      <c r="A419">
        <v>140</v>
      </c>
      <c r="B419" t="s">
        <v>494</v>
      </c>
      <c r="C419">
        <v>3</v>
      </c>
      <c r="D419" t="s">
        <v>198</v>
      </c>
      <c r="E419" t="s">
        <v>306</v>
      </c>
      <c r="F419" t="s">
        <v>187</v>
      </c>
      <c r="G419">
        <v>200000</v>
      </c>
      <c r="H419">
        <v>250000</v>
      </c>
      <c r="I419">
        <v>218776</v>
      </c>
    </row>
    <row r="422" spans="1:9">
      <c r="A422">
        <v>141</v>
      </c>
      <c r="B422" t="s">
        <v>494</v>
      </c>
      <c r="C422">
        <v>4</v>
      </c>
      <c r="D422" t="s">
        <v>189</v>
      </c>
      <c r="F422" t="s">
        <v>187</v>
      </c>
    </row>
    <row r="425" spans="1:9">
      <c r="A425">
        <v>142</v>
      </c>
      <c r="B425" t="s">
        <v>494</v>
      </c>
      <c r="C425">
        <v>5</v>
      </c>
      <c r="D425" t="s">
        <v>307</v>
      </c>
      <c r="E425" t="s">
        <v>308</v>
      </c>
      <c r="F425" t="s">
        <v>187</v>
      </c>
      <c r="G425">
        <v>110000</v>
      </c>
      <c r="H425">
        <v>160000</v>
      </c>
      <c r="I425">
        <v>218776</v>
      </c>
    </row>
    <row r="428" spans="1:9">
      <c r="A428">
        <v>143</v>
      </c>
      <c r="B428" t="s">
        <v>494</v>
      </c>
      <c r="C428">
        <v>6</v>
      </c>
      <c r="D428" t="s">
        <v>309</v>
      </c>
      <c r="E428" t="s">
        <v>310</v>
      </c>
      <c r="F428" t="s">
        <v>187</v>
      </c>
      <c r="G428">
        <v>110000</v>
      </c>
      <c r="H428">
        <v>160000</v>
      </c>
      <c r="I428">
        <v>218776</v>
      </c>
    </row>
    <row r="431" spans="1:9">
      <c r="A431">
        <v>144</v>
      </c>
      <c r="B431" t="s">
        <v>495</v>
      </c>
      <c r="C431">
        <v>0</v>
      </c>
      <c r="D431" t="s">
        <v>209</v>
      </c>
      <c r="E431" t="s">
        <v>210</v>
      </c>
      <c r="F431" t="s">
        <v>187</v>
      </c>
      <c r="G431">
        <v>110000</v>
      </c>
      <c r="H431">
        <v>160000</v>
      </c>
      <c r="I431">
        <v>2444442</v>
      </c>
    </row>
    <row r="434" spans="1:9">
      <c r="A434">
        <v>145</v>
      </c>
      <c r="B434" t="s">
        <v>495</v>
      </c>
      <c r="C434">
        <v>1</v>
      </c>
      <c r="D434" t="s">
        <v>89</v>
      </c>
      <c r="E434" t="s">
        <v>304</v>
      </c>
      <c r="F434" t="s">
        <v>187</v>
      </c>
      <c r="G434">
        <v>200000</v>
      </c>
      <c r="H434">
        <v>250000</v>
      </c>
      <c r="I434">
        <v>218776</v>
      </c>
    </row>
    <row r="437" spans="1:9">
      <c r="A437">
        <v>146</v>
      </c>
      <c r="B437" t="s">
        <v>495</v>
      </c>
      <c r="C437">
        <v>2</v>
      </c>
      <c r="D437" t="s">
        <v>53</v>
      </c>
      <c r="E437" t="s">
        <v>305</v>
      </c>
      <c r="F437" t="s">
        <v>187</v>
      </c>
      <c r="G437">
        <v>110000</v>
      </c>
      <c r="H437">
        <v>160000</v>
      </c>
      <c r="I437">
        <v>218776</v>
      </c>
    </row>
    <row r="440" spans="1:9">
      <c r="A440">
        <v>147</v>
      </c>
      <c r="B440" t="s">
        <v>495</v>
      </c>
      <c r="C440">
        <v>3</v>
      </c>
      <c r="D440" t="s">
        <v>198</v>
      </c>
      <c r="E440" t="s">
        <v>306</v>
      </c>
      <c r="F440" t="s">
        <v>187</v>
      </c>
      <c r="G440">
        <v>200000</v>
      </c>
      <c r="H440">
        <v>250000</v>
      </c>
      <c r="I440">
        <v>218776</v>
      </c>
    </row>
    <row r="443" spans="1:9">
      <c r="A443">
        <v>148</v>
      </c>
      <c r="B443" t="s">
        <v>495</v>
      </c>
      <c r="C443">
        <v>4</v>
      </c>
      <c r="D443" t="s">
        <v>189</v>
      </c>
      <c r="F443" t="s">
        <v>187</v>
      </c>
    </row>
    <row r="446" spans="1:9">
      <c r="A446">
        <v>149</v>
      </c>
      <c r="B446" t="s">
        <v>495</v>
      </c>
      <c r="C446">
        <v>5</v>
      </c>
      <c r="D446" t="s">
        <v>307</v>
      </c>
      <c r="E446" t="s">
        <v>308</v>
      </c>
      <c r="F446" t="s">
        <v>187</v>
      </c>
      <c r="G446">
        <v>110000</v>
      </c>
      <c r="H446">
        <v>160000</v>
      </c>
      <c r="I446">
        <v>218776</v>
      </c>
    </row>
    <row r="449" spans="1:9">
      <c r="A449">
        <v>150</v>
      </c>
      <c r="B449" t="s">
        <v>495</v>
      </c>
      <c r="C449">
        <v>6</v>
      </c>
      <c r="D449" t="s">
        <v>309</v>
      </c>
      <c r="E449" t="s">
        <v>310</v>
      </c>
      <c r="F449" t="s">
        <v>187</v>
      </c>
      <c r="G449">
        <v>110000</v>
      </c>
      <c r="H449">
        <v>160000</v>
      </c>
      <c r="I449">
        <v>218776</v>
      </c>
    </row>
    <row r="452" spans="1:9">
      <c r="A452">
        <v>151</v>
      </c>
      <c r="B452" t="s">
        <v>496</v>
      </c>
      <c r="C452">
        <v>0</v>
      </c>
      <c r="D452" t="s">
        <v>52</v>
      </c>
      <c r="E452" t="s">
        <v>311</v>
      </c>
      <c r="F452" t="s">
        <v>187</v>
      </c>
      <c r="G452">
        <v>110000</v>
      </c>
      <c r="H452">
        <v>160000</v>
      </c>
      <c r="I452">
        <v>58562</v>
      </c>
    </row>
    <row r="455" spans="1:9">
      <c r="A455">
        <v>152</v>
      </c>
      <c r="B455" t="s">
        <v>496</v>
      </c>
      <c r="C455">
        <v>1</v>
      </c>
      <c r="D455" t="s">
        <v>51</v>
      </c>
      <c r="E455" t="s">
        <v>312</v>
      </c>
      <c r="F455" t="s">
        <v>187</v>
      </c>
      <c r="G455">
        <v>200000</v>
      </c>
      <c r="H455">
        <v>250000</v>
      </c>
      <c r="I455">
        <v>55221</v>
      </c>
    </row>
    <row r="458" spans="1:9">
      <c r="A458">
        <v>153</v>
      </c>
      <c r="B458" t="s">
        <v>496</v>
      </c>
      <c r="C458">
        <v>2</v>
      </c>
      <c r="D458" t="s">
        <v>189</v>
      </c>
      <c r="F458" t="s">
        <v>187</v>
      </c>
    </row>
    <row r="461" spans="1:9">
      <c r="A461">
        <v>154</v>
      </c>
      <c r="B461" t="s">
        <v>496</v>
      </c>
      <c r="C461">
        <v>3</v>
      </c>
      <c r="D461" t="s">
        <v>198</v>
      </c>
      <c r="E461" t="s">
        <v>313</v>
      </c>
      <c r="F461" t="s">
        <v>187</v>
      </c>
      <c r="G461">
        <v>200000</v>
      </c>
      <c r="H461">
        <v>250000</v>
      </c>
      <c r="I461">
        <v>55221</v>
      </c>
    </row>
    <row r="464" spans="1:9">
      <c r="A464">
        <v>155</v>
      </c>
      <c r="B464" t="s">
        <v>496</v>
      </c>
      <c r="C464">
        <v>4</v>
      </c>
      <c r="D464" t="s">
        <v>189</v>
      </c>
      <c r="F464" t="s">
        <v>187</v>
      </c>
    </row>
    <row r="467" spans="1:9">
      <c r="A467">
        <v>156</v>
      </c>
      <c r="B467" t="s">
        <v>496</v>
      </c>
      <c r="C467">
        <v>5</v>
      </c>
      <c r="D467" t="s">
        <v>90</v>
      </c>
      <c r="E467" t="s">
        <v>314</v>
      </c>
      <c r="F467" t="s">
        <v>187</v>
      </c>
      <c r="G467">
        <v>110000</v>
      </c>
      <c r="H467">
        <v>160000</v>
      </c>
      <c r="I467">
        <v>55221</v>
      </c>
    </row>
    <row r="470" spans="1:9">
      <c r="A470">
        <v>157</v>
      </c>
      <c r="B470" t="s">
        <v>497</v>
      </c>
      <c r="C470">
        <v>0</v>
      </c>
      <c r="D470" t="s">
        <v>52</v>
      </c>
      <c r="E470" t="s">
        <v>315</v>
      </c>
      <c r="F470" t="s">
        <v>187</v>
      </c>
      <c r="G470">
        <v>110000</v>
      </c>
      <c r="H470">
        <v>160000</v>
      </c>
      <c r="I470">
        <v>78070</v>
      </c>
    </row>
    <row r="473" spans="1:9">
      <c r="A473">
        <v>158</v>
      </c>
      <c r="B473" t="s">
        <v>497</v>
      </c>
      <c r="C473">
        <v>1</v>
      </c>
      <c r="D473" t="s">
        <v>51</v>
      </c>
      <c r="E473" t="s">
        <v>316</v>
      </c>
      <c r="F473" t="s">
        <v>187</v>
      </c>
      <c r="G473">
        <v>200000</v>
      </c>
      <c r="H473">
        <v>250000</v>
      </c>
      <c r="I473">
        <v>200646</v>
      </c>
    </row>
    <row r="476" spans="1:9">
      <c r="A476">
        <v>159</v>
      </c>
      <c r="B476" t="s">
        <v>497</v>
      </c>
      <c r="C476">
        <v>2</v>
      </c>
      <c r="D476" t="s">
        <v>317</v>
      </c>
      <c r="E476" t="s">
        <v>318</v>
      </c>
      <c r="F476" t="s">
        <v>187</v>
      </c>
      <c r="G476">
        <v>200000</v>
      </c>
      <c r="H476">
        <v>250000</v>
      </c>
      <c r="I476">
        <v>200646</v>
      </c>
    </row>
    <row r="479" spans="1:9">
      <c r="A479">
        <v>160</v>
      </c>
      <c r="B479" t="s">
        <v>497</v>
      </c>
      <c r="C479">
        <v>3</v>
      </c>
      <c r="D479" t="s">
        <v>189</v>
      </c>
      <c r="F479" t="s">
        <v>187</v>
      </c>
    </row>
    <row r="482" spans="1:9">
      <c r="A482">
        <v>161</v>
      </c>
      <c r="B482" t="s">
        <v>497</v>
      </c>
      <c r="C482">
        <v>4</v>
      </c>
      <c r="D482" t="s">
        <v>319</v>
      </c>
      <c r="E482" t="s">
        <v>320</v>
      </c>
      <c r="F482" t="s">
        <v>187</v>
      </c>
      <c r="G482">
        <v>200000</v>
      </c>
      <c r="H482">
        <v>250000</v>
      </c>
      <c r="I482">
        <v>200646</v>
      </c>
    </row>
    <row r="485" spans="1:9">
      <c r="A485">
        <v>162</v>
      </c>
      <c r="B485" t="s">
        <v>497</v>
      </c>
      <c r="C485">
        <v>5</v>
      </c>
      <c r="D485" t="s">
        <v>87</v>
      </c>
      <c r="E485" t="s">
        <v>321</v>
      </c>
      <c r="F485" t="s">
        <v>187</v>
      </c>
      <c r="G485">
        <v>110000</v>
      </c>
      <c r="H485">
        <v>160000</v>
      </c>
      <c r="I485">
        <v>200646</v>
      </c>
    </row>
    <row r="488" spans="1:9">
      <c r="A488">
        <v>163</v>
      </c>
      <c r="B488" t="s">
        <v>498</v>
      </c>
      <c r="C488">
        <v>0</v>
      </c>
      <c r="D488" t="s">
        <v>52</v>
      </c>
      <c r="E488" t="s">
        <v>315</v>
      </c>
      <c r="F488" t="s">
        <v>187</v>
      </c>
      <c r="G488">
        <v>110000</v>
      </c>
      <c r="H488">
        <v>160000</v>
      </c>
      <c r="I488">
        <v>78070</v>
      </c>
    </row>
    <row r="491" spans="1:9">
      <c r="A491">
        <v>164</v>
      </c>
      <c r="B491" t="s">
        <v>498</v>
      </c>
      <c r="C491">
        <v>1</v>
      </c>
      <c r="D491" t="s">
        <v>51</v>
      </c>
      <c r="E491" t="s">
        <v>316</v>
      </c>
      <c r="F491" t="s">
        <v>187</v>
      </c>
      <c r="G491">
        <v>200000</v>
      </c>
      <c r="H491">
        <v>250000</v>
      </c>
      <c r="I491">
        <v>200646</v>
      </c>
    </row>
    <row r="494" spans="1:9">
      <c r="A494">
        <v>165</v>
      </c>
      <c r="B494" t="s">
        <v>498</v>
      </c>
      <c r="C494">
        <v>2</v>
      </c>
      <c r="D494" t="s">
        <v>317</v>
      </c>
      <c r="E494" t="s">
        <v>318</v>
      </c>
      <c r="F494" t="s">
        <v>187</v>
      </c>
      <c r="G494">
        <v>200000</v>
      </c>
      <c r="H494">
        <v>250000</v>
      </c>
      <c r="I494">
        <v>200646</v>
      </c>
    </row>
    <row r="497" spans="1:9">
      <c r="A497">
        <v>166</v>
      </c>
      <c r="B497" t="s">
        <v>498</v>
      </c>
      <c r="C497">
        <v>3</v>
      </c>
      <c r="D497" t="s">
        <v>189</v>
      </c>
      <c r="F497" t="s">
        <v>187</v>
      </c>
    </row>
    <row r="500" spans="1:9">
      <c r="A500">
        <v>167</v>
      </c>
      <c r="B500" t="s">
        <v>498</v>
      </c>
      <c r="C500">
        <v>4</v>
      </c>
      <c r="D500" t="s">
        <v>319</v>
      </c>
      <c r="E500" t="s">
        <v>320</v>
      </c>
      <c r="F500" t="s">
        <v>187</v>
      </c>
      <c r="G500">
        <v>200000</v>
      </c>
      <c r="H500">
        <v>250000</v>
      </c>
      <c r="I500">
        <v>200646</v>
      </c>
    </row>
    <row r="503" spans="1:9">
      <c r="A503">
        <v>168</v>
      </c>
      <c r="B503" t="s">
        <v>498</v>
      </c>
      <c r="C503">
        <v>5</v>
      </c>
      <c r="D503" t="s">
        <v>87</v>
      </c>
      <c r="E503" t="s">
        <v>321</v>
      </c>
      <c r="F503" t="s">
        <v>187</v>
      </c>
      <c r="G503">
        <v>110000</v>
      </c>
      <c r="H503">
        <v>160000</v>
      </c>
      <c r="I503">
        <v>200646</v>
      </c>
    </row>
    <row r="506" spans="1:9">
      <c r="A506">
        <v>169</v>
      </c>
      <c r="B506" t="s">
        <v>499</v>
      </c>
      <c r="C506">
        <v>0</v>
      </c>
      <c r="D506" t="s">
        <v>52</v>
      </c>
      <c r="E506" t="s">
        <v>322</v>
      </c>
      <c r="F506" t="s">
        <v>187</v>
      </c>
      <c r="G506">
        <v>110000</v>
      </c>
      <c r="H506">
        <v>160000</v>
      </c>
      <c r="I506">
        <v>2285</v>
      </c>
    </row>
    <row r="509" spans="1:9">
      <c r="A509">
        <v>170</v>
      </c>
      <c r="B509" t="s">
        <v>499</v>
      </c>
      <c r="C509">
        <v>1</v>
      </c>
      <c r="D509" t="s">
        <v>189</v>
      </c>
      <c r="F509" t="s">
        <v>187</v>
      </c>
      <c r="G509">
        <v>110000</v>
      </c>
      <c r="H509">
        <v>160000</v>
      </c>
    </row>
    <row r="512" spans="1:9">
      <c r="A512">
        <v>171</v>
      </c>
      <c r="B512" t="s">
        <v>499</v>
      </c>
      <c r="C512">
        <v>2</v>
      </c>
      <c r="D512" t="s">
        <v>317</v>
      </c>
      <c r="E512" t="s">
        <v>323</v>
      </c>
      <c r="F512" t="s">
        <v>187</v>
      </c>
      <c r="G512">
        <v>200000</v>
      </c>
      <c r="H512">
        <v>250000</v>
      </c>
      <c r="I512">
        <v>4187</v>
      </c>
    </row>
    <row r="515" spans="1:9">
      <c r="A515">
        <v>172</v>
      </c>
      <c r="B515" t="s">
        <v>499</v>
      </c>
      <c r="C515">
        <v>3</v>
      </c>
      <c r="D515" t="s">
        <v>189</v>
      </c>
      <c r="F515" t="s">
        <v>187</v>
      </c>
      <c r="G515">
        <v>110000</v>
      </c>
      <c r="H515">
        <v>160000</v>
      </c>
    </row>
    <row r="518" spans="1:9">
      <c r="A518">
        <v>173</v>
      </c>
      <c r="B518" t="s">
        <v>499</v>
      </c>
      <c r="C518">
        <v>4</v>
      </c>
      <c r="D518" t="s">
        <v>189</v>
      </c>
      <c r="F518" t="s">
        <v>187</v>
      </c>
      <c r="G518">
        <v>110000</v>
      </c>
      <c r="H518">
        <v>160000</v>
      </c>
    </row>
    <row r="521" spans="1:9">
      <c r="A521">
        <v>174</v>
      </c>
      <c r="B521" t="s">
        <v>499</v>
      </c>
      <c r="C521">
        <v>5</v>
      </c>
      <c r="D521" t="s">
        <v>324</v>
      </c>
      <c r="E521" t="s">
        <v>325</v>
      </c>
      <c r="F521" t="s">
        <v>187</v>
      </c>
      <c r="G521">
        <v>110000</v>
      </c>
      <c r="H521">
        <v>160000</v>
      </c>
      <c r="I521">
        <v>4187</v>
      </c>
    </row>
    <row r="524" spans="1:9">
      <c r="A524">
        <v>175</v>
      </c>
      <c r="B524" t="s">
        <v>500</v>
      </c>
      <c r="C524">
        <v>0</v>
      </c>
      <c r="D524" t="s">
        <v>52</v>
      </c>
      <c r="E524" t="s">
        <v>326</v>
      </c>
      <c r="F524" t="s">
        <v>187</v>
      </c>
      <c r="G524">
        <v>110000</v>
      </c>
      <c r="H524">
        <v>160000</v>
      </c>
      <c r="I524">
        <v>225562</v>
      </c>
    </row>
    <row r="527" spans="1:9">
      <c r="A527">
        <v>176</v>
      </c>
      <c r="B527" t="s">
        <v>500</v>
      </c>
      <c r="C527">
        <v>1</v>
      </c>
      <c r="D527" t="s">
        <v>51</v>
      </c>
      <c r="E527" t="s">
        <v>327</v>
      </c>
      <c r="F527" t="s">
        <v>187</v>
      </c>
      <c r="G527">
        <v>200000</v>
      </c>
      <c r="H527">
        <v>250000</v>
      </c>
      <c r="I527">
        <v>103860</v>
      </c>
    </row>
    <row r="530" spans="1:9">
      <c r="A530">
        <v>177</v>
      </c>
      <c r="B530" t="s">
        <v>500</v>
      </c>
      <c r="C530">
        <v>2</v>
      </c>
      <c r="D530" t="s">
        <v>88</v>
      </c>
      <c r="E530" t="s">
        <v>328</v>
      </c>
      <c r="F530" t="s">
        <v>187</v>
      </c>
      <c r="G530">
        <v>200000</v>
      </c>
      <c r="H530">
        <v>250000</v>
      </c>
      <c r="I530">
        <v>103860</v>
      </c>
    </row>
    <row r="533" spans="1:9">
      <c r="A533">
        <v>178</v>
      </c>
      <c r="B533" t="s">
        <v>500</v>
      </c>
      <c r="C533">
        <v>3</v>
      </c>
      <c r="D533" t="s">
        <v>198</v>
      </c>
      <c r="E533" t="s">
        <v>329</v>
      </c>
      <c r="F533" t="s">
        <v>187</v>
      </c>
      <c r="G533">
        <v>200000</v>
      </c>
      <c r="H533">
        <v>250000</v>
      </c>
      <c r="I533">
        <v>145878</v>
      </c>
    </row>
    <row r="536" spans="1:9">
      <c r="A536">
        <v>179</v>
      </c>
      <c r="B536" t="s">
        <v>500</v>
      </c>
      <c r="C536">
        <v>4</v>
      </c>
      <c r="D536" t="s">
        <v>295</v>
      </c>
      <c r="E536" t="s">
        <v>330</v>
      </c>
      <c r="F536" t="s">
        <v>187</v>
      </c>
      <c r="G536">
        <v>110000</v>
      </c>
      <c r="H536">
        <v>160000</v>
      </c>
      <c r="I536">
        <v>139052</v>
      </c>
    </row>
    <row r="539" spans="1:9">
      <c r="A539">
        <v>180</v>
      </c>
      <c r="B539" t="s">
        <v>500</v>
      </c>
      <c r="C539">
        <v>5</v>
      </c>
      <c r="D539" t="s">
        <v>331</v>
      </c>
      <c r="E539" t="s">
        <v>332</v>
      </c>
      <c r="F539" t="s">
        <v>187</v>
      </c>
      <c r="G539">
        <v>110000</v>
      </c>
      <c r="H539">
        <v>160000</v>
      </c>
      <c r="I539">
        <v>145878</v>
      </c>
    </row>
    <row r="542" spans="1:9">
      <c r="A542">
        <v>181</v>
      </c>
      <c r="B542" t="s">
        <v>500</v>
      </c>
      <c r="C542">
        <v>6</v>
      </c>
      <c r="D542" t="s">
        <v>333</v>
      </c>
      <c r="E542" t="s">
        <v>334</v>
      </c>
      <c r="F542" t="s">
        <v>187</v>
      </c>
      <c r="G542">
        <v>110000</v>
      </c>
      <c r="H542">
        <v>160000</v>
      </c>
      <c r="I542">
        <v>221588</v>
      </c>
    </row>
    <row r="545" spans="1:9">
      <c r="A545">
        <v>182</v>
      </c>
      <c r="B545" t="s">
        <v>501</v>
      </c>
      <c r="C545">
        <v>0</v>
      </c>
      <c r="D545" t="s">
        <v>52</v>
      </c>
      <c r="E545" t="s">
        <v>326</v>
      </c>
      <c r="F545" t="s">
        <v>187</v>
      </c>
      <c r="G545">
        <v>110000</v>
      </c>
      <c r="H545">
        <v>160000</v>
      </c>
      <c r="I545">
        <v>225562</v>
      </c>
    </row>
    <row r="548" spans="1:9">
      <c r="A548">
        <v>183</v>
      </c>
      <c r="B548" t="s">
        <v>501</v>
      </c>
      <c r="C548">
        <v>1</v>
      </c>
      <c r="D548" t="s">
        <v>51</v>
      </c>
      <c r="E548" t="s">
        <v>327</v>
      </c>
      <c r="F548" t="s">
        <v>187</v>
      </c>
      <c r="G548">
        <v>200000</v>
      </c>
      <c r="H548">
        <v>250000</v>
      </c>
      <c r="I548">
        <v>103860</v>
      </c>
    </row>
    <row r="551" spans="1:9">
      <c r="A551">
        <v>184</v>
      </c>
      <c r="B551" t="s">
        <v>501</v>
      </c>
      <c r="C551">
        <v>2</v>
      </c>
      <c r="D551" t="s">
        <v>88</v>
      </c>
      <c r="E551" t="s">
        <v>328</v>
      </c>
      <c r="F551" t="s">
        <v>187</v>
      </c>
      <c r="G551">
        <v>200000</v>
      </c>
      <c r="H551">
        <v>250000</v>
      </c>
      <c r="I551">
        <v>103860</v>
      </c>
    </row>
    <row r="554" spans="1:9">
      <c r="A554">
        <v>185</v>
      </c>
      <c r="B554" t="s">
        <v>501</v>
      </c>
      <c r="C554">
        <v>3</v>
      </c>
      <c r="D554" t="s">
        <v>198</v>
      </c>
      <c r="E554" t="s">
        <v>329</v>
      </c>
      <c r="F554" t="s">
        <v>187</v>
      </c>
      <c r="G554">
        <v>200000</v>
      </c>
      <c r="H554">
        <v>250000</v>
      </c>
      <c r="I554">
        <v>145878</v>
      </c>
    </row>
    <row r="557" spans="1:9">
      <c r="A557">
        <v>186</v>
      </c>
      <c r="B557" t="s">
        <v>501</v>
      </c>
      <c r="C557">
        <v>4</v>
      </c>
      <c r="D557" t="s">
        <v>295</v>
      </c>
      <c r="E557" t="s">
        <v>330</v>
      </c>
      <c r="F557" t="s">
        <v>187</v>
      </c>
      <c r="G557">
        <v>110000</v>
      </c>
      <c r="H557">
        <v>160000</v>
      </c>
      <c r="I557">
        <v>139052</v>
      </c>
    </row>
    <row r="560" spans="1:9">
      <c r="A560">
        <v>187</v>
      </c>
      <c r="B560" t="s">
        <v>501</v>
      </c>
      <c r="C560">
        <v>5</v>
      </c>
      <c r="D560" t="s">
        <v>331</v>
      </c>
      <c r="E560" t="s">
        <v>332</v>
      </c>
      <c r="F560" t="s">
        <v>187</v>
      </c>
      <c r="G560">
        <v>110000</v>
      </c>
      <c r="H560">
        <v>160000</v>
      </c>
      <c r="I560">
        <v>145878</v>
      </c>
    </row>
    <row r="563" spans="1:9">
      <c r="A563">
        <v>188</v>
      </c>
      <c r="B563" t="s">
        <v>501</v>
      </c>
      <c r="C563">
        <v>6</v>
      </c>
      <c r="D563" t="s">
        <v>333</v>
      </c>
      <c r="E563" t="s">
        <v>334</v>
      </c>
      <c r="F563" t="s">
        <v>187</v>
      </c>
      <c r="G563">
        <v>110000</v>
      </c>
      <c r="H563">
        <v>160000</v>
      </c>
      <c r="I563">
        <v>221588</v>
      </c>
    </row>
    <row r="566" spans="1:9">
      <c r="A566">
        <v>189</v>
      </c>
      <c r="B566" t="s">
        <v>502</v>
      </c>
      <c r="C566">
        <v>0</v>
      </c>
      <c r="D566" t="s">
        <v>52</v>
      </c>
      <c r="E566" t="s">
        <v>335</v>
      </c>
      <c r="F566" t="s">
        <v>187</v>
      </c>
      <c r="G566">
        <v>110000</v>
      </c>
      <c r="H566">
        <v>160000</v>
      </c>
      <c r="I566">
        <v>180132</v>
      </c>
    </row>
    <row r="569" spans="1:9">
      <c r="A569">
        <v>190</v>
      </c>
      <c r="B569" t="s">
        <v>502</v>
      </c>
      <c r="C569">
        <v>1</v>
      </c>
      <c r="D569" t="s">
        <v>51</v>
      </c>
      <c r="E569" t="s">
        <v>336</v>
      </c>
      <c r="F569" t="s">
        <v>187</v>
      </c>
      <c r="G569">
        <v>200000</v>
      </c>
      <c r="H569">
        <v>250000</v>
      </c>
      <c r="I569">
        <v>123332</v>
      </c>
    </row>
    <row r="572" spans="1:9">
      <c r="A572">
        <v>191</v>
      </c>
      <c r="B572" t="s">
        <v>502</v>
      </c>
      <c r="C572">
        <v>2</v>
      </c>
      <c r="D572" t="s">
        <v>189</v>
      </c>
      <c r="F572" t="s">
        <v>187</v>
      </c>
    </row>
    <row r="575" spans="1:9">
      <c r="A575">
        <v>192</v>
      </c>
      <c r="B575" t="s">
        <v>502</v>
      </c>
      <c r="C575">
        <v>3</v>
      </c>
      <c r="D575" t="s">
        <v>198</v>
      </c>
      <c r="E575" t="s">
        <v>337</v>
      </c>
      <c r="F575" t="s">
        <v>187</v>
      </c>
      <c r="G575">
        <v>200000</v>
      </c>
      <c r="H575">
        <v>250000</v>
      </c>
      <c r="I575">
        <v>115738</v>
      </c>
    </row>
    <row r="578" spans="1:9">
      <c r="A578">
        <v>193</v>
      </c>
      <c r="B578" t="s">
        <v>502</v>
      </c>
      <c r="C578">
        <v>4</v>
      </c>
      <c r="D578" t="s">
        <v>189</v>
      </c>
      <c r="F578" t="s">
        <v>187</v>
      </c>
    </row>
    <row r="581" spans="1:9">
      <c r="A581">
        <v>194</v>
      </c>
      <c r="B581" t="s">
        <v>502</v>
      </c>
      <c r="C581">
        <v>5</v>
      </c>
      <c r="D581" t="s">
        <v>338</v>
      </c>
      <c r="E581" t="s">
        <v>339</v>
      </c>
      <c r="F581" t="s">
        <v>187</v>
      </c>
      <c r="G581">
        <v>110000</v>
      </c>
      <c r="H581">
        <v>160000</v>
      </c>
      <c r="I581">
        <v>115738</v>
      </c>
    </row>
    <row r="584" spans="1:9">
      <c r="A584">
        <v>195</v>
      </c>
      <c r="B584" t="s">
        <v>502</v>
      </c>
      <c r="C584">
        <v>6</v>
      </c>
      <c r="D584" t="s">
        <v>340</v>
      </c>
      <c r="E584" t="s">
        <v>341</v>
      </c>
      <c r="F584" t="s">
        <v>187</v>
      </c>
      <c r="G584">
        <v>110000</v>
      </c>
      <c r="H584">
        <v>160000</v>
      </c>
      <c r="I584">
        <v>209090</v>
      </c>
    </row>
    <row r="587" spans="1:9">
      <c r="A587">
        <v>196</v>
      </c>
      <c r="B587" t="s">
        <v>503</v>
      </c>
      <c r="C587">
        <v>0</v>
      </c>
      <c r="D587" t="s">
        <v>52</v>
      </c>
      <c r="E587" t="s">
        <v>335</v>
      </c>
      <c r="F587" t="s">
        <v>187</v>
      </c>
      <c r="G587">
        <v>110000</v>
      </c>
      <c r="H587">
        <v>160000</v>
      </c>
      <c r="I587">
        <v>180132</v>
      </c>
    </row>
    <row r="590" spans="1:9">
      <c r="A590">
        <v>197</v>
      </c>
      <c r="B590" t="s">
        <v>503</v>
      </c>
      <c r="C590">
        <v>1</v>
      </c>
      <c r="D590" t="s">
        <v>51</v>
      </c>
      <c r="E590" t="s">
        <v>336</v>
      </c>
      <c r="F590" t="s">
        <v>187</v>
      </c>
      <c r="G590">
        <v>200000</v>
      </c>
      <c r="H590">
        <v>250000</v>
      </c>
      <c r="I590">
        <v>123332</v>
      </c>
    </row>
    <row r="593" spans="1:9">
      <c r="A593">
        <v>198</v>
      </c>
      <c r="B593" t="s">
        <v>503</v>
      </c>
      <c r="C593">
        <v>2</v>
      </c>
      <c r="D593" t="s">
        <v>189</v>
      </c>
      <c r="F593" t="s">
        <v>187</v>
      </c>
    </row>
    <row r="596" spans="1:9">
      <c r="A596">
        <v>199</v>
      </c>
      <c r="B596" t="s">
        <v>503</v>
      </c>
      <c r="C596">
        <v>3</v>
      </c>
      <c r="D596" t="s">
        <v>198</v>
      </c>
      <c r="E596" t="s">
        <v>337</v>
      </c>
      <c r="F596" t="s">
        <v>187</v>
      </c>
      <c r="G596">
        <v>200000</v>
      </c>
      <c r="H596">
        <v>250000</v>
      </c>
      <c r="I596">
        <v>115738</v>
      </c>
    </row>
    <row r="599" spans="1:9">
      <c r="A599">
        <v>200</v>
      </c>
      <c r="B599" t="s">
        <v>503</v>
      </c>
      <c r="C599">
        <v>4</v>
      </c>
      <c r="D599" t="s">
        <v>189</v>
      </c>
      <c r="F599" t="s">
        <v>187</v>
      </c>
    </row>
    <row r="602" spans="1:9">
      <c r="A602">
        <v>201</v>
      </c>
      <c r="B602" t="s">
        <v>503</v>
      </c>
      <c r="C602">
        <v>5</v>
      </c>
      <c r="D602" t="s">
        <v>338</v>
      </c>
      <c r="E602" t="s">
        <v>339</v>
      </c>
      <c r="F602" t="s">
        <v>187</v>
      </c>
      <c r="G602">
        <v>110000</v>
      </c>
      <c r="H602">
        <v>160000</v>
      </c>
      <c r="I602">
        <v>115738</v>
      </c>
    </row>
    <row r="605" spans="1:9">
      <c r="A605">
        <v>202</v>
      </c>
      <c r="B605" t="s">
        <v>503</v>
      </c>
      <c r="C605">
        <v>6</v>
      </c>
      <c r="D605" t="s">
        <v>340</v>
      </c>
      <c r="E605" t="s">
        <v>341</v>
      </c>
      <c r="F605" t="s">
        <v>187</v>
      </c>
      <c r="G605">
        <v>110000</v>
      </c>
      <c r="H605">
        <v>160000</v>
      </c>
      <c r="I605">
        <v>209090</v>
      </c>
    </row>
    <row r="608" spans="1:9">
      <c r="A608">
        <v>203</v>
      </c>
      <c r="B608" t="s">
        <v>504</v>
      </c>
      <c r="C608">
        <v>0</v>
      </c>
      <c r="D608" t="s">
        <v>52</v>
      </c>
      <c r="E608" t="s">
        <v>342</v>
      </c>
      <c r="F608" t="s">
        <v>187</v>
      </c>
      <c r="G608">
        <v>110000</v>
      </c>
      <c r="H608">
        <v>160000</v>
      </c>
      <c r="I608">
        <v>226381</v>
      </c>
    </row>
    <row r="611" spans="1:9">
      <c r="A611">
        <v>204</v>
      </c>
      <c r="B611" t="s">
        <v>504</v>
      </c>
      <c r="C611">
        <v>1</v>
      </c>
      <c r="D611" t="s">
        <v>189</v>
      </c>
      <c r="F611" t="s">
        <v>187</v>
      </c>
    </row>
    <row r="614" spans="1:9">
      <c r="A614">
        <v>205</v>
      </c>
      <c r="B614" t="s">
        <v>504</v>
      </c>
      <c r="C614">
        <v>2</v>
      </c>
      <c r="D614" t="s">
        <v>51</v>
      </c>
      <c r="E614" t="s">
        <v>343</v>
      </c>
      <c r="F614" t="s">
        <v>187</v>
      </c>
      <c r="G614">
        <v>200000</v>
      </c>
      <c r="H614">
        <v>250000</v>
      </c>
      <c r="I614">
        <v>225054</v>
      </c>
    </row>
    <row r="617" spans="1:9">
      <c r="A617">
        <v>206</v>
      </c>
      <c r="B617" t="s">
        <v>504</v>
      </c>
      <c r="C617">
        <v>3</v>
      </c>
      <c r="D617" t="s">
        <v>198</v>
      </c>
      <c r="E617" t="s">
        <v>344</v>
      </c>
      <c r="F617" t="s">
        <v>187</v>
      </c>
      <c r="G617">
        <v>200000</v>
      </c>
      <c r="H617">
        <v>250000</v>
      </c>
      <c r="I617">
        <v>103852</v>
      </c>
    </row>
    <row r="620" spans="1:9">
      <c r="A620">
        <v>207</v>
      </c>
      <c r="B620" t="s">
        <v>504</v>
      </c>
      <c r="C620">
        <v>4</v>
      </c>
      <c r="D620" t="s">
        <v>189</v>
      </c>
      <c r="F620" t="s">
        <v>187</v>
      </c>
    </row>
    <row r="623" spans="1:9">
      <c r="A623">
        <v>208</v>
      </c>
      <c r="B623" t="s">
        <v>504</v>
      </c>
      <c r="C623">
        <v>5</v>
      </c>
      <c r="D623" t="s">
        <v>307</v>
      </c>
      <c r="E623" t="s">
        <v>345</v>
      </c>
      <c r="F623" t="s">
        <v>187</v>
      </c>
      <c r="G623">
        <v>110000</v>
      </c>
      <c r="H623">
        <v>160000</v>
      </c>
      <c r="I623">
        <v>137106</v>
      </c>
    </row>
    <row r="626" spans="1:9">
      <c r="A626">
        <v>209</v>
      </c>
      <c r="B626" t="s">
        <v>504</v>
      </c>
      <c r="C626">
        <v>6</v>
      </c>
      <c r="D626" t="s">
        <v>346</v>
      </c>
      <c r="E626" t="s">
        <v>347</v>
      </c>
      <c r="F626" t="s">
        <v>187</v>
      </c>
      <c r="G626">
        <v>110000</v>
      </c>
      <c r="H626">
        <v>160000</v>
      </c>
      <c r="I626">
        <v>103852</v>
      </c>
    </row>
    <row r="629" spans="1:9">
      <c r="A629">
        <v>210</v>
      </c>
      <c r="B629" t="s">
        <v>505</v>
      </c>
      <c r="C629">
        <v>0</v>
      </c>
      <c r="D629" t="s">
        <v>52</v>
      </c>
      <c r="E629" t="s">
        <v>342</v>
      </c>
      <c r="F629" t="s">
        <v>187</v>
      </c>
      <c r="G629">
        <v>110000</v>
      </c>
      <c r="H629">
        <v>160000</v>
      </c>
      <c r="I629">
        <v>226381</v>
      </c>
    </row>
    <row r="632" spans="1:9">
      <c r="A632">
        <v>211</v>
      </c>
      <c r="B632" t="s">
        <v>505</v>
      </c>
      <c r="C632">
        <v>1</v>
      </c>
      <c r="D632" t="s">
        <v>189</v>
      </c>
      <c r="F632" t="s">
        <v>187</v>
      </c>
      <c r="I632">
        <v>2609576</v>
      </c>
    </row>
    <row r="635" spans="1:9">
      <c r="A635">
        <v>212</v>
      </c>
      <c r="B635" t="s">
        <v>505</v>
      </c>
      <c r="C635">
        <v>2</v>
      </c>
      <c r="D635" t="s">
        <v>51</v>
      </c>
      <c r="E635" t="s">
        <v>343</v>
      </c>
      <c r="F635" t="s">
        <v>187</v>
      </c>
      <c r="G635">
        <v>200000</v>
      </c>
      <c r="H635">
        <v>250000</v>
      </c>
      <c r="I635">
        <v>225054</v>
      </c>
    </row>
    <row r="638" spans="1:9">
      <c r="A638">
        <v>213</v>
      </c>
      <c r="B638" t="s">
        <v>505</v>
      </c>
      <c r="C638">
        <v>3</v>
      </c>
      <c r="D638" t="s">
        <v>198</v>
      </c>
      <c r="E638" t="s">
        <v>344</v>
      </c>
      <c r="F638" t="s">
        <v>187</v>
      </c>
      <c r="G638">
        <v>200000</v>
      </c>
      <c r="H638">
        <v>250000</v>
      </c>
      <c r="I638">
        <v>103852</v>
      </c>
    </row>
    <row r="641" spans="1:9">
      <c r="A641">
        <v>214</v>
      </c>
      <c r="B641" t="s">
        <v>505</v>
      </c>
      <c r="C641">
        <v>4</v>
      </c>
      <c r="D641" t="s">
        <v>189</v>
      </c>
      <c r="F641" t="s">
        <v>187</v>
      </c>
      <c r="I641">
        <v>2609576</v>
      </c>
    </row>
    <row r="644" spans="1:9">
      <c r="A644">
        <v>215</v>
      </c>
      <c r="B644" t="s">
        <v>505</v>
      </c>
      <c r="C644">
        <v>5</v>
      </c>
      <c r="D644" t="s">
        <v>307</v>
      </c>
      <c r="E644" t="s">
        <v>345</v>
      </c>
      <c r="F644" t="s">
        <v>187</v>
      </c>
      <c r="G644">
        <v>110000</v>
      </c>
      <c r="H644">
        <v>160000</v>
      </c>
      <c r="I644">
        <v>137106</v>
      </c>
    </row>
    <row r="647" spans="1:9">
      <c r="A647">
        <v>216</v>
      </c>
      <c r="B647" t="s">
        <v>505</v>
      </c>
      <c r="C647">
        <v>6</v>
      </c>
      <c r="D647" t="s">
        <v>346</v>
      </c>
      <c r="E647" t="s">
        <v>347</v>
      </c>
      <c r="F647" t="s">
        <v>187</v>
      </c>
      <c r="G647">
        <v>110000</v>
      </c>
      <c r="H647">
        <v>160000</v>
      </c>
      <c r="I647">
        <v>103852</v>
      </c>
    </row>
    <row r="650" spans="1:9">
      <c r="A650">
        <v>217</v>
      </c>
      <c r="B650" t="s">
        <v>506</v>
      </c>
      <c r="C650">
        <v>0</v>
      </c>
      <c r="D650" t="s">
        <v>52</v>
      </c>
      <c r="E650" t="s">
        <v>342</v>
      </c>
      <c r="F650" t="s">
        <v>187</v>
      </c>
      <c r="G650">
        <v>110000</v>
      </c>
      <c r="H650">
        <v>160000</v>
      </c>
      <c r="I650">
        <v>226381</v>
      </c>
    </row>
    <row r="653" spans="1:9">
      <c r="A653">
        <v>218</v>
      </c>
      <c r="B653" t="s">
        <v>506</v>
      </c>
      <c r="C653">
        <v>1</v>
      </c>
      <c r="D653" t="s">
        <v>189</v>
      </c>
      <c r="F653" t="s">
        <v>187</v>
      </c>
    </row>
    <row r="656" spans="1:9">
      <c r="A656">
        <v>219</v>
      </c>
      <c r="B656" t="s">
        <v>506</v>
      </c>
      <c r="C656">
        <v>2</v>
      </c>
      <c r="D656" t="s">
        <v>51</v>
      </c>
      <c r="E656" t="s">
        <v>343</v>
      </c>
      <c r="F656" t="s">
        <v>187</v>
      </c>
      <c r="G656">
        <v>200000</v>
      </c>
      <c r="H656">
        <v>250000</v>
      </c>
      <c r="I656">
        <v>225054</v>
      </c>
    </row>
    <row r="659" spans="1:9">
      <c r="A659">
        <v>220</v>
      </c>
      <c r="B659" t="s">
        <v>506</v>
      </c>
      <c r="C659">
        <v>3</v>
      </c>
      <c r="D659" t="s">
        <v>198</v>
      </c>
      <c r="E659" t="s">
        <v>344</v>
      </c>
      <c r="F659" t="s">
        <v>187</v>
      </c>
      <c r="G659">
        <v>200000</v>
      </c>
      <c r="H659">
        <v>250000</v>
      </c>
      <c r="I659">
        <v>103852</v>
      </c>
    </row>
    <row r="662" spans="1:9">
      <c r="A662">
        <v>221</v>
      </c>
      <c r="B662" t="s">
        <v>506</v>
      </c>
      <c r="C662">
        <v>4</v>
      </c>
      <c r="D662" t="s">
        <v>189</v>
      </c>
      <c r="F662" t="s">
        <v>187</v>
      </c>
    </row>
    <row r="665" spans="1:9">
      <c r="A665">
        <v>222</v>
      </c>
      <c r="B665" t="s">
        <v>506</v>
      </c>
      <c r="C665">
        <v>5</v>
      </c>
      <c r="D665" t="s">
        <v>307</v>
      </c>
      <c r="E665" t="s">
        <v>345</v>
      </c>
      <c r="F665" t="s">
        <v>187</v>
      </c>
      <c r="G665">
        <v>110000</v>
      </c>
      <c r="H665">
        <v>160000</v>
      </c>
      <c r="I665">
        <v>137106</v>
      </c>
    </row>
    <row r="668" spans="1:9">
      <c r="A668">
        <v>223</v>
      </c>
      <c r="B668" t="s">
        <v>506</v>
      </c>
      <c r="C668">
        <v>6</v>
      </c>
      <c r="D668" t="s">
        <v>346</v>
      </c>
      <c r="E668" t="s">
        <v>347</v>
      </c>
      <c r="F668" t="s">
        <v>187</v>
      </c>
      <c r="G668">
        <v>110000</v>
      </c>
      <c r="H668">
        <v>160000</v>
      </c>
      <c r="I668">
        <v>103852</v>
      </c>
    </row>
    <row r="671" spans="1:9">
      <c r="A671">
        <v>224</v>
      </c>
      <c r="B671" t="s">
        <v>507</v>
      </c>
      <c r="C671">
        <v>0</v>
      </c>
      <c r="D671" t="s">
        <v>52</v>
      </c>
      <c r="E671" t="s">
        <v>342</v>
      </c>
      <c r="F671" t="s">
        <v>187</v>
      </c>
      <c r="G671">
        <v>110000</v>
      </c>
      <c r="H671">
        <v>160000</v>
      </c>
      <c r="I671">
        <v>226381</v>
      </c>
    </row>
    <row r="674" spans="1:9">
      <c r="A674">
        <v>225</v>
      </c>
      <c r="B674" t="s">
        <v>507</v>
      </c>
      <c r="C674">
        <v>1</v>
      </c>
      <c r="D674" t="s">
        <v>189</v>
      </c>
      <c r="F674" t="s">
        <v>187</v>
      </c>
      <c r="I674">
        <v>2609576</v>
      </c>
    </row>
    <row r="677" spans="1:9">
      <c r="A677">
        <v>226</v>
      </c>
      <c r="B677" t="s">
        <v>507</v>
      </c>
      <c r="C677">
        <v>2</v>
      </c>
      <c r="D677" t="s">
        <v>51</v>
      </c>
      <c r="E677" t="s">
        <v>343</v>
      </c>
      <c r="F677" t="s">
        <v>187</v>
      </c>
      <c r="G677">
        <v>200000</v>
      </c>
      <c r="H677">
        <v>250000</v>
      </c>
      <c r="I677">
        <v>225054</v>
      </c>
    </row>
    <row r="680" spans="1:9">
      <c r="A680">
        <v>227</v>
      </c>
      <c r="B680" t="s">
        <v>507</v>
      </c>
      <c r="C680">
        <v>3</v>
      </c>
      <c r="D680" t="s">
        <v>198</v>
      </c>
      <c r="E680" t="s">
        <v>344</v>
      </c>
      <c r="F680" t="s">
        <v>187</v>
      </c>
      <c r="G680">
        <v>200000</v>
      </c>
      <c r="H680">
        <v>250000</v>
      </c>
      <c r="I680">
        <v>103852</v>
      </c>
    </row>
    <row r="683" spans="1:9">
      <c r="A683">
        <v>228</v>
      </c>
      <c r="B683" t="s">
        <v>507</v>
      </c>
      <c r="C683">
        <v>4</v>
      </c>
      <c r="D683" t="s">
        <v>189</v>
      </c>
      <c r="F683" t="s">
        <v>187</v>
      </c>
      <c r="I683">
        <v>2609576</v>
      </c>
    </row>
    <row r="686" spans="1:9">
      <c r="A686">
        <v>229</v>
      </c>
      <c r="B686" t="s">
        <v>507</v>
      </c>
      <c r="C686">
        <v>5</v>
      </c>
      <c r="D686" t="s">
        <v>307</v>
      </c>
      <c r="E686" t="s">
        <v>345</v>
      </c>
      <c r="F686" t="s">
        <v>187</v>
      </c>
      <c r="G686">
        <v>110000</v>
      </c>
      <c r="H686">
        <v>160000</v>
      </c>
      <c r="I686">
        <v>137106</v>
      </c>
    </row>
    <row r="689" spans="1:9">
      <c r="A689">
        <v>230</v>
      </c>
      <c r="B689" t="s">
        <v>507</v>
      </c>
      <c r="C689">
        <v>6</v>
      </c>
      <c r="D689" t="s">
        <v>346</v>
      </c>
      <c r="E689" t="s">
        <v>347</v>
      </c>
      <c r="F689" t="s">
        <v>187</v>
      </c>
      <c r="G689">
        <v>110000</v>
      </c>
      <c r="H689">
        <v>160000</v>
      </c>
      <c r="I689">
        <v>103852</v>
      </c>
    </row>
    <row r="692" spans="1:9">
      <c r="A692">
        <v>231</v>
      </c>
      <c r="B692" t="s">
        <v>508</v>
      </c>
      <c r="C692">
        <v>0</v>
      </c>
      <c r="D692" t="s">
        <v>52</v>
      </c>
      <c r="E692" t="s">
        <v>348</v>
      </c>
      <c r="F692" t="s">
        <v>187</v>
      </c>
      <c r="G692">
        <v>110000</v>
      </c>
      <c r="H692">
        <v>160000</v>
      </c>
      <c r="I692">
        <v>115716</v>
      </c>
    </row>
    <row r="695" spans="1:9">
      <c r="A695">
        <v>232</v>
      </c>
      <c r="B695" t="s">
        <v>508</v>
      </c>
      <c r="C695">
        <v>1</v>
      </c>
      <c r="D695" t="s">
        <v>349</v>
      </c>
      <c r="E695" t="s">
        <v>350</v>
      </c>
      <c r="F695" t="s">
        <v>187</v>
      </c>
      <c r="G695">
        <v>200000</v>
      </c>
      <c r="H695">
        <v>250000</v>
      </c>
      <c r="I695">
        <v>143032</v>
      </c>
    </row>
    <row r="698" spans="1:9">
      <c r="A698">
        <v>233</v>
      </c>
      <c r="B698" t="s">
        <v>508</v>
      </c>
      <c r="C698">
        <v>2</v>
      </c>
      <c r="D698" t="s">
        <v>189</v>
      </c>
      <c r="F698" t="s">
        <v>187</v>
      </c>
    </row>
    <row r="701" spans="1:9">
      <c r="A701">
        <v>234</v>
      </c>
      <c r="B701" t="s">
        <v>508</v>
      </c>
      <c r="C701">
        <v>3</v>
      </c>
      <c r="D701" t="s">
        <v>351</v>
      </c>
      <c r="E701" t="s">
        <v>352</v>
      </c>
      <c r="F701" t="s">
        <v>187</v>
      </c>
      <c r="G701">
        <v>200000</v>
      </c>
      <c r="H701">
        <v>250000</v>
      </c>
      <c r="I701">
        <v>223908</v>
      </c>
    </row>
    <row r="704" spans="1:9">
      <c r="A704">
        <v>235</v>
      </c>
      <c r="B704" t="s">
        <v>508</v>
      </c>
      <c r="C704">
        <v>4</v>
      </c>
      <c r="D704" t="s">
        <v>295</v>
      </c>
      <c r="E704" t="s">
        <v>353</v>
      </c>
      <c r="F704" t="s">
        <v>187</v>
      </c>
      <c r="G704">
        <v>110000</v>
      </c>
      <c r="H704">
        <v>160000</v>
      </c>
      <c r="I704">
        <v>223908</v>
      </c>
    </row>
    <row r="707" spans="1:9">
      <c r="A707">
        <v>236</v>
      </c>
      <c r="B707" t="s">
        <v>508</v>
      </c>
      <c r="C707">
        <v>5</v>
      </c>
      <c r="D707" t="s">
        <v>87</v>
      </c>
      <c r="E707" t="s">
        <v>354</v>
      </c>
      <c r="F707" t="s">
        <v>187</v>
      </c>
      <c r="G707">
        <v>110000</v>
      </c>
      <c r="H707">
        <v>160000</v>
      </c>
      <c r="I707">
        <v>135800</v>
      </c>
    </row>
    <row r="710" spans="1:9">
      <c r="A710">
        <v>237</v>
      </c>
      <c r="B710" t="s">
        <v>509</v>
      </c>
      <c r="C710">
        <v>0</v>
      </c>
      <c r="D710" t="s">
        <v>52</v>
      </c>
      <c r="E710" t="s">
        <v>348</v>
      </c>
      <c r="F710" t="s">
        <v>187</v>
      </c>
      <c r="G710">
        <v>110000</v>
      </c>
      <c r="H710">
        <v>160000</v>
      </c>
      <c r="I710">
        <v>115716</v>
      </c>
    </row>
    <row r="713" spans="1:9">
      <c r="A713">
        <v>238</v>
      </c>
      <c r="B713" t="s">
        <v>509</v>
      </c>
      <c r="C713">
        <v>1</v>
      </c>
      <c r="D713" t="s">
        <v>349</v>
      </c>
      <c r="E713" t="s">
        <v>350</v>
      </c>
      <c r="F713" t="s">
        <v>187</v>
      </c>
      <c r="G713">
        <v>200000</v>
      </c>
      <c r="H713">
        <v>250000</v>
      </c>
      <c r="I713">
        <v>143032</v>
      </c>
    </row>
    <row r="716" spans="1:9">
      <c r="A716">
        <v>239</v>
      </c>
      <c r="B716" t="s">
        <v>509</v>
      </c>
      <c r="C716">
        <v>2</v>
      </c>
      <c r="D716" t="s">
        <v>189</v>
      </c>
      <c r="F716" t="s">
        <v>187</v>
      </c>
    </row>
    <row r="719" spans="1:9">
      <c r="A719">
        <v>240</v>
      </c>
      <c r="B719" t="s">
        <v>509</v>
      </c>
      <c r="C719">
        <v>3</v>
      </c>
      <c r="D719" t="s">
        <v>351</v>
      </c>
      <c r="E719" t="s">
        <v>352</v>
      </c>
      <c r="F719" t="s">
        <v>187</v>
      </c>
      <c r="G719">
        <v>200000</v>
      </c>
      <c r="H719">
        <v>250000</v>
      </c>
      <c r="I719">
        <v>223908</v>
      </c>
    </row>
    <row r="722" spans="1:9">
      <c r="A722">
        <v>241</v>
      </c>
      <c r="B722" t="s">
        <v>509</v>
      </c>
      <c r="C722">
        <v>4</v>
      </c>
      <c r="D722" t="s">
        <v>295</v>
      </c>
      <c r="E722" t="s">
        <v>353</v>
      </c>
      <c r="F722" t="s">
        <v>187</v>
      </c>
      <c r="G722">
        <v>110000</v>
      </c>
      <c r="H722">
        <v>160000</v>
      </c>
      <c r="I722">
        <v>223908</v>
      </c>
    </row>
    <row r="725" spans="1:9">
      <c r="A725">
        <v>242</v>
      </c>
      <c r="B725" t="s">
        <v>509</v>
      </c>
      <c r="C725">
        <v>5</v>
      </c>
      <c r="D725" t="s">
        <v>87</v>
      </c>
      <c r="E725" t="s">
        <v>354</v>
      </c>
      <c r="F725" t="s">
        <v>187</v>
      </c>
      <c r="G725">
        <v>110000</v>
      </c>
      <c r="H725">
        <v>160000</v>
      </c>
      <c r="I725">
        <v>135800</v>
      </c>
    </row>
    <row r="728" spans="1:9">
      <c r="A728">
        <v>243</v>
      </c>
      <c r="B728" t="s">
        <v>510</v>
      </c>
      <c r="C728">
        <v>0</v>
      </c>
      <c r="D728" t="s">
        <v>52</v>
      </c>
      <c r="E728" t="s">
        <v>355</v>
      </c>
      <c r="F728" t="s">
        <v>187</v>
      </c>
      <c r="G728">
        <v>110000</v>
      </c>
      <c r="H728">
        <v>160000</v>
      </c>
      <c r="I728">
        <v>101670</v>
      </c>
    </row>
    <row r="731" spans="1:9">
      <c r="A731">
        <v>244</v>
      </c>
      <c r="B731" t="s">
        <v>510</v>
      </c>
      <c r="C731">
        <v>1</v>
      </c>
      <c r="D731" t="s">
        <v>189</v>
      </c>
      <c r="F731" t="s">
        <v>187</v>
      </c>
    </row>
    <row r="734" spans="1:9">
      <c r="A734">
        <v>245</v>
      </c>
      <c r="B734" t="s">
        <v>510</v>
      </c>
      <c r="C734">
        <v>2</v>
      </c>
      <c r="D734" t="s">
        <v>51</v>
      </c>
      <c r="E734" t="s">
        <v>356</v>
      </c>
      <c r="F734" t="s">
        <v>187</v>
      </c>
      <c r="G734">
        <v>200000</v>
      </c>
      <c r="H734">
        <v>250000</v>
      </c>
      <c r="I734">
        <v>111382</v>
      </c>
    </row>
    <row r="737" spans="1:9">
      <c r="A737">
        <v>246</v>
      </c>
      <c r="B737" t="s">
        <v>510</v>
      </c>
      <c r="C737">
        <v>3</v>
      </c>
      <c r="D737" t="s">
        <v>357</v>
      </c>
      <c r="E737" t="s">
        <v>358</v>
      </c>
      <c r="F737" t="s">
        <v>187</v>
      </c>
      <c r="G737">
        <v>200000</v>
      </c>
      <c r="H737">
        <v>250000</v>
      </c>
      <c r="I737">
        <v>15258</v>
      </c>
    </row>
    <row r="740" spans="1:9">
      <c r="A740">
        <v>247</v>
      </c>
      <c r="B740" t="s">
        <v>510</v>
      </c>
      <c r="C740">
        <v>4</v>
      </c>
      <c r="D740" t="s">
        <v>359</v>
      </c>
      <c r="E740" t="s">
        <v>360</v>
      </c>
      <c r="F740" t="s">
        <v>187</v>
      </c>
      <c r="G740">
        <v>200000</v>
      </c>
      <c r="H740">
        <v>250000</v>
      </c>
      <c r="I740">
        <v>111382</v>
      </c>
    </row>
    <row r="743" spans="1:9">
      <c r="A743">
        <v>248</v>
      </c>
      <c r="B743" t="s">
        <v>510</v>
      </c>
      <c r="C743">
        <v>5</v>
      </c>
      <c r="D743" t="s">
        <v>198</v>
      </c>
      <c r="E743" t="s">
        <v>361</v>
      </c>
      <c r="F743" t="s">
        <v>187</v>
      </c>
      <c r="G743">
        <v>200000</v>
      </c>
      <c r="H743">
        <v>250000</v>
      </c>
      <c r="I743">
        <v>111382</v>
      </c>
    </row>
    <row r="746" spans="1:9">
      <c r="A746">
        <v>249</v>
      </c>
      <c r="B746" t="s">
        <v>510</v>
      </c>
      <c r="C746">
        <v>6</v>
      </c>
      <c r="D746" t="s">
        <v>87</v>
      </c>
      <c r="E746" t="s">
        <v>362</v>
      </c>
      <c r="F746" t="s">
        <v>187</v>
      </c>
      <c r="G746">
        <v>110000</v>
      </c>
      <c r="H746">
        <v>160000</v>
      </c>
      <c r="I746">
        <v>111382</v>
      </c>
    </row>
    <row r="749" spans="1:9">
      <c r="A749">
        <v>250</v>
      </c>
      <c r="B749" t="s">
        <v>511</v>
      </c>
      <c r="C749">
        <v>0</v>
      </c>
      <c r="D749" t="s">
        <v>52</v>
      </c>
      <c r="E749" t="s">
        <v>355</v>
      </c>
      <c r="F749" t="s">
        <v>187</v>
      </c>
      <c r="G749">
        <v>110000</v>
      </c>
      <c r="H749">
        <v>160000</v>
      </c>
      <c r="I749">
        <v>101670</v>
      </c>
    </row>
    <row r="752" spans="1:9">
      <c r="A752">
        <v>251</v>
      </c>
      <c r="B752" t="s">
        <v>511</v>
      </c>
      <c r="C752">
        <v>1</v>
      </c>
      <c r="D752" t="s">
        <v>189</v>
      </c>
      <c r="F752" t="s">
        <v>187</v>
      </c>
    </row>
    <row r="755" spans="1:9">
      <c r="A755">
        <v>252</v>
      </c>
      <c r="B755" t="s">
        <v>511</v>
      </c>
      <c r="C755">
        <v>2</v>
      </c>
      <c r="D755" t="s">
        <v>51</v>
      </c>
      <c r="E755" t="s">
        <v>356</v>
      </c>
      <c r="F755" t="s">
        <v>187</v>
      </c>
      <c r="G755">
        <v>200000</v>
      </c>
      <c r="H755">
        <v>250000</v>
      </c>
      <c r="I755">
        <v>111382</v>
      </c>
    </row>
    <row r="758" spans="1:9">
      <c r="A758">
        <v>253</v>
      </c>
      <c r="B758" t="s">
        <v>511</v>
      </c>
      <c r="C758">
        <v>3</v>
      </c>
      <c r="D758" t="s">
        <v>357</v>
      </c>
      <c r="E758" t="s">
        <v>358</v>
      </c>
      <c r="F758" t="s">
        <v>187</v>
      </c>
      <c r="G758">
        <v>200000</v>
      </c>
      <c r="H758">
        <v>250000</v>
      </c>
      <c r="I758">
        <v>15258</v>
      </c>
    </row>
    <row r="761" spans="1:9">
      <c r="A761">
        <v>254</v>
      </c>
      <c r="B761" t="s">
        <v>511</v>
      </c>
      <c r="C761">
        <v>4</v>
      </c>
      <c r="D761" t="s">
        <v>359</v>
      </c>
      <c r="E761" t="s">
        <v>360</v>
      </c>
      <c r="F761" t="s">
        <v>187</v>
      </c>
      <c r="G761">
        <v>200000</v>
      </c>
      <c r="H761">
        <v>250000</v>
      </c>
      <c r="I761">
        <v>111382</v>
      </c>
    </row>
    <row r="764" spans="1:9">
      <c r="A764">
        <v>255</v>
      </c>
      <c r="B764" t="s">
        <v>511</v>
      </c>
      <c r="C764">
        <v>5</v>
      </c>
      <c r="D764" t="s">
        <v>198</v>
      </c>
      <c r="E764" t="s">
        <v>361</v>
      </c>
      <c r="F764" t="s">
        <v>187</v>
      </c>
      <c r="G764">
        <v>200000</v>
      </c>
      <c r="H764">
        <v>250000</v>
      </c>
      <c r="I764">
        <v>111382</v>
      </c>
    </row>
    <row r="767" spans="1:9">
      <c r="A767">
        <v>256</v>
      </c>
      <c r="B767" t="s">
        <v>511</v>
      </c>
      <c r="C767">
        <v>6</v>
      </c>
      <c r="D767" t="s">
        <v>87</v>
      </c>
      <c r="E767" t="s">
        <v>362</v>
      </c>
      <c r="F767" t="s">
        <v>187</v>
      </c>
      <c r="G767">
        <v>110000</v>
      </c>
      <c r="H767">
        <v>160000</v>
      </c>
      <c r="I767">
        <v>111382</v>
      </c>
    </row>
    <row r="770" spans="1:9">
      <c r="A770">
        <v>257</v>
      </c>
      <c r="B770" t="s">
        <v>512</v>
      </c>
      <c r="C770">
        <v>0</v>
      </c>
      <c r="D770" t="s">
        <v>52</v>
      </c>
      <c r="E770" t="s">
        <v>363</v>
      </c>
      <c r="F770" t="s">
        <v>187</v>
      </c>
      <c r="G770">
        <v>110000</v>
      </c>
      <c r="H770">
        <v>160000</v>
      </c>
      <c r="I770">
        <v>115492</v>
      </c>
    </row>
    <row r="773" spans="1:9">
      <c r="A773">
        <v>258</v>
      </c>
      <c r="B773" t="s">
        <v>512</v>
      </c>
      <c r="C773">
        <v>1</v>
      </c>
      <c r="D773" t="s">
        <v>89</v>
      </c>
      <c r="E773" t="s">
        <v>364</v>
      </c>
      <c r="F773" t="s">
        <v>187</v>
      </c>
      <c r="G773">
        <v>200000</v>
      </c>
      <c r="H773">
        <v>250000</v>
      </c>
      <c r="I773">
        <v>54520</v>
      </c>
    </row>
    <row r="776" spans="1:9">
      <c r="A776">
        <v>259</v>
      </c>
      <c r="B776" t="s">
        <v>512</v>
      </c>
      <c r="C776">
        <v>2</v>
      </c>
      <c r="D776" t="s">
        <v>53</v>
      </c>
      <c r="E776" t="s">
        <v>365</v>
      </c>
      <c r="F776" t="s">
        <v>187</v>
      </c>
      <c r="G776">
        <v>110000</v>
      </c>
      <c r="H776">
        <v>160000</v>
      </c>
      <c r="I776">
        <v>204044</v>
      </c>
    </row>
    <row r="779" spans="1:9">
      <c r="A779">
        <v>260</v>
      </c>
      <c r="B779" t="s">
        <v>512</v>
      </c>
      <c r="C779">
        <v>3</v>
      </c>
      <c r="D779" t="s">
        <v>198</v>
      </c>
      <c r="E779" t="s">
        <v>366</v>
      </c>
      <c r="F779" t="s">
        <v>187</v>
      </c>
      <c r="G779">
        <v>200000</v>
      </c>
      <c r="H779">
        <v>250000</v>
      </c>
      <c r="I779">
        <v>200280</v>
      </c>
    </row>
    <row r="782" spans="1:9">
      <c r="A782">
        <v>261</v>
      </c>
      <c r="B782" t="s">
        <v>512</v>
      </c>
      <c r="C782">
        <v>4</v>
      </c>
      <c r="D782" t="s">
        <v>367</v>
      </c>
      <c r="E782" t="s">
        <v>368</v>
      </c>
      <c r="F782" t="s">
        <v>187</v>
      </c>
      <c r="G782">
        <v>200000</v>
      </c>
      <c r="H782">
        <v>250000</v>
      </c>
      <c r="I782">
        <v>204044</v>
      </c>
    </row>
    <row r="785" spans="1:9">
      <c r="A785">
        <v>262</v>
      </c>
      <c r="B785" t="s">
        <v>512</v>
      </c>
      <c r="C785">
        <v>5</v>
      </c>
      <c r="D785" t="s">
        <v>229</v>
      </c>
      <c r="E785" t="s">
        <v>369</v>
      </c>
      <c r="F785" t="s">
        <v>187</v>
      </c>
      <c r="G785">
        <v>110000</v>
      </c>
      <c r="H785">
        <v>160000</v>
      </c>
      <c r="I785">
        <v>69662</v>
      </c>
    </row>
    <row r="788" spans="1:9">
      <c r="A788">
        <v>263</v>
      </c>
      <c r="B788" t="s">
        <v>512</v>
      </c>
      <c r="C788">
        <v>6</v>
      </c>
      <c r="D788" t="s">
        <v>370</v>
      </c>
      <c r="E788" t="s">
        <v>371</v>
      </c>
      <c r="F788" t="s">
        <v>187</v>
      </c>
      <c r="G788">
        <v>110000</v>
      </c>
      <c r="H788">
        <v>160000</v>
      </c>
      <c r="I788">
        <v>204044</v>
      </c>
    </row>
    <row r="791" spans="1:9">
      <c r="A791">
        <v>264</v>
      </c>
      <c r="B791" t="s">
        <v>513</v>
      </c>
      <c r="C791">
        <v>0</v>
      </c>
      <c r="D791" t="s">
        <v>52</v>
      </c>
      <c r="E791" t="s">
        <v>363</v>
      </c>
      <c r="F791" t="s">
        <v>187</v>
      </c>
      <c r="G791">
        <v>110000</v>
      </c>
      <c r="H791">
        <v>160000</v>
      </c>
      <c r="I791">
        <v>115492</v>
      </c>
    </row>
    <row r="794" spans="1:9">
      <c r="A794">
        <v>265</v>
      </c>
      <c r="B794" t="s">
        <v>513</v>
      </c>
      <c r="C794">
        <v>1</v>
      </c>
      <c r="D794" t="s">
        <v>89</v>
      </c>
      <c r="E794" t="s">
        <v>364</v>
      </c>
      <c r="F794" t="s">
        <v>187</v>
      </c>
      <c r="G794">
        <v>200000</v>
      </c>
      <c r="H794">
        <v>250000</v>
      </c>
      <c r="I794">
        <v>54520</v>
      </c>
    </row>
    <row r="797" spans="1:9">
      <c r="A797">
        <v>266</v>
      </c>
      <c r="B797" t="s">
        <v>513</v>
      </c>
      <c r="C797">
        <v>2</v>
      </c>
      <c r="D797" t="s">
        <v>53</v>
      </c>
      <c r="E797" t="s">
        <v>365</v>
      </c>
      <c r="F797" t="s">
        <v>187</v>
      </c>
      <c r="G797">
        <v>110000</v>
      </c>
      <c r="H797">
        <v>160000</v>
      </c>
      <c r="I797">
        <v>204044</v>
      </c>
    </row>
    <row r="800" spans="1:9">
      <c r="A800">
        <v>267</v>
      </c>
      <c r="B800" t="s">
        <v>513</v>
      </c>
      <c r="C800">
        <v>3</v>
      </c>
      <c r="D800" t="s">
        <v>198</v>
      </c>
      <c r="E800" t="s">
        <v>366</v>
      </c>
      <c r="F800" t="s">
        <v>187</v>
      </c>
      <c r="G800">
        <v>200000</v>
      </c>
      <c r="H800">
        <v>250000</v>
      </c>
      <c r="I800">
        <v>200280</v>
      </c>
    </row>
    <row r="803" spans="1:9">
      <c r="A803">
        <v>268</v>
      </c>
      <c r="B803" t="s">
        <v>513</v>
      </c>
      <c r="C803">
        <v>4</v>
      </c>
      <c r="D803" t="s">
        <v>367</v>
      </c>
      <c r="E803" t="s">
        <v>368</v>
      </c>
      <c r="F803" t="s">
        <v>187</v>
      </c>
      <c r="G803">
        <v>200000</v>
      </c>
      <c r="H803">
        <v>250000</v>
      </c>
      <c r="I803">
        <v>204044</v>
      </c>
    </row>
    <row r="806" spans="1:9">
      <c r="A806">
        <v>269</v>
      </c>
      <c r="B806" t="s">
        <v>513</v>
      </c>
      <c r="C806">
        <v>5</v>
      </c>
      <c r="D806" t="s">
        <v>229</v>
      </c>
      <c r="E806" t="s">
        <v>369</v>
      </c>
      <c r="F806" t="s">
        <v>187</v>
      </c>
      <c r="G806">
        <v>110000</v>
      </c>
      <c r="H806">
        <v>160000</v>
      </c>
      <c r="I806">
        <v>69662</v>
      </c>
    </row>
    <row r="809" spans="1:9">
      <c r="A809">
        <v>270</v>
      </c>
      <c r="B809" t="s">
        <v>513</v>
      </c>
      <c r="C809">
        <v>6</v>
      </c>
      <c r="D809" t="s">
        <v>370</v>
      </c>
      <c r="E809" t="s">
        <v>371</v>
      </c>
      <c r="F809" t="s">
        <v>187</v>
      </c>
      <c r="G809">
        <v>110000</v>
      </c>
      <c r="H809">
        <v>160000</v>
      </c>
      <c r="I809">
        <v>204044</v>
      </c>
    </row>
    <row r="812" spans="1:9">
      <c r="A812">
        <v>271</v>
      </c>
      <c r="B812" t="s">
        <v>514</v>
      </c>
      <c r="C812">
        <v>0</v>
      </c>
      <c r="D812" t="s">
        <v>239</v>
      </c>
      <c r="E812" t="s">
        <v>372</v>
      </c>
      <c r="F812" t="s">
        <v>187</v>
      </c>
      <c r="G812">
        <v>110000</v>
      </c>
      <c r="H812">
        <v>160000</v>
      </c>
      <c r="I812">
        <v>115374</v>
      </c>
    </row>
    <row r="815" spans="1:9">
      <c r="A815">
        <v>272</v>
      </c>
      <c r="B815" t="s">
        <v>515</v>
      </c>
      <c r="C815">
        <v>0</v>
      </c>
      <c r="D815" t="s">
        <v>239</v>
      </c>
      <c r="E815" t="s">
        <v>372</v>
      </c>
      <c r="F815" t="s">
        <v>187</v>
      </c>
      <c r="G815">
        <v>110000</v>
      </c>
      <c r="H815">
        <v>160000</v>
      </c>
      <c r="I815">
        <v>115374</v>
      </c>
    </row>
    <row r="818" spans="1:9">
      <c r="A818">
        <v>273</v>
      </c>
      <c r="B818" t="s">
        <v>516</v>
      </c>
      <c r="C818">
        <v>0</v>
      </c>
      <c r="D818" t="s">
        <v>86</v>
      </c>
      <c r="E818" t="s">
        <v>373</v>
      </c>
      <c r="F818" t="s">
        <v>187</v>
      </c>
      <c r="G818">
        <v>110000</v>
      </c>
      <c r="H818">
        <v>160000</v>
      </c>
      <c r="I818">
        <v>108100</v>
      </c>
    </row>
    <row r="821" spans="1:9">
      <c r="A821">
        <v>274</v>
      </c>
      <c r="B821" t="s">
        <v>516</v>
      </c>
      <c r="C821">
        <v>1</v>
      </c>
      <c r="D821" t="s">
        <v>225</v>
      </c>
      <c r="E821" t="s">
        <v>374</v>
      </c>
      <c r="F821" t="s">
        <v>187</v>
      </c>
      <c r="G821">
        <v>110000</v>
      </c>
      <c r="H821">
        <v>160000</v>
      </c>
      <c r="I821">
        <v>235438</v>
      </c>
    </row>
    <row r="824" spans="1:9">
      <c r="A824">
        <v>275</v>
      </c>
      <c r="B824" t="s">
        <v>516</v>
      </c>
      <c r="C824">
        <v>2</v>
      </c>
      <c r="D824" t="s">
        <v>89</v>
      </c>
      <c r="E824" t="s">
        <v>375</v>
      </c>
      <c r="F824" t="s">
        <v>187</v>
      </c>
      <c r="G824">
        <v>200000</v>
      </c>
      <c r="H824">
        <v>250000</v>
      </c>
      <c r="I824">
        <v>235438</v>
      </c>
    </row>
    <row r="827" spans="1:9">
      <c r="A827">
        <v>276</v>
      </c>
      <c r="B827" t="s">
        <v>516</v>
      </c>
      <c r="C827">
        <v>3</v>
      </c>
      <c r="D827" t="s">
        <v>189</v>
      </c>
      <c r="F827" t="s">
        <v>187</v>
      </c>
    </row>
    <row r="830" spans="1:9">
      <c r="A830">
        <v>277</v>
      </c>
      <c r="B830" t="s">
        <v>516</v>
      </c>
      <c r="C830">
        <v>4</v>
      </c>
      <c r="D830" t="s">
        <v>53</v>
      </c>
      <c r="E830" t="s">
        <v>376</v>
      </c>
      <c r="F830" t="s">
        <v>187</v>
      </c>
      <c r="G830">
        <v>110000</v>
      </c>
      <c r="H830">
        <v>160000</v>
      </c>
      <c r="I830">
        <v>141004</v>
      </c>
    </row>
    <row r="833" spans="1:9">
      <c r="A833">
        <v>278</v>
      </c>
      <c r="B833" t="s">
        <v>516</v>
      </c>
      <c r="C833">
        <v>5</v>
      </c>
      <c r="D833" t="s">
        <v>88</v>
      </c>
      <c r="E833" t="s">
        <v>377</v>
      </c>
      <c r="F833" t="s">
        <v>187</v>
      </c>
      <c r="G833">
        <v>200000</v>
      </c>
      <c r="H833">
        <v>250000</v>
      </c>
      <c r="I833">
        <v>235438</v>
      </c>
    </row>
    <row r="836" spans="1:9">
      <c r="A836">
        <v>279</v>
      </c>
      <c r="B836" t="s">
        <v>516</v>
      </c>
      <c r="C836">
        <v>6</v>
      </c>
      <c r="D836" t="s">
        <v>378</v>
      </c>
      <c r="E836" t="s">
        <v>379</v>
      </c>
      <c r="F836" t="s">
        <v>187</v>
      </c>
      <c r="G836">
        <v>110000</v>
      </c>
      <c r="H836">
        <v>160000</v>
      </c>
      <c r="I836">
        <v>235438</v>
      </c>
    </row>
    <row r="839" spans="1:9">
      <c r="A839">
        <v>280</v>
      </c>
      <c r="B839" t="s">
        <v>517</v>
      </c>
      <c r="C839">
        <v>0</v>
      </c>
      <c r="D839" t="s">
        <v>52</v>
      </c>
      <c r="E839" t="s">
        <v>380</v>
      </c>
      <c r="F839" t="s">
        <v>187</v>
      </c>
      <c r="G839">
        <v>110000</v>
      </c>
      <c r="H839">
        <v>160000</v>
      </c>
      <c r="I839">
        <v>214238</v>
      </c>
    </row>
    <row r="842" spans="1:9">
      <c r="A842">
        <v>281</v>
      </c>
      <c r="B842" t="s">
        <v>517</v>
      </c>
      <c r="C842">
        <v>1</v>
      </c>
      <c r="D842" t="s">
        <v>51</v>
      </c>
      <c r="E842" t="s">
        <v>381</v>
      </c>
      <c r="F842" t="s">
        <v>187</v>
      </c>
      <c r="G842">
        <v>200000</v>
      </c>
      <c r="H842">
        <v>250000</v>
      </c>
      <c r="I842">
        <v>120790</v>
      </c>
    </row>
    <row r="845" spans="1:9">
      <c r="A845">
        <v>282</v>
      </c>
      <c r="B845" t="s">
        <v>517</v>
      </c>
      <c r="C845">
        <v>2</v>
      </c>
      <c r="D845" t="s">
        <v>214</v>
      </c>
      <c r="E845" t="s">
        <v>382</v>
      </c>
      <c r="F845" t="s">
        <v>187</v>
      </c>
      <c r="G845">
        <v>110000</v>
      </c>
      <c r="H845">
        <v>160000</v>
      </c>
      <c r="I845">
        <v>253176</v>
      </c>
    </row>
    <row r="848" spans="1:9">
      <c r="A848">
        <v>283</v>
      </c>
      <c r="B848" t="s">
        <v>517</v>
      </c>
      <c r="C848">
        <v>3</v>
      </c>
      <c r="D848" t="s">
        <v>189</v>
      </c>
      <c r="F848" t="s">
        <v>187</v>
      </c>
    </row>
    <row r="851" spans="1:9">
      <c r="A851">
        <v>284</v>
      </c>
      <c r="B851" t="s">
        <v>517</v>
      </c>
      <c r="C851">
        <v>4</v>
      </c>
      <c r="D851" t="s">
        <v>383</v>
      </c>
      <c r="E851" t="s">
        <v>384</v>
      </c>
      <c r="F851" t="s">
        <v>187</v>
      </c>
      <c r="G851">
        <v>200000</v>
      </c>
      <c r="H851">
        <v>250000</v>
      </c>
      <c r="I851">
        <v>151656</v>
      </c>
    </row>
    <row r="854" spans="1:9">
      <c r="A854">
        <v>285</v>
      </c>
      <c r="B854" t="s">
        <v>517</v>
      </c>
      <c r="C854">
        <v>5</v>
      </c>
      <c r="D854" t="s">
        <v>189</v>
      </c>
      <c r="F854" t="s">
        <v>187</v>
      </c>
    </row>
    <row r="857" spans="1:9">
      <c r="A857">
        <v>286</v>
      </c>
      <c r="B857" t="s">
        <v>517</v>
      </c>
      <c r="C857">
        <v>6</v>
      </c>
      <c r="D857" t="s">
        <v>385</v>
      </c>
      <c r="E857" t="s">
        <v>386</v>
      </c>
      <c r="F857" t="s">
        <v>187</v>
      </c>
      <c r="G857">
        <v>110000</v>
      </c>
      <c r="H857">
        <v>160000</v>
      </c>
      <c r="I857">
        <v>120790</v>
      </c>
    </row>
    <row r="860" spans="1:9">
      <c r="A860">
        <v>287</v>
      </c>
      <c r="B860" t="s">
        <v>518</v>
      </c>
      <c r="C860">
        <v>0</v>
      </c>
      <c r="D860" t="s">
        <v>86</v>
      </c>
      <c r="E860" t="s">
        <v>373</v>
      </c>
      <c r="F860" t="s">
        <v>187</v>
      </c>
      <c r="G860">
        <v>110000</v>
      </c>
      <c r="H860">
        <v>160000</v>
      </c>
      <c r="I860">
        <v>108100</v>
      </c>
    </row>
    <row r="863" spans="1:9">
      <c r="A863">
        <v>288</v>
      </c>
      <c r="B863" t="s">
        <v>518</v>
      </c>
      <c r="C863">
        <v>1</v>
      </c>
      <c r="D863" t="s">
        <v>225</v>
      </c>
      <c r="E863" t="s">
        <v>374</v>
      </c>
      <c r="F863" t="s">
        <v>187</v>
      </c>
      <c r="G863">
        <v>110000</v>
      </c>
      <c r="H863">
        <v>160000</v>
      </c>
      <c r="I863">
        <v>235438</v>
      </c>
    </row>
    <row r="866" spans="1:9">
      <c r="A866">
        <v>289</v>
      </c>
      <c r="B866" t="s">
        <v>518</v>
      </c>
      <c r="C866">
        <v>2</v>
      </c>
      <c r="D866" t="s">
        <v>89</v>
      </c>
      <c r="E866" t="s">
        <v>375</v>
      </c>
      <c r="F866" t="s">
        <v>187</v>
      </c>
      <c r="G866">
        <v>200000</v>
      </c>
      <c r="H866">
        <v>250000</v>
      </c>
      <c r="I866">
        <v>235438</v>
      </c>
    </row>
    <row r="869" spans="1:9">
      <c r="A869">
        <v>290</v>
      </c>
      <c r="B869" t="s">
        <v>518</v>
      </c>
      <c r="C869">
        <v>3</v>
      </c>
      <c r="D869" t="s">
        <v>189</v>
      </c>
      <c r="F869" t="s">
        <v>187</v>
      </c>
    </row>
    <row r="872" spans="1:9">
      <c r="A872">
        <v>291</v>
      </c>
      <c r="B872" t="s">
        <v>518</v>
      </c>
      <c r="C872">
        <v>4</v>
      </c>
      <c r="D872" t="s">
        <v>53</v>
      </c>
      <c r="E872" t="s">
        <v>376</v>
      </c>
      <c r="F872" t="s">
        <v>187</v>
      </c>
      <c r="G872">
        <v>110000</v>
      </c>
      <c r="H872">
        <v>160000</v>
      </c>
      <c r="I872">
        <v>141004</v>
      </c>
    </row>
    <row r="875" spans="1:9">
      <c r="A875">
        <v>292</v>
      </c>
      <c r="B875" t="s">
        <v>518</v>
      </c>
      <c r="C875">
        <v>5</v>
      </c>
      <c r="D875" t="s">
        <v>88</v>
      </c>
      <c r="E875" t="s">
        <v>377</v>
      </c>
      <c r="F875" t="s">
        <v>187</v>
      </c>
      <c r="G875">
        <v>200000</v>
      </c>
      <c r="H875">
        <v>250000</v>
      </c>
      <c r="I875">
        <v>235438</v>
      </c>
    </row>
    <row r="878" spans="1:9">
      <c r="A878">
        <v>293</v>
      </c>
      <c r="B878" t="s">
        <v>518</v>
      </c>
      <c r="C878">
        <v>6</v>
      </c>
      <c r="D878" t="s">
        <v>378</v>
      </c>
      <c r="E878" t="s">
        <v>379</v>
      </c>
      <c r="F878" t="s">
        <v>187</v>
      </c>
      <c r="G878">
        <v>110000</v>
      </c>
      <c r="H878">
        <v>160000</v>
      </c>
      <c r="I878">
        <v>235438</v>
      </c>
    </row>
    <row r="881" spans="1:9">
      <c r="A881">
        <v>294</v>
      </c>
      <c r="B881" t="s">
        <v>519</v>
      </c>
      <c r="C881">
        <v>0</v>
      </c>
      <c r="D881" t="s">
        <v>52</v>
      </c>
      <c r="E881" t="s">
        <v>380</v>
      </c>
      <c r="F881" t="s">
        <v>187</v>
      </c>
      <c r="G881">
        <v>110000</v>
      </c>
      <c r="H881">
        <v>160000</v>
      </c>
      <c r="I881">
        <v>214238</v>
      </c>
    </row>
    <row r="884" spans="1:9">
      <c r="A884">
        <v>295</v>
      </c>
      <c r="B884" t="s">
        <v>519</v>
      </c>
      <c r="C884">
        <v>1</v>
      </c>
      <c r="D884" t="s">
        <v>51</v>
      </c>
      <c r="E884" t="s">
        <v>381</v>
      </c>
      <c r="F884" t="s">
        <v>187</v>
      </c>
      <c r="G884">
        <v>200000</v>
      </c>
      <c r="H884">
        <v>250000</v>
      </c>
      <c r="I884">
        <v>120790</v>
      </c>
    </row>
    <row r="887" spans="1:9">
      <c r="A887">
        <v>296</v>
      </c>
      <c r="B887" t="s">
        <v>519</v>
      </c>
      <c r="C887">
        <v>2</v>
      </c>
      <c r="D887" t="s">
        <v>214</v>
      </c>
      <c r="E887" t="s">
        <v>382</v>
      </c>
      <c r="F887" t="s">
        <v>187</v>
      </c>
      <c r="G887">
        <v>110000</v>
      </c>
      <c r="H887">
        <v>160000</v>
      </c>
      <c r="I887">
        <v>253176</v>
      </c>
    </row>
    <row r="890" spans="1:9">
      <c r="A890">
        <v>297</v>
      </c>
      <c r="B890" t="s">
        <v>519</v>
      </c>
      <c r="C890">
        <v>3</v>
      </c>
      <c r="D890" t="s">
        <v>189</v>
      </c>
      <c r="F890" t="s">
        <v>187</v>
      </c>
    </row>
    <row r="893" spans="1:9">
      <c r="A893">
        <v>298</v>
      </c>
      <c r="B893" t="s">
        <v>519</v>
      </c>
      <c r="C893">
        <v>4</v>
      </c>
      <c r="D893" t="s">
        <v>383</v>
      </c>
      <c r="E893" t="s">
        <v>384</v>
      </c>
      <c r="F893" t="s">
        <v>187</v>
      </c>
      <c r="G893">
        <v>200000</v>
      </c>
      <c r="H893">
        <v>250000</v>
      </c>
      <c r="I893">
        <v>151656</v>
      </c>
    </row>
    <row r="896" spans="1:9">
      <c r="A896">
        <v>299</v>
      </c>
      <c r="B896" t="s">
        <v>519</v>
      </c>
      <c r="C896">
        <v>5</v>
      </c>
      <c r="D896" t="s">
        <v>189</v>
      </c>
      <c r="F896" t="s">
        <v>187</v>
      </c>
    </row>
    <row r="899" spans="1:9">
      <c r="A899">
        <v>300</v>
      </c>
      <c r="B899" t="s">
        <v>519</v>
      </c>
      <c r="C899">
        <v>6</v>
      </c>
      <c r="D899" t="s">
        <v>385</v>
      </c>
      <c r="E899" t="s">
        <v>386</v>
      </c>
      <c r="F899" t="s">
        <v>187</v>
      </c>
      <c r="G899">
        <v>110000</v>
      </c>
      <c r="H899">
        <v>160000</v>
      </c>
      <c r="I899">
        <v>120790</v>
      </c>
    </row>
    <row r="902" spans="1:9">
      <c r="A902">
        <v>301</v>
      </c>
      <c r="B902" t="s">
        <v>520</v>
      </c>
      <c r="C902">
        <v>0</v>
      </c>
      <c r="D902" t="s">
        <v>52</v>
      </c>
      <c r="E902" t="s">
        <v>387</v>
      </c>
      <c r="F902" t="s">
        <v>187</v>
      </c>
      <c r="G902">
        <v>110000</v>
      </c>
      <c r="H902">
        <v>160000</v>
      </c>
      <c r="I902">
        <v>206106</v>
      </c>
    </row>
    <row r="905" spans="1:9">
      <c r="A905">
        <v>302</v>
      </c>
      <c r="B905" t="s">
        <v>520</v>
      </c>
      <c r="C905">
        <v>1</v>
      </c>
      <c r="D905" t="s">
        <v>51</v>
      </c>
      <c r="E905" t="s">
        <v>388</v>
      </c>
      <c r="F905" t="s">
        <v>187</v>
      </c>
      <c r="G905">
        <v>200000</v>
      </c>
      <c r="H905">
        <v>250000</v>
      </c>
      <c r="I905">
        <v>220226</v>
      </c>
    </row>
    <row r="908" spans="1:9">
      <c r="A908">
        <v>303</v>
      </c>
      <c r="B908" t="s">
        <v>520</v>
      </c>
      <c r="C908">
        <v>2</v>
      </c>
      <c r="D908" t="s">
        <v>49</v>
      </c>
      <c r="E908" t="s">
        <v>389</v>
      </c>
      <c r="F908" t="s">
        <v>187</v>
      </c>
      <c r="G908">
        <v>110000</v>
      </c>
      <c r="H908">
        <v>160000</v>
      </c>
      <c r="I908">
        <v>220226</v>
      </c>
    </row>
    <row r="911" spans="1:9">
      <c r="A911">
        <v>304</v>
      </c>
      <c r="B911" t="s">
        <v>520</v>
      </c>
      <c r="C911">
        <v>3</v>
      </c>
      <c r="D911" t="s">
        <v>251</v>
      </c>
      <c r="E911" t="s">
        <v>390</v>
      </c>
      <c r="F911" t="s">
        <v>187</v>
      </c>
      <c r="G911">
        <v>200000</v>
      </c>
      <c r="H911">
        <v>250000</v>
      </c>
      <c r="I911">
        <v>220226</v>
      </c>
    </row>
    <row r="914" spans="1:9">
      <c r="A914">
        <v>305</v>
      </c>
      <c r="B914" t="s">
        <v>520</v>
      </c>
      <c r="C914">
        <v>4</v>
      </c>
      <c r="D914" t="s">
        <v>88</v>
      </c>
      <c r="E914" t="s">
        <v>391</v>
      </c>
      <c r="F914" t="s">
        <v>187</v>
      </c>
      <c r="G914">
        <v>200000</v>
      </c>
      <c r="H914">
        <v>250000</v>
      </c>
      <c r="I914">
        <v>220226</v>
      </c>
    </row>
    <row r="917" spans="1:9">
      <c r="A917">
        <v>306</v>
      </c>
      <c r="B917" t="s">
        <v>520</v>
      </c>
      <c r="C917">
        <v>5</v>
      </c>
      <c r="D917" t="s">
        <v>392</v>
      </c>
      <c r="E917" t="s">
        <v>393</v>
      </c>
      <c r="F917" t="s">
        <v>187</v>
      </c>
      <c r="G917">
        <v>110000</v>
      </c>
      <c r="H917">
        <v>160000</v>
      </c>
      <c r="I917">
        <v>220226</v>
      </c>
    </row>
    <row r="920" spans="1:9">
      <c r="A920">
        <v>307</v>
      </c>
      <c r="B920" t="s">
        <v>521</v>
      </c>
      <c r="C920">
        <v>0</v>
      </c>
      <c r="D920" t="s">
        <v>52</v>
      </c>
      <c r="E920" t="s">
        <v>387</v>
      </c>
      <c r="F920" t="s">
        <v>187</v>
      </c>
      <c r="G920">
        <v>110000</v>
      </c>
      <c r="H920">
        <v>160000</v>
      </c>
      <c r="I920">
        <v>206106</v>
      </c>
    </row>
    <row r="923" spans="1:9">
      <c r="A923">
        <v>308</v>
      </c>
      <c r="B923" t="s">
        <v>521</v>
      </c>
      <c r="C923">
        <v>1</v>
      </c>
      <c r="D923" t="s">
        <v>51</v>
      </c>
      <c r="E923" t="s">
        <v>388</v>
      </c>
      <c r="F923" t="s">
        <v>187</v>
      </c>
      <c r="G923">
        <v>200000</v>
      </c>
      <c r="H923">
        <v>250000</v>
      </c>
      <c r="I923">
        <v>220226</v>
      </c>
    </row>
    <row r="926" spans="1:9">
      <c r="A926">
        <v>309</v>
      </c>
      <c r="B926" t="s">
        <v>521</v>
      </c>
      <c r="C926">
        <v>2</v>
      </c>
      <c r="D926" t="s">
        <v>49</v>
      </c>
      <c r="E926" t="s">
        <v>389</v>
      </c>
      <c r="F926" t="s">
        <v>187</v>
      </c>
      <c r="G926">
        <v>110000</v>
      </c>
      <c r="H926">
        <v>160000</v>
      </c>
      <c r="I926">
        <v>220226</v>
      </c>
    </row>
    <row r="929" spans="1:9">
      <c r="A929">
        <v>310</v>
      </c>
      <c r="B929" t="s">
        <v>521</v>
      </c>
      <c r="C929">
        <v>3</v>
      </c>
      <c r="D929" t="s">
        <v>251</v>
      </c>
      <c r="E929" t="s">
        <v>390</v>
      </c>
      <c r="F929" t="s">
        <v>187</v>
      </c>
      <c r="G929">
        <v>200000</v>
      </c>
      <c r="H929">
        <v>250000</v>
      </c>
      <c r="I929">
        <v>220226</v>
      </c>
    </row>
    <row r="932" spans="1:9">
      <c r="A932">
        <v>311</v>
      </c>
      <c r="B932" t="s">
        <v>521</v>
      </c>
      <c r="C932">
        <v>4</v>
      </c>
      <c r="D932" t="s">
        <v>88</v>
      </c>
      <c r="E932" t="s">
        <v>391</v>
      </c>
      <c r="F932" t="s">
        <v>187</v>
      </c>
      <c r="G932">
        <v>200000</v>
      </c>
      <c r="H932">
        <v>250000</v>
      </c>
      <c r="I932">
        <v>220226</v>
      </c>
    </row>
    <row r="935" spans="1:9">
      <c r="A935">
        <v>312</v>
      </c>
      <c r="B935" t="s">
        <v>521</v>
      </c>
      <c r="C935">
        <v>5</v>
      </c>
      <c r="D935" t="s">
        <v>392</v>
      </c>
      <c r="E935" t="s">
        <v>393</v>
      </c>
      <c r="F935" t="s">
        <v>187</v>
      </c>
      <c r="G935">
        <v>110000</v>
      </c>
      <c r="H935">
        <v>160000</v>
      </c>
      <c r="I935">
        <v>220226</v>
      </c>
    </row>
    <row r="938" spans="1:9">
      <c r="A938">
        <v>313</v>
      </c>
      <c r="B938" t="s">
        <v>522</v>
      </c>
      <c r="C938">
        <v>0</v>
      </c>
      <c r="D938" t="s">
        <v>52</v>
      </c>
      <c r="E938" t="s">
        <v>394</v>
      </c>
      <c r="F938" t="s">
        <v>187</v>
      </c>
      <c r="G938">
        <v>110000</v>
      </c>
      <c r="H938">
        <v>160000</v>
      </c>
      <c r="I938">
        <v>56256</v>
      </c>
    </row>
    <row r="941" spans="1:9">
      <c r="A941">
        <v>314</v>
      </c>
      <c r="B941" t="s">
        <v>522</v>
      </c>
      <c r="C941">
        <v>1</v>
      </c>
      <c r="D941" t="s">
        <v>195</v>
      </c>
      <c r="E941" t="s">
        <v>395</v>
      </c>
      <c r="F941" t="s">
        <v>187</v>
      </c>
      <c r="G941">
        <v>200000</v>
      </c>
      <c r="H941">
        <v>250000</v>
      </c>
      <c r="I941">
        <v>128594</v>
      </c>
    </row>
    <row r="944" spans="1:9">
      <c r="A944">
        <v>315</v>
      </c>
      <c r="B944" t="s">
        <v>522</v>
      </c>
      <c r="C944">
        <v>2</v>
      </c>
      <c r="D944" t="s">
        <v>92</v>
      </c>
      <c r="E944" t="s">
        <v>396</v>
      </c>
      <c r="F944" t="s">
        <v>187</v>
      </c>
      <c r="G944">
        <v>200000</v>
      </c>
      <c r="H944">
        <v>250000</v>
      </c>
      <c r="I944">
        <v>128594</v>
      </c>
    </row>
    <row r="947" spans="1:9">
      <c r="A947">
        <v>316</v>
      </c>
      <c r="B947" t="s">
        <v>522</v>
      </c>
      <c r="C947">
        <v>3</v>
      </c>
      <c r="D947" t="s">
        <v>189</v>
      </c>
      <c r="F947" t="s">
        <v>187</v>
      </c>
    </row>
    <row r="950" spans="1:9">
      <c r="A950">
        <v>317</v>
      </c>
      <c r="B950" t="s">
        <v>522</v>
      </c>
      <c r="C950">
        <v>4</v>
      </c>
      <c r="D950" t="s">
        <v>198</v>
      </c>
      <c r="E950" t="s">
        <v>397</v>
      </c>
      <c r="F950" t="s">
        <v>187</v>
      </c>
      <c r="G950">
        <v>200000</v>
      </c>
      <c r="H950">
        <v>250000</v>
      </c>
      <c r="I950">
        <v>128594</v>
      </c>
    </row>
    <row r="953" spans="1:9">
      <c r="A953">
        <v>318</v>
      </c>
      <c r="B953" t="s">
        <v>522</v>
      </c>
      <c r="C953">
        <v>5</v>
      </c>
      <c r="D953" t="s">
        <v>220</v>
      </c>
      <c r="E953" t="s">
        <v>398</v>
      </c>
      <c r="F953" t="s">
        <v>187</v>
      </c>
      <c r="G953">
        <v>110000</v>
      </c>
      <c r="H953">
        <v>160000</v>
      </c>
      <c r="I953">
        <v>128594</v>
      </c>
    </row>
    <row r="956" spans="1:9">
      <c r="A956">
        <v>319</v>
      </c>
      <c r="B956" t="s">
        <v>522</v>
      </c>
      <c r="C956">
        <v>6</v>
      </c>
      <c r="D956" t="s">
        <v>399</v>
      </c>
      <c r="E956" t="s">
        <v>400</v>
      </c>
      <c r="F956" t="s">
        <v>187</v>
      </c>
      <c r="G956">
        <v>110000</v>
      </c>
      <c r="H956">
        <v>160000</v>
      </c>
      <c r="I956">
        <v>128594</v>
      </c>
    </row>
    <row r="959" spans="1:9">
      <c r="A959">
        <v>320</v>
      </c>
      <c r="B959" t="s">
        <v>523</v>
      </c>
      <c r="C959">
        <v>0</v>
      </c>
      <c r="D959" t="s">
        <v>52</v>
      </c>
      <c r="E959" t="s">
        <v>401</v>
      </c>
      <c r="F959" t="s">
        <v>187</v>
      </c>
      <c r="G959">
        <v>110000</v>
      </c>
      <c r="H959">
        <v>160000</v>
      </c>
      <c r="I959">
        <v>58489</v>
      </c>
    </row>
    <row r="962" spans="1:9">
      <c r="A962">
        <v>321</v>
      </c>
      <c r="B962" t="s">
        <v>523</v>
      </c>
      <c r="C962">
        <v>1</v>
      </c>
      <c r="D962" t="s">
        <v>195</v>
      </c>
      <c r="E962" t="s">
        <v>402</v>
      </c>
      <c r="F962" t="s">
        <v>187</v>
      </c>
      <c r="G962">
        <v>200000</v>
      </c>
      <c r="H962">
        <v>250000</v>
      </c>
      <c r="I962">
        <v>113107</v>
      </c>
    </row>
    <row r="965" spans="1:9">
      <c r="A965">
        <v>322</v>
      </c>
      <c r="B965" t="s">
        <v>523</v>
      </c>
      <c r="C965">
        <v>2</v>
      </c>
      <c r="D965" t="s">
        <v>92</v>
      </c>
      <c r="E965" t="s">
        <v>403</v>
      </c>
      <c r="F965" t="s">
        <v>187</v>
      </c>
      <c r="G965">
        <v>200000</v>
      </c>
      <c r="H965">
        <v>250000</v>
      </c>
      <c r="I965">
        <v>113107</v>
      </c>
    </row>
    <row r="968" spans="1:9">
      <c r="A968">
        <v>323</v>
      </c>
      <c r="B968" t="s">
        <v>523</v>
      </c>
      <c r="C968">
        <v>3</v>
      </c>
      <c r="D968" t="s">
        <v>189</v>
      </c>
      <c r="F968" t="s">
        <v>187</v>
      </c>
    </row>
    <row r="971" spans="1:9">
      <c r="A971">
        <v>324</v>
      </c>
      <c r="B971" t="s">
        <v>523</v>
      </c>
      <c r="C971">
        <v>4</v>
      </c>
      <c r="D971" t="s">
        <v>198</v>
      </c>
      <c r="E971" t="s">
        <v>404</v>
      </c>
      <c r="F971" t="s">
        <v>187</v>
      </c>
      <c r="G971">
        <v>200000</v>
      </c>
      <c r="H971">
        <v>250000</v>
      </c>
      <c r="I971">
        <v>113107</v>
      </c>
    </row>
    <row r="974" spans="1:9">
      <c r="A974">
        <v>325</v>
      </c>
      <c r="B974" t="s">
        <v>523</v>
      </c>
      <c r="C974">
        <v>5</v>
      </c>
      <c r="D974" t="s">
        <v>220</v>
      </c>
      <c r="E974" t="s">
        <v>405</v>
      </c>
      <c r="F974" t="s">
        <v>187</v>
      </c>
      <c r="G974">
        <v>110000</v>
      </c>
      <c r="H974">
        <v>160000</v>
      </c>
      <c r="I974">
        <v>113107</v>
      </c>
    </row>
    <row r="977" spans="1:9">
      <c r="A977">
        <v>326</v>
      </c>
      <c r="B977" t="s">
        <v>523</v>
      </c>
      <c r="C977">
        <v>6</v>
      </c>
      <c r="D977" t="s">
        <v>399</v>
      </c>
      <c r="E977" t="s">
        <v>406</v>
      </c>
      <c r="F977" t="s">
        <v>187</v>
      </c>
      <c r="G977">
        <v>110000</v>
      </c>
      <c r="H977">
        <v>160000</v>
      </c>
      <c r="I977">
        <v>113107</v>
      </c>
    </row>
    <row r="980" spans="1:9">
      <c r="A980">
        <v>327</v>
      </c>
      <c r="B980" t="s">
        <v>524</v>
      </c>
      <c r="C980">
        <v>0</v>
      </c>
      <c r="D980" t="s">
        <v>86</v>
      </c>
      <c r="E980" t="s">
        <v>407</v>
      </c>
      <c r="F980" t="s">
        <v>187</v>
      </c>
      <c r="G980">
        <v>110000</v>
      </c>
      <c r="H980">
        <v>160000</v>
      </c>
      <c r="I980">
        <v>89020</v>
      </c>
    </row>
    <row r="983" spans="1:9">
      <c r="A983">
        <v>328</v>
      </c>
      <c r="B983" t="s">
        <v>524</v>
      </c>
      <c r="C983">
        <v>1</v>
      </c>
      <c r="D983" t="s">
        <v>189</v>
      </c>
      <c r="F983" t="s">
        <v>187</v>
      </c>
    </row>
    <row r="986" spans="1:9">
      <c r="A986">
        <v>329</v>
      </c>
      <c r="B986" t="s">
        <v>524</v>
      </c>
      <c r="C986">
        <v>2</v>
      </c>
      <c r="D986" t="s">
        <v>225</v>
      </c>
      <c r="E986" t="s">
        <v>408</v>
      </c>
      <c r="F986" t="s">
        <v>187</v>
      </c>
      <c r="G986">
        <v>110000</v>
      </c>
      <c r="H986">
        <v>160000</v>
      </c>
      <c r="I986">
        <v>190916</v>
      </c>
    </row>
    <row r="989" spans="1:9">
      <c r="A989">
        <v>330</v>
      </c>
      <c r="B989" t="s">
        <v>524</v>
      </c>
      <c r="C989">
        <v>3</v>
      </c>
      <c r="D989" t="s">
        <v>51</v>
      </c>
      <c r="E989" t="s">
        <v>409</v>
      </c>
      <c r="F989" t="s">
        <v>187</v>
      </c>
      <c r="G989">
        <v>200000</v>
      </c>
      <c r="H989">
        <v>250000</v>
      </c>
      <c r="I989">
        <v>190916</v>
      </c>
    </row>
    <row r="992" spans="1:9">
      <c r="A992">
        <v>331</v>
      </c>
      <c r="B992" t="s">
        <v>524</v>
      </c>
      <c r="C992">
        <v>4</v>
      </c>
      <c r="D992" t="s">
        <v>50</v>
      </c>
      <c r="E992" t="s">
        <v>410</v>
      </c>
      <c r="F992" t="s">
        <v>187</v>
      </c>
      <c r="G992">
        <v>200000</v>
      </c>
      <c r="H992">
        <v>250000</v>
      </c>
      <c r="I992">
        <v>190916</v>
      </c>
    </row>
    <row r="995" spans="1:9">
      <c r="A995">
        <v>332</v>
      </c>
      <c r="B995" t="s">
        <v>524</v>
      </c>
      <c r="C995">
        <v>5</v>
      </c>
      <c r="D995" t="s">
        <v>411</v>
      </c>
      <c r="E995" t="s">
        <v>412</v>
      </c>
      <c r="F995" t="s">
        <v>187</v>
      </c>
      <c r="G995">
        <v>110000</v>
      </c>
      <c r="H995">
        <v>160000</v>
      </c>
      <c r="I995">
        <v>190916</v>
      </c>
    </row>
    <row r="998" spans="1:9">
      <c r="A998">
        <v>333</v>
      </c>
      <c r="B998" t="s">
        <v>525</v>
      </c>
      <c r="C998">
        <v>0</v>
      </c>
      <c r="D998" t="s">
        <v>52</v>
      </c>
      <c r="E998" t="s">
        <v>413</v>
      </c>
      <c r="F998" t="s">
        <v>187</v>
      </c>
      <c r="G998">
        <v>110000</v>
      </c>
      <c r="H998">
        <v>160000</v>
      </c>
      <c r="I998">
        <v>90440</v>
      </c>
    </row>
    <row r="1001" spans="1:9">
      <c r="A1001">
        <v>334</v>
      </c>
      <c r="B1001" t="s">
        <v>525</v>
      </c>
      <c r="C1001">
        <v>1</v>
      </c>
      <c r="D1001" t="s">
        <v>189</v>
      </c>
      <c r="F1001" t="s">
        <v>187</v>
      </c>
    </row>
    <row r="1004" spans="1:9">
      <c r="A1004">
        <v>335</v>
      </c>
      <c r="B1004" t="s">
        <v>525</v>
      </c>
      <c r="C1004">
        <v>2</v>
      </c>
      <c r="D1004" t="s">
        <v>367</v>
      </c>
      <c r="E1004" t="s">
        <v>414</v>
      </c>
      <c r="F1004" t="s">
        <v>187</v>
      </c>
      <c r="G1004">
        <v>200000</v>
      </c>
      <c r="H1004">
        <v>250000</v>
      </c>
      <c r="I1004">
        <v>118572</v>
      </c>
    </row>
    <row r="1007" spans="1:9">
      <c r="A1007">
        <v>336</v>
      </c>
      <c r="B1007" t="s">
        <v>525</v>
      </c>
      <c r="C1007">
        <v>3</v>
      </c>
      <c r="D1007" t="s">
        <v>51</v>
      </c>
      <c r="E1007" t="s">
        <v>415</v>
      </c>
      <c r="F1007" t="s">
        <v>187</v>
      </c>
      <c r="G1007">
        <v>200000</v>
      </c>
      <c r="H1007">
        <v>250000</v>
      </c>
      <c r="I1007">
        <v>201340</v>
      </c>
    </row>
    <row r="1010" spans="1:9">
      <c r="A1010">
        <v>337</v>
      </c>
      <c r="B1010" t="s">
        <v>525</v>
      </c>
      <c r="C1010">
        <v>4</v>
      </c>
      <c r="D1010" t="s">
        <v>189</v>
      </c>
      <c r="F1010" t="s">
        <v>187</v>
      </c>
    </row>
    <row r="1013" spans="1:9">
      <c r="A1013">
        <v>338</v>
      </c>
      <c r="B1013" t="s">
        <v>525</v>
      </c>
      <c r="C1013">
        <v>5</v>
      </c>
      <c r="D1013" t="s">
        <v>198</v>
      </c>
      <c r="E1013" t="s">
        <v>416</v>
      </c>
      <c r="F1013" t="s">
        <v>187</v>
      </c>
      <c r="G1013">
        <v>200000</v>
      </c>
      <c r="H1013">
        <v>250000</v>
      </c>
      <c r="I1013">
        <v>201340</v>
      </c>
    </row>
    <row r="1016" spans="1:9">
      <c r="A1016">
        <v>339</v>
      </c>
      <c r="B1016" t="s">
        <v>525</v>
      </c>
      <c r="C1016">
        <v>6</v>
      </c>
      <c r="D1016" t="s">
        <v>417</v>
      </c>
      <c r="E1016" t="s">
        <v>418</v>
      </c>
      <c r="F1016" t="s">
        <v>187</v>
      </c>
      <c r="G1016">
        <v>110000</v>
      </c>
      <c r="H1016">
        <v>160000</v>
      </c>
      <c r="I1016">
        <v>68902</v>
      </c>
    </row>
    <row r="1019" spans="1:9">
      <c r="A1019">
        <v>340</v>
      </c>
      <c r="B1019" t="s">
        <v>526</v>
      </c>
      <c r="C1019">
        <v>0</v>
      </c>
      <c r="D1019" t="s">
        <v>86</v>
      </c>
      <c r="E1019" t="s">
        <v>419</v>
      </c>
      <c r="F1019" t="s">
        <v>187</v>
      </c>
      <c r="G1019">
        <v>110000</v>
      </c>
      <c r="H1019">
        <v>160000</v>
      </c>
      <c r="I1019">
        <v>13832</v>
      </c>
    </row>
    <row r="1022" spans="1:9">
      <c r="A1022">
        <v>341</v>
      </c>
      <c r="B1022" t="s">
        <v>526</v>
      </c>
      <c r="C1022">
        <v>1</v>
      </c>
      <c r="D1022" t="s">
        <v>189</v>
      </c>
      <c r="F1022" t="s">
        <v>187</v>
      </c>
    </row>
    <row r="1025" spans="1:9">
      <c r="A1025">
        <v>342</v>
      </c>
      <c r="B1025" t="s">
        <v>526</v>
      </c>
      <c r="C1025">
        <v>2</v>
      </c>
      <c r="D1025" t="s">
        <v>225</v>
      </c>
      <c r="E1025" t="s">
        <v>420</v>
      </c>
      <c r="F1025" t="s">
        <v>187</v>
      </c>
      <c r="G1025">
        <v>110000</v>
      </c>
      <c r="H1025">
        <v>160000</v>
      </c>
      <c r="I1025">
        <v>7032</v>
      </c>
    </row>
    <row r="1028" spans="1:9">
      <c r="A1028">
        <v>343</v>
      </c>
      <c r="B1028" t="s">
        <v>526</v>
      </c>
      <c r="C1028">
        <v>3</v>
      </c>
      <c r="D1028" t="s">
        <v>51</v>
      </c>
      <c r="E1028" t="s">
        <v>421</v>
      </c>
      <c r="F1028" t="s">
        <v>187</v>
      </c>
      <c r="G1028">
        <v>200000</v>
      </c>
      <c r="H1028">
        <v>250000</v>
      </c>
      <c r="I1028">
        <v>13390</v>
      </c>
    </row>
    <row r="1031" spans="1:9">
      <c r="A1031">
        <v>344</v>
      </c>
      <c r="B1031" t="s">
        <v>526</v>
      </c>
      <c r="C1031">
        <v>4</v>
      </c>
      <c r="D1031" t="s">
        <v>50</v>
      </c>
      <c r="E1031" t="s">
        <v>422</v>
      </c>
      <c r="F1031" t="s">
        <v>187</v>
      </c>
      <c r="G1031">
        <v>200000</v>
      </c>
      <c r="H1031">
        <v>250000</v>
      </c>
      <c r="I1031">
        <v>13390</v>
      </c>
    </row>
    <row r="1034" spans="1:9">
      <c r="A1034">
        <v>345</v>
      </c>
      <c r="B1034" t="s">
        <v>526</v>
      </c>
      <c r="C1034">
        <v>5</v>
      </c>
      <c r="D1034" t="s">
        <v>411</v>
      </c>
      <c r="E1034" t="s">
        <v>423</v>
      </c>
      <c r="F1034" t="s">
        <v>187</v>
      </c>
      <c r="G1034">
        <v>110000</v>
      </c>
      <c r="H1034">
        <v>160000</v>
      </c>
      <c r="I1034">
        <v>13390</v>
      </c>
    </row>
    <row r="1037" spans="1:9">
      <c r="A1037">
        <v>346</v>
      </c>
      <c r="B1037" t="s">
        <v>527</v>
      </c>
      <c r="C1037">
        <v>0</v>
      </c>
      <c r="D1037" t="s">
        <v>86</v>
      </c>
      <c r="E1037" t="s">
        <v>407</v>
      </c>
      <c r="F1037" t="s">
        <v>187</v>
      </c>
      <c r="G1037">
        <v>110000</v>
      </c>
      <c r="H1037">
        <v>160000</v>
      </c>
      <c r="I1037">
        <v>89020</v>
      </c>
    </row>
    <row r="1040" spans="1:9">
      <c r="A1040">
        <v>347</v>
      </c>
      <c r="B1040" t="s">
        <v>527</v>
      </c>
      <c r="C1040">
        <v>1</v>
      </c>
      <c r="D1040" t="s">
        <v>189</v>
      </c>
      <c r="F1040" t="s">
        <v>187</v>
      </c>
    </row>
    <row r="1043" spans="1:9">
      <c r="A1043">
        <v>348</v>
      </c>
      <c r="B1043" t="s">
        <v>527</v>
      </c>
      <c r="C1043">
        <v>2</v>
      </c>
      <c r="D1043" t="s">
        <v>225</v>
      </c>
      <c r="E1043" t="s">
        <v>408</v>
      </c>
      <c r="F1043" t="s">
        <v>187</v>
      </c>
      <c r="G1043">
        <v>110000</v>
      </c>
      <c r="H1043">
        <v>160000</v>
      </c>
      <c r="I1043">
        <v>190916</v>
      </c>
    </row>
    <row r="1046" spans="1:9">
      <c r="A1046">
        <v>349</v>
      </c>
      <c r="B1046" t="s">
        <v>527</v>
      </c>
      <c r="C1046">
        <v>3</v>
      </c>
      <c r="D1046" t="s">
        <v>51</v>
      </c>
      <c r="E1046" t="s">
        <v>409</v>
      </c>
      <c r="F1046" t="s">
        <v>187</v>
      </c>
      <c r="G1046">
        <v>200000</v>
      </c>
      <c r="H1046">
        <v>250000</v>
      </c>
      <c r="I1046">
        <v>190916</v>
      </c>
    </row>
    <row r="1049" spans="1:9">
      <c r="A1049">
        <v>350</v>
      </c>
      <c r="B1049" t="s">
        <v>527</v>
      </c>
      <c r="C1049">
        <v>4</v>
      </c>
      <c r="D1049" t="s">
        <v>50</v>
      </c>
      <c r="E1049" t="s">
        <v>410</v>
      </c>
      <c r="F1049" t="s">
        <v>187</v>
      </c>
      <c r="G1049">
        <v>200000</v>
      </c>
      <c r="H1049">
        <v>250000</v>
      </c>
      <c r="I1049">
        <v>190916</v>
      </c>
    </row>
    <row r="1052" spans="1:9">
      <c r="A1052">
        <v>351</v>
      </c>
      <c r="B1052" t="s">
        <v>527</v>
      </c>
      <c r="C1052">
        <v>5</v>
      </c>
      <c r="D1052" t="s">
        <v>411</v>
      </c>
      <c r="E1052" t="s">
        <v>412</v>
      </c>
      <c r="F1052" t="s">
        <v>187</v>
      </c>
      <c r="G1052">
        <v>110000</v>
      </c>
      <c r="H1052">
        <v>160000</v>
      </c>
      <c r="I1052">
        <v>190916</v>
      </c>
    </row>
    <row r="1055" spans="1:9">
      <c r="A1055">
        <v>352</v>
      </c>
      <c r="B1055" t="s">
        <v>528</v>
      </c>
      <c r="C1055">
        <v>0</v>
      </c>
      <c r="D1055" t="s">
        <v>52</v>
      </c>
      <c r="E1055" t="s">
        <v>413</v>
      </c>
      <c r="F1055" t="s">
        <v>187</v>
      </c>
      <c r="G1055">
        <v>110000</v>
      </c>
      <c r="H1055">
        <v>160000</v>
      </c>
      <c r="I1055">
        <v>90440</v>
      </c>
    </row>
    <row r="1058" spans="1:9">
      <c r="A1058">
        <v>353</v>
      </c>
      <c r="B1058" t="s">
        <v>528</v>
      </c>
      <c r="C1058">
        <v>1</v>
      </c>
      <c r="D1058" t="s">
        <v>189</v>
      </c>
      <c r="F1058" t="s">
        <v>187</v>
      </c>
    </row>
    <row r="1061" spans="1:9">
      <c r="A1061">
        <v>354</v>
      </c>
      <c r="B1061" t="s">
        <v>528</v>
      </c>
      <c r="C1061">
        <v>2</v>
      </c>
      <c r="D1061" t="s">
        <v>367</v>
      </c>
      <c r="E1061" t="s">
        <v>414</v>
      </c>
      <c r="F1061" t="s">
        <v>187</v>
      </c>
      <c r="G1061">
        <v>200000</v>
      </c>
      <c r="H1061">
        <v>250000</v>
      </c>
      <c r="I1061">
        <v>118572</v>
      </c>
    </row>
    <row r="1064" spans="1:9">
      <c r="A1064">
        <v>355</v>
      </c>
      <c r="B1064" t="s">
        <v>528</v>
      </c>
      <c r="C1064">
        <v>3</v>
      </c>
      <c r="D1064" t="s">
        <v>51</v>
      </c>
      <c r="E1064" t="s">
        <v>415</v>
      </c>
      <c r="F1064" t="s">
        <v>187</v>
      </c>
      <c r="G1064">
        <v>200000</v>
      </c>
      <c r="H1064">
        <v>250000</v>
      </c>
      <c r="I1064">
        <v>201340</v>
      </c>
    </row>
    <row r="1067" spans="1:9">
      <c r="A1067">
        <v>356</v>
      </c>
      <c r="B1067" t="s">
        <v>528</v>
      </c>
      <c r="C1067">
        <v>4</v>
      </c>
      <c r="D1067" t="s">
        <v>189</v>
      </c>
      <c r="F1067" t="s">
        <v>187</v>
      </c>
    </row>
    <row r="1070" spans="1:9">
      <c r="A1070">
        <v>357</v>
      </c>
      <c r="B1070" t="s">
        <v>528</v>
      </c>
      <c r="C1070">
        <v>5</v>
      </c>
      <c r="D1070" t="s">
        <v>198</v>
      </c>
      <c r="E1070" t="s">
        <v>416</v>
      </c>
      <c r="F1070" t="s">
        <v>187</v>
      </c>
      <c r="G1070">
        <v>200000</v>
      </c>
      <c r="H1070">
        <v>250000</v>
      </c>
      <c r="I1070">
        <v>201340</v>
      </c>
    </row>
    <row r="1073" spans="1:9">
      <c r="A1073">
        <v>358</v>
      </c>
      <c r="B1073" t="s">
        <v>528</v>
      </c>
      <c r="C1073">
        <v>6</v>
      </c>
      <c r="D1073" t="s">
        <v>417</v>
      </c>
      <c r="E1073" t="s">
        <v>418</v>
      </c>
      <c r="F1073" t="s">
        <v>187</v>
      </c>
      <c r="G1073">
        <v>110000</v>
      </c>
      <c r="H1073">
        <v>160000</v>
      </c>
      <c r="I1073">
        <v>68902</v>
      </c>
    </row>
    <row r="1076" spans="1:9">
      <c r="A1076">
        <v>359</v>
      </c>
      <c r="B1076" t="s">
        <v>529</v>
      </c>
      <c r="C1076">
        <v>0</v>
      </c>
      <c r="D1076" t="s">
        <v>86</v>
      </c>
      <c r="E1076" t="s">
        <v>419</v>
      </c>
      <c r="F1076" t="s">
        <v>187</v>
      </c>
      <c r="G1076">
        <v>110000</v>
      </c>
      <c r="H1076">
        <v>160000</v>
      </c>
      <c r="I1076">
        <v>13832</v>
      </c>
    </row>
    <row r="1079" spans="1:9">
      <c r="A1079">
        <v>360</v>
      </c>
      <c r="B1079" t="s">
        <v>529</v>
      </c>
      <c r="C1079">
        <v>1</v>
      </c>
      <c r="D1079" t="s">
        <v>189</v>
      </c>
      <c r="F1079" t="s">
        <v>187</v>
      </c>
    </row>
    <row r="1082" spans="1:9">
      <c r="A1082">
        <v>361</v>
      </c>
      <c r="B1082" t="s">
        <v>529</v>
      </c>
      <c r="C1082">
        <v>2</v>
      </c>
      <c r="D1082" t="s">
        <v>225</v>
      </c>
      <c r="E1082" t="s">
        <v>420</v>
      </c>
      <c r="F1082" t="s">
        <v>187</v>
      </c>
      <c r="G1082">
        <v>110000</v>
      </c>
      <c r="H1082">
        <v>160000</v>
      </c>
      <c r="I1082">
        <v>7032</v>
      </c>
    </row>
    <row r="1085" spans="1:9">
      <c r="A1085">
        <v>362</v>
      </c>
      <c r="B1085" t="s">
        <v>529</v>
      </c>
      <c r="C1085">
        <v>3</v>
      </c>
      <c r="D1085" t="s">
        <v>51</v>
      </c>
      <c r="E1085" t="s">
        <v>421</v>
      </c>
      <c r="F1085" t="s">
        <v>187</v>
      </c>
      <c r="G1085">
        <v>200000</v>
      </c>
      <c r="H1085">
        <v>250000</v>
      </c>
      <c r="I1085">
        <v>13390</v>
      </c>
    </row>
    <row r="1088" spans="1:9">
      <c r="A1088">
        <v>363</v>
      </c>
      <c r="B1088" t="s">
        <v>529</v>
      </c>
      <c r="C1088">
        <v>4</v>
      </c>
      <c r="D1088" t="s">
        <v>50</v>
      </c>
      <c r="E1088" t="s">
        <v>422</v>
      </c>
      <c r="F1088" t="s">
        <v>187</v>
      </c>
      <c r="G1088">
        <v>200000</v>
      </c>
      <c r="H1088">
        <v>250000</v>
      </c>
      <c r="I1088">
        <v>13390</v>
      </c>
    </row>
    <row r="1091" spans="1:9">
      <c r="A1091">
        <v>364</v>
      </c>
      <c r="B1091" t="s">
        <v>529</v>
      </c>
      <c r="C1091">
        <v>5</v>
      </c>
      <c r="D1091" t="s">
        <v>411</v>
      </c>
      <c r="E1091" t="s">
        <v>423</v>
      </c>
      <c r="F1091" t="s">
        <v>187</v>
      </c>
      <c r="G1091">
        <v>110000</v>
      </c>
      <c r="H1091">
        <v>160000</v>
      </c>
      <c r="I1091">
        <v>13390</v>
      </c>
    </row>
    <row r="1094" spans="1:9">
      <c r="A1094">
        <v>365</v>
      </c>
      <c r="B1094" t="s">
        <v>530</v>
      </c>
      <c r="C1094">
        <v>0</v>
      </c>
      <c r="D1094" t="s">
        <v>52</v>
      </c>
      <c r="E1094" t="s">
        <v>424</v>
      </c>
      <c r="F1094" t="s">
        <v>187</v>
      </c>
      <c r="G1094">
        <v>110000</v>
      </c>
      <c r="H1094">
        <v>160000</v>
      </c>
      <c r="I1094">
        <v>222820</v>
      </c>
    </row>
    <row r="1097" spans="1:9">
      <c r="A1097">
        <v>366</v>
      </c>
      <c r="B1097" t="s">
        <v>530</v>
      </c>
      <c r="C1097">
        <v>1</v>
      </c>
      <c r="D1097" t="s">
        <v>189</v>
      </c>
      <c r="F1097" t="s">
        <v>187</v>
      </c>
    </row>
    <row r="1100" spans="1:9">
      <c r="A1100">
        <v>367</v>
      </c>
      <c r="B1100" t="s">
        <v>530</v>
      </c>
      <c r="C1100">
        <v>2</v>
      </c>
      <c r="D1100" t="s">
        <v>317</v>
      </c>
      <c r="E1100" t="s">
        <v>425</v>
      </c>
      <c r="F1100" t="s">
        <v>187</v>
      </c>
      <c r="G1100">
        <v>200000</v>
      </c>
      <c r="H1100">
        <v>250000</v>
      </c>
      <c r="I1100">
        <v>113401</v>
      </c>
    </row>
    <row r="1103" spans="1:9">
      <c r="A1103">
        <v>368</v>
      </c>
      <c r="B1103" t="s">
        <v>530</v>
      </c>
      <c r="C1103">
        <v>3</v>
      </c>
      <c r="D1103" t="s">
        <v>189</v>
      </c>
      <c r="F1103" t="s">
        <v>187</v>
      </c>
    </row>
    <row r="1106" spans="1:9">
      <c r="A1106">
        <v>369</v>
      </c>
      <c r="B1106" t="s">
        <v>530</v>
      </c>
      <c r="C1106">
        <v>4</v>
      </c>
      <c r="D1106" t="s">
        <v>324</v>
      </c>
      <c r="E1106" t="s">
        <v>426</v>
      </c>
      <c r="F1106" t="s">
        <v>187</v>
      </c>
      <c r="G1106">
        <v>110000</v>
      </c>
      <c r="H1106">
        <v>160000</v>
      </c>
      <c r="I1106">
        <v>113401</v>
      </c>
    </row>
    <row r="1109" spans="1:9">
      <c r="A1109">
        <v>370</v>
      </c>
      <c r="B1109" t="s">
        <v>531</v>
      </c>
      <c r="C1109">
        <v>0</v>
      </c>
      <c r="D1109" t="s">
        <v>52</v>
      </c>
      <c r="E1109" t="s">
        <v>424</v>
      </c>
      <c r="F1109" t="s">
        <v>187</v>
      </c>
      <c r="G1109">
        <v>110000</v>
      </c>
      <c r="H1109">
        <v>160000</v>
      </c>
      <c r="I1109">
        <v>222820</v>
      </c>
    </row>
    <row r="1112" spans="1:9">
      <c r="A1112">
        <v>371</v>
      </c>
      <c r="B1112" t="s">
        <v>531</v>
      </c>
      <c r="C1112">
        <v>1</v>
      </c>
      <c r="D1112" t="s">
        <v>189</v>
      </c>
      <c r="F1112" t="s">
        <v>187</v>
      </c>
    </row>
    <row r="1115" spans="1:9">
      <c r="A1115">
        <v>372</v>
      </c>
      <c r="B1115" t="s">
        <v>531</v>
      </c>
      <c r="C1115">
        <v>2</v>
      </c>
      <c r="D1115" t="s">
        <v>317</v>
      </c>
      <c r="E1115" t="s">
        <v>427</v>
      </c>
      <c r="F1115" t="s">
        <v>187</v>
      </c>
      <c r="G1115">
        <v>200000</v>
      </c>
      <c r="H1115">
        <v>250000</v>
      </c>
      <c r="I1115">
        <v>113255</v>
      </c>
    </row>
    <row r="1118" spans="1:9">
      <c r="A1118">
        <v>373</v>
      </c>
      <c r="B1118" t="s">
        <v>531</v>
      </c>
      <c r="C1118">
        <v>3</v>
      </c>
      <c r="D1118" t="s">
        <v>189</v>
      </c>
      <c r="F1118" t="s">
        <v>187</v>
      </c>
    </row>
    <row r="1121" spans="1:9">
      <c r="A1121">
        <v>374</v>
      </c>
      <c r="B1121" t="s">
        <v>531</v>
      </c>
      <c r="C1121">
        <v>4</v>
      </c>
      <c r="D1121" t="s">
        <v>324</v>
      </c>
      <c r="E1121" t="s">
        <v>428</v>
      </c>
      <c r="F1121" t="s">
        <v>187</v>
      </c>
      <c r="G1121">
        <v>110000</v>
      </c>
      <c r="H1121">
        <v>160000</v>
      </c>
      <c r="I1121">
        <v>113255</v>
      </c>
    </row>
    <row r="1124" spans="1:9">
      <c r="A1124">
        <v>375</v>
      </c>
      <c r="B1124" t="s">
        <v>532</v>
      </c>
      <c r="C1124">
        <v>0</v>
      </c>
      <c r="D1124" t="s">
        <v>52</v>
      </c>
      <c r="E1124" t="s">
        <v>429</v>
      </c>
      <c r="F1124" t="s">
        <v>187</v>
      </c>
      <c r="G1124">
        <v>110000</v>
      </c>
      <c r="H1124">
        <v>160000</v>
      </c>
      <c r="I1124">
        <v>13168</v>
      </c>
    </row>
    <row r="1127" spans="1:9">
      <c r="A1127">
        <v>376</v>
      </c>
      <c r="B1127" t="s">
        <v>532</v>
      </c>
      <c r="C1127">
        <v>1</v>
      </c>
      <c r="D1127" t="s">
        <v>51</v>
      </c>
      <c r="E1127" t="s">
        <v>430</v>
      </c>
      <c r="F1127" t="s">
        <v>187</v>
      </c>
      <c r="G1127">
        <v>200000</v>
      </c>
      <c r="H1127">
        <v>250000</v>
      </c>
      <c r="I1127">
        <v>5070</v>
      </c>
    </row>
    <row r="1130" spans="1:9">
      <c r="A1130">
        <v>377</v>
      </c>
      <c r="B1130" t="s">
        <v>532</v>
      </c>
      <c r="C1130">
        <v>2</v>
      </c>
      <c r="D1130" t="s">
        <v>49</v>
      </c>
      <c r="E1130" t="s">
        <v>431</v>
      </c>
      <c r="F1130" t="s">
        <v>187</v>
      </c>
      <c r="G1130">
        <v>110000</v>
      </c>
      <c r="H1130">
        <v>160000</v>
      </c>
      <c r="I1130">
        <v>5070</v>
      </c>
    </row>
    <row r="1133" spans="1:9">
      <c r="A1133">
        <v>378</v>
      </c>
      <c r="B1133" t="s">
        <v>532</v>
      </c>
      <c r="C1133">
        <v>3</v>
      </c>
      <c r="D1133" t="s">
        <v>88</v>
      </c>
      <c r="E1133" t="s">
        <v>432</v>
      </c>
      <c r="F1133" t="s">
        <v>187</v>
      </c>
      <c r="G1133">
        <v>200000</v>
      </c>
      <c r="H1133">
        <v>250000</v>
      </c>
      <c r="I1133">
        <v>5070</v>
      </c>
    </row>
    <row r="1136" spans="1:9">
      <c r="A1136">
        <v>379</v>
      </c>
      <c r="B1136" t="s">
        <v>532</v>
      </c>
      <c r="C1136">
        <v>4</v>
      </c>
      <c r="D1136" t="s">
        <v>433</v>
      </c>
      <c r="E1136" t="s">
        <v>434</v>
      </c>
      <c r="F1136" t="s">
        <v>187</v>
      </c>
      <c r="G1136">
        <v>110000</v>
      </c>
      <c r="H1136">
        <v>160000</v>
      </c>
      <c r="I1136">
        <v>5070</v>
      </c>
    </row>
    <row r="1139" spans="1:9">
      <c r="A1139">
        <v>380</v>
      </c>
      <c r="B1139" t="s">
        <v>532</v>
      </c>
      <c r="C1139">
        <v>5</v>
      </c>
      <c r="D1139" t="s">
        <v>435</v>
      </c>
      <c r="E1139" t="s">
        <v>436</v>
      </c>
      <c r="F1139" t="s">
        <v>187</v>
      </c>
      <c r="G1139">
        <v>110000</v>
      </c>
      <c r="H1139">
        <v>160000</v>
      </c>
      <c r="I1139">
        <v>5070</v>
      </c>
    </row>
    <row r="1142" spans="1:9">
      <c r="A1142">
        <v>381</v>
      </c>
      <c r="B1142" t="s">
        <v>533</v>
      </c>
      <c r="C1142">
        <v>0</v>
      </c>
      <c r="D1142" t="s">
        <v>52</v>
      </c>
      <c r="E1142" t="s">
        <v>429</v>
      </c>
      <c r="F1142" t="s">
        <v>187</v>
      </c>
      <c r="G1142">
        <v>110000</v>
      </c>
      <c r="H1142">
        <v>160000</v>
      </c>
      <c r="I1142">
        <v>13168</v>
      </c>
    </row>
    <row r="1145" spans="1:9">
      <c r="A1145">
        <v>382</v>
      </c>
      <c r="B1145" t="s">
        <v>533</v>
      </c>
      <c r="C1145">
        <v>1</v>
      </c>
      <c r="D1145" t="s">
        <v>51</v>
      </c>
      <c r="E1145" t="s">
        <v>430</v>
      </c>
      <c r="F1145" t="s">
        <v>187</v>
      </c>
      <c r="G1145">
        <v>200000</v>
      </c>
      <c r="H1145">
        <v>250000</v>
      </c>
      <c r="I1145">
        <v>5070</v>
      </c>
    </row>
    <row r="1148" spans="1:9">
      <c r="A1148">
        <v>383</v>
      </c>
      <c r="B1148" t="s">
        <v>533</v>
      </c>
      <c r="C1148">
        <v>2</v>
      </c>
      <c r="D1148" t="s">
        <v>49</v>
      </c>
      <c r="E1148" t="s">
        <v>431</v>
      </c>
      <c r="F1148" t="s">
        <v>187</v>
      </c>
      <c r="G1148">
        <v>110000</v>
      </c>
      <c r="H1148">
        <v>160000</v>
      </c>
      <c r="I1148">
        <v>5070</v>
      </c>
    </row>
    <row r="1151" spans="1:9">
      <c r="A1151">
        <v>384</v>
      </c>
      <c r="B1151" t="s">
        <v>533</v>
      </c>
      <c r="C1151">
        <v>3</v>
      </c>
      <c r="D1151" t="s">
        <v>88</v>
      </c>
      <c r="E1151" t="s">
        <v>432</v>
      </c>
      <c r="F1151" t="s">
        <v>187</v>
      </c>
      <c r="G1151">
        <v>200000</v>
      </c>
      <c r="H1151">
        <v>250000</v>
      </c>
      <c r="I1151">
        <v>5070</v>
      </c>
    </row>
    <row r="1154" spans="1:9">
      <c r="A1154">
        <v>385</v>
      </c>
      <c r="B1154" t="s">
        <v>533</v>
      </c>
      <c r="C1154">
        <v>4</v>
      </c>
      <c r="D1154" t="s">
        <v>433</v>
      </c>
      <c r="E1154" t="s">
        <v>434</v>
      </c>
      <c r="F1154" t="s">
        <v>187</v>
      </c>
      <c r="G1154">
        <v>110000</v>
      </c>
      <c r="H1154">
        <v>160000</v>
      </c>
      <c r="I1154">
        <v>5070</v>
      </c>
    </row>
    <row r="1157" spans="1:9">
      <c r="A1157">
        <v>386</v>
      </c>
      <c r="B1157" t="s">
        <v>533</v>
      </c>
      <c r="C1157">
        <v>5</v>
      </c>
      <c r="D1157" t="s">
        <v>435</v>
      </c>
      <c r="E1157" t="s">
        <v>436</v>
      </c>
      <c r="F1157" t="s">
        <v>187</v>
      </c>
      <c r="G1157">
        <v>110000</v>
      </c>
      <c r="H1157">
        <v>160000</v>
      </c>
      <c r="I1157">
        <v>5070</v>
      </c>
    </row>
    <row r="1160" spans="1:9">
      <c r="A1160">
        <v>387</v>
      </c>
      <c r="B1160" t="s">
        <v>534</v>
      </c>
      <c r="C1160">
        <v>0</v>
      </c>
      <c r="D1160" t="s">
        <v>239</v>
      </c>
      <c r="E1160" t="s">
        <v>437</v>
      </c>
      <c r="F1160" t="s">
        <v>187</v>
      </c>
      <c r="G1160">
        <v>110000</v>
      </c>
      <c r="H1160">
        <v>160000</v>
      </c>
      <c r="I1160">
        <v>116059</v>
      </c>
    </row>
    <row r="1163" spans="1:9">
      <c r="A1163">
        <v>388</v>
      </c>
      <c r="B1163" t="s">
        <v>535</v>
      </c>
      <c r="C1163">
        <v>0</v>
      </c>
      <c r="D1163" t="s">
        <v>239</v>
      </c>
      <c r="E1163" t="s">
        <v>438</v>
      </c>
      <c r="F1163" t="s">
        <v>187</v>
      </c>
      <c r="G1163">
        <v>110000</v>
      </c>
      <c r="H1163">
        <v>160000</v>
      </c>
      <c r="I1163">
        <v>116633</v>
      </c>
    </row>
    <row r="1166" spans="1:9">
      <c r="A1166">
        <v>389</v>
      </c>
      <c r="B1166" t="s">
        <v>536</v>
      </c>
      <c r="C1166">
        <v>0</v>
      </c>
      <c r="D1166" t="s">
        <v>231</v>
      </c>
      <c r="E1166" t="s">
        <v>232</v>
      </c>
      <c r="F1166" t="s">
        <v>187</v>
      </c>
      <c r="G1166">
        <v>110000</v>
      </c>
      <c r="H1166">
        <v>160000</v>
      </c>
      <c r="I1166">
        <v>2251449</v>
      </c>
    </row>
    <row r="1169" spans="1:9">
      <c r="A1169">
        <v>390</v>
      </c>
      <c r="B1169" t="s">
        <v>536</v>
      </c>
      <c r="C1169">
        <v>1</v>
      </c>
      <c r="D1169" t="s">
        <v>51</v>
      </c>
      <c r="E1169" t="s">
        <v>439</v>
      </c>
      <c r="F1169" t="s">
        <v>187</v>
      </c>
      <c r="G1169">
        <v>200000</v>
      </c>
      <c r="H1169">
        <v>250000</v>
      </c>
      <c r="I1169">
        <v>211716</v>
      </c>
    </row>
    <row r="1172" spans="1:9">
      <c r="A1172">
        <v>391</v>
      </c>
      <c r="B1172" t="s">
        <v>536</v>
      </c>
      <c r="C1172">
        <v>2</v>
      </c>
      <c r="D1172" t="s">
        <v>53</v>
      </c>
      <c r="E1172" t="s">
        <v>440</v>
      </c>
      <c r="F1172" t="s">
        <v>187</v>
      </c>
      <c r="G1172">
        <v>110000</v>
      </c>
      <c r="H1172">
        <v>160000</v>
      </c>
      <c r="I1172">
        <v>38480</v>
      </c>
    </row>
    <row r="1175" spans="1:9">
      <c r="A1175">
        <v>392</v>
      </c>
      <c r="B1175" t="s">
        <v>536</v>
      </c>
      <c r="C1175">
        <v>3</v>
      </c>
      <c r="D1175" t="s">
        <v>189</v>
      </c>
      <c r="F1175" t="s">
        <v>187</v>
      </c>
    </row>
    <row r="1178" spans="1:9">
      <c r="A1178">
        <v>393</v>
      </c>
      <c r="B1178" t="s">
        <v>536</v>
      </c>
      <c r="C1178">
        <v>4</v>
      </c>
      <c r="D1178" t="s">
        <v>50</v>
      </c>
      <c r="E1178" t="s">
        <v>441</v>
      </c>
      <c r="F1178" t="s">
        <v>187</v>
      </c>
      <c r="G1178">
        <v>200000</v>
      </c>
      <c r="H1178">
        <v>250000</v>
      </c>
      <c r="I1178">
        <v>211716</v>
      </c>
    </row>
    <row r="1181" spans="1:9">
      <c r="A1181">
        <v>394</v>
      </c>
      <c r="B1181" t="s">
        <v>536</v>
      </c>
      <c r="C1181">
        <v>5</v>
      </c>
      <c r="D1181" t="s">
        <v>442</v>
      </c>
      <c r="E1181" t="s">
        <v>443</v>
      </c>
      <c r="F1181" t="s">
        <v>187</v>
      </c>
      <c r="G1181">
        <v>110000</v>
      </c>
      <c r="H1181">
        <v>160000</v>
      </c>
      <c r="I1181">
        <v>121720</v>
      </c>
    </row>
    <row r="1184" spans="1:9">
      <c r="A1184">
        <v>395</v>
      </c>
      <c r="B1184" t="s">
        <v>537</v>
      </c>
      <c r="C1184">
        <v>0</v>
      </c>
      <c r="D1184" t="s">
        <v>231</v>
      </c>
      <c r="E1184" t="s">
        <v>232</v>
      </c>
      <c r="F1184" t="s">
        <v>187</v>
      </c>
      <c r="G1184">
        <v>110000</v>
      </c>
      <c r="H1184">
        <v>160000</v>
      </c>
      <c r="I1184">
        <v>2251449</v>
      </c>
    </row>
    <row r="1187" spans="1:9">
      <c r="A1187">
        <v>396</v>
      </c>
      <c r="B1187" t="s">
        <v>537</v>
      </c>
      <c r="C1187">
        <v>1</v>
      </c>
      <c r="D1187" t="s">
        <v>51</v>
      </c>
      <c r="E1187" t="s">
        <v>439</v>
      </c>
      <c r="F1187" t="s">
        <v>187</v>
      </c>
      <c r="G1187">
        <v>200000</v>
      </c>
      <c r="H1187">
        <v>250000</v>
      </c>
      <c r="I1187">
        <v>211716</v>
      </c>
    </row>
    <row r="1190" spans="1:9">
      <c r="A1190">
        <v>397</v>
      </c>
      <c r="B1190" t="s">
        <v>537</v>
      </c>
      <c r="C1190">
        <v>2</v>
      </c>
      <c r="D1190" t="s">
        <v>53</v>
      </c>
      <c r="E1190" t="s">
        <v>440</v>
      </c>
      <c r="F1190" t="s">
        <v>187</v>
      </c>
      <c r="G1190">
        <v>110000</v>
      </c>
      <c r="H1190">
        <v>160000</v>
      </c>
      <c r="I1190">
        <v>38480</v>
      </c>
    </row>
    <row r="1193" spans="1:9">
      <c r="A1193">
        <v>398</v>
      </c>
      <c r="B1193" t="s">
        <v>537</v>
      </c>
      <c r="C1193">
        <v>3</v>
      </c>
      <c r="D1193" t="s">
        <v>189</v>
      </c>
      <c r="F1193" t="s">
        <v>187</v>
      </c>
    </row>
    <row r="1196" spans="1:9">
      <c r="A1196">
        <v>399</v>
      </c>
      <c r="B1196" t="s">
        <v>537</v>
      </c>
      <c r="C1196">
        <v>4</v>
      </c>
      <c r="D1196" t="s">
        <v>50</v>
      </c>
      <c r="E1196" t="s">
        <v>441</v>
      </c>
      <c r="F1196" t="s">
        <v>187</v>
      </c>
      <c r="G1196">
        <v>200000</v>
      </c>
      <c r="H1196">
        <v>250000</v>
      </c>
      <c r="I1196">
        <v>211716</v>
      </c>
    </row>
    <row r="1199" spans="1:9">
      <c r="A1199">
        <v>400</v>
      </c>
      <c r="B1199" t="s">
        <v>537</v>
      </c>
      <c r="C1199">
        <v>5</v>
      </c>
      <c r="D1199" t="s">
        <v>442</v>
      </c>
      <c r="E1199" t="s">
        <v>443</v>
      </c>
      <c r="F1199" t="s">
        <v>187</v>
      </c>
      <c r="G1199">
        <v>110000</v>
      </c>
      <c r="H1199">
        <v>160000</v>
      </c>
      <c r="I1199">
        <v>121720</v>
      </c>
    </row>
    <row r="1202" spans="1:9">
      <c r="A1202">
        <v>401</v>
      </c>
      <c r="B1202" t="s">
        <v>538</v>
      </c>
      <c r="C1202">
        <v>0</v>
      </c>
      <c r="D1202" t="s">
        <v>239</v>
      </c>
      <c r="E1202" t="s">
        <v>444</v>
      </c>
      <c r="F1202" t="s">
        <v>187</v>
      </c>
      <c r="G1202">
        <v>110000</v>
      </c>
      <c r="H1202">
        <v>160000</v>
      </c>
      <c r="I1202">
        <v>121428</v>
      </c>
    </row>
    <row r="1205" spans="1:9">
      <c r="A1205">
        <v>402</v>
      </c>
      <c r="B1205" t="s">
        <v>539</v>
      </c>
      <c r="C1205">
        <v>0</v>
      </c>
      <c r="D1205" t="s">
        <v>239</v>
      </c>
      <c r="E1205" t="s">
        <v>445</v>
      </c>
      <c r="F1205" t="s">
        <v>187</v>
      </c>
      <c r="G1205">
        <v>110000</v>
      </c>
      <c r="H1205">
        <v>160000</v>
      </c>
      <c r="I1205">
        <v>129311</v>
      </c>
    </row>
    <row r="1208" spans="1:9">
      <c r="A1208">
        <v>403</v>
      </c>
      <c r="B1208" t="s">
        <v>540</v>
      </c>
      <c r="C1208">
        <v>0</v>
      </c>
      <c r="D1208" t="s">
        <v>239</v>
      </c>
      <c r="E1208" t="s">
        <v>446</v>
      </c>
      <c r="F1208" t="s">
        <v>187</v>
      </c>
      <c r="G1208">
        <v>110000</v>
      </c>
      <c r="H1208">
        <v>160000</v>
      </c>
      <c r="I1208">
        <v>230272</v>
      </c>
    </row>
    <row r="1211" spans="1:9">
      <c r="A1211">
        <v>404</v>
      </c>
      <c r="B1211" t="s">
        <v>541</v>
      </c>
      <c r="C1211">
        <v>0</v>
      </c>
      <c r="D1211" t="s">
        <v>243</v>
      </c>
      <c r="E1211" t="s">
        <v>447</v>
      </c>
      <c r="F1211" t="s">
        <v>187</v>
      </c>
      <c r="G1211">
        <v>110000</v>
      </c>
      <c r="H1211">
        <v>160000</v>
      </c>
      <c r="I1211">
        <v>101510</v>
      </c>
    </row>
    <row r="1214" spans="1:9">
      <c r="A1214">
        <v>405</v>
      </c>
      <c r="B1214" t="s">
        <v>541</v>
      </c>
      <c r="C1214">
        <v>1</v>
      </c>
      <c r="D1214" t="s">
        <v>189</v>
      </c>
      <c r="F1214" t="s">
        <v>187</v>
      </c>
    </row>
    <row r="1217" spans="1:9">
      <c r="A1217">
        <v>406</v>
      </c>
      <c r="B1217" t="s">
        <v>541</v>
      </c>
      <c r="C1217">
        <v>2</v>
      </c>
      <c r="D1217" t="s">
        <v>89</v>
      </c>
      <c r="E1217" t="s">
        <v>448</v>
      </c>
      <c r="F1217" t="s">
        <v>187</v>
      </c>
      <c r="G1217">
        <v>200000</v>
      </c>
      <c r="H1217">
        <v>250000</v>
      </c>
      <c r="I1217">
        <v>148106</v>
      </c>
    </row>
    <row r="1220" spans="1:9">
      <c r="A1220">
        <v>407</v>
      </c>
      <c r="B1220" t="s">
        <v>541</v>
      </c>
      <c r="C1220">
        <v>3</v>
      </c>
      <c r="D1220" t="s">
        <v>53</v>
      </c>
      <c r="E1220" t="s">
        <v>449</v>
      </c>
      <c r="F1220" t="s">
        <v>187</v>
      </c>
      <c r="G1220">
        <v>110000</v>
      </c>
      <c r="H1220">
        <v>160000</v>
      </c>
      <c r="I1220">
        <v>150496</v>
      </c>
    </row>
    <row r="1223" spans="1:9">
      <c r="A1223">
        <v>408</v>
      </c>
      <c r="B1223" t="s">
        <v>541</v>
      </c>
      <c r="C1223">
        <v>4</v>
      </c>
      <c r="D1223" t="s">
        <v>88</v>
      </c>
      <c r="E1223" t="s">
        <v>450</v>
      </c>
      <c r="F1223" t="s">
        <v>187</v>
      </c>
      <c r="G1223">
        <v>200000</v>
      </c>
      <c r="H1223">
        <v>250000</v>
      </c>
      <c r="I1223">
        <v>244018</v>
      </c>
    </row>
    <row r="1226" spans="1:9">
      <c r="A1226">
        <v>409</v>
      </c>
      <c r="B1226" t="s">
        <v>541</v>
      </c>
      <c r="C1226">
        <v>5</v>
      </c>
      <c r="D1226" t="s">
        <v>442</v>
      </c>
      <c r="E1226" t="s">
        <v>451</v>
      </c>
      <c r="F1226" t="s">
        <v>187</v>
      </c>
      <c r="G1226">
        <v>110000</v>
      </c>
      <c r="H1226">
        <v>160000</v>
      </c>
      <c r="I1226">
        <v>170426</v>
      </c>
    </row>
    <row r="1229" spans="1:9">
      <c r="A1229">
        <v>410</v>
      </c>
      <c r="B1229" t="s">
        <v>542</v>
      </c>
      <c r="C1229">
        <v>0</v>
      </c>
      <c r="D1229" t="s">
        <v>243</v>
      </c>
      <c r="E1229" t="s">
        <v>447</v>
      </c>
      <c r="F1229" t="s">
        <v>187</v>
      </c>
      <c r="G1229">
        <v>110000</v>
      </c>
      <c r="H1229">
        <v>160000</v>
      </c>
      <c r="I1229">
        <v>101510</v>
      </c>
    </row>
    <row r="1232" spans="1:9">
      <c r="A1232">
        <v>411</v>
      </c>
      <c r="B1232" t="s">
        <v>542</v>
      </c>
      <c r="C1232">
        <v>1</v>
      </c>
      <c r="D1232" t="s">
        <v>189</v>
      </c>
      <c r="F1232" t="s">
        <v>187</v>
      </c>
    </row>
    <row r="1235" spans="1:9">
      <c r="A1235">
        <v>412</v>
      </c>
      <c r="B1235" t="s">
        <v>542</v>
      </c>
      <c r="C1235">
        <v>2</v>
      </c>
      <c r="D1235" t="s">
        <v>89</v>
      </c>
      <c r="E1235" t="s">
        <v>448</v>
      </c>
      <c r="F1235" t="s">
        <v>187</v>
      </c>
      <c r="G1235">
        <v>200000</v>
      </c>
      <c r="H1235">
        <v>250000</v>
      </c>
      <c r="I1235">
        <v>148106</v>
      </c>
    </row>
    <row r="1238" spans="1:9">
      <c r="A1238">
        <v>413</v>
      </c>
      <c r="B1238" t="s">
        <v>542</v>
      </c>
      <c r="C1238">
        <v>3</v>
      </c>
      <c r="D1238" t="s">
        <v>53</v>
      </c>
      <c r="E1238" t="s">
        <v>449</v>
      </c>
      <c r="F1238" t="s">
        <v>187</v>
      </c>
      <c r="G1238">
        <v>110000</v>
      </c>
      <c r="H1238">
        <v>160000</v>
      </c>
      <c r="I1238">
        <v>150496</v>
      </c>
    </row>
    <row r="1241" spans="1:9">
      <c r="A1241">
        <v>414</v>
      </c>
      <c r="B1241" t="s">
        <v>542</v>
      </c>
      <c r="C1241">
        <v>4</v>
      </c>
      <c r="D1241" t="s">
        <v>88</v>
      </c>
      <c r="E1241" t="s">
        <v>450</v>
      </c>
      <c r="F1241" t="s">
        <v>187</v>
      </c>
      <c r="G1241">
        <v>200000</v>
      </c>
      <c r="H1241">
        <v>250000</v>
      </c>
      <c r="I1241">
        <v>244018</v>
      </c>
    </row>
    <row r="1244" spans="1:9">
      <c r="A1244">
        <v>415</v>
      </c>
      <c r="B1244" t="s">
        <v>542</v>
      </c>
      <c r="C1244">
        <v>5</v>
      </c>
      <c r="D1244" t="s">
        <v>442</v>
      </c>
      <c r="E1244" t="s">
        <v>451</v>
      </c>
      <c r="F1244" t="s">
        <v>187</v>
      </c>
      <c r="G1244">
        <v>110000</v>
      </c>
      <c r="H1244">
        <v>160000</v>
      </c>
      <c r="I1244">
        <v>170426</v>
      </c>
    </row>
    <row r="1247" spans="1:9">
      <c r="A1247">
        <v>416</v>
      </c>
      <c r="B1247" t="s">
        <v>543</v>
      </c>
      <c r="C1247">
        <v>0</v>
      </c>
      <c r="D1247" t="s">
        <v>214</v>
      </c>
      <c r="E1247" t="s">
        <v>452</v>
      </c>
      <c r="F1247" t="s">
        <v>187</v>
      </c>
      <c r="G1247">
        <v>110000</v>
      </c>
      <c r="H1247">
        <v>160000</v>
      </c>
      <c r="I1247">
        <v>204926</v>
      </c>
    </row>
    <row r="1250" spans="1:9">
      <c r="A1250">
        <v>417</v>
      </c>
      <c r="B1250" t="s">
        <v>543</v>
      </c>
      <c r="C1250">
        <v>1</v>
      </c>
      <c r="D1250" t="s">
        <v>89</v>
      </c>
      <c r="E1250" t="s">
        <v>453</v>
      </c>
      <c r="F1250" t="s">
        <v>187</v>
      </c>
      <c r="G1250">
        <v>200000</v>
      </c>
      <c r="H1250">
        <v>250000</v>
      </c>
      <c r="I1250">
        <v>122693</v>
      </c>
    </row>
    <row r="1253" spans="1:9">
      <c r="A1253">
        <v>418</v>
      </c>
      <c r="B1253" t="s">
        <v>543</v>
      </c>
      <c r="C1253">
        <v>2</v>
      </c>
      <c r="D1253" t="s">
        <v>49</v>
      </c>
      <c r="E1253" t="s">
        <v>454</v>
      </c>
      <c r="F1253" t="s">
        <v>187</v>
      </c>
      <c r="G1253">
        <v>110000</v>
      </c>
      <c r="H1253">
        <v>160000</v>
      </c>
      <c r="I1253">
        <v>122693</v>
      </c>
    </row>
    <row r="1256" spans="1:9">
      <c r="A1256">
        <v>419</v>
      </c>
      <c r="B1256" t="s">
        <v>543</v>
      </c>
      <c r="C1256">
        <v>3</v>
      </c>
      <c r="D1256" t="s">
        <v>455</v>
      </c>
      <c r="E1256" t="s">
        <v>456</v>
      </c>
      <c r="F1256" t="s">
        <v>187</v>
      </c>
      <c r="G1256">
        <v>110000</v>
      </c>
      <c r="H1256">
        <v>160000</v>
      </c>
      <c r="I1256">
        <v>122693</v>
      </c>
    </row>
    <row r="1259" spans="1:9">
      <c r="A1259">
        <v>420</v>
      </c>
      <c r="B1259" t="s">
        <v>543</v>
      </c>
      <c r="C1259">
        <v>4</v>
      </c>
      <c r="D1259" t="s">
        <v>88</v>
      </c>
      <c r="E1259" t="s">
        <v>457</v>
      </c>
      <c r="F1259" t="s">
        <v>187</v>
      </c>
      <c r="G1259">
        <v>200000</v>
      </c>
      <c r="H1259">
        <v>250000</v>
      </c>
      <c r="I1259">
        <v>122693</v>
      </c>
    </row>
    <row r="1262" spans="1:9">
      <c r="A1262">
        <v>421</v>
      </c>
      <c r="B1262" t="s">
        <v>543</v>
      </c>
      <c r="C1262">
        <v>5</v>
      </c>
      <c r="D1262" t="s">
        <v>237</v>
      </c>
      <c r="E1262" t="s">
        <v>458</v>
      </c>
      <c r="F1262" t="s">
        <v>187</v>
      </c>
      <c r="G1262">
        <v>110000</v>
      </c>
      <c r="H1262">
        <v>160000</v>
      </c>
      <c r="I1262">
        <v>122693</v>
      </c>
    </row>
    <row r="1265" spans="1:9">
      <c r="A1265">
        <v>422</v>
      </c>
      <c r="B1265" t="s">
        <v>544</v>
      </c>
      <c r="C1265">
        <v>0</v>
      </c>
      <c r="D1265" t="s">
        <v>214</v>
      </c>
      <c r="E1265" t="s">
        <v>452</v>
      </c>
      <c r="F1265" t="s">
        <v>187</v>
      </c>
      <c r="G1265">
        <v>110000</v>
      </c>
      <c r="H1265">
        <v>160000</v>
      </c>
      <c r="I1265">
        <v>204926</v>
      </c>
    </row>
    <row r="1268" spans="1:9">
      <c r="A1268">
        <v>423</v>
      </c>
      <c r="B1268" t="s">
        <v>544</v>
      </c>
      <c r="C1268">
        <v>1</v>
      </c>
      <c r="D1268" t="s">
        <v>89</v>
      </c>
      <c r="E1268" t="s">
        <v>459</v>
      </c>
      <c r="F1268" t="s">
        <v>187</v>
      </c>
      <c r="G1268">
        <v>200000</v>
      </c>
      <c r="H1268">
        <v>250000</v>
      </c>
      <c r="I1268">
        <v>121403</v>
      </c>
    </row>
    <row r="1271" spans="1:9">
      <c r="A1271">
        <v>424</v>
      </c>
      <c r="B1271" t="s">
        <v>544</v>
      </c>
      <c r="C1271">
        <v>2</v>
      </c>
      <c r="D1271" t="s">
        <v>49</v>
      </c>
      <c r="E1271" t="s">
        <v>460</v>
      </c>
      <c r="F1271" t="s">
        <v>187</v>
      </c>
      <c r="G1271">
        <v>110000</v>
      </c>
      <c r="H1271">
        <v>160000</v>
      </c>
      <c r="I1271">
        <v>121403</v>
      </c>
    </row>
    <row r="1274" spans="1:9">
      <c r="A1274">
        <v>425</v>
      </c>
      <c r="B1274" t="s">
        <v>544</v>
      </c>
      <c r="C1274">
        <v>3</v>
      </c>
      <c r="D1274" t="s">
        <v>455</v>
      </c>
      <c r="E1274" t="s">
        <v>461</v>
      </c>
      <c r="F1274" t="s">
        <v>187</v>
      </c>
      <c r="G1274">
        <v>110000</v>
      </c>
      <c r="H1274">
        <v>160000</v>
      </c>
      <c r="I1274">
        <v>121403</v>
      </c>
    </row>
    <row r="1277" spans="1:9">
      <c r="A1277">
        <v>426</v>
      </c>
      <c r="B1277" t="s">
        <v>544</v>
      </c>
      <c r="C1277">
        <v>4</v>
      </c>
      <c r="D1277" t="s">
        <v>88</v>
      </c>
      <c r="E1277" t="s">
        <v>462</v>
      </c>
      <c r="F1277" t="s">
        <v>187</v>
      </c>
      <c r="G1277">
        <v>200000</v>
      </c>
      <c r="H1277">
        <v>250000</v>
      </c>
      <c r="I1277">
        <v>121403</v>
      </c>
    </row>
    <row r="1280" spans="1:9">
      <c r="A1280">
        <v>427</v>
      </c>
      <c r="B1280" t="s">
        <v>544</v>
      </c>
      <c r="C1280">
        <v>5</v>
      </c>
      <c r="D1280" t="s">
        <v>237</v>
      </c>
      <c r="E1280" t="s">
        <v>463</v>
      </c>
      <c r="F1280" t="s">
        <v>187</v>
      </c>
      <c r="G1280">
        <v>110000</v>
      </c>
      <c r="H1280">
        <v>160000</v>
      </c>
      <c r="I1280">
        <v>121403</v>
      </c>
    </row>
  </sheetData>
  <phoneticPr fontId="2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66"/>
  <sheetViews>
    <sheetView workbookViewId="0"/>
  </sheetViews>
  <sheetFormatPr defaultRowHeight="15" customHeight="1"/>
  <cols>
    <col min="1" max="1" width="7.28515625" style="353" customWidth="1"/>
    <col min="2" max="2" width="9.7109375" style="354" customWidth="1"/>
    <col min="3" max="3" width="22.140625" style="354" customWidth="1"/>
    <col min="4" max="19" width="11.85546875" style="354" customWidth="1"/>
    <col min="20" max="20" width="14.85546875" style="315" customWidth="1"/>
    <col min="21" max="21" width="9.140625" style="313"/>
    <col min="22" max="256" width="9.140625" style="316"/>
    <col min="257" max="257" width="7.28515625" style="316" customWidth="1"/>
    <col min="258" max="258" width="9.7109375" style="316" customWidth="1"/>
    <col min="259" max="259" width="22.140625" style="316" customWidth="1"/>
    <col min="260" max="275" width="11.85546875" style="316" customWidth="1"/>
    <col min="276" max="276" width="14.85546875" style="316" customWidth="1"/>
    <col min="277" max="512" width="9.140625" style="316"/>
    <col min="513" max="513" width="7.28515625" style="316" customWidth="1"/>
    <col min="514" max="514" width="9.7109375" style="316" customWidth="1"/>
    <col min="515" max="515" width="22.140625" style="316" customWidth="1"/>
    <col min="516" max="531" width="11.85546875" style="316" customWidth="1"/>
    <col min="532" max="532" width="14.85546875" style="316" customWidth="1"/>
    <col min="533" max="768" width="9.140625" style="316"/>
    <col min="769" max="769" width="7.28515625" style="316" customWidth="1"/>
    <col min="770" max="770" width="9.7109375" style="316" customWidth="1"/>
    <col min="771" max="771" width="22.140625" style="316" customWidth="1"/>
    <col min="772" max="787" width="11.85546875" style="316" customWidth="1"/>
    <col min="788" max="788" width="14.85546875" style="316" customWidth="1"/>
    <col min="789" max="1024" width="9.140625" style="316"/>
    <col min="1025" max="1025" width="7.28515625" style="316" customWidth="1"/>
    <col min="1026" max="1026" width="9.7109375" style="316" customWidth="1"/>
    <col min="1027" max="1027" width="22.140625" style="316" customWidth="1"/>
    <col min="1028" max="1043" width="11.85546875" style="316" customWidth="1"/>
    <col min="1044" max="1044" width="14.85546875" style="316" customWidth="1"/>
    <col min="1045" max="1280" width="9.140625" style="316"/>
    <col min="1281" max="1281" width="7.28515625" style="316" customWidth="1"/>
    <col min="1282" max="1282" width="9.7109375" style="316" customWidth="1"/>
    <col min="1283" max="1283" width="22.140625" style="316" customWidth="1"/>
    <col min="1284" max="1299" width="11.85546875" style="316" customWidth="1"/>
    <col min="1300" max="1300" width="14.85546875" style="316" customWidth="1"/>
    <col min="1301" max="1536" width="9.140625" style="316"/>
    <col min="1537" max="1537" width="7.28515625" style="316" customWidth="1"/>
    <col min="1538" max="1538" width="9.7109375" style="316" customWidth="1"/>
    <col min="1539" max="1539" width="22.140625" style="316" customWidth="1"/>
    <col min="1540" max="1555" width="11.85546875" style="316" customWidth="1"/>
    <col min="1556" max="1556" width="14.85546875" style="316" customWidth="1"/>
    <col min="1557" max="1792" width="9.140625" style="316"/>
    <col min="1793" max="1793" width="7.28515625" style="316" customWidth="1"/>
    <col min="1794" max="1794" width="9.7109375" style="316" customWidth="1"/>
    <col min="1795" max="1795" width="22.140625" style="316" customWidth="1"/>
    <col min="1796" max="1811" width="11.85546875" style="316" customWidth="1"/>
    <col min="1812" max="1812" width="14.85546875" style="316" customWidth="1"/>
    <col min="1813" max="2048" width="9.140625" style="316"/>
    <col min="2049" max="2049" width="7.28515625" style="316" customWidth="1"/>
    <col min="2050" max="2050" width="9.7109375" style="316" customWidth="1"/>
    <col min="2051" max="2051" width="22.140625" style="316" customWidth="1"/>
    <col min="2052" max="2067" width="11.85546875" style="316" customWidth="1"/>
    <col min="2068" max="2068" width="14.85546875" style="316" customWidth="1"/>
    <col min="2069" max="2304" width="9.140625" style="316"/>
    <col min="2305" max="2305" width="7.28515625" style="316" customWidth="1"/>
    <col min="2306" max="2306" width="9.7109375" style="316" customWidth="1"/>
    <col min="2307" max="2307" width="22.140625" style="316" customWidth="1"/>
    <col min="2308" max="2323" width="11.85546875" style="316" customWidth="1"/>
    <col min="2324" max="2324" width="14.85546875" style="316" customWidth="1"/>
    <col min="2325" max="2560" width="9.140625" style="316"/>
    <col min="2561" max="2561" width="7.28515625" style="316" customWidth="1"/>
    <col min="2562" max="2562" width="9.7109375" style="316" customWidth="1"/>
    <col min="2563" max="2563" width="22.140625" style="316" customWidth="1"/>
    <col min="2564" max="2579" width="11.85546875" style="316" customWidth="1"/>
    <col min="2580" max="2580" width="14.85546875" style="316" customWidth="1"/>
    <col min="2581" max="2816" width="9.140625" style="316"/>
    <col min="2817" max="2817" width="7.28515625" style="316" customWidth="1"/>
    <col min="2818" max="2818" width="9.7109375" style="316" customWidth="1"/>
    <col min="2819" max="2819" width="22.140625" style="316" customWidth="1"/>
    <col min="2820" max="2835" width="11.85546875" style="316" customWidth="1"/>
    <col min="2836" max="2836" width="14.85546875" style="316" customWidth="1"/>
    <col min="2837" max="3072" width="9.140625" style="316"/>
    <col min="3073" max="3073" width="7.28515625" style="316" customWidth="1"/>
    <col min="3074" max="3074" width="9.7109375" style="316" customWidth="1"/>
    <col min="3075" max="3075" width="22.140625" style="316" customWidth="1"/>
    <col min="3076" max="3091" width="11.85546875" style="316" customWidth="1"/>
    <col min="3092" max="3092" width="14.85546875" style="316" customWidth="1"/>
    <col min="3093" max="3328" width="9.140625" style="316"/>
    <col min="3329" max="3329" width="7.28515625" style="316" customWidth="1"/>
    <col min="3330" max="3330" width="9.7109375" style="316" customWidth="1"/>
    <col min="3331" max="3331" width="22.140625" style="316" customWidth="1"/>
    <col min="3332" max="3347" width="11.85546875" style="316" customWidth="1"/>
    <col min="3348" max="3348" width="14.85546875" style="316" customWidth="1"/>
    <col min="3349" max="3584" width="9.140625" style="316"/>
    <col min="3585" max="3585" width="7.28515625" style="316" customWidth="1"/>
    <col min="3586" max="3586" width="9.7109375" style="316" customWidth="1"/>
    <col min="3587" max="3587" width="22.140625" style="316" customWidth="1"/>
    <col min="3588" max="3603" width="11.85546875" style="316" customWidth="1"/>
    <col min="3604" max="3604" width="14.85546875" style="316" customWidth="1"/>
    <col min="3605" max="3840" width="9.140625" style="316"/>
    <col min="3841" max="3841" width="7.28515625" style="316" customWidth="1"/>
    <col min="3842" max="3842" width="9.7109375" style="316" customWidth="1"/>
    <col min="3843" max="3843" width="22.140625" style="316" customWidth="1"/>
    <col min="3844" max="3859" width="11.85546875" style="316" customWidth="1"/>
    <col min="3860" max="3860" width="14.85546875" style="316" customWidth="1"/>
    <col min="3861" max="4096" width="9.140625" style="316"/>
    <col min="4097" max="4097" width="7.28515625" style="316" customWidth="1"/>
    <col min="4098" max="4098" width="9.7109375" style="316" customWidth="1"/>
    <col min="4099" max="4099" width="22.140625" style="316" customWidth="1"/>
    <col min="4100" max="4115" width="11.85546875" style="316" customWidth="1"/>
    <col min="4116" max="4116" width="14.85546875" style="316" customWidth="1"/>
    <col min="4117" max="4352" width="9.140625" style="316"/>
    <col min="4353" max="4353" width="7.28515625" style="316" customWidth="1"/>
    <col min="4354" max="4354" width="9.7109375" style="316" customWidth="1"/>
    <col min="4355" max="4355" width="22.140625" style="316" customWidth="1"/>
    <col min="4356" max="4371" width="11.85546875" style="316" customWidth="1"/>
    <col min="4372" max="4372" width="14.85546875" style="316" customWidth="1"/>
    <col min="4373" max="4608" width="9.140625" style="316"/>
    <col min="4609" max="4609" width="7.28515625" style="316" customWidth="1"/>
    <col min="4610" max="4610" width="9.7109375" style="316" customWidth="1"/>
    <col min="4611" max="4611" width="22.140625" style="316" customWidth="1"/>
    <col min="4612" max="4627" width="11.85546875" style="316" customWidth="1"/>
    <col min="4628" max="4628" width="14.85546875" style="316" customWidth="1"/>
    <col min="4629" max="4864" width="9.140625" style="316"/>
    <col min="4865" max="4865" width="7.28515625" style="316" customWidth="1"/>
    <col min="4866" max="4866" width="9.7109375" style="316" customWidth="1"/>
    <col min="4867" max="4867" width="22.140625" style="316" customWidth="1"/>
    <col min="4868" max="4883" width="11.85546875" style="316" customWidth="1"/>
    <col min="4884" max="4884" width="14.85546875" style="316" customWidth="1"/>
    <col min="4885" max="5120" width="9.140625" style="316"/>
    <col min="5121" max="5121" width="7.28515625" style="316" customWidth="1"/>
    <col min="5122" max="5122" width="9.7109375" style="316" customWidth="1"/>
    <col min="5123" max="5123" width="22.140625" style="316" customWidth="1"/>
    <col min="5124" max="5139" width="11.85546875" style="316" customWidth="1"/>
    <col min="5140" max="5140" width="14.85546875" style="316" customWidth="1"/>
    <col min="5141" max="5376" width="9.140625" style="316"/>
    <col min="5377" max="5377" width="7.28515625" style="316" customWidth="1"/>
    <col min="5378" max="5378" width="9.7109375" style="316" customWidth="1"/>
    <col min="5379" max="5379" width="22.140625" style="316" customWidth="1"/>
    <col min="5380" max="5395" width="11.85546875" style="316" customWidth="1"/>
    <col min="5396" max="5396" width="14.85546875" style="316" customWidth="1"/>
    <col min="5397" max="5632" width="9.140625" style="316"/>
    <col min="5633" max="5633" width="7.28515625" style="316" customWidth="1"/>
    <col min="5634" max="5634" width="9.7109375" style="316" customWidth="1"/>
    <col min="5635" max="5635" width="22.140625" style="316" customWidth="1"/>
    <col min="5636" max="5651" width="11.85546875" style="316" customWidth="1"/>
    <col min="5652" max="5652" width="14.85546875" style="316" customWidth="1"/>
    <col min="5653" max="5888" width="9.140625" style="316"/>
    <col min="5889" max="5889" width="7.28515625" style="316" customWidth="1"/>
    <col min="5890" max="5890" width="9.7109375" style="316" customWidth="1"/>
    <col min="5891" max="5891" width="22.140625" style="316" customWidth="1"/>
    <col min="5892" max="5907" width="11.85546875" style="316" customWidth="1"/>
    <col min="5908" max="5908" width="14.85546875" style="316" customWidth="1"/>
    <col min="5909" max="6144" width="9.140625" style="316"/>
    <col min="6145" max="6145" width="7.28515625" style="316" customWidth="1"/>
    <col min="6146" max="6146" width="9.7109375" style="316" customWidth="1"/>
    <col min="6147" max="6147" width="22.140625" style="316" customWidth="1"/>
    <col min="6148" max="6163" width="11.85546875" style="316" customWidth="1"/>
    <col min="6164" max="6164" width="14.85546875" style="316" customWidth="1"/>
    <col min="6165" max="6400" width="9.140625" style="316"/>
    <col min="6401" max="6401" width="7.28515625" style="316" customWidth="1"/>
    <col min="6402" max="6402" width="9.7109375" style="316" customWidth="1"/>
    <col min="6403" max="6403" width="22.140625" style="316" customWidth="1"/>
    <col min="6404" max="6419" width="11.85546875" style="316" customWidth="1"/>
    <col min="6420" max="6420" width="14.85546875" style="316" customWidth="1"/>
    <col min="6421" max="6656" width="9.140625" style="316"/>
    <col min="6657" max="6657" width="7.28515625" style="316" customWidth="1"/>
    <col min="6658" max="6658" width="9.7109375" style="316" customWidth="1"/>
    <col min="6659" max="6659" width="22.140625" style="316" customWidth="1"/>
    <col min="6660" max="6675" width="11.85546875" style="316" customWidth="1"/>
    <col min="6676" max="6676" width="14.85546875" style="316" customWidth="1"/>
    <col min="6677" max="6912" width="9.140625" style="316"/>
    <col min="6913" max="6913" width="7.28515625" style="316" customWidth="1"/>
    <col min="6914" max="6914" width="9.7109375" style="316" customWidth="1"/>
    <col min="6915" max="6915" width="22.140625" style="316" customWidth="1"/>
    <col min="6916" max="6931" width="11.85546875" style="316" customWidth="1"/>
    <col min="6932" max="6932" width="14.85546875" style="316" customWidth="1"/>
    <col min="6933" max="7168" width="9.140625" style="316"/>
    <col min="7169" max="7169" width="7.28515625" style="316" customWidth="1"/>
    <col min="7170" max="7170" width="9.7109375" style="316" customWidth="1"/>
    <col min="7171" max="7171" width="22.140625" style="316" customWidth="1"/>
    <col min="7172" max="7187" width="11.85546875" style="316" customWidth="1"/>
    <col min="7188" max="7188" width="14.85546875" style="316" customWidth="1"/>
    <col min="7189" max="7424" width="9.140625" style="316"/>
    <col min="7425" max="7425" width="7.28515625" style="316" customWidth="1"/>
    <col min="7426" max="7426" width="9.7109375" style="316" customWidth="1"/>
    <col min="7427" max="7427" width="22.140625" style="316" customWidth="1"/>
    <col min="7428" max="7443" width="11.85546875" style="316" customWidth="1"/>
    <col min="7444" max="7444" width="14.85546875" style="316" customWidth="1"/>
    <col min="7445" max="7680" width="9.140625" style="316"/>
    <col min="7681" max="7681" width="7.28515625" style="316" customWidth="1"/>
    <col min="7682" max="7682" width="9.7109375" style="316" customWidth="1"/>
    <col min="7683" max="7683" width="22.140625" style="316" customWidth="1"/>
    <col min="7684" max="7699" width="11.85546875" style="316" customWidth="1"/>
    <col min="7700" max="7700" width="14.85546875" style="316" customWidth="1"/>
    <col min="7701" max="7936" width="9.140625" style="316"/>
    <col min="7937" max="7937" width="7.28515625" style="316" customWidth="1"/>
    <col min="7938" max="7938" width="9.7109375" style="316" customWidth="1"/>
    <col min="7939" max="7939" width="22.140625" style="316" customWidth="1"/>
    <col min="7940" max="7955" width="11.85546875" style="316" customWidth="1"/>
    <col min="7956" max="7956" width="14.85546875" style="316" customWidth="1"/>
    <col min="7957" max="8192" width="9.140625" style="316"/>
    <col min="8193" max="8193" width="7.28515625" style="316" customWidth="1"/>
    <col min="8194" max="8194" width="9.7109375" style="316" customWidth="1"/>
    <col min="8195" max="8195" width="22.140625" style="316" customWidth="1"/>
    <col min="8196" max="8211" width="11.85546875" style="316" customWidth="1"/>
    <col min="8212" max="8212" width="14.85546875" style="316" customWidth="1"/>
    <col min="8213" max="8448" width="9.140625" style="316"/>
    <col min="8449" max="8449" width="7.28515625" style="316" customWidth="1"/>
    <col min="8450" max="8450" width="9.7109375" style="316" customWidth="1"/>
    <col min="8451" max="8451" width="22.140625" style="316" customWidth="1"/>
    <col min="8452" max="8467" width="11.85546875" style="316" customWidth="1"/>
    <col min="8468" max="8468" width="14.85546875" style="316" customWidth="1"/>
    <col min="8469" max="8704" width="9.140625" style="316"/>
    <col min="8705" max="8705" width="7.28515625" style="316" customWidth="1"/>
    <col min="8706" max="8706" width="9.7109375" style="316" customWidth="1"/>
    <col min="8707" max="8707" width="22.140625" style="316" customWidth="1"/>
    <col min="8708" max="8723" width="11.85546875" style="316" customWidth="1"/>
    <col min="8724" max="8724" width="14.85546875" style="316" customWidth="1"/>
    <col min="8725" max="8960" width="9.140625" style="316"/>
    <col min="8961" max="8961" width="7.28515625" style="316" customWidth="1"/>
    <col min="8962" max="8962" width="9.7109375" style="316" customWidth="1"/>
    <col min="8963" max="8963" width="22.140625" style="316" customWidth="1"/>
    <col min="8964" max="8979" width="11.85546875" style="316" customWidth="1"/>
    <col min="8980" max="8980" width="14.85546875" style="316" customWidth="1"/>
    <col min="8981" max="9216" width="9.140625" style="316"/>
    <col min="9217" max="9217" width="7.28515625" style="316" customWidth="1"/>
    <col min="9218" max="9218" width="9.7109375" style="316" customWidth="1"/>
    <col min="9219" max="9219" width="22.140625" style="316" customWidth="1"/>
    <col min="9220" max="9235" width="11.85546875" style="316" customWidth="1"/>
    <col min="9236" max="9236" width="14.85546875" style="316" customWidth="1"/>
    <col min="9237" max="9472" width="9.140625" style="316"/>
    <col min="9473" max="9473" width="7.28515625" style="316" customWidth="1"/>
    <col min="9474" max="9474" width="9.7109375" style="316" customWidth="1"/>
    <col min="9475" max="9475" width="22.140625" style="316" customWidth="1"/>
    <col min="9476" max="9491" width="11.85546875" style="316" customWidth="1"/>
    <col min="9492" max="9492" width="14.85546875" style="316" customWidth="1"/>
    <col min="9493" max="9728" width="9.140625" style="316"/>
    <col min="9729" max="9729" width="7.28515625" style="316" customWidth="1"/>
    <col min="9730" max="9730" width="9.7109375" style="316" customWidth="1"/>
    <col min="9731" max="9731" width="22.140625" style="316" customWidth="1"/>
    <col min="9732" max="9747" width="11.85546875" style="316" customWidth="1"/>
    <col min="9748" max="9748" width="14.85546875" style="316" customWidth="1"/>
    <col min="9749" max="9984" width="9.140625" style="316"/>
    <col min="9985" max="9985" width="7.28515625" style="316" customWidth="1"/>
    <col min="9986" max="9986" width="9.7109375" style="316" customWidth="1"/>
    <col min="9987" max="9987" width="22.140625" style="316" customWidth="1"/>
    <col min="9988" max="10003" width="11.85546875" style="316" customWidth="1"/>
    <col min="10004" max="10004" width="14.85546875" style="316" customWidth="1"/>
    <col min="10005" max="10240" width="9.140625" style="316"/>
    <col min="10241" max="10241" width="7.28515625" style="316" customWidth="1"/>
    <col min="10242" max="10242" width="9.7109375" style="316" customWidth="1"/>
    <col min="10243" max="10243" width="22.140625" style="316" customWidth="1"/>
    <col min="10244" max="10259" width="11.85546875" style="316" customWidth="1"/>
    <col min="10260" max="10260" width="14.85546875" style="316" customWidth="1"/>
    <col min="10261" max="10496" width="9.140625" style="316"/>
    <col min="10497" max="10497" width="7.28515625" style="316" customWidth="1"/>
    <col min="10498" max="10498" width="9.7109375" style="316" customWidth="1"/>
    <col min="10499" max="10499" width="22.140625" style="316" customWidth="1"/>
    <col min="10500" max="10515" width="11.85546875" style="316" customWidth="1"/>
    <col min="10516" max="10516" width="14.85546875" style="316" customWidth="1"/>
    <col min="10517" max="10752" width="9.140625" style="316"/>
    <col min="10753" max="10753" width="7.28515625" style="316" customWidth="1"/>
    <col min="10754" max="10754" width="9.7109375" style="316" customWidth="1"/>
    <col min="10755" max="10755" width="22.140625" style="316" customWidth="1"/>
    <col min="10756" max="10771" width="11.85546875" style="316" customWidth="1"/>
    <col min="10772" max="10772" width="14.85546875" style="316" customWidth="1"/>
    <col min="10773" max="11008" width="9.140625" style="316"/>
    <col min="11009" max="11009" width="7.28515625" style="316" customWidth="1"/>
    <col min="11010" max="11010" width="9.7109375" style="316" customWidth="1"/>
    <col min="11011" max="11011" width="22.140625" style="316" customWidth="1"/>
    <col min="11012" max="11027" width="11.85546875" style="316" customWidth="1"/>
    <col min="11028" max="11028" width="14.85546875" style="316" customWidth="1"/>
    <col min="11029" max="11264" width="9.140625" style="316"/>
    <col min="11265" max="11265" width="7.28515625" style="316" customWidth="1"/>
    <col min="11266" max="11266" width="9.7109375" style="316" customWidth="1"/>
    <col min="11267" max="11267" width="22.140625" style="316" customWidth="1"/>
    <col min="11268" max="11283" width="11.85546875" style="316" customWidth="1"/>
    <col min="11284" max="11284" width="14.85546875" style="316" customWidth="1"/>
    <col min="11285" max="11520" width="9.140625" style="316"/>
    <col min="11521" max="11521" width="7.28515625" style="316" customWidth="1"/>
    <col min="11522" max="11522" width="9.7109375" style="316" customWidth="1"/>
    <col min="11523" max="11523" width="22.140625" style="316" customWidth="1"/>
    <col min="11524" max="11539" width="11.85546875" style="316" customWidth="1"/>
    <col min="11540" max="11540" width="14.85546875" style="316" customWidth="1"/>
    <col min="11541" max="11776" width="9.140625" style="316"/>
    <col min="11777" max="11777" width="7.28515625" style="316" customWidth="1"/>
    <col min="11778" max="11778" width="9.7109375" style="316" customWidth="1"/>
    <col min="11779" max="11779" width="22.140625" style="316" customWidth="1"/>
    <col min="11780" max="11795" width="11.85546875" style="316" customWidth="1"/>
    <col min="11796" max="11796" width="14.85546875" style="316" customWidth="1"/>
    <col min="11797" max="12032" width="9.140625" style="316"/>
    <col min="12033" max="12033" width="7.28515625" style="316" customWidth="1"/>
    <col min="12034" max="12034" width="9.7109375" style="316" customWidth="1"/>
    <col min="12035" max="12035" width="22.140625" style="316" customWidth="1"/>
    <col min="12036" max="12051" width="11.85546875" style="316" customWidth="1"/>
    <col min="12052" max="12052" width="14.85546875" style="316" customWidth="1"/>
    <col min="12053" max="12288" width="9.140625" style="316"/>
    <col min="12289" max="12289" width="7.28515625" style="316" customWidth="1"/>
    <col min="12290" max="12290" width="9.7109375" style="316" customWidth="1"/>
    <col min="12291" max="12291" width="22.140625" style="316" customWidth="1"/>
    <col min="12292" max="12307" width="11.85546875" style="316" customWidth="1"/>
    <col min="12308" max="12308" width="14.85546875" style="316" customWidth="1"/>
    <col min="12309" max="12544" width="9.140625" style="316"/>
    <col min="12545" max="12545" width="7.28515625" style="316" customWidth="1"/>
    <col min="12546" max="12546" width="9.7109375" style="316" customWidth="1"/>
    <col min="12547" max="12547" width="22.140625" style="316" customWidth="1"/>
    <col min="12548" max="12563" width="11.85546875" style="316" customWidth="1"/>
    <col min="12564" max="12564" width="14.85546875" style="316" customWidth="1"/>
    <col min="12565" max="12800" width="9.140625" style="316"/>
    <col min="12801" max="12801" width="7.28515625" style="316" customWidth="1"/>
    <col min="12802" max="12802" width="9.7109375" style="316" customWidth="1"/>
    <col min="12803" max="12803" width="22.140625" style="316" customWidth="1"/>
    <col min="12804" max="12819" width="11.85546875" style="316" customWidth="1"/>
    <col min="12820" max="12820" width="14.85546875" style="316" customWidth="1"/>
    <col min="12821" max="13056" width="9.140625" style="316"/>
    <col min="13057" max="13057" width="7.28515625" style="316" customWidth="1"/>
    <col min="13058" max="13058" width="9.7109375" style="316" customWidth="1"/>
    <col min="13059" max="13059" width="22.140625" style="316" customWidth="1"/>
    <col min="13060" max="13075" width="11.85546875" style="316" customWidth="1"/>
    <col min="13076" max="13076" width="14.85546875" style="316" customWidth="1"/>
    <col min="13077" max="13312" width="9.140625" style="316"/>
    <col min="13313" max="13313" width="7.28515625" style="316" customWidth="1"/>
    <col min="13314" max="13314" width="9.7109375" style="316" customWidth="1"/>
    <col min="13315" max="13315" width="22.140625" style="316" customWidth="1"/>
    <col min="13316" max="13331" width="11.85546875" style="316" customWidth="1"/>
    <col min="13332" max="13332" width="14.85546875" style="316" customWidth="1"/>
    <col min="13333" max="13568" width="9.140625" style="316"/>
    <col min="13569" max="13569" width="7.28515625" style="316" customWidth="1"/>
    <col min="13570" max="13570" width="9.7109375" style="316" customWidth="1"/>
    <col min="13571" max="13571" width="22.140625" style="316" customWidth="1"/>
    <col min="13572" max="13587" width="11.85546875" style="316" customWidth="1"/>
    <col min="13588" max="13588" width="14.85546875" style="316" customWidth="1"/>
    <col min="13589" max="13824" width="9.140625" style="316"/>
    <col min="13825" max="13825" width="7.28515625" style="316" customWidth="1"/>
    <col min="13826" max="13826" width="9.7109375" style="316" customWidth="1"/>
    <col min="13827" max="13827" width="22.140625" style="316" customWidth="1"/>
    <col min="13828" max="13843" width="11.85546875" style="316" customWidth="1"/>
    <col min="13844" max="13844" width="14.85546875" style="316" customWidth="1"/>
    <col min="13845" max="14080" width="9.140625" style="316"/>
    <col min="14081" max="14081" width="7.28515625" style="316" customWidth="1"/>
    <col min="14082" max="14082" width="9.7109375" style="316" customWidth="1"/>
    <col min="14083" max="14083" width="22.140625" style="316" customWidth="1"/>
    <col min="14084" max="14099" width="11.85546875" style="316" customWidth="1"/>
    <col min="14100" max="14100" width="14.85546875" style="316" customWidth="1"/>
    <col min="14101" max="14336" width="9.140625" style="316"/>
    <col min="14337" max="14337" width="7.28515625" style="316" customWidth="1"/>
    <col min="14338" max="14338" width="9.7109375" style="316" customWidth="1"/>
    <col min="14339" max="14339" width="22.140625" style="316" customWidth="1"/>
    <col min="14340" max="14355" width="11.85546875" style="316" customWidth="1"/>
    <col min="14356" max="14356" width="14.85546875" style="316" customWidth="1"/>
    <col min="14357" max="14592" width="9.140625" style="316"/>
    <col min="14593" max="14593" width="7.28515625" style="316" customWidth="1"/>
    <col min="14594" max="14594" width="9.7109375" style="316" customWidth="1"/>
    <col min="14595" max="14595" width="22.140625" style="316" customWidth="1"/>
    <col min="14596" max="14611" width="11.85546875" style="316" customWidth="1"/>
    <col min="14612" max="14612" width="14.85546875" style="316" customWidth="1"/>
    <col min="14613" max="14848" width="9.140625" style="316"/>
    <col min="14849" max="14849" width="7.28515625" style="316" customWidth="1"/>
    <col min="14850" max="14850" width="9.7109375" style="316" customWidth="1"/>
    <col min="14851" max="14851" width="22.140625" style="316" customWidth="1"/>
    <col min="14852" max="14867" width="11.85546875" style="316" customWidth="1"/>
    <col min="14868" max="14868" width="14.85546875" style="316" customWidth="1"/>
    <col min="14869" max="15104" width="9.140625" style="316"/>
    <col min="15105" max="15105" width="7.28515625" style="316" customWidth="1"/>
    <col min="15106" max="15106" width="9.7109375" style="316" customWidth="1"/>
    <col min="15107" max="15107" width="22.140625" style="316" customWidth="1"/>
    <col min="15108" max="15123" width="11.85546875" style="316" customWidth="1"/>
    <col min="15124" max="15124" width="14.85546875" style="316" customWidth="1"/>
    <col min="15125" max="15360" width="9.140625" style="316"/>
    <col min="15361" max="15361" width="7.28515625" style="316" customWidth="1"/>
    <col min="15362" max="15362" width="9.7109375" style="316" customWidth="1"/>
    <col min="15363" max="15363" width="22.140625" style="316" customWidth="1"/>
    <col min="15364" max="15379" width="11.85546875" style="316" customWidth="1"/>
    <col min="15380" max="15380" width="14.85546875" style="316" customWidth="1"/>
    <col min="15381" max="15616" width="9.140625" style="316"/>
    <col min="15617" max="15617" width="7.28515625" style="316" customWidth="1"/>
    <col min="15618" max="15618" width="9.7109375" style="316" customWidth="1"/>
    <col min="15619" max="15619" width="22.140625" style="316" customWidth="1"/>
    <col min="15620" max="15635" width="11.85546875" style="316" customWidth="1"/>
    <col min="15636" max="15636" width="14.85546875" style="316" customWidth="1"/>
    <col min="15637" max="15872" width="9.140625" style="316"/>
    <col min="15873" max="15873" width="7.28515625" style="316" customWidth="1"/>
    <col min="15874" max="15874" width="9.7109375" style="316" customWidth="1"/>
    <col min="15875" max="15875" width="22.140625" style="316" customWidth="1"/>
    <col min="15876" max="15891" width="11.85546875" style="316" customWidth="1"/>
    <col min="15892" max="15892" width="14.85546875" style="316" customWidth="1"/>
    <col min="15893" max="16128" width="9.140625" style="316"/>
    <col min="16129" max="16129" width="7.28515625" style="316" customWidth="1"/>
    <col min="16130" max="16130" width="9.7109375" style="316" customWidth="1"/>
    <col min="16131" max="16131" width="22.140625" style="316" customWidth="1"/>
    <col min="16132" max="16147" width="11.85546875" style="316" customWidth="1"/>
    <col min="16148" max="16148" width="14.85546875" style="316" customWidth="1"/>
    <col min="16149" max="16384" width="9.140625" style="316"/>
  </cols>
  <sheetData>
    <row r="1" spans="1:21" ht="15" customHeight="1">
      <c r="A1" s="317"/>
      <c r="B1" s="318"/>
      <c r="C1" s="319"/>
      <c r="D1" s="320"/>
      <c r="E1" s="321" t="s">
        <v>549</v>
      </c>
      <c r="F1" s="322">
        <v>5</v>
      </c>
      <c r="G1" s="322">
        <v>6</v>
      </c>
      <c r="H1" s="323">
        <v>7</v>
      </c>
      <c r="I1" s="324">
        <v>8</v>
      </c>
      <c r="J1" s="324">
        <v>9</v>
      </c>
      <c r="K1" s="325" t="s">
        <v>550</v>
      </c>
      <c r="L1" s="323">
        <v>10</v>
      </c>
      <c r="M1" s="322">
        <v>11</v>
      </c>
      <c r="N1" s="322">
        <v>12</v>
      </c>
      <c r="O1" s="321" t="s">
        <v>551</v>
      </c>
      <c r="P1" s="322">
        <v>2</v>
      </c>
      <c r="Q1" s="322">
        <v>3</v>
      </c>
      <c r="R1" s="325" t="s">
        <v>552</v>
      </c>
      <c r="S1" s="325" t="s">
        <v>553</v>
      </c>
    </row>
    <row r="2" spans="1:21" ht="15" customHeight="1">
      <c r="A2" s="317" t="s">
        <v>554</v>
      </c>
      <c r="B2" s="318"/>
      <c r="C2" s="319"/>
      <c r="D2" s="819" t="s">
        <v>555</v>
      </c>
      <c r="E2" s="326">
        <v>43</v>
      </c>
      <c r="F2" s="326">
        <v>32</v>
      </c>
      <c r="G2" s="326">
        <v>44</v>
      </c>
      <c r="H2" s="326">
        <v>44</v>
      </c>
      <c r="I2" s="326">
        <v>34</v>
      </c>
      <c r="J2" s="326">
        <v>43</v>
      </c>
      <c r="K2" s="327">
        <v>240</v>
      </c>
      <c r="L2" s="326">
        <v>43</v>
      </c>
      <c r="M2" s="326">
        <v>44</v>
      </c>
      <c r="N2" s="326">
        <v>40</v>
      </c>
      <c r="O2" s="326">
        <v>36</v>
      </c>
      <c r="P2" s="326">
        <v>40</v>
      </c>
      <c r="Q2" s="326">
        <v>45</v>
      </c>
      <c r="R2" s="327">
        <v>248</v>
      </c>
      <c r="S2" s="327">
        <v>488</v>
      </c>
    </row>
    <row r="3" spans="1:21" ht="15" customHeight="1">
      <c r="A3" s="317" t="s">
        <v>556</v>
      </c>
      <c r="B3" s="318"/>
      <c r="C3" s="319"/>
      <c r="D3" s="820"/>
      <c r="E3" s="326">
        <v>38</v>
      </c>
      <c r="F3" s="326">
        <v>30</v>
      </c>
      <c r="G3" s="326">
        <v>50</v>
      </c>
      <c r="H3" s="326">
        <v>40</v>
      </c>
      <c r="I3" s="326">
        <v>30</v>
      </c>
      <c r="J3" s="326">
        <v>50</v>
      </c>
      <c r="K3" s="327">
        <v>238</v>
      </c>
      <c r="L3" s="326">
        <v>40</v>
      </c>
      <c r="M3" s="326">
        <v>40</v>
      </c>
      <c r="N3" s="326">
        <v>44</v>
      </c>
      <c r="O3" s="326">
        <v>34</v>
      </c>
      <c r="P3" s="326">
        <v>40</v>
      </c>
      <c r="Q3" s="326">
        <v>50</v>
      </c>
      <c r="R3" s="327">
        <v>248</v>
      </c>
      <c r="S3" s="327">
        <v>486</v>
      </c>
      <c r="U3" s="313" t="s">
        <v>557</v>
      </c>
    </row>
    <row r="4" spans="1:21" ht="15" customHeight="1">
      <c r="A4" s="818"/>
      <c r="B4" s="333"/>
      <c r="C4" s="328"/>
      <c r="D4" s="329" t="s">
        <v>558</v>
      </c>
      <c r="E4" s="330">
        <v>2209.9736842105262</v>
      </c>
      <c r="F4" s="330">
        <v>311.92529348986125</v>
      </c>
      <c r="G4" s="330">
        <v>2547</v>
      </c>
      <c r="H4" s="330">
        <v>2825</v>
      </c>
      <c r="I4" s="330">
        <v>1840</v>
      </c>
      <c r="J4" s="330">
        <v>2961</v>
      </c>
      <c r="K4" s="331">
        <v>12694.898977700388</v>
      </c>
      <c r="L4" s="330">
        <v>871</v>
      </c>
      <c r="M4" s="330">
        <v>720.13359073359072</v>
      </c>
      <c r="N4" s="330">
        <v>915.4545454545455</v>
      </c>
      <c r="O4" s="330">
        <v>2665.0588235294117</v>
      </c>
      <c r="P4" s="330">
        <v>4182</v>
      </c>
      <c r="Q4" s="330">
        <v>4746.6000000000004</v>
      </c>
      <c r="R4" s="331">
        <v>14100.246959717548</v>
      </c>
      <c r="S4" s="331">
        <v>26795.145937417936</v>
      </c>
    </row>
    <row r="5" spans="1:21" ht="15" customHeight="1">
      <c r="A5" s="818"/>
      <c r="B5" s="339"/>
      <c r="C5" s="340" t="s">
        <v>561</v>
      </c>
      <c r="D5" s="329" t="s">
        <v>559</v>
      </c>
      <c r="E5" s="334">
        <v>2209.9736842105262</v>
      </c>
      <c r="F5" s="334">
        <v>338.13333333333333</v>
      </c>
      <c r="G5" s="334">
        <v>2461</v>
      </c>
      <c r="H5" s="334">
        <v>2889</v>
      </c>
      <c r="I5" s="334">
        <v>2409</v>
      </c>
      <c r="J5" s="334">
        <v>3208</v>
      </c>
      <c r="K5" s="335">
        <v>13515.10701754386</v>
      </c>
      <c r="L5" s="334">
        <v>1886.0000000000002</v>
      </c>
      <c r="M5" s="334">
        <v>2336.0000000000005</v>
      </c>
      <c r="N5" s="334">
        <v>2738</v>
      </c>
      <c r="O5" s="334">
        <v>4240</v>
      </c>
      <c r="P5" s="334">
        <v>4082</v>
      </c>
      <c r="Q5" s="334">
        <v>3959</v>
      </c>
      <c r="R5" s="336">
        <v>19241</v>
      </c>
      <c r="S5" s="336">
        <v>32756.107017543858</v>
      </c>
      <c r="U5" s="314"/>
    </row>
    <row r="6" spans="1:21" ht="15" customHeight="1">
      <c r="A6" s="818"/>
      <c r="B6" s="333"/>
      <c r="C6" s="337" t="s">
        <v>562</v>
      </c>
      <c r="D6" s="329" t="s">
        <v>560</v>
      </c>
      <c r="E6" s="334">
        <v>3238.8304093567249</v>
      </c>
      <c r="F6" s="334">
        <v>2576</v>
      </c>
      <c r="G6" s="334">
        <v>3542.9999999999995</v>
      </c>
      <c r="H6" s="334">
        <v>3542.9999999999995</v>
      </c>
      <c r="I6" s="334">
        <v>2737</v>
      </c>
      <c r="J6" s="334">
        <v>3543</v>
      </c>
      <c r="K6" s="335">
        <v>19180.830409356724</v>
      </c>
      <c r="L6" s="334">
        <v>3220</v>
      </c>
      <c r="M6" s="334">
        <v>3542.9999999999995</v>
      </c>
      <c r="N6" s="334">
        <v>3235.4066985645936</v>
      </c>
      <c r="O6" s="334">
        <v>3220</v>
      </c>
      <c r="P6" s="334">
        <v>3220</v>
      </c>
      <c r="Q6" s="334">
        <v>3704.0000000000005</v>
      </c>
      <c r="R6" s="338">
        <v>20142.406698564591</v>
      </c>
      <c r="S6" s="336">
        <v>39323.237107921319</v>
      </c>
    </row>
    <row r="7" spans="1:21" ht="15" customHeight="1">
      <c r="A7" s="818"/>
      <c r="B7" s="333"/>
      <c r="C7" s="328"/>
      <c r="D7" s="329" t="s">
        <v>558</v>
      </c>
      <c r="E7" s="330">
        <v>1334.1315789473686</v>
      </c>
      <c r="F7" s="330">
        <v>610.07470651013875</v>
      </c>
      <c r="G7" s="330">
        <v>2788</v>
      </c>
      <c r="H7" s="330">
        <v>4084</v>
      </c>
      <c r="I7" s="330">
        <v>2329</v>
      </c>
      <c r="J7" s="330">
        <v>4163</v>
      </c>
      <c r="K7" s="331">
        <v>15308.206285457507</v>
      </c>
      <c r="L7" s="330">
        <v>1186</v>
      </c>
      <c r="M7" s="330">
        <v>1356.8664092664092</v>
      </c>
      <c r="N7" s="330">
        <v>1857.2727272727273</v>
      </c>
      <c r="O7" s="330">
        <v>2872.5882352941176</v>
      </c>
      <c r="P7" s="330">
        <v>4017</v>
      </c>
      <c r="Q7" s="330">
        <v>4131</v>
      </c>
      <c r="R7" s="331">
        <v>15420.727371833254</v>
      </c>
      <c r="S7" s="331">
        <v>30728.933657290763</v>
      </c>
    </row>
    <row r="8" spans="1:21" ht="15" customHeight="1">
      <c r="A8" s="818"/>
      <c r="B8" s="333"/>
      <c r="C8" s="340" t="s">
        <v>561</v>
      </c>
      <c r="D8" s="329" t="s">
        <v>559</v>
      </c>
      <c r="E8" s="334">
        <v>1334.1315789473686</v>
      </c>
      <c r="F8" s="334">
        <v>661.33333333333337</v>
      </c>
      <c r="G8" s="334">
        <v>2667</v>
      </c>
      <c r="H8" s="334">
        <v>3458</v>
      </c>
      <c r="I8" s="334">
        <v>3304</v>
      </c>
      <c r="J8" s="334">
        <v>3867</v>
      </c>
      <c r="K8" s="335">
        <v>15291.464912280702</v>
      </c>
      <c r="L8" s="334">
        <v>3045</v>
      </c>
      <c r="M8" s="334">
        <v>2865</v>
      </c>
      <c r="N8" s="334">
        <v>2957</v>
      </c>
      <c r="O8" s="334">
        <v>4917</v>
      </c>
      <c r="P8" s="334">
        <v>4918</v>
      </c>
      <c r="Q8" s="334">
        <v>4712</v>
      </c>
      <c r="R8" s="336">
        <v>23414</v>
      </c>
      <c r="S8" s="336">
        <v>38705.464912280702</v>
      </c>
    </row>
    <row r="9" spans="1:21" ht="15" customHeight="1">
      <c r="A9" s="818"/>
      <c r="B9" s="339"/>
      <c r="C9" s="337" t="s">
        <v>562</v>
      </c>
      <c r="D9" s="329" t="s">
        <v>560</v>
      </c>
      <c r="E9" s="334">
        <v>2156.5380116959068</v>
      </c>
      <c r="F9" s="334">
        <v>1716</v>
      </c>
      <c r="G9" s="334">
        <v>2358</v>
      </c>
      <c r="H9" s="334">
        <v>2358.0000000000005</v>
      </c>
      <c r="I9" s="334">
        <v>1823</v>
      </c>
      <c r="J9" s="334">
        <v>2358</v>
      </c>
      <c r="K9" s="335">
        <v>12769.538011695908</v>
      </c>
      <c r="L9" s="334">
        <v>2144</v>
      </c>
      <c r="M9" s="334">
        <v>2358.0000000000005</v>
      </c>
      <c r="N9" s="334">
        <v>2154.2583732057419</v>
      </c>
      <c r="O9" s="334">
        <v>2144</v>
      </c>
      <c r="P9" s="334">
        <v>2144</v>
      </c>
      <c r="Q9" s="334">
        <v>2469</v>
      </c>
      <c r="R9" s="338">
        <v>13413.258373205743</v>
      </c>
      <c r="S9" s="336">
        <v>26182.796384901652</v>
      </c>
    </row>
    <row r="10" spans="1:21" ht="15" customHeight="1">
      <c r="A10" s="818"/>
      <c r="B10" s="339"/>
      <c r="C10" s="328"/>
      <c r="D10" s="329" t="s">
        <v>558</v>
      </c>
      <c r="E10" s="330">
        <v>629.15789473684208</v>
      </c>
      <c r="F10" s="330">
        <v>227</v>
      </c>
      <c r="G10" s="330">
        <v>1243</v>
      </c>
      <c r="H10" s="330">
        <v>1349</v>
      </c>
      <c r="I10" s="330">
        <v>814</v>
      </c>
      <c r="J10" s="330">
        <v>971</v>
      </c>
      <c r="K10" s="331">
        <v>5233.1578947368416</v>
      </c>
      <c r="L10" s="330">
        <v>519</v>
      </c>
      <c r="M10" s="330">
        <v>183</v>
      </c>
      <c r="N10" s="330">
        <v>272.72727272727275</v>
      </c>
      <c r="O10" s="330">
        <v>1249.4117647058822</v>
      </c>
      <c r="P10" s="330">
        <v>1663</v>
      </c>
      <c r="Q10" s="330">
        <v>1637.1000000000001</v>
      </c>
      <c r="R10" s="331">
        <v>5524.2390374331553</v>
      </c>
      <c r="S10" s="331">
        <v>10757.396932169997</v>
      </c>
    </row>
    <row r="11" spans="1:21" ht="15" customHeight="1">
      <c r="A11" s="818"/>
      <c r="B11" s="332"/>
      <c r="C11" s="333" t="s">
        <v>563</v>
      </c>
      <c r="D11" s="329" t="s">
        <v>559</v>
      </c>
      <c r="E11" s="334">
        <v>629.15789473684208</v>
      </c>
      <c r="F11" s="334">
        <v>251.73333333333332</v>
      </c>
      <c r="G11" s="334">
        <v>1202</v>
      </c>
      <c r="H11" s="334">
        <v>1385</v>
      </c>
      <c r="I11" s="334">
        <v>949</v>
      </c>
      <c r="J11" s="334">
        <v>1022</v>
      </c>
      <c r="K11" s="335">
        <v>5438.8912280701752</v>
      </c>
      <c r="L11" s="334">
        <v>1608</v>
      </c>
      <c r="M11" s="334">
        <v>1185.9999999999998</v>
      </c>
      <c r="N11" s="334">
        <v>171</v>
      </c>
      <c r="O11" s="334">
        <v>109</v>
      </c>
      <c r="P11" s="334">
        <v>212</v>
      </c>
      <c r="Q11" s="334">
        <v>1466</v>
      </c>
      <c r="R11" s="336">
        <v>4752</v>
      </c>
      <c r="S11" s="336">
        <v>10190.891228070175</v>
      </c>
      <c r="U11" s="314"/>
    </row>
    <row r="12" spans="1:21" ht="15" customHeight="1">
      <c r="A12" s="818"/>
      <c r="B12" s="332"/>
      <c r="C12" s="337" t="s">
        <v>564</v>
      </c>
      <c r="D12" s="329" t="s">
        <v>560</v>
      </c>
      <c r="E12" s="334">
        <v>613.56725146198823</v>
      </c>
      <c r="F12" s="334">
        <v>866</v>
      </c>
      <c r="G12" s="334">
        <v>884</v>
      </c>
      <c r="H12" s="334">
        <v>1002</v>
      </c>
      <c r="I12" s="334">
        <v>740</v>
      </c>
      <c r="J12" s="334">
        <v>1329</v>
      </c>
      <c r="K12" s="335">
        <v>5434.5672514619882</v>
      </c>
      <c r="L12" s="334">
        <v>475</v>
      </c>
      <c r="M12" s="334">
        <v>665</v>
      </c>
      <c r="N12" s="334">
        <v>574.73684210526312</v>
      </c>
      <c r="O12" s="334">
        <v>577</v>
      </c>
      <c r="P12" s="334">
        <v>1033</v>
      </c>
      <c r="Q12" s="334">
        <v>1475</v>
      </c>
      <c r="R12" s="338">
        <v>4799.7368421052633</v>
      </c>
      <c r="S12" s="336">
        <v>10234.304093567251</v>
      </c>
    </row>
    <row r="13" spans="1:21" ht="15" customHeight="1">
      <c r="A13" s="818"/>
      <c r="B13" s="333"/>
      <c r="C13" s="341"/>
      <c r="D13" s="329" t="s">
        <v>558</v>
      </c>
      <c r="E13" s="330">
        <v>11031.763157894735</v>
      </c>
      <c r="F13" s="330">
        <v>0</v>
      </c>
      <c r="G13" s="330">
        <v>34</v>
      </c>
      <c r="H13" s="330">
        <v>129</v>
      </c>
      <c r="I13" s="330">
        <v>2798</v>
      </c>
      <c r="J13" s="330">
        <v>4031</v>
      </c>
      <c r="K13" s="331">
        <v>18023.763157894733</v>
      </c>
      <c r="L13" s="330">
        <v>6296</v>
      </c>
      <c r="M13" s="330">
        <v>5419</v>
      </c>
      <c r="N13" s="330">
        <v>2431.818181818182</v>
      </c>
      <c r="O13" s="330">
        <v>3119.2941176470586</v>
      </c>
      <c r="P13" s="330">
        <v>4318</v>
      </c>
      <c r="Q13" s="330">
        <v>4699.8</v>
      </c>
      <c r="R13" s="331">
        <v>26283.912299465239</v>
      </c>
      <c r="S13" s="331">
        <v>44307.675457359976</v>
      </c>
    </row>
    <row r="14" spans="1:21" ht="15" customHeight="1">
      <c r="A14" s="818"/>
      <c r="B14" s="333"/>
      <c r="C14" s="342" t="s">
        <v>565</v>
      </c>
      <c r="D14" s="329" t="s">
        <v>559</v>
      </c>
      <c r="E14" s="334">
        <v>9851.5263157894733</v>
      </c>
      <c r="F14" s="334">
        <v>3459.2</v>
      </c>
      <c r="G14" s="334">
        <v>0</v>
      </c>
      <c r="H14" s="334">
        <v>6406</v>
      </c>
      <c r="I14" s="334">
        <v>4593</v>
      </c>
      <c r="J14" s="334">
        <v>8162.0000000000009</v>
      </c>
      <c r="K14" s="335">
        <v>32471.726315789474</v>
      </c>
      <c r="L14" s="334">
        <v>11147</v>
      </c>
      <c r="M14" s="334">
        <v>13592.000000000002</v>
      </c>
      <c r="N14" s="334">
        <v>13597</v>
      </c>
      <c r="O14" s="334">
        <v>6905</v>
      </c>
      <c r="P14" s="334">
        <v>9364</v>
      </c>
      <c r="Q14" s="334">
        <v>9252</v>
      </c>
      <c r="R14" s="336">
        <v>63857</v>
      </c>
      <c r="S14" s="336">
        <v>96328.726315789478</v>
      </c>
      <c r="U14" s="314"/>
    </row>
    <row r="15" spans="1:21" ht="15" customHeight="1">
      <c r="A15" s="818"/>
      <c r="B15" s="333"/>
      <c r="C15" s="343" t="s">
        <v>566</v>
      </c>
      <c r="D15" s="329" t="s">
        <v>560</v>
      </c>
      <c r="E15" s="334">
        <v>5791.6725146198823</v>
      </c>
      <c r="F15" s="334">
        <v>4116</v>
      </c>
      <c r="G15" s="334">
        <v>5919</v>
      </c>
      <c r="H15" s="334">
        <v>5729.0000000000009</v>
      </c>
      <c r="I15" s="334">
        <v>4641</v>
      </c>
      <c r="J15" s="334">
        <v>5751</v>
      </c>
      <c r="K15" s="335">
        <v>31947.672514619884</v>
      </c>
      <c r="L15" s="334">
        <v>5378.0000000000009</v>
      </c>
      <c r="M15" s="334">
        <v>5868</v>
      </c>
      <c r="N15" s="334">
        <v>5774.4976076555022</v>
      </c>
      <c r="O15" s="334">
        <v>4967</v>
      </c>
      <c r="P15" s="334">
        <v>4598</v>
      </c>
      <c r="Q15" s="334">
        <v>5027</v>
      </c>
      <c r="R15" s="338">
        <v>31612.497607655503</v>
      </c>
      <c r="S15" s="336">
        <v>63560.170122275391</v>
      </c>
    </row>
    <row r="16" spans="1:21" ht="15" customHeight="1">
      <c r="A16" s="818"/>
      <c r="B16" s="333"/>
      <c r="C16" s="328"/>
      <c r="D16" s="329" t="s">
        <v>558</v>
      </c>
      <c r="E16" s="330">
        <v>6477.1578947368416</v>
      </c>
      <c r="F16" s="330">
        <v>1095</v>
      </c>
      <c r="G16" s="330">
        <v>2049</v>
      </c>
      <c r="H16" s="330">
        <v>2160</v>
      </c>
      <c r="I16" s="330">
        <v>4514</v>
      </c>
      <c r="J16" s="330">
        <v>7380</v>
      </c>
      <c r="K16" s="331">
        <v>23675.15789473684</v>
      </c>
      <c r="L16" s="330">
        <v>2237</v>
      </c>
      <c r="M16" s="330">
        <v>2863</v>
      </c>
      <c r="N16" s="330">
        <v>272.72727272727275</v>
      </c>
      <c r="O16" s="330">
        <v>2324.1176470588234</v>
      </c>
      <c r="P16" s="330">
        <v>7175</v>
      </c>
      <c r="Q16" s="330">
        <v>9420.2999999999993</v>
      </c>
      <c r="R16" s="331">
        <v>24292.144919786097</v>
      </c>
      <c r="S16" s="331">
        <v>47967.302814522933</v>
      </c>
    </row>
    <row r="17" spans="1:26" ht="15" customHeight="1">
      <c r="A17" s="818"/>
      <c r="B17" s="332"/>
      <c r="C17" s="333" t="s">
        <v>563</v>
      </c>
      <c r="D17" s="329" t="s">
        <v>559</v>
      </c>
      <c r="E17" s="334">
        <v>6477.1578947368416</v>
      </c>
      <c r="F17" s="334">
        <v>1491.2</v>
      </c>
      <c r="G17" s="334">
        <v>1903</v>
      </c>
      <c r="H17" s="334">
        <v>5767</v>
      </c>
      <c r="I17" s="334">
        <v>5945</v>
      </c>
      <c r="J17" s="334">
        <v>6865.9999999999991</v>
      </c>
      <c r="K17" s="335">
        <v>28449.357894736841</v>
      </c>
      <c r="L17" s="334">
        <v>6530</v>
      </c>
      <c r="M17" s="334">
        <v>6304</v>
      </c>
      <c r="N17" s="334">
        <v>2727</v>
      </c>
      <c r="O17" s="334">
        <v>3595</v>
      </c>
      <c r="P17" s="334">
        <v>3567</v>
      </c>
      <c r="Q17" s="334">
        <v>1364.9999999999998</v>
      </c>
      <c r="R17" s="336">
        <v>24088</v>
      </c>
      <c r="S17" s="336">
        <v>52537.357894736837</v>
      </c>
    </row>
    <row r="18" spans="1:26" ht="15" customHeight="1">
      <c r="A18" s="818"/>
      <c r="B18" s="332"/>
      <c r="C18" s="337" t="s">
        <v>567</v>
      </c>
      <c r="D18" s="329" t="s">
        <v>560</v>
      </c>
      <c r="E18" s="334">
        <v>5990.8304093567258</v>
      </c>
      <c r="F18" s="334">
        <v>4387</v>
      </c>
      <c r="G18" s="334">
        <v>6339</v>
      </c>
      <c r="H18" s="334">
        <v>6221</v>
      </c>
      <c r="I18" s="334">
        <v>4841</v>
      </c>
      <c r="J18" s="334">
        <v>5894.0000000000009</v>
      </c>
      <c r="K18" s="335">
        <v>33672.830409356728</v>
      </c>
      <c r="L18" s="334">
        <v>4425.9999999999991</v>
      </c>
      <c r="M18" s="334">
        <v>4726</v>
      </c>
      <c r="N18" s="334">
        <v>4349.712918660287</v>
      </c>
      <c r="O18" s="334">
        <v>4324</v>
      </c>
      <c r="P18" s="334">
        <v>3868</v>
      </c>
      <c r="Q18" s="334">
        <v>4157</v>
      </c>
      <c r="R18" s="338">
        <v>25850.712918660287</v>
      </c>
      <c r="S18" s="336">
        <v>59523.543328017011</v>
      </c>
    </row>
    <row r="19" spans="1:26" ht="15" customHeight="1">
      <c r="A19" s="818"/>
      <c r="B19" s="333"/>
      <c r="C19" s="328"/>
      <c r="D19" s="329" t="s">
        <v>558</v>
      </c>
      <c r="E19" s="330">
        <v>3013.3947368421054</v>
      </c>
      <c r="F19" s="330">
        <v>3</v>
      </c>
      <c r="G19" s="330">
        <v>27</v>
      </c>
      <c r="H19" s="330">
        <v>124</v>
      </c>
      <c r="I19" s="330">
        <v>1182</v>
      </c>
      <c r="J19" s="330">
        <v>3562</v>
      </c>
      <c r="K19" s="331">
        <v>7911.394736842105</v>
      </c>
      <c r="L19" s="330">
        <v>283</v>
      </c>
      <c r="M19" s="330">
        <v>3726</v>
      </c>
      <c r="N19" s="330">
        <v>477.27272727272725</v>
      </c>
      <c r="O19" s="330">
        <v>2997.5294117647059</v>
      </c>
      <c r="P19" s="330">
        <v>3500</v>
      </c>
      <c r="Q19" s="330">
        <v>1620</v>
      </c>
      <c r="R19" s="331">
        <v>12603.802139037432</v>
      </c>
      <c r="S19" s="331">
        <v>20515.196875879537</v>
      </c>
      <c r="V19" s="313"/>
      <c r="W19" s="313"/>
      <c r="X19" s="313"/>
      <c r="Y19" s="313"/>
      <c r="Z19" s="313"/>
    </row>
    <row r="20" spans="1:26" ht="15" customHeight="1">
      <c r="A20" s="818"/>
      <c r="B20" s="333"/>
      <c r="C20" s="342" t="s">
        <v>565</v>
      </c>
      <c r="D20" s="329" t="s">
        <v>559</v>
      </c>
      <c r="E20" s="334">
        <v>4193.6315789473683</v>
      </c>
      <c r="F20" s="334">
        <v>153.6</v>
      </c>
      <c r="G20" s="334">
        <v>0</v>
      </c>
      <c r="H20" s="334">
        <v>2846</v>
      </c>
      <c r="I20" s="334">
        <v>350</v>
      </c>
      <c r="J20" s="334">
        <v>3851</v>
      </c>
      <c r="K20" s="335">
        <v>11394.231578947369</v>
      </c>
      <c r="L20" s="334">
        <v>1682</v>
      </c>
      <c r="M20" s="334">
        <v>1639</v>
      </c>
      <c r="N20" s="334">
        <v>0</v>
      </c>
      <c r="O20" s="334">
        <v>0</v>
      </c>
      <c r="P20" s="334">
        <v>0</v>
      </c>
      <c r="Q20" s="334">
        <v>0</v>
      </c>
      <c r="R20" s="336">
        <v>3321</v>
      </c>
      <c r="S20" s="336">
        <v>14715.231578947369</v>
      </c>
    </row>
    <row r="21" spans="1:26" ht="15" customHeight="1">
      <c r="A21" s="818"/>
      <c r="B21" s="333"/>
      <c r="C21" s="343" t="s">
        <v>568</v>
      </c>
      <c r="D21" s="329" t="s">
        <v>560</v>
      </c>
      <c r="E21" s="334">
        <v>246.43274853801168</v>
      </c>
      <c r="F21" s="334">
        <v>686</v>
      </c>
      <c r="G21" s="334">
        <v>684</v>
      </c>
      <c r="H21" s="334">
        <v>874</v>
      </c>
      <c r="I21" s="334">
        <v>461</v>
      </c>
      <c r="J21" s="334">
        <v>852</v>
      </c>
      <c r="K21" s="335">
        <v>3803.4327485380118</v>
      </c>
      <c r="L21" s="334">
        <v>624.99999999999989</v>
      </c>
      <c r="M21" s="334">
        <v>735</v>
      </c>
      <c r="N21" s="334">
        <v>257.2248803827751</v>
      </c>
      <c r="O21" s="334">
        <v>1036</v>
      </c>
      <c r="P21" s="334">
        <v>1405</v>
      </c>
      <c r="Q21" s="334">
        <v>1874.9999999999995</v>
      </c>
      <c r="R21" s="338">
        <v>5933.2248803827752</v>
      </c>
      <c r="S21" s="336">
        <v>9736.6576289207878</v>
      </c>
    </row>
    <row r="22" spans="1:26" ht="15" customHeight="1">
      <c r="A22" s="818"/>
      <c r="B22" s="333"/>
      <c r="C22" s="328"/>
      <c r="D22" s="329" t="s">
        <v>558</v>
      </c>
      <c r="E22" s="330">
        <v>7718.5</v>
      </c>
      <c r="F22" s="330">
        <v>2719</v>
      </c>
      <c r="G22" s="330">
        <v>5863</v>
      </c>
      <c r="H22" s="330">
        <v>3744</v>
      </c>
      <c r="I22" s="330">
        <v>2002</v>
      </c>
      <c r="J22" s="330">
        <v>1344</v>
      </c>
      <c r="K22" s="331">
        <v>23390.5</v>
      </c>
      <c r="L22" s="330">
        <v>5244</v>
      </c>
      <c r="M22" s="330">
        <v>2146</v>
      </c>
      <c r="N22" s="330">
        <v>7673.636363636364</v>
      </c>
      <c r="O22" s="330">
        <v>6109.4117647058829</v>
      </c>
      <c r="P22" s="330">
        <v>3624</v>
      </c>
      <c r="Q22" s="330">
        <v>4239</v>
      </c>
      <c r="R22" s="331">
        <v>29036.048128342249</v>
      </c>
      <c r="S22" s="331">
        <v>52426.548128342249</v>
      </c>
    </row>
    <row r="23" spans="1:26" ht="15" customHeight="1">
      <c r="A23" s="818"/>
      <c r="B23" s="333"/>
      <c r="C23" s="346" t="s">
        <v>569</v>
      </c>
      <c r="D23" s="329" t="s">
        <v>559</v>
      </c>
      <c r="E23" s="334">
        <v>4762.8157894736842</v>
      </c>
      <c r="F23" s="334">
        <v>3002.6666666666665</v>
      </c>
      <c r="G23" s="334">
        <v>5521</v>
      </c>
      <c r="H23" s="530">
        <v>8274</v>
      </c>
      <c r="I23" s="334">
        <v>7337</v>
      </c>
      <c r="J23" s="334">
        <v>7489.9999999999991</v>
      </c>
      <c r="K23" s="335">
        <v>36387.482456140351</v>
      </c>
      <c r="L23" s="334">
        <v>12226</v>
      </c>
      <c r="M23" s="334">
        <v>12686</v>
      </c>
      <c r="N23" s="334">
        <v>16455</v>
      </c>
      <c r="O23" s="334">
        <v>10267</v>
      </c>
      <c r="P23" s="334">
        <v>7407</v>
      </c>
      <c r="Q23" s="334">
        <v>9585</v>
      </c>
      <c r="R23" s="336">
        <v>68626</v>
      </c>
      <c r="S23" s="336">
        <v>105013.48245614035</v>
      </c>
    </row>
    <row r="24" spans="1:26" ht="15" customHeight="1">
      <c r="A24" s="818"/>
      <c r="B24" s="333"/>
      <c r="C24" s="337" t="s">
        <v>570</v>
      </c>
      <c r="D24" s="329" t="s">
        <v>560</v>
      </c>
      <c r="E24" s="334">
        <v>5184.1403508771928</v>
      </c>
      <c r="F24" s="334">
        <v>4123</v>
      </c>
      <c r="G24" s="334">
        <v>5669</v>
      </c>
      <c r="H24" s="334">
        <v>5669</v>
      </c>
      <c r="I24" s="334">
        <v>4380</v>
      </c>
      <c r="J24" s="334">
        <v>5669</v>
      </c>
      <c r="K24" s="335">
        <v>30694.140350877191</v>
      </c>
      <c r="L24" s="334">
        <v>5154</v>
      </c>
      <c r="M24" s="334">
        <v>5669</v>
      </c>
      <c r="N24" s="334">
        <v>5178.6602870813394</v>
      </c>
      <c r="O24" s="334">
        <v>5154</v>
      </c>
      <c r="P24" s="334">
        <v>5154</v>
      </c>
      <c r="Q24" s="334">
        <v>5924</v>
      </c>
      <c r="R24" s="338">
        <v>32233.66028708134</v>
      </c>
      <c r="S24" s="336">
        <v>62927.800637958528</v>
      </c>
    </row>
    <row r="25" spans="1:26" ht="15" customHeight="1">
      <c r="A25" s="818"/>
      <c r="B25" s="333"/>
      <c r="C25" s="328"/>
      <c r="D25" s="329" t="s">
        <v>558</v>
      </c>
      <c r="E25" s="345">
        <v>0</v>
      </c>
      <c r="F25" s="345">
        <v>0</v>
      </c>
      <c r="G25" s="345">
        <v>0</v>
      </c>
      <c r="H25" s="345">
        <v>0</v>
      </c>
      <c r="I25" s="345">
        <v>0</v>
      </c>
      <c r="J25" s="345">
        <v>0</v>
      </c>
      <c r="K25" s="344">
        <v>0</v>
      </c>
      <c r="L25" s="345">
        <v>0</v>
      </c>
      <c r="M25" s="345">
        <v>45</v>
      </c>
      <c r="N25" s="345">
        <v>145.45454545454544</v>
      </c>
      <c r="O25" s="345">
        <v>10.588235294117647</v>
      </c>
      <c r="P25" s="345">
        <v>2</v>
      </c>
      <c r="Q25" s="345">
        <v>54</v>
      </c>
      <c r="R25" s="331">
        <v>257.04278074866306</v>
      </c>
      <c r="S25" s="344">
        <v>257.04278074866306</v>
      </c>
    </row>
    <row r="26" spans="1:26" ht="15" customHeight="1">
      <c r="A26" s="818"/>
      <c r="B26" s="333"/>
      <c r="C26" s="346" t="s">
        <v>569</v>
      </c>
      <c r="D26" s="329" t="s">
        <v>559</v>
      </c>
      <c r="E26" s="347">
        <v>0</v>
      </c>
      <c r="F26" s="347">
        <v>0</v>
      </c>
      <c r="G26" s="347">
        <v>0</v>
      </c>
      <c r="H26" s="347">
        <v>114</v>
      </c>
      <c r="I26" s="347">
        <v>67.000000000000014</v>
      </c>
      <c r="J26" s="347">
        <v>0</v>
      </c>
      <c r="K26" s="336">
        <v>181</v>
      </c>
      <c r="L26" s="347">
        <v>0</v>
      </c>
      <c r="M26" s="347">
        <v>0</v>
      </c>
      <c r="N26" s="347">
        <v>232</v>
      </c>
      <c r="O26" s="347">
        <v>2427</v>
      </c>
      <c r="P26" s="347">
        <v>7460</v>
      </c>
      <c r="Q26" s="347">
        <v>8634</v>
      </c>
      <c r="R26" s="336">
        <v>18753</v>
      </c>
      <c r="S26" s="336">
        <v>18934</v>
      </c>
    </row>
    <row r="27" spans="1:26" s="313" customFormat="1" ht="15" customHeight="1">
      <c r="A27" s="818"/>
      <c r="B27" s="333"/>
      <c r="C27" s="337" t="s">
        <v>570</v>
      </c>
      <c r="D27" s="329" t="s">
        <v>560</v>
      </c>
      <c r="E27" s="347">
        <v>0</v>
      </c>
      <c r="F27" s="347">
        <v>0</v>
      </c>
      <c r="G27" s="347">
        <v>0</v>
      </c>
      <c r="H27" s="347">
        <v>0</v>
      </c>
      <c r="I27" s="347">
        <v>0</v>
      </c>
      <c r="J27" s="347">
        <v>0</v>
      </c>
      <c r="K27" s="336">
        <v>0</v>
      </c>
      <c r="L27" s="347">
        <v>0</v>
      </c>
      <c r="M27" s="347">
        <v>0</v>
      </c>
      <c r="N27" s="347">
        <v>5833.7799043062196</v>
      </c>
      <c r="O27" s="347">
        <v>5806</v>
      </c>
      <c r="P27" s="347">
        <v>5806</v>
      </c>
      <c r="Q27" s="347">
        <v>6676.9999999999991</v>
      </c>
      <c r="R27" s="344">
        <v>24122.779904306219</v>
      </c>
      <c r="S27" s="336">
        <v>24122.779904306219</v>
      </c>
      <c r="T27" s="315"/>
    </row>
    <row r="28" spans="1:26" s="313" customFormat="1" ht="15" customHeight="1">
      <c r="A28" s="817" t="s">
        <v>571</v>
      </c>
      <c r="B28" s="328"/>
      <c r="C28" s="328"/>
      <c r="D28" s="349" t="s">
        <v>558</v>
      </c>
      <c r="E28" s="330">
        <v>5389.7105263157891</v>
      </c>
      <c r="F28" s="330">
        <v>1491</v>
      </c>
      <c r="G28" s="330">
        <v>5209</v>
      </c>
      <c r="H28" s="330">
        <v>4351</v>
      </c>
      <c r="I28" s="330">
        <v>2869</v>
      </c>
      <c r="J28" s="330">
        <v>2235</v>
      </c>
      <c r="K28" s="331">
        <v>21544.71052631579</v>
      </c>
      <c r="L28" s="330">
        <v>1091</v>
      </c>
      <c r="M28" s="330">
        <v>596</v>
      </c>
      <c r="N28" s="330">
        <v>2121.818181818182</v>
      </c>
      <c r="O28" s="330">
        <v>1820.1176470588236</v>
      </c>
      <c r="P28" s="330">
        <v>5193</v>
      </c>
      <c r="Q28" s="330">
        <v>5826.5999999999995</v>
      </c>
      <c r="R28" s="331">
        <v>16648.535828877004</v>
      </c>
      <c r="S28" s="331">
        <v>38193.246355192794</v>
      </c>
      <c r="T28" s="315"/>
    </row>
    <row r="29" spans="1:26" s="313" customFormat="1" ht="15" customHeight="1">
      <c r="A29" s="818"/>
      <c r="B29" s="332"/>
      <c r="C29" s="333" t="s">
        <v>572</v>
      </c>
      <c r="D29" s="329" t="s">
        <v>559</v>
      </c>
      <c r="E29" s="334">
        <v>5379.5263157894742</v>
      </c>
      <c r="F29" s="334">
        <v>1956.2666666666667</v>
      </c>
      <c r="G29" s="334">
        <v>5190</v>
      </c>
      <c r="H29" s="334">
        <v>4313</v>
      </c>
      <c r="I29" s="334">
        <v>2996.0000000000009</v>
      </c>
      <c r="J29" s="334">
        <v>5548</v>
      </c>
      <c r="K29" s="335">
        <v>25382.79298245614</v>
      </c>
      <c r="L29" s="334">
        <v>5747.9999999999991</v>
      </c>
      <c r="M29" s="334">
        <v>5105</v>
      </c>
      <c r="N29" s="334">
        <v>5222</v>
      </c>
      <c r="O29" s="334">
        <v>4545</v>
      </c>
      <c r="P29" s="334">
        <v>4863</v>
      </c>
      <c r="Q29" s="334">
        <v>6499</v>
      </c>
      <c r="R29" s="336">
        <v>31982</v>
      </c>
      <c r="S29" s="336">
        <v>57364.792982456143</v>
      </c>
      <c r="T29" s="315"/>
    </row>
    <row r="30" spans="1:26" s="313" customFormat="1" ht="15" customHeight="1">
      <c r="A30" s="818"/>
      <c r="B30" s="332"/>
      <c r="C30" s="337" t="s">
        <v>573</v>
      </c>
      <c r="D30" s="329" t="s">
        <v>560</v>
      </c>
      <c r="E30" s="334">
        <v>3360.5380116959059</v>
      </c>
      <c r="F30" s="334">
        <v>2673</v>
      </c>
      <c r="G30" s="334">
        <v>3674.9999999999995</v>
      </c>
      <c r="H30" s="334">
        <v>3674.9999999999995</v>
      </c>
      <c r="I30" s="334">
        <v>2840</v>
      </c>
      <c r="J30" s="334">
        <v>3674.9999999999991</v>
      </c>
      <c r="K30" s="335">
        <v>19898.538011695906</v>
      </c>
      <c r="L30" s="334">
        <v>3341</v>
      </c>
      <c r="M30" s="334">
        <v>3674.9999999999995</v>
      </c>
      <c r="N30" s="334">
        <v>3356.9856459330144</v>
      </c>
      <c r="O30" s="334">
        <v>3341</v>
      </c>
      <c r="P30" s="334">
        <v>3341</v>
      </c>
      <c r="Q30" s="334">
        <v>3841</v>
      </c>
      <c r="R30" s="336">
        <v>20895.985645933015</v>
      </c>
      <c r="S30" s="336">
        <v>40794.523657628917</v>
      </c>
      <c r="T30" s="315"/>
    </row>
    <row r="31" spans="1:26" s="313" customFormat="1" ht="15" customHeight="1">
      <c r="A31" s="818"/>
      <c r="B31" s="333"/>
      <c r="C31" s="328"/>
      <c r="D31" s="329" t="s">
        <v>558</v>
      </c>
      <c r="E31" s="330">
        <v>363.23684210526318</v>
      </c>
      <c r="F31" s="330">
        <v>141</v>
      </c>
      <c r="G31" s="330">
        <v>999</v>
      </c>
      <c r="H31" s="330">
        <v>1685</v>
      </c>
      <c r="I31" s="330">
        <v>1688</v>
      </c>
      <c r="J31" s="330">
        <v>828</v>
      </c>
      <c r="K31" s="331">
        <v>5704.2368421052633</v>
      </c>
      <c r="L31" s="330">
        <v>237</v>
      </c>
      <c r="M31" s="330">
        <v>72</v>
      </c>
      <c r="N31" s="330">
        <v>75.454545454545453</v>
      </c>
      <c r="O31" s="330">
        <v>462.70588235294122</v>
      </c>
      <c r="P31" s="330">
        <v>1612</v>
      </c>
      <c r="Q31" s="330">
        <v>1641.6</v>
      </c>
      <c r="R31" s="331">
        <v>4100.7604278074868</v>
      </c>
      <c r="S31" s="331">
        <v>9804.9972699127502</v>
      </c>
      <c r="T31" s="315"/>
    </row>
    <row r="32" spans="1:26" s="313" customFormat="1" ht="15" customHeight="1">
      <c r="A32" s="818"/>
      <c r="B32" s="333"/>
      <c r="C32" s="333" t="s">
        <v>574</v>
      </c>
      <c r="D32" s="329" t="s">
        <v>559</v>
      </c>
      <c r="E32" s="334">
        <v>473</v>
      </c>
      <c r="F32" s="334">
        <v>117.33333333333333</v>
      </c>
      <c r="G32" s="334">
        <v>995</v>
      </c>
      <c r="H32" s="334">
        <v>1426</v>
      </c>
      <c r="I32" s="334">
        <v>1635</v>
      </c>
      <c r="J32" s="334">
        <v>1259</v>
      </c>
      <c r="K32" s="335">
        <v>5905.3333333333339</v>
      </c>
      <c r="L32" s="334">
        <v>1154.9999999999998</v>
      </c>
      <c r="M32" s="334">
        <v>1478</v>
      </c>
      <c r="N32" s="334">
        <v>1447</v>
      </c>
      <c r="O32" s="334">
        <v>1502</v>
      </c>
      <c r="P32" s="334">
        <v>1802</v>
      </c>
      <c r="Q32" s="334">
        <v>756</v>
      </c>
      <c r="R32" s="336">
        <v>8140</v>
      </c>
      <c r="S32" s="336">
        <v>14045.333333333334</v>
      </c>
      <c r="T32" s="315"/>
    </row>
    <row r="33" spans="1:21" s="313" customFormat="1" ht="15" customHeight="1">
      <c r="A33" s="818"/>
      <c r="B33" s="333"/>
      <c r="C33" s="337" t="s">
        <v>575</v>
      </c>
      <c r="D33" s="329" t="s">
        <v>560</v>
      </c>
      <c r="E33" s="334">
        <v>1306.5964912280701</v>
      </c>
      <c r="F33" s="334">
        <v>1039</v>
      </c>
      <c r="G33" s="334">
        <v>1429</v>
      </c>
      <c r="H33" s="334">
        <v>1429</v>
      </c>
      <c r="I33" s="334">
        <v>1104</v>
      </c>
      <c r="J33" s="334">
        <v>1428.9999999999998</v>
      </c>
      <c r="K33" s="335">
        <v>7736.5964912280706</v>
      </c>
      <c r="L33" s="334">
        <v>1299</v>
      </c>
      <c r="M33" s="334">
        <v>1429</v>
      </c>
      <c r="N33" s="334">
        <v>1305.2153110047846</v>
      </c>
      <c r="O33" s="334">
        <v>1299</v>
      </c>
      <c r="P33" s="334">
        <v>1299</v>
      </c>
      <c r="Q33" s="334">
        <v>1495</v>
      </c>
      <c r="R33" s="336">
        <v>8126.2153110047848</v>
      </c>
      <c r="S33" s="336">
        <v>15862.811802232856</v>
      </c>
      <c r="T33" s="315"/>
    </row>
    <row r="34" spans="1:21" s="315" customFormat="1" ht="15" customHeight="1">
      <c r="A34" s="818"/>
      <c r="B34" s="333"/>
      <c r="C34" s="328"/>
      <c r="D34" s="329" t="s">
        <v>558</v>
      </c>
      <c r="E34" s="330">
        <v>177.65789473684211</v>
      </c>
      <c r="F34" s="330">
        <v>59</v>
      </c>
      <c r="G34" s="330">
        <v>200</v>
      </c>
      <c r="H34" s="330">
        <v>376</v>
      </c>
      <c r="I34" s="330">
        <v>251</v>
      </c>
      <c r="J34" s="330">
        <v>348</v>
      </c>
      <c r="K34" s="331">
        <v>1411.6578947368421</v>
      </c>
      <c r="L34" s="330">
        <v>55</v>
      </c>
      <c r="M34" s="330">
        <v>143</v>
      </c>
      <c r="N34" s="330">
        <v>116.36363636363637</v>
      </c>
      <c r="O34" s="330">
        <v>232.94117647058823</v>
      </c>
      <c r="P34" s="330">
        <v>480</v>
      </c>
      <c r="Q34" s="330">
        <v>434.7</v>
      </c>
      <c r="R34" s="331">
        <v>1462.0048128342246</v>
      </c>
      <c r="S34" s="331">
        <v>2873.6627075710667</v>
      </c>
      <c r="U34" s="313"/>
    </row>
    <row r="35" spans="1:21" s="315" customFormat="1" ht="15" customHeight="1">
      <c r="A35" s="818"/>
      <c r="B35" s="332"/>
      <c r="C35" s="333" t="s">
        <v>576</v>
      </c>
      <c r="D35" s="329" t="s">
        <v>559</v>
      </c>
      <c r="E35" s="334">
        <v>177.65789473684211</v>
      </c>
      <c r="F35" s="334">
        <v>62.93333333333333</v>
      </c>
      <c r="G35" s="334">
        <v>201</v>
      </c>
      <c r="H35" s="334">
        <v>297.99999999999994</v>
      </c>
      <c r="I35" s="334">
        <v>162</v>
      </c>
      <c r="J35" s="334">
        <v>297</v>
      </c>
      <c r="K35" s="335">
        <v>1198.5912280701755</v>
      </c>
      <c r="L35" s="334">
        <v>145</v>
      </c>
      <c r="M35" s="334">
        <v>232</v>
      </c>
      <c r="N35" s="334">
        <v>318</v>
      </c>
      <c r="O35" s="334">
        <v>342</v>
      </c>
      <c r="P35" s="334">
        <v>293</v>
      </c>
      <c r="Q35" s="334">
        <v>207.99999999999997</v>
      </c>
      <c r="R35" s="336">
        <v>1538</v>
      </c>
      <c r="S35" s="336">
        <v>2736.5912280701755</v>
      </c>
      <c r="U35" s="313"/>
    </row>
    <row r="36" spans="1:21" s="315" customFormat="1" ht="15" customHeight="1">
      <c r="A36" s="818"/>
      <c r="B36" s="332"/>
      <c r="C36" s="337" t="s">
        <v>577</v>
      </c>
      <c r="D36" s="329" t="s">
        <v>560</v>
      </c>
      <c r="E36" s="334">
        <v>400.32748538011703</v>
      </c>
      <c r="F36" s="334">
        <v>318</v>
      </c>
      <c r="G36" s="334">
        <v>438</v>
      </c>
      <c r="H36" s="334">
        <v>438</v>
      </c>
      <c r="I36" s="334">
        <v>338</v>
      </c>
      <c r="J36" s="334">
        <v>438</v>
      </c>
      <c r="K36" s="335">
        <v>2370.3274853801167</v>
      </c>
      <c r="L36" s="334">
        <v>398</v>
      </c>
      <c r="M36" s="334">
        <v>438</v>
      </c>
      <c r="N36" s="334">
        <v>399.90430622009563</v>
      </c>
      <c r="O36" s="334">
        <v>398</v>
      </c>
      <c r="P36" s="334">
        <v>398</v>
      </c>
      <c r="Q36" s="334">
        <v>455</v>
      </c>
      <c r="R36" s="336">
        <v>2486.9043062200953</v>
      </c>
      <c r="S36" s="336">
        <v>4857.2317916002121</v>
      </c>
      <c r="U36" s="313"/>
    </row>
    <row r="37" spans="1:21" s="315" customFormat="1" ht="15" customHeight="1">
      <c r="A37" s="818"/>
      <c r="B37" s="333"/>
      <c r="C37" s="328"/>
      <c r="D37" s="329" t="s">
        <v>558</v>
      </c>
      <c r="E37" s="330">
        <v>2384.2368421052629</v>
      </c>
      <c r="F37" s="330">
        <v>1337</v>
      </c>
      <c r="G37" s="330">
        <v>2685</v>
      </c>
      <c r="H37" s="330">
        <v>3914</v>
      </c>
      <c r="I37" s="330">
        <v>2446</v>
      </c>
      <c r="J37" s="330">
        <v>2335</v>
      </c>
      <c r="K37" s="331">
        <v>15101.236842105263</v>
      </c>
      <c r="L37" s="330">
        <v>2643</v>
      </c>
      <c r="M37" s="330">
        <v>2538</v>
      </c>
      <c r="N37" s="330">
        <v>2712.7272727272725</v>
      </c>
      <c r="O37" s="330">
        <v>2084.8235294117649</v>
      </c>
      <c r="P37" s="330">
        <v>4513</v>
      </c>
      <c r="Q37" s="330">
        <v>3087.9</v>
      </c>
      <c r="R37" s="331">
        <v>17579.450802139039</v>
      </c>
      <c r="S37" s="331">
        <v>32680.687644244303</v>
      </c>
      <c r="U37" s="313"/>
    </row>
    <row r="38" spans="1:21" s="315" customFormat="1" ht="15" customHeight="1">
      <c r="A38" s="818"/>
      <c r="B38" s="333"/>
      <c r="C38" s="333" t="s">
        <v>578</v>
      </c>
      <c r="D38" s="329" t="s">
        <v>559</v>
      </c>
      <c r="E38" s="334">
        <v>2384.2368421052629</v>
      </c>
      <c r="F38" s="334">
        <v>1355.7333333333333</v>
      </c>
      <c r="G38" s="334">
        <v>3042.0454545454545</v>
      </c>
      <c r="H38" s="334">
        <v>3671.818181818182</v>
      </c>
      <c r="I38" s="334">
        <v>3103.2352941176468</v>
      </c>
      <c r="J38" s="334">
        <v>3623.2558139534881</v>
      </c>
      <c r="K38" s="335">
        <v>17180.324919873368</v>
      </c>
      <c r="L38" s="334">
        <v>3615.9999999999995</v>
      </c>
      <c r="M38" s="334">
        <v>4144</v>
      </c>
      <c r="N38" s="334">
        <v>4004</v>
      </c>
      <c r="O38" s="334">
        <v>3541</v>
      </c>
      <c r="P38" s="334">
        <v>3416</v>
      </c>
      <c r="Q38" s="334">
        <v>3405.9999999999995</v>
      </c>
      <c r="R38" s="336">
        <v>22127</v>
      </c>
      <c r="S38" s="336">
        <v>39307.324919873368</v>
      </c>
      <c r="U38" s="313"/>
    </row>
    <row r="39" spans="1:21" s="315" customFormat="1" ht="15" customHeight="1">
      <c r="A39" s="818"/>
      <c r="B39" s="333"/>
      <c r="C39" s="337" t="s">
        <v>579</v>
      </c>
      <c r="D39" s="329" t="s">
        <v>560</v>
      </c>
      <c r="E39" s="334">
        <v>4526.3157894736842</v>
      </c>
      <c r="F39" s="334">
        <v>3600</v>
      </c>
      <c r="G39" s="334">
        <v>4951</v>
      </c>
      <c r="H39" s="334">
        <v>4951</v>
      </c>
      <c r="I39" s="334">
        <v>3825</v>
      </c>
      <c r="J39" s="334">
        <v>4951.0000000000009</v>
      </c>
      <c r="K39" s="335">
        <v>26804.315789473683</v>
      </c>
      <c r="L39" s="334">
        <v>4500</v>
      </c>
      <c r="M39" s="334">
        <v>4951</v>
      </c>
      <c r="N39" s="334">
        <v>4521.5311004784689</v>
      </c>
      <c r="O39" s="334">
        <v>4500</v>
      </c>
      <c r="P39" s="334">
        <v>4500</v>
      </c>
      <c r="Q39" s="334">
        <v>5174</v>
      </c>
      <c r="R39" s="336">
        <v>28146.531100478467</v>
      </c>
      <c r="S39" s="336">
        <v>54950.846889952154</v>
      </c>
      <c r="U39" s="313"/>
    </row>
    <row r="40" spans="1:21" s="313" customFormat="1" ht="15" customHeight="1">
      <c r="A40" s="814" t="s">
        <v>580</v>
      </c>
      <c r="B40" s="350"/>
      <c r="C40" s="341"/>
      <c r="D40" s="329" t="s">
        <v>558</v>
      </c>
      <c r="E40" s="330">
        <v>0</v>
      </c>
      <c r="F40" s="330">
        <v>115.2</v>
      </c>
      <c r="G40" s="330">
        <v>147.84</v>
      </c>
      <c r="H40" s="330">
        <v>168</v>
      </c>
      <c r="I40" s="330">
        <v>120</v>
      </c>
      <c r="J40" s="330">
        <v>96</v>
      </c>
      <c r="K40" s="331">
        <v>647.04</v>
      </c>
      <c r="L40" s="330">
        <v>24</v>
      </c>
      <c r="M40" s="330">
        <v>72</v>
      </c>
      <c r="N40" s="330">
        <v>98.181818181818187</v>
      </c>
      <c r="O40" s="330">
        <v>228.70588235294116</v>
      </c>
      <c r="P40" s="330">
        <v>120</v>
      </c>
      <c r="Q40" s="330">
        <v>129.6</v>
      </c>
      <c r="R40" s="331">
        <v>672.48770053475937</v>
      </c>
      <c r="S40" s="331">
        <v>1319.5277005347593</v>
      </c>
      <c r="T40" s="315"/>
    </row>
    <row r="41" spans="1:21" s="313" customFormat="1" ht="15" customHeight="1">
      <c r="A41" s="815"/>
      <c r="B41" s="337"/>
      <c r="C41" s="342" t="s">
        <v>581</v>
      </c>
      <c r="D41" s="329" t="s">
        <v>559</v>
      </c>
      <c r="E41" s="334">
        <v>0</v>
      </c>
      <c r="F41" s="334">
        <v>115.2</v>
      </c>
      <c r="G41" s="334">
        <v>147.84</v>
      </c>
      <c r="H41" s="334">
        <v>145.19999999999999</v>
      </c>
      <c r="I41" s="334">
        <v>149.60000000000002</v>
      </c>
      <c r="J41" s="334">
        <v>103.2</v>
      </c>
      <c r="K41" s="335">
        <v>661.04000000000008</v>
      </c>
      <c r="L41" s="334">
        <v>129</v>
      </c>
      <c r="M41" s="334">
        <v>132</v>
      </c>
      <c r="N41" s="334">
        <v>120</v>
      </c>
      <c r="O41" s="334">
        <v>127.05882352941177</v>
      </c>
      <c r="P41" s="334">
        <v>120</v>
      </c>
      <c r="Q41" s="334">
        <v>108</v>
      </c>
      <c r="R41" s="336">
        <v>736.05882352941171</v>
      </c>
      <c r="S41" s="336">
        <v>1397.0988235294117</v>
      </c>
      <c r="T41" s="315"/>
    </row>
    <row r="42" spans="1:21" s="313" customFormat="1" ht="15" customHeight="1">
      <c r="A42" s="815"/>
      <c r="B42" s="337"/>
      <c r="C42" s="337" t="s">
        <v>582</v>
      </c>
      <c r="D42" s="329" t="s">
        <v>560</v>
      </c>
      <c r="E42" s="334">
        <v>0</v>
      </c>
      <c r="F42" s="334">
        <v>0</v>
      </c>
      <c r="G42" s="334">
        <v>0</v>
      </c>
      <c r="H42" s="334">
        <v>0</v>
      </c>
      <c r="I42" s="334">
        <v>0</v>
      </c>
      <c r="J42" s="334">
        <v>0</v>
      </c>
      <c r="K42" s="335">
        <v>0</v>
      </c>
      <c r="L42" s="334">
        <v>0</v>
      </c>
      <c r="M42" s="334">
        <v>0</v>
      </c>
      <c r="N42" s="334">
        <v>0</v>
      </c>
      <c r="O42" s="334">
        <v>0</v>
      </c>
      <c r="P42" s="334">
        <v>0</v>
      </c>
      <c r="Q42" s="334">
        <v>0</v>
      </c>
      <c r="R42" s="336">
        <v>0</v>
      </c>
      <c r="S42" s="336">
        <v>0</v>
      </c>
      <c r="T42" s="315"/>
    </row>
    <row r="43" spans="1:21" s="313" customFormat="1" ht="15" customHeight="1">
      <c r="A43" s="815"/>
      <c r="B43" s="337"/>
      <c r="C43" s="328"/>
      <c r="D43" s="329" t="s">
        <v>558</v>
      </c>
      <c r="E43" s="330">
        <v>746.84210526315792</v>
      </c>
      <c r="F43" s="330">
        <v>704</v>
      </c>
      <c r="G43" s="330">
        <v>264</v>
      </c>
      <c r="H43" s="330">
        <v>48</v>
      </c>
      <c r="I43" s="330">
        <v>12</v>
      </c>
      <c r="J43" s="330">
        <v>24</v>
      </c>
      <c r="K43" s="331">
        <v>1798.8421052631579</v>
      </c>
      <c r="L43" s="330">
        <v>0</v>
      </c>
      <c r="M43" s="330">
        <v>0</v>
      </c>
      <c r="N43" s="330">
        <v>0</v>
      </c>
      <c r="O43" s="330">
        <v>0</v>
      </c>
      <c r="P43" s="330">
        <v>0</v>
      </c>
      <c r="Q43" s="330">
        <v>270</v>
      </c>
      <c r="R43" s="331">
        <v>270</v>
      </c>
      <c r="S43" s="331">
        <v>2068.8421052631579</v>
      </c>
      <c r="T43" s="315"/>
    </row>
    <row r="44" spans="1:21" s="313" customFormat="1" ht="15" customHeight="1">
      <c r="A44" s="815"/>
      <c r="B44" s="337"/>
      <c r="C44" s="333" t="s">
        <v>583</v>
      </c>
      <c r="D44" s="329" t="s">
        <v>559</v>
      </c>
      <c r="E44" s="334">
        <v>746.84210526315792</v>
      </c>
      <c r="F44" s="334">
        <v>704</v>
      </c>
      <c r="G44" s="334">
        <v>264</v>
      </c>
      <c r="H44" s="334">
        <v>330</v>
      </c>
      <c r="I44" s="334">
        <v>285.60000000000002</v>
      </c>
      <c r="J44" s="334">
        <v>185.76000000000002</v>
      </c>
      <c r="K44" s="335">
        <v>2516.202105263158</v>
      </c>
      <c r="L44" s="334">
        <v>206.4</v>
      </c>
      <c r="M44" s="334">
        <v>369.6</v>
      </c>
      <c r="N44" s="334">
        <v>109.09090909090908</v>
      </c>
      <c r="O44" s="334">
        <v>127.05882352941177</v>
      </c>
      <c r="P44" s="334">
        <v>120</v>
      </c>
      <c r="Q44" s="334">
        <v>183.6</v>
      </c>
      <c r="R44" s="336">
        <v>1115.7497326203209</v>
      </c>
      <c r="S44" s="336">
        <v>3631.9518378834791</v>
      </c>
      <c r="T44" s="315"/>
    </row>
    <row r="45" spans="1:21" s="313" customFormat="1" ht="15" customHeight="1">
      <c r="A45" s="815"/>
      <c r="B45" s="337"/>
      <c r="C45" s="337" t="s">
        <v>562</v>
      </c>
      <c r="D45" s="329" t="s">
        <v>560</v>
      </c>
      <c r="E45" s="334">
        <v>270.57309941520469</v>
      </c>
      <c r="F45" s="334">
        <v>215</v>
      </c>
      <c r="G45" s="334">
        <v>296</v>
      </c>
      <c r="H45" s="334">
        <v>296.00000000000006</v>
      </c>
      <c r="I45" s="334">
        <v>229</v>
      </c>
      <c r="J45" s="334">
        <v>296.00000000000006</v>
      </c>
      <c r="K45" s="335">
        <v>1602.5730994152048</v>
      </c>
      <c r="L45" s="334">
        <v>269</v>
      </c>
      <c r="M45" s="334">
        <v>296.00000000000006</v>
      </c>
      <c r="N45" s="334">
        <v>270.28708133971293</v>
      </c>
      <c r="O45" s="334">
        <v>269</v>
      </c>
      <c r="P45" s="334">
        <v>269</v>
      </c>
      <c r="Q45" s="334">
        <v>311</v>
      </c>
      <c r="R45" s="336">
        <v>1684.287081339713</v>
      </c>
      <c r="S45" s="336">
        <v>3286.8601807549176</v>
      </c>
      <c r="T45" s="315"/>
    </row>
    <row r="46" spans="1:21" s="315" customFormat="1" ht="15" customHeight="1">
      <c r="A46" s="815"/>
      <c r="B46" s="348"/>
      <c r="C46" s="341"/>
      <c r="D46" s="329" t="s">
        <v>558</v>
      </c>
      <c r="E46" s="330">
        <v>20</v>
      </c>
      <c r="F46" s="330">
        <v>0</v>
      </c>
      <c r="G46" s="330">
        <v>0</v>
      </c>
      <c r="H46" s="330">
        <v>0</v>
      </c>
      <c r="I46" s="330">
        <v>0</v>
      </c>
      <c r="J46" s="330">
        <v>0</v>
      </c>
      <c r="K46" s="331">
        <v>20</v>
      </c>
      <c r="L46" s="330">
        <v>0</v>
      </c>
      <c r="M46" s="330">
        <v>0</v>
      </c>
      <c r="N46" s="330">
        <v>0</v>
      </c>
      <c r="O46" s="330">
        <v>0</v>
      </c>
      <c r="P46" s="330">
        <v>0</v>
      </c>
      <c r="Q46" s="330">
        <v>0</v>
      </c>
      <c r="R46" s="331">
        <v>0</v>
      </c>
      <c r="S46" s="331">
        <v>20</v>
      </c>
      <c r="U46" s="313"/>
    </row>
    <row r="47" spans="1:21" s="315" customFormat="1" ht="15" customHeight="1">
      <c r="A47" s="815"/>
      <c r="B47" s="348"/>
      <c r="C47" s="342" t="s">
        <v>584</v>
      </c>
      <c r="D47" s="329" t="s">
        <v>559</v>
      </c>
      <c r="E47" s="334">
        <v>0</v>
      </c>
      <c r="F47" s="334">
        <v>0</v>
      </c>
      <c r="G47" s="334">
        <v>0</v>
      </c>
      <c r="H47" s="334">
        <v>0</v>
      </c>
      <c r="I47" s="334">
        <v>0</v>
      </c>
      <c r="J47" s="334">
        <v>0</v>
      </c>
      <c r="K47" s="335">
        <v>0</v>
      </c>
      <c r="L47" s="334">
        <v>0</v>
      </c>
      <c r="M47" s="334">
        <v>0</v>
      </c>
      <c r="N47" s="334">
        <v>0</v>
      </c>
      <c r="O47" s="334">
        <v>0</v>
      </c>
      <c r="P47" s="334">
        <v>0</v>
      </c>
      <c r="Q47" s="334">
        <v>0</v>
      </c>
      <c r="R47" s="336">
        <v>0</v>
      </c>
      <c r="S47" s="336">
        <v>0</v>
      </c>
      <c r="U47" s="313"/>
    </row>
    <row r="48" spans="1:21" s="315" customFormat="1" ht="15" customHeight="1">
      <c r="A48" s="815"/>
      <c r="B48" s="348"/>
      <c r="C48" s="337" t="s">
        <v>582</v>
      </c>
      <c r="D48" s="329" t="s">
        <v>560</v>
      </c>
      <c r="E48" s="334">
        <v>47.274853801169591</v>
      </c>
      <c r="F48" s="334">
        <v>38</v>
      </c>
      <c r="G48" s="334">
        <v>52</v>
      </c>
      <c r="H48" s="334">
        <v>52</v>
      </c>
      <c r="I48" s="334">
        <v>40</v>
      </c>
      <c r="J48" s="334">
        <v>52</v>
      </c>
      <c r="K48" s="335">
        <v>281.27485380116957</v>
      </c>
      <c r="L48" s="334">
        <v>47</v>
      </c>
      <c r="M48" s="334">
        <v>52</v>
      </c>
      <c r="N48" s="334">
        <v>47.224880382775119</v>
      </c>
      <c r="O48" s="334">
        <v>47</v>
      </c>
      <c r="P48" s="334">
        <v>47</v>
      </c>
      <c r="Q48" s="334">
        <v>53</v>
      </c>
      <c r="R48" s="336">
        <v>293.22488038277515</v>
      </c>
      <c r="S48" s="336">
        <v>574.49973418394472</v>
      </c>
      <c r="U48" s="313"/>
    </row>
    <row r="49" spans="1:21" s="315" customFormat="1" ht="15" customHeight="1">
      <c r="A49" s="815"/>
      <c r="B49" s="333"/>
      <c r="C49" s="341"/>
      <c r="D49" s="329" t="s">
        <v>558</v>
      </c>
      <c r="E49" s="330">
        <v>1687.0000000000002</v>
      </c>
      <c r="F49" s="330">
        <v>1459</v>
      </c>
      <c r="G49" s="330">
        <v>1877</v>
      </c>
      <c r="H49" s="330">
        <v>2466</v>
      </c>
      <c r="I49" s="330">
        <v>1512</v>
      </c>
      <c r="J49" s="330">
        <v>2916</v>
      </c>
      <c r="K49" s="331">
        <v>11917</v>
      </c>
      <c r="L49" s="330">
        <v>2880</v>
      </c>
      <c r="M49" s="330">
        <v>2400</v>
      </c>
      <c r="N49" s="330">
        <v>2700</v>
      </c>
      <c r="O49" s="330">
        <v>3010.2352941176473</v>
      </c>
      <c r="P49" s="330">
        <v>2262</v>
      </c>
      <c r="Q49" s="330">
        <v>1897.1999999999998</v>
      </c>
      <c r="R49" s="331">
        <v>15149.435294117648</v>
      </c>
      <c r="S49" s="331">
        <v>27066.435294117648</v>
      </c>
      <c r="U49" s="313"/>
    </row>
    <row r="50" spans="1:21" s="315" customFormat="1" ht="15" customHeight="1">
      <c r="A50" s="815"/>
      <c r="B50" s="333"/>
      <c r="C50" s="342" t="s">
        <v>584</v>
      </c>
      <c r="D50" s="329" t="s">
        <v>559</v>
      </c>
      <c r="E50" s="334">
        <v>1558.0000000000002</v>
      </c>
      <c r="F50" s="334">
        <v>1164</v>
      </c>
      <c r="G50" s="334">
        <v>1690</v>
      </c>
      <c r="H50" s="334">
        <v>1527</v>
      </c>
      <c r="I50" s="334">
        <v>1326</v>
      </c>
      <c r="J50" s="334">
        <v>2361.9999999999995</v>
      </c>
      <c r="K50" s="335">
        <v>9627</v>
      </c>
      <c r="L50" s="334">
        <v>2084</v>
      </c>
      <c r="M50" s="334">
        <v>1655.9999999999998</v>
      </c>
      <c r="N50" s="334">
        <v>2504</v>
      </c>
      <c r="O50" s="334">
        <v>1376</v>
      </c>
      <c r="P50" s="334">
        <v>2190</v>
      </c>
      <c r="Q50" s="334">
        <v>2512</v>
      </c>
      <c r="R50" s="336">
        <v>12322</v>
      </c>
      <c r="S50" s="336">
        <v>21949</v>
      </c>
      <c r="U50" s="313"/>
    </row>
    <row r="51" spans="1:21" s="315" customFormat="1" ht="15" customHeight="1">
      <c r="A51" s="815"/>
      <c r="B51" s="333"/>
      <c r="C51" s="337" t="s">
        <v>582</v>
      </c>
      <c r="D51" s="329" t="s">
        <v>560</v>
      </c>
      <c r="E51" s="334">
        <v>1448.421052631579</v>
      </c>
      <c r="F51" s="334">
        <v>1152</v>
      </c>
      <c r="G51" s="334">
        <v>1584</v>
      </c>
      <c r="H51" s="334">
        <v>1584</v>
      </c>
      <c r="I51" s="334">
        <v>1224</v>
      </c>
      <c r="J51" s="334">
        <v>1584</v>
      </c>
      <c r="K51" s="335">
        <v>8576.4210526315801</v>
      </c>
      <c r="L51" s="334">
        <v>1440</v>
      </c>
      <c r="M51" s="334">
        <v>1584</v>
      </c>
      <c r="N51" s="334">
        <v>1446.88995215311</v>
      </c>
      <c r="O51" s="334">
        <v>1440</v>
      </c>
      <c r="P51" s="334">
        <v>1440</v>
      </c>
      <c r="Q51" s="334">
        <v>1653</v>
      </c>
      <c r="R51" s="336">
        <v>9003.8899521531093</v>
      </c>
      <c r="S51" s="336">
        <v>17580.311004784689</v>
      </c>
      <c r="U51" s="313"/>
    </row>
    <row r="52" spans="1:21" s="315" customFormat="1" ht="15" customHeight="1">
      <c r="A52" s="815"/>
      <c r="B52" s="333"/>
      <c r="C52" s="341"/>
      <c r="D52" s="329" t="s">
        <v>558</v>
      </c>
      <c r="E52" s="330">
        <v>426</v>
      </c>
      <c r="F52" s="330">
        <v>342</v>
      </c>
      <c r="G52" s="330">
        <v>342</v>
      </c>
      <c r="H52" s="330">
        <v>56</v>
      </c>
      <c r="I52" s="330">
        <v>112</v>
      </c>
      <c r="J52" s="330">
        <v>132</v>
      </c>
      <c r="K52" s="331">
        <v>1410</v>
      </c>
      <c r="L52" s="330">
        <v>252</v>
      </c>
      <c r="M52" s="330">
        <v>312</v>
      </c>
      <c r="N52" s="330">
        <v>250</v>
      </c>
      <c r="O52" s="330">
        <v>187.41176470588235</v>
      </c>
      <c r="P52" s="330">
        <v>218</v>
      </c>
      <c r="Q52" s="330">
        <v>208.79999999999998</v>
      </c>
      <c r="R52" s="331">
        <v>1428.2117647058824</v>
      </c>
      <c r="S52" s="331">
        <v>2838.2117647058822</v>
      </c>
      <c r="U52" s="313"/>
    </row>
    <row r="53" spans="1:21" s="315" customFormat="1" ht="15" customHeight="1">
      <c r="A53" s="815"/>
      <c r="B53" s="333"/>
      <c r="C53" s="342" t="s">
        <v>584</v>
      </c>
      <c r="D53" s="329" t="s">
        <v>559</v>
      </c>
      <c r="E53" s="334">
        <v>327</v>
      </c>
      <c r="F53" s="334">
        <v>238</v>
      </c>
      <c r="G53" s="334">
        <v>342</v>
      </c>
      <c r="H53" s="334">
        <v>360</v>
      </c>
      <c r="I53" s="334">
        <v>210</v>
      </c>
      <c r="J53" s="334">
        <v>360</v>
      </c>
      <c r="K53" s="335">
        <v>1837</v>
      </c>
      <c r="L53" s="334">
        <v>390</v>
      </c>
      <c r="M53" s="334">
        <v>360</v>
      </c>
      <c r="N53" s="334">
        <v>360</v>
      </c>
      <c r="O53" s="334">
        <v>330</v>
      </c>
      <c r="P53" s="334">
        <v>100</v>
      </c>
      <c r="Q53" s="334">
        <v>220.00000000000003</v>
      </c>
      <c r="R53" s="336">
        <v>1760</v>
      </c>
      <c r="S53" s="336">
        <v>3597</v>
      </c>
      <c r="U53" s="313"/>
    </row>
    <row r="54" spans="1:21" s="315" customFormat="1" ht="15" customHeight="1">
      <c r="A54" s="815"/>
      <c r="B54" s="337" t="s">
        <v>585</v>
      </c>
      <c r="C54" s="337" t="s">
        <v>582</v>
      </c>
      <c r="D54" s="329" t="s">
        <v>560</v>
      </c>
      <c r="E54" s="334">
        <v>0</v>
      </c>
      <c r="F54" s="334">
        <v>0</v>
      </c>
      <c r="G54" s="334">
        <v>0</v>
      </c>
      <c r="H54" s="334">
        <v>0</v>
      </c>
      <c r="I54" s="334">
        <v>0</v>
      </c>
      <c r="J54" s="334">
        <v>0</v>
      </c>
      <c r="K54" s="335">
        <v>0</v>
      </c>
      <c r="L54" s="334">
        <v>0</v>
      </c>
      <c r="M54" s="334">
        <v>0</v>
      </c>
      <c r="N54" s="334">
        <v>0</v>
      </c>
      <c r="O54" s="334">
        <v>0</v>
      </c>
      <c r="P54" s="334">
        <v>0</v>
      </c>
      <c r="Q54" s="334">
        <v>0</v>
      </c>
      <c r="R54" s="336">
        <v>0</v>
      </c>
      <c r="S54" s="336">
        <v>0</v>
      </c>
      <c r="U54" s="313"/>
    </row>
    <row r="55" spans="1:21" s="315" customFormat="1" ht="15" customHeight="1">
      <c r="A55" s="815"/>
      <c r="B55" s="337"/>
      <c r="C55" s="341"/>
      <c r="D55" s="329" t="s">
        <v>558</v>
      </c>
      <c r="E55" s="330">
        <v>1811.9999999999998</v>
      </c>
      <c r="F55" s="330">
        <v>1532</v>
      </c>
      <c r="G55" s="330">
        <v>2102</v>
      </c>
      <c r="H55" s="330">
        <v>2374</v>
      </c>
      <c r="I55" s="330">
        <v>1588</v>
      </c>
      <c r="J55" s="330">
        <v>3900</v>
      </c>
      <c r="K55" s="331">
        <v>13308</v>
      </c>
      <c r="L55" s="330">
        <v>2900</v>
      </c>
      <c r="M55" s="330">
        <v>2900</v>
      </c>
      <c r="N55" s="330">
        <v>2870</v>
      </c>
      <c r="O55" s="330">
        <v>2777.2941176470586</v>
      </c>
      <c r="P55" s="330">
        <v>2687</v>
      </c>
      <c r="Q55" s="330">
        <v>2437.1999999999998</v>
      </c>
      <c r="R55" s="331">
        <v>16571.49411764706</v>
      </c>
      <c r="S55" s="331">
        <v>29879.49411764706</v>
      </c>
      <c r="U55" s="313"/>
    </row>
    <row r="56" spans="1:21" s="315" customFormat="1" ht="15" customHeight="1">
      <c r="A56" s="815"/>
      <c r="B56" s="333"/>
      <c r="C56" s="342" t="s">
        <v>586</v>
      </c>
      <c r="D56" s="329" t="s">
        <v>559</v>
      </c>
      <c r="E56" s="334">
        <v>1635</v>
      </c>
      <c r="F56" s="334">
        <v>1192</v>
      </c>
      <c r="G56" s="334">
        <v>1575</v>
      </c>
      <c r="H56" s="334">
        <v>1551</v>
      </c>
      <c r="I56" s="334">
        <v>1302</v>
      </c>
      <c r="J56" s="334">
        <v>2108</v>
      </c>
      <c r="K56" s="335">
        <v>9363</v>
      </c>
      <c r="L56" s="334">
        <v>2230.0000000000005</v>
      </c>
      <c r="M56" s="334">
        <v>2190</v>
      </c>
      <c r="N56" s="334">
        <v>3360</v>
      </c>
      <c r="O56" s="334">
        <v>1836</v>
      </c>
      <c r="P56" s="334">
        <v>2964</v>
      </c>
      <c r="Q56" s="334">
        <v>3436</v>
      </c>
      <c r="R56" s="336">
        <v>16016</v>
      </c>
      <c r="S56" s="336">
        <v>25379</v>
      </c>
      <c r="U56" s="313"/>
    </row>
    <row r="57" spans="1:21" s="315" customFormat="1" ht="15" customHeight="1">
      <c r="A57" s="815"/>
      <c r="B57" s="333"/>
      <c r="C57" s="343" t="s">
        <v>587</v>
      </c>
      <c r="D57" s="329" t="s">
        <v>560</v>
      </c>
      <c r="E57" s="334">
        <v>2197.7777777777778</v>
      </c>
      <c r="F57" s="334">
        <v>1748</v>
      </c>
      <c r="G57" s="334">
        <v>2404</v>
      </c>
      <c r="H57" s="334">
        <v>2404</v>
      </c>
      <c r="I57" s="334">
        <v>1857</v>
      </c>
      <c r="J57" s="334">
        <v>2404</v>
      </c>
      <c r="K57" s="335">
        <v>13014.777777777777</v>
      </c>
      <c r="L57" s="334">
        <v>2185</v>
      </c>
      <c r="M57" s="334">
        <v>2404</v>
      </c>
      <c r="N57" s="334">
        <v>2195.4545454545455</v>
      </c>
      <c r="O57" s="334">
        <v>2184.9999999999995</v>
      </c>
      <c r="P57" s="334">
        <v>2185</v>
      </c>
      <c r="Q57" s="334">
        <v>2511</v>
      </c>
      <c r="R57" s="336">
        <v>13665.454545454546</v>
      </c>
      <c r="S57" s="336">
        <v>26680.232323232325</v>
      </c>
      <c r="U57" s="313"/>
    </row>
    <row r="58" spans="1:21" s="315" customFormat="1" ht="15" customHeight="1">
      <c r="A58" s="815"/>
      <c r="B58" s="333"/>
      <c r="C58" s="328"/>
      <c r="D58" s="329" t="s">
        <v>558</v>
      </c>
      <c r="E58" s="330">
        <v>96</v>
      </c>
      <c r="F58" s="330">
        <v>55</v>
      </c>
      <c r="G58" s="330">
        <v>147</v>
      </c>
      <c r="H58" s="330">
        <v>200</v>
      </c>
      <c r="I58" s="330">
        <v>0</v>
      </c>
      <c r="J58" s="330">
        <v>0</v>
      </c>
      <c r="K58" s="331">
        <v>498</v>
      </c>
      <c r="L58" s="330">
        <v>50</v>
      </c>
      <c r="M58" s="330">
        <v>302.5</v>
      </c>
      <c r="N58" s="330">
        <v>0</v>
      </c>
      <c r="O58" s="330">
        <v>0</v>
      </c>
      <c r="P58" s="330">
        <v>0</v>
      </c>
      <c r="Q58" s="330">
        <v>0</v>
      </c>
      <c r="R58" s="331">
        <v>352.5</v>
      </c>
      <c r="S58" s="331">
        <v>850.5</v>
      </c>
      <c r="U58" s="313"/>
    </row>
    <row r="59" spans="1:21" s="315" customFormat="1" ht="15" customHeight="1">
      <c r="A59" s="815"/>
      <c r="B59" s="333"/>
      <c r="C59" s="333" t="s">
        <v>588</v>
      </c>
      <c r="D59" s="329" t="s">
        <v>559</v>
      </c>
      <c r="E59" s="334">
        <v>53</v>
      </c>
      <c r="F59" s="334">
        <v>112</v>
      </c>
      <c r="G59" s="334">
        <v>168</v>
      </c>
      <c r="H59" s="334">
        <v>258</v>
      </c>
      <c r="I59" s="334">
        <v>284</v>
      </c>
      <c r="J59" s="334">
        <v>344</v>
      </c>
      <c r="K59" s="335">
        <v>1219</v>
      </c>
      <c r="L59" s="334">
        <v>258</v>
      </c>
      <c r="M59" s="334">
        <v>592.99999999999989</v>
      </c>
      <c r="N59" s="334">
        <v>328</v>
      </c>
      <c r="O59" s="334">
        <v>0</v>
      </c>
      <c r="P59" s="334">
        <v>0</v>
      </c>
      <c r="Q59" s="334">
        <v>0</v>
      </c>
      <c r="R59" s="336">
        <v>1179</v>
      </c>
      <c r="S59" s="336">
        <v>2398</v>
      </c>
      <c r="U59" s="313"/>
    </row>
    <row r="60" spans="1:21" s="315" customFormat="1" ht="15" customHeight="1">
      <c r="A60" s="815"/>
      <c r="B60" s="333"/>
      <c r="C60" s="337" t="s">
        <v>589</v>
      </c>
      <c r="D60" s="329" t="s">
        <v>560</v>
      </c>
      <c r="E60" s="334">
        <v>0</v>
      </c>
      <c r="F60" s="334">
        <v>0</v>
      </c>
      <c r="G60" s="334">
        <v>0</v>
      </c>
      <c r="H60" s="334">
        <v>0</v>
      </c>
      <c r="I60" s="334">
        <v>0</v>
      </c>
      <c r="J60" s="334">
        <v>0</v>
      </c>
      <c r="K60" s="335">
        <v>0</v>
      </c>
      <c r="L60" s="334">
        <v>0</v>
      </c>
      <c r="M60" s="334">
        <v>0</v>
      </c>
      <c r="N60" s="334">
        <v>0</v>
      </c>
      <c r="O60" s="334">
        <v>0</v>
      </c>
      <c r="P60" s="334">
        <v>0</v>
      </c>
      <c r="Q60" s="334">
        <v>0</v>
      </c>
      <c r="R60" s="336">
        <v>0</v>
      </c>
      <c r="S60" s="336">
        <v>0</v>
      </c>
      <c r="U60" s="313"/>
    </row>
    <row r="61" spans="1:21" s="315" customFormat="1" ht="15" customHeight="1">
      <c r="A61" s="815"/>
      <c r="B61" s="333"/>
      <c r="C61" s="328"/>
      <c r="D61" s="329" t="s">
        <v>558</v>
      </c>
      <c r="E61" s="345">
        <v>19195</v>
      </c>
      <c r="F61" s="345">
        <v>15730</v>
      </c>
      <c r="G61" s="345">
        <v>15843</v>
      </c>
      <c r="H61" s="345">
        <v>13750</v>
      </c>
      <c r="I61" s="345">
        <v>19773.26666666667</v>
      </c>
      <c r="J61" s="345">
        <v>15271.880000000001</v>
      </c>
      <c r="K61" s="331">
        <v>99563.146666666667</v>
      </c>
      <c r="L61" s="345">
        <v>21119.45</v>
      </c>
      <c r="M61" s="345">
        <v>22222.2</v>
      </c>
      <c r="N61" s="345">
        <v>16360</v>
      </c>
      <c r="O61" s="345">
        <v>15292.588235294119</v>
      </c>
      <c r="P61" s="345">
        <v>19345</v>
      </c>
      <c r="Q61" s="345">
        <v>25353</v>
      </c>
      <c r="R61" s="331">
        <v>119692.23823529412</v>
      </c>
      <c r="S61" s="331">
        <v>219255.38490196079</v>
      </c>
      <c r="U61" s="313"/>
    </row>
    <row r="62" spans="1:21" s="315" customFormat="1" ht="15" customHeight="1">
      <c r="A62" s="815"/>
      <c r="B62" s="333"/>
      <c r="C62" s="333" t="s">
        <v>590</v>
      </c>
      <c r="D62" s="329" t="s">
        <v>559</v>
      </c>
      <c r="E62" s="347">
        <v>16493.000000000004</v>
      </c>
      <c r="F62" s="347">
        <v>13084</v>
      </c>
      <c r="G62" s="347">
        <v>13739</v>
      </c>
      <c r="H62" s="347">
        <v>9465.0000000000018</v>
      </c>
      <c r="I62" s="347">
        <v>16266</v>
      </c>
      <c r="J62" s="347">
        <v>17732</v>
      </c>
      <c r="K62" s="336">
        <v>86779</v>
      </c>
      <c r="L62" s="347">
        <v>20696</v>
      </c>
      <c r="M62" s="347">
        <v>20470.000000000004</v>
      </c>
      <c r="N62" s="347">
        <v>16948</v>
      </c>
      <c r="O62" s="347">
        <v>20010</v>
      </c>
      <c r="P62" s="347">
        <v>20322</v>
      </c>
      <c r="Q62" s="347">
        <v>23144</v>
      </c>
      <c r="R62" s="336">
        <v>121590</v>
      </c>
      <c r="S62" s="336">
        <v>208369</v>
      </c>
      <c r="U62" s="313"/>
    </row>
    <row r="63" spans="1:21" s="315" customFormat="1" ht="15" customHeight="1">
      <c r="A63" s="815"/>
      <c r="B63" s="333"/>
      <c r="C63" s="337" t="s">
        <v>591</v>
      </c>
      <c r="D63" s="329" t="s">
        <v>560</v>
      </c>
      <c r="E63" s="347">
        <v>0</v>
      </c>
      <c r="F63" s="347">
        <v>0</v>
      </c>
      <c r="G63" s="347">
        <v>0</v>
      </c>
      <c r="H63" s="347">
        <v>0</v>
      </c>
      <c r="I63" s="347">
        <v>0</v>
      </c>
      <c r="J63" s="347">
        <v>0</v>
      </c>
      <c r="K63" s="336">
        <v>0</v>
      </c>
      <c r="L63" s="347">
        <v>0</v>
      </c>
      <c r="M63" s="347">
        <v>0</v>
      </c>
      <c r="N63" s="347">
        <v>0</v>
      </c>
      <c r="O63" s="347">
        <v>0</v>
      </c>
      <c r="P63" s="347">
        <v>0</v>
      </c>
      <c r="Q63" s="347">
        <v>0</v>
      </c>
      <c r="R63" s="336">
        <v>0</v>
      </c>
      <c r="S63" s="336">
        <v>0</v>
      </c>
      <c r="U63" s="313"/>
    </row>
    <row r="64" spans="1:21" s="315" customFormat="1" ht="15" customHeight="1">
      <c r="A64" s="816"/>
      <c r="B64" s="350"/>
      <c r="C64" s="328"/>
      <c r="D64" s="351" t="s">
        <v>558</v>
      </c>
      <c r="E64" s="330">
        <v>4620</v>
      </c>
      <c r="F64" s="330">
        <v>3949</v>
      </c>
      <c r="G64" s="330">
        <v>4446.735920000001</v>
      </c>
      <c r="H64" s="330">
        <v>6900</v>
      </c>
      <c r="I64" s="330">
        <v>5499.9999999999982</v>
      </c>
      <c r="J64" s="330">
        <v>8343.7199999999993</v>
      </c>
      <c r="K64" s="331">
        <v>33759.45592</v>
      </c>
      <c r="L64" s="330">
        <v>8000</v>
      </c>
      <c r="M64" s="330">
        <v>8165</v>
      </c>
      <c r="N64" s="330">
        <v>5996</v>
      </c>
      <c r="O64" s="330">
        <v>7345</v>
      </c>
      <c r="P64" s="330">
        <v>11932</v>
      </c>
      <c r="Q64" s="330">
        <v>13928</v>
      </c>
      <c r="R64" s="352">
        <v>55366</v>
      </c>
      <c r="S64" s="352">
        <v>89125.455920000008</v>
      </c>
      <c r="U64" s="313"/>
    </row>
    <row r="65" spans="1:21" s="315" customFormat="1" ht="15" customHeight="1">
      <c r="A65" s="816"/>
      <c r="B65" s="337"/>
      <c r="C65" s="333" t="s">
        <v>592</v>
      </c>
      <c r="D65" s="329" t="s">
        <v>559</v>
      </c>
      <c r="E65" s="334">
        <v>3786</v>
      </c>
      <c r="F65" s="334">
        <v>3949</v>
      </c>
      <c r="G65" s="334">
        <v>4822.3999999999996</v>
      </c>
      <c r="H65" s="334">
        <v>9726.2000000000007</v>
      </c>
      <c r="I65" s="334">
        <v>5714.2666666666664</v>
      </c>
      <c r="J65" s="334">
        <v>10071.459999999999</v>
      </c>
      <c r="K65" s="335">
        <v>38069.32666666666</v>
      </c>
      <c r="L65" s="334">
        <v>10774.725</v>
      </c>
      <c r="M65" s="334">
        <v>10534.7</v>
      </c>
      <c r="N65" s="334">
        <v>6331.8181818181811</v>
      </c>
      <c r="O65" s="334">
        <v>7405.4117647058829</v>
      </c>
      <c r="P65" s="334">
        <v>8298</v>
      </c>
      <c r="Q65" s="334">
        <v>6957</v>
      </c>
      <c r="R65" s="335">
        <v>50301.654946524068</v>
      </c>
      <c r="S65" s="335">
        <v>88370.981613190728</v>
      </c>
      <c r="U65" s="313"/>
    </row>
    <row r="66" spans="1:21" s="315" customFormat="1" ht="15" customHeight="1">
      <c r="A66" s="816"/>
      <c r="B66" s="337"/>
      <c r="C66" s="337" t="s">
        <v>593</v>
      </c>
      <c r="D66" s="329" t="s">
        <v>560</v>
      </c>
      <c r="E66" s="334">
        <v>5930.479532163743</v>
      </c>
      <c r="F66" s="334">
        <v>4717</v>
      </c>
      <c r="G66" s="334">
        <v>6486</v>
      </c>
      <c r="H66" s="334">
        <v>6486</v>
      </c>
      <c r="I66" s="334">
        <v>5012</v>
      </c>
      <c r="J66" s="334">
        <v>6486</v>
      </c>
      <c r="K66" s="335">
        <v>35117.479532163743</v>
      </c>
      <c r="L66" s="334">
        <v>5896</v>
      </c>
      <c r="M66" s="334">
        <v>6486</v>
      </c>
      <c r="N66" s="334">
        <v>5924.21052631579</v>
      </c>
      <c r="O66" s="334">
        <v>5896</v>
      </c>
      <c r="P66" s="334">
        <v>5896</v>
      </c>
      <c r="Q66" s="334">
        <v>6778.0000000000009</v>
      </c>
      <c r="R66" s="335">
        <v>36876.210526315794</v>
      </c>
      <c r="S66" s="335">
        <v>71993.690058479537</v>
      </c>
      <c r="U66" s="313"/>
    </row>
  </sheetData>
  <autoFilter ref="A2:S66"/>
  <mergeCells count="5">
    <mergeCell ref="A40:A63"/>
    <mergeCell ref="A64:A66"/>
    <mergeCell ref="A28:A39"/>
    <mergeCell ref="D2:D3"/>
    <mergeCell ref="A4:A27"/>
  </mergeCells>
  <phoneticPr fontId="27"/>
  <pageMargins left="0.70866141732283472" right="0.70866141732283472" top="0.74803149606299213" bottom="0.74803149606299213" header="0.19685039370078741" footer="0.19685039370078741"/>
  <pageSetup paperSize="8" scale="65"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
  <sheetViews>
    <sheetView zoomScale="90" zoomScaleNormal="90" workbookViewId="0">
      <selection activeCell="D22" sqref="D22"/>
    </sheetView>
  </sheetViews>
  <sheetFormatPr defaultRowHeight="15"/>
  <cols>
    <col min="1" max="1" width="2.7109375" customWidth="1"/>
    <col min="2" max="2" width="37.140625" bestFit="1" customWidth="1"/>
    <col min="3" max="3" width="20.28515625" customWidth="1"/>
    <col min="4" max="4" width="24.28515625" bestFit="1" customWidth="1"/>
  </cols>
  <sheetData>
    <row r="1" spans="1:40">
      <c r="A1" t="s">
        <v>779</v>
      </c>
    </row>
    <row r="2" spans="1:40">
      <c r="B2" t="s">
        <v>855</v>
      </c>
      <c r="C2" t="s">
        <v>856</v>
      </c>
      <c r="D2" t="s">
        <v>751</v>
      </c>
      <c r="E2" t="s">
        <v>781</v>
      </c>
      <c r="F2" t="s">
        <v>782</v>
      </c>
      <c r="G2" t="s">
        <v>783</v>
      </c>
      <c r="H2" t="s">
        <v>784</v>
      </c>
      <c r="I2" t="s">
        <v>785</v>
      </c>
      <c r="J2" t="s">
        <v>786</v>
      </c>
      <c r="K2" t="s">
        <v>787</v>
      </c>
      <c r="L2" t="s">
        <v>788</v>
      </c>
      <c r="M2" t="s">
        <v>789</v>
      </c>
      <c r="N2" t="s">
        <v>790</v>
      </c>
      <c r="O2" t="s">
        <v>791</v>
      </c>
      <c r="P2" t="s">
        <v>792</v>
      </c>
      <c r="Q2" t="s">
        <v>793</v>
      </c>
      <c r="R2" t="s">
        <v>794</v>
      </c>
      <c r="S2" t="s">
        <v>795</v>
      </c>
      <c r="T2" t="s">
        <v>796</v>
      </c>
      <c r="U2" t="s">
        <v>797</v>
      </c>
      <c r="V2" t="s">
        <v>798</v>
      </c>
      <c r="W2" t="s">
        <v>799</v>
      </c>
      <c r="X2" t="s">
        <v>800</v>
      </c>
      <c r="Y2" t="s">
        <v>820</v>
      </c>
      <c r="Z2" t="s">
        <v>821</v>
      </c>
      <c r="AA2" t="s">
        <v>822</v>
      </c>
      <c r="AB2" t="s">
        <v>823</v>
      </c>
      <c r="AC2" t="s">
        <v>824</v>
      </c>
      <c r="AD2" t="s">
        <v>825</v>
      </c>
      <c r="AE2" t="s">
        <v>826</v>
      </c>
      <c r="AF2" t="s">
        <v>827</v>
      </c>
      <c r="AG2" t="s">
        <v>828</v>
      </c>
      <c r="AH2" t="s">
        <v>829</v>
      </c>
      <c r="AI2" t="s">
        <v>830</v>
      </c>
      <c r="AJ2" t="s">
        <v>831</v>
      </c>
      <c r="AK2" t="s">
        <v>832</v>
      </c>
      <c r="AL2" t="s">
        <v>833</v>
      </c>
      <c r="AM2" t="s">
        <v>850</v>
      </c>
      <c r="AN2" t="s">
        <v>851</v>
      </c>
    </row>
    <row r="3" spans="1:40">
      <c r="B3" t="s">
        <v>780</v>
      </c>
      <c r="C3" t="s">
        <v>854</v>
      </c>
      <c r="D3" t="s">
        <v>853</v>
      </c>
      <c r="E3" t="s">
        <v>801</v>
      </c>
      <c r="F3" t="s">
        <v>802</v>
      </c>
      <c r="G3" t="s">
        <v>803</v>
      </c>
      <c r="H3" t="s">
        <v>804</v>
      </c>
      <c r="I3" t="s">
        <v>805</v>
      </c>
      <c r="J3" t="s">
        <v>806</v>
      </c>
      <c r="K3" t="s">
        <v>807</v>
      </c>
      <c r="L3" t="s">
        <v>808</v>
      </c>
      <c r="M3" t="s">
        <v>809</v>
      </c>
      <c r="N3" t="s">
        <v>810</v>
      </c>
      <c r="O3" t="s">
        <v>811</v>
      </c>
      <c r="P3" t="s">
        <v>812</v>
      </c>
      <c r="Q3" t="s">
        <v>813</v>
      </c>
      <c r="R3" t="s">
        <v>814</v>
      </c>
      <c r="S3" t="s">
        <v>815</v>
      </c>
      <c r="T3" t="s">
        <v>816</v>
      </c>
      <c r="U3" t="s">
        <v>817</v>
      </c>
      <c r="V3" t="s">
        <v>818</v>
      </c>
      <c r="W3" t="s">
        <v>819</v>
      </c>
      <c r="X3" t="s">
        <v>834</v>
      </c>
      <c r="Y3" t="s">
        <v>835</v>
      </c>
      <c r="Z3" t="s">
        <v>836</v>
      </c>
      <c r="AA3" t="s">
        <v>837</v>
      </c>
      <c r="AB3" t="s">
        <v>838</v>
      </c>
      <c r="AC3" t="s">
        <v>839</v>
      </c>
      <c r="AD3" t="s">
        <v>840</v>
      </c>
      <c r="AE3" t="s">
        <v>841</v>
      </c>
      <c r="AF3" t="s">
        <v>842</v>
      </c>
      <c r="AG3" t="s">
        <v>843</v>
      </c>
      <c r="AH3" t="s">
        <v>844</v>
      </c>
      <c r="AI3" t="s">
        <v>845</v>
      </c>
      <c r="AJ3" t="s">
        <v>846</v>
      </c>
      <c r="AK3" t="s">
        <v>847</v>
      </c>
      <c r="AL3" t="s">
        <v>848</v>
      </c>
      <c r="AM3" t="s">
        <v>849</v>
      </c>
      <c r="AN3" t="s">
        <v>852</v>
      </c>
    </row>
    <row r="4" spans="1:40">
      <c r="B4" t="s">
        <v>857</v>
      </c>
      <c r="C4" t="s">
        <v>858</v>
      </c>
      <c r="D4" t="s">
        <v>853</v>
      </c>
      <c r="E4" t="s">
        <v>801</v>
      </c>
      <c r="F4" t="s">
        <v>802</v>
      </c>
      <c r="G4" t="s">
        <v>803</v>
      </c>
      <c r="H4" t="s">
        <v>804</v>
      </c>
      <c r="I4" t="s">
        <v>805</v>
      </c>
      <c r="J4" t="s">
        <v>806</v>
      </c>
      <c r="K4" t="s">
        <v>807</v>
      </c>
      <c r="L4" t="s">
        <v>808</v>
      </c>
      <c r="M4" t="s">
        <v>809</v>
      </c>
      <c r="N4" t="s">
        <v>810</v>
      </c>
      <c r="O4" t="s">
        <v>811</v>
      </c>
      <c r="P4" t="s">
        <v>812</v>
      </c>
      <c r="Q4" t="s">
        <v>813</v>
      </c>
      <c r="R4" t="s">
        <v>814</v>
      </c>
      <c r="S4" t="s">
        <v>815</v>
      </c>
      <c r="T4" t="s">
        <v>816</v>
      </c>
      <c r="U4" t="s">
        <v>817</v>
      </c>
      <c r="V4" t="s">
        <v>818</v>
      </c>
      <c r="W4" t="s">
        <v>819</v>
      </c>
      <c r="X4" t="s">
        <v>834</v>
      </c>
      <c r="Y4" t="s">
        <v>835</v>
      </c>
      <c r="Z4" t="s">
        <v>836</v>
      </c>
      <c r="AA4" t="s">
        <v>837</v>
      </c>
      <c r="AB4" t="s">
        <v>838</v>
      </c>
      <c r="AC4" t="s">
        <v>839</v>
      </c>
      <c r="AD4" t="s">
        <v>840</v>
      </c>
      <c r="AE4" t="s">
        <v>841</v>
      </c>
      <c r="AF4" t="s">
        <v>842</v>
      </c>
      <c r="AG4" t="s">
        <v>843</v>
      </c>
      <c r="AH4" t="s">
        <v>844</v>
      </c>
      <c r="AI4" t="s">
        <v>845</v>
      </c>
      <c r="AJ4" t="s">
        <v>846</v>
      </c>
      <c r="AK4" t="s">
        <v>847</v>
      </c>
      <c r="AL4" t="s">
        <v>848</v>
      </c>
      <c r="AM4" t="s">
        <v>849</v>
      </c>
      <c r="AN4" t="s">
        <v>852</v>
      </c>
    </row>
    <row r="5" spans="1:40">
      <c r="B5" t="s">
        <v>859</v>
      </c>
      <c r="C5" t="s">
        <v>860</v>
      </c>
      <c r="D5" t="s">
        <v>853</v>
      </c>
      <c r="E5" t="s">
        <v>801</v>
      </c>
      <c r="F5" t="s">
        <v>802</v>
      </c>
      <c r="G5" t="s">
        <v>803</v>
      </c>
      <c r="H5" t="s">
        <v>804</v>
      </c>
      <c r="I5" t="s">
        <v>805</v>
      </c>
      <c r="J5" t="s">
        <v>806</v>
      </c>
      <c r="K5" t="s">
        <v>807</v>
      </c>
      <c r="L5" t="s">
        <v>808</v>
      </c>
      <c r="M5" t="s">
        <v>809</v>
      </c>
      <c r="N5" t="s">
        <v>810</v>
      </c>
      <c r="O5" t="s">
        <v>811</v>
      </c>
      <c r="P5" t="s">
        <v>812</v>
      </c>
      <c r="Q5" t="s">
        <v>813</v>
      </c>
      <c r="R5" t="s">
        <v>814</v>
      </c>
      <c r="S5" t="s">
        <v>815</v>
      </c>
      <c r="T5" t="s">
        <v>816</v>
      </c>
      <c r="U5" t="s">
        <v>817</v>
      </c>
      <c r="V5" t="s">
        <v>818</v>
      </c>
      <c r="W5" t="s">
        <v>819</v>
      </c>
      <c r="X5" t="s">
        <v>834</v>
      </c>
      <c r="Y5" t="s">
        <v>835</v>
      </c>
      <c r="Z5" t="s">
        <v>836</v>
      </c>
      <c r="AA5" t="s">
        <v>837</v>
      </c>
      <c r="AB5" t="s">
        <v>838</v>
      </c>
      <c r="AC5" t="s">
        <v>839</v>
      </c>
      <c r="AD5" t="s">
        <v>840</v>
      </c>
      <c r="AE5" t="s">
        <v>841</v>
      </c>
      <c r="AF5" t="s">
        <v>842</v>
      </c>
      <c r="AG5" t="s">
        <v>843</v>
      </c>
      <c r="AH5" t="s">
        <v>844</v>
      </c>
      <c r="AI5" t="s">
        <v>845</v>
      </c>
      <c r="AJ5" t="s">
        <v>846</v>
      </c>
      <c r="AK5" t="s">
        <v>847</v>
      </c>
      <c r="AL5" t="s">
        <v>848</v>
      </c>
      <c r="AM5" t="s">
        <v>849</v>
      </c>
      <c r="AN5" t="s">
        <v>852</v>
      </c>
    </row>
    <row r="6" spans="1:40">
      <c r="B6" t="s">
        <v>861</v>
      </c>
      <c r="C6" t="s">
        <v>862</v>
      </c>
      <c r="D6" t="s">
        <v>853</v>
      </c>
      <c r="E6" t="s">
        <v>801</v>
      </c>
      <c r="F6" t="s">
        <v>802</v>
      </c>
      <c r="G6" t="s">
        <v>803</v>
      </c>
      <c r="H6" t="s">
        <v>804</v>
      </c>
      <c r="I6" t="s">
        <v>805</v>
      </c>
      <c r="J6" t="s">
        <v>806</v>
      </c>
      <c r="K6" t="s">
        <v>807</v>
      </c>
      <c r="L6" t="s">
        <v>808</v>
      </c>
      <c r="M6" t="s">
        <v>809</v>
      </c>
      <c r="N6" t="s">
        <v>810</v>
      </c>
      <c r="O6" t="s">
        <v>811</v>
      </c>
      <c r="P6" t="s">
        <v>812</v>
      </c>
      <c r="Q6" t="s">
        <v>813</v>
      </c>
      <c r="R6" t="s">
        <v>814</v>
      </c>
      <c r="S6" t="s">
        <v>815</v>
      </c>
      <c r="T6" t="s">
        <v>816</v>
      </c>
      <c r="U6" t="s">
        <v>817</v>
      </c>
      <c r="V6" t="s">
        <v>818</v>
      </c>
      <c r="W6" t="s">
        <v>819</v>
      </c>
      <c r="X6" t="s">
        <v>834</v>
      </c>
      <c r="Y6" t="s">
        <v>835</v>
      </c>
      <c r="Z6" t="s">
        <v>836</v>
      </c>
      <c r="AA6" t="s">
        <v>837</v>
      </c>
      <c r="AB6" t="s">
        <v>838</v>
      </c>
      <c r="AC6" t="s">
        <v>839</v>
      </c>
      <c r="AD6" t="s">
        <v>840</v>
      </c>
      <c r="AE6" t="s">
        <v>841</v>
      </c>
      <c r="AF6" t="s">
        <v>842</v>
      </c>
      <c r="AG6" t="s">
        <v>843</v>
      </c>
      <c r="AH6" t="s">
        <v>844</v>
      </c>
      <c r="AI6" t="s">
        <v>845</v>
      </c>
      <c r="AJ6" t="s">
        <v>846</v>
      </c>
      <c r="AK6" t="s">
        <v>847</v>
      </c>
      <c r="AL6" t="s">
        <v>848</v>
      </c>
      <c r="AM6" t="s">
        <v>849</v>
      </c>
      <c r="AN6" t="s">
        <v>852</v>
      </c>
    </row>
    <row r="7" spans="1:40">
      <c r="B7" t="s">
        <v>863</v>
      </c>
      <c r="C7" t="s">
        <v>862</v>
      </c>
      <c r="D7" t="s">
        <v>853</v>
      </c>
      <c r="E7" t="s">
        <v>801</v>
      </c>
      <c r="F7" t="s">
        <v>802</v>
      </c>
      <c r="G7" t="s">
        <v>803</v>
      </c>
      <c r="H7" t="s">
        <v>804</v>
      </c>
      <c r="I7" t="s">
        <v>805</v>
      </c>
      <c r="J7" t="s">
        <v>806</v>
      </c>
      <c r="K7" t="s">
        <v>807</v>
      </c>
      <c r="L7" t="s">
        <v>808</v>
      </c>
      <c r="M7" t="s">
        <v>809</v>
      </c>
      <c r="N7" t="s">
        <v>810</v>
      </c>
      <c r="O7" t="s">
        <v>811</v>
      </c>
      <c r="P7" t="s">
        <v>812</v>
      </c>
      <c r="Q7" t="s">
        <v>813</v>
      </c>
      <c r="R7" t="s">
        <v>814</v>
      </c>
      <c r="S7" t="s">
        <v>815</v>
      </c>
      <c r="T7" t="s">
        <v>816</v>
      </c>
      <c r="U7" t="s">
        <v>817</v>
      </c>
      <c r="V7" t="s">
        <v>818</v>
      </c>
      <c r="W7" t="s">
        <v>819</v>
      </c>
      <c r="X7" t="s">
        <v>834</v>
      </c>
      <c r="Y7" t="s">
        <v>835</v>
      </c>
      <c r="Z7" t="s">
        <v>836</v>
      </c>
      <c r="AA7" t="s">
        <v>837</v>
      </c>
      <c r="AB7" t="s">
        <v>838</v>
      </c>
      <c r="AC7" t="s">
        <v>839</v>
      </c>
      <c r="AD7" t="s">
        <v>840</v>
      </c>
      <c r="AE7" t="s">
        <v>841</v>
      </c>
      <c r="AF7" t="s">
        <v>842</v>
      </c>
      <c r="AG7" t="s">
        <v>843</v>
      </c>
      <c r="AH7" t="s">
        <v>844</v>
      </c>
      <c r="AI7" t="s">
        <v>845</v>
      </c>
      <c r="AJ7" t="s">
        <v>846</v>
      </c>
      <c r="AK7" t="s">
        <v>847</v>
      </c>
      <c r="AL7" t="s">
        <v>848</v>
      </c>
      <c r="AM7" t="s">
        <v>849</v>
      </c>
      <c r="AN7" t="s">
        <v>852</v>
      </c>
    </row>
    <row r="8" spans="1:40">
      <c r="B8" t="s">
        <v>864</v>
      </c>
      <c r="C8" t="s">
        <v>865</v>
      </c>
      <c r="D8" t="s">
        <v>853</v>
      </c>
      <c r="E8" t="s">
        <v>801</v>
      </c>
      <c r="F8" t="s">
        <v>802</v>
      </c>
      <c r="G8" t="s">
        <v>803</v>
      </c>
      <c r="H8" t="s">
        <v>804</v>
      </c>
      <c r="I8" t="s">
        <v>805</v>
      </c>
      <c r="J8" t="s">
        <v>806</v>
      </c>
      <c r="K8" t="s">
        <v>807</v>
      </c>
      <c r="L8" t="s">
        <v>808</v>
      </c>
      <c r="M8" t="s">
        <v>809</v>
      </c>
      <c r="N8" t="s">
        <v>810</v>
      </c>
      <c r="O8" t="s">
        <v>811</v>
      </c>
      <c r="P8" t="s">
        <v>812</v>
      </c>
      <c r="Q8" t="s">
        <v>813</v>
      </c>
      <c r="R8" t="s">
        <v>814</v>
      </c>
      <c r="S8" t="s">
        <v>815</v>
      </c>
      <c r="T8" t="s">
        <v>816</v>
      </c>
      <c r="U8" t="s">
        <v>817</v>
      </c>
      <c r="V8" t="s">
        <v>818</v>
      </c>
      <c r="W8" t="s">
        <v>819</v>
      </c>
      <c r="X8" t="s">
        <v>834</v>
      </c>
      <c r="Y8" t="s">
        <v>835</v>
      </c>
      <c r="Z8" t="s">
        <v>836</v>
      </c>
      <c r="AA8" t="s">
        <v>837</v>
      </c>
      <c r="AB8" t="s">
        <v>838</v>
      </c>
      <c r="AC8" t="s">
        <v>839</v>
      </c>
      <c r="AD8" t="s">
        <v>840</v>
      </c>
      <c r="AE8" t="s">
        <v>841</v>
      </c>
      <c r="AF8" t="s">
        <v>842</v>
      </c>
      <c r="AG8" t="s">
        <v>843</v>
      </c>
      <c r="AH8" t="s">
        <v>844</v>
      </c>
      <c r="AI8" t="s">
        <v>845</v>
      </c>
      <c r="AJ8" t="s">
        <v>846</v>
      </c>
      <c r="AK8" t="s">
        <v>847</v>
      </c>
      <c r="AL8" t="s">
        <v>848</v>
      </c>
      <c r="AM8" t="s">
        <v>849</v>
      </c>
      <c r="AN8" t="s">
        <v>852</v>
      </c>
    </row>
    <row r="9" spans="1:40">
      <c r="B9" t="s">
        <v>864</v>
      </c>
      <c r="C9" t="s">
        <v>866</v>
      </c>
      <c r="D9" t="s">
        <v>853</v>
      </c>
      <c r="E9" t="s">
        <v>801</v>
      </c>
      <c r="F9" t="s">
        <v>802</v>
      </c>
      <c r="G9" t="s">
        <v>803</v>
      </c>
      <c r="H9" t="s">
        <v>804</v>
      </c>
      <c r="I9" t="s">
        <v>805</v>
      </c>
      <c r="J9" t="s">
        <v>806</v>
      </c>
      <c r="K9" t="s">
        <v>807</v>
      </c>
      <c r="L9" t="s">
        <v>808</v>
      </c>
      <c r="M9" t="s">
        <v>809</v>
      </c>
      <c r="N9" t="s">
        <v>810</v>
      </c>
      <c r="O9" t="s">
        <v>811</v>
      </c>
      <c r="P9" t="s">
        <v>812</v>
      </c>
      <c r="Q9" t="s">
        <v>813</v>
      </c>
      <c r="R9" t="s">
        <v>814</v>
      </c>
      <c r="S9" t="s">
        <v>815</v>
      </c>
      <c r="T9" t="s">
        <v>816</v>
      </c>
      <c r="U9" t="s">
        <v>817</v>
      </c>
      <c r="V9" t="s">
        <v>818</v>
      </c>
      <c r="W9" t="s">
        <v>819</v>
      </c>
      <c r="X9" t="s">
        <v>834</v>
      </c>
      <c r="Y9" t="s">
        <v>835</v>
      </c>
      <c r="Z9" t="s">
        <v>836</v>
      </c>
      <c r="AA9" t="s">
        <v>837</v>
      </c>
      <c r="AB9" t="s">
        <v>838</v>
      </c>
      <c r="AC9" t="s">
        <v>839</v>
      </c>
      <c r="AD9" t="s">
        <v>840</v>
      </c>
      <c r="AE9" t="s">
        <v>841</v>
      </c>
      <c r="AF9" t="s">
        <v>842</v>
      </c>
      <c r="AG9" t="s">
        <v>843</v>
      </c>
      <c r="AH9" t="s">
        <v>844</v>
      </c>
      <c r="AI9" t="s">
        <v>845</v>
      </c>
      <c r="AJ9" t="s">
        <v>846</v>
      </c>
      <c r="AK9" t="s">
        <v>847</v>
      </c>
      <c r="AL9" t="s">
        <v>848</v>
      </c>
      <c r="AM9" t="s">
        <v>849</v>
      </c>
      <c r="AN9" t="s">
        <v>852</v>
      </c>
    </row>
    <row r="10" spans="1:40">
      <c r="A10" t="s">
        <v>867</v>
      </c>
    </row>
    <row r="11" spans="1:40">
      <c r="B11" t="s">
        <v>868</v>
      </c>
      <c r="C11" t="s">
        <v>862</v>
      </c>
      <c r="D11" t="s">
        <v>853</v>
      </c>
      <c r="E11" t="s">
        <v>801</v>
      </c>
      <c r="F11" t="s">
        <v>802</v>
      </c>
      <c r="G11" t="s">
        <v>803</v>
      </c>
      <c r="H11" t="s">
        <v>804</v>
      </c>
      <c r="I11" t="s">
        <v>805</v>
      </c>
      <c r="J11" t="s">
        <v>806</v>
      </c>
      <c r="K11" t="s">
        <v>807</v>
      </c>
      <c r="L11" t="s">
        <v>808</v>
      </c>
      <c r="M11" t="s">
        <v>809</v>
      </c>
      <c r="N11" t="s">
        <v>810</v>
      </c>
      <c r="O11" t="s">
        <v>811</v>
      </c>
      <c r="P11" t="s">
        <v>812</v>
      </c>
      <c r="Q11" t="s">
        <v>813</v>
      </c>
      <c r="R11" t="s">
        <v>814</v>
      </c>
      <c r="S11" t="s">
        <v>815</v>
      </c>
      <c r="T11" t="s">
        <v>816</v>
      </c>
      <c r="U11" t="s">
        <v>817</v>
      </c>
      <c r="V11" t="s">
        <v>818</v>
      </c>
      <c r="W11" t="s">
        <v>819</v>
      </c>
      <c r="X11" t="s">
        <v>834</v>
      </c>
      <c r="Y11" t="s">
        <v>835</v>
      </c>
      <c r="Z11" t="s">
        <v>836</v>
      </c>
      <c r="AA11" t="s">
        <v>837</v>
      </c>
      <c r="AB11" t="s">
        <v>838</v>
      </c>
      <c r="AC11" t="s">
        <v>839</v>
      </c>
      <c r="AD11" t="s">
        <v>840</v>
      </c>
      <c r="AE11" t="s">
        <v>841</v>
      </c>
      <c r="AF11" t="s">
        <v>842</v>
      </c>
      <c r="AG11" t="s">
        <v>843</v>
      </c>
      <c r="AH11" t="s">
        <v>844</v>
      </c>
      <c r="AI11" t="s">
        <v>845</v>
      </c>
      <c r="AJ11" t="s">
        <v>846</v>
      </c>
      <c r="AK11" t="s">
        <v>847</v>
      </c>
      <c r="AL11" t="s">
        <v>848</v>
      </c>
      <c r="AM11" t="s">
        <v>849</v>
      </c>
      <c r="AN11" t="s">
        <v>852</v>
      </c>
    </row>
    <row r="12" spans="1:40">
      <c r="B12" t="s">
        <v>869</v>
      </c>
      <c r="C12" t="s">
        <v>862</v>
      </c>
      <c r="D12" s="577" t="s">
        <v>871</v>
      </c>
      <c r="E12" t="s">
        <v>801</v>
      </c>
      <c r="F12" t="s">
        <v>802</v>
      </c>
      <c r="G12" t="s">
        <v>803</v>
      </c>
      <c r="H12" t="s">
        <v>804</v>
      </c>
      <c r="I12" t="s">
        <v>805</v>
      </c>
      <c r="J12" t="s">
        <v>806</v>
      </c>
      <c r="K12" t="s">
        <v>807</v>
      </c>
      <c r="L12" t="s">
        <v>808</v>
      </c>
      <c r="M12" t="s">
        <v>809</v>
      </c>
      <c r="N12" t="s">
        <v>810</v>
      </c>
      <c r="O12" t="s">
        <v>811</v>
      </c>
      <c r="P12" t="s">
        <v>812</v>
      </c>
      <c r="Q12" t="s">
        <v>813</v>
      </c>
      <c r="R12" t="s">
        <v>814</v>
      </c>
      <c r="S12" t="s">
        <v>815</v>
      </c>
      <c r="T12" t="s">
        <v>816</v>
      </c>
      <c r="U12" t="s">
        <v>817</v>
      </c>
      <c r="V12" t="s">
        <v>818</v>
      </c>
      <c r="W12" t="s">
        <v>819</v>
      </c>
      <c r="X12" t="s">
        <v>834</v>
      </c>
      <c r="Y12" t="s">
        <v>835</v>
      </c>
      <c r="Z12" t="s">
        <v>836</v>
      </c>
      <c r="AA12" t="s">
        <v>837</v>
      </c>
      <c r="AB12" t="s">
        <v>838</v>
      </c>
      <c r="AC12" t="s">
        <v>839</v>
      </c>
      <c r="AD12" t="s">
        <v>840</v>
      </c>
      <c r="AE12" t="s">
        <v>841</v>
      </c>
      <c r="AF12" t="s">
        <v>842</v>
      </c>
      <c r="AG12" t="s">
        <v>843</v>
      </c>
      <c r="AH12" t="s">
        <v>844</v>
      </c>
      <c r="AI12" t="s">
        <v>845</v>
      </c>
      <c r="AJ12" t="s">
        <v>846</v>
      </c>
      <c r="AK12" t="s">
        <v>847</v>
      </c>
      <c r="AL12" t="s">
        <v>848</v>
      </c>
      <c r="AM12" t="s">
        <v>849</v>
      </c>
      <c r="AN12" t="s">
        <v>852</v>
      </c>
    </row>
    <row r="13" spans="1:40">
      <c r="B13" t="s">
        <v>869</v>
      </c>
      <c r="C13" t="s">
        <v>870</v>
      </c>
      <c r="E13" t="s">
        <v>801</v>
      </c>
      <c r="F13" t="s">
        <v>802</v>
      </c>
      <c r="G13" t="s">
        <v>803</v>
      </c>
      <c r="H13" t="s">
        <v>804</v>
      </c>
      <c r="I13" t="s">
        <v>805</v>
      </c>
      <c r="J13" t="s">
        <v>806</v>
      </c>
      <c r="K13" t="s">
        <v>807</v>
      </c>
      <c r="L13" t="s">
        <v>808</v>
      </c>
      <c r="M13" t="s">
        <v>809</v>
      </c>
      <c r="N13" t="s">
        <v>810</v>
      </c>
      <c r="O13" t="s">
        <v>811</v>
      </c>
      <c r="P13" t="s">
        <v>812</v>
      </c>
      <c r="Q13" t="s">
        <v>813</v>
      </c>
      <c r="R13" t="s">
        <v>814</v>
      </c>
      <c r="S13" t="s">
        <v>815</v>
      </c>
      <c r="T13" t="s">
        <v>816</v>
      </c>
      <c r="U13" t="s">
        <v>817</v>
      </c>
      <c r="V13" t="s">
        <v>818</v>
      </c>
      <c r="W13" t="s">
        <v>819</v>
      </c>
      <c r="X13" t="s">
        <v>834</v>
      </c>
      <c r="Y13" t="s">
        <v>835</v>
      </c>
      <c r="Z13" t="s">
        <v>836</v>
      </c>
      <c r="AA13" t="s">
        <v>837</v>
      </c>
      <c r="AB13" t="s">
        <v>838</v>
      </c>
      <c r="AC13" t="s">
        <v>839</v>
      </c>
      <c r="AD13" t="s">
        <v>840</v>
      </c>
      <c r="AE13" t="s">
        <v>841</v>
      </c>
      <c r="AF13" t="s">
        <v>842</v>
      </c>
      <c r="AG13" t="s">
        <v>843</v>
      </c>
      <c r="AH13" t="s">
        <v>844</v>
      </c>
      <c r="AI13" t="s">
        <v>845</v>
      </c>
      <c r="AJ13" t="s">
        <v>846</v>
      </c>
      <c r="AK13" t="s">
        <v>847</v>
      </c>
      <c r="AL13" t="s">
        <v>848</v>
      </c>
      <c r="AM13" t="s">
        <v>849</v>
      </c>
      <c r="AN13" t="s">
        <v>852</v>
      </c>
    </row>
    <row r="14" spans="1:40">
      <c r="B14" t="s">
        <v>872</v>
      </c>
      <c r="C14" t="s">
        <v>870</v>
      </c>
      <c r="D14" s="577" t="s">
        <v>871</v>
      </c>
      <c r="E14" t="s">
        <v>801</v>
      </c>
      <c r="F14" t="s">
        <v>802</v>
      </c>
      <c r="G14" t="s">
        <v>803</v>
      </c>
      <c r="H14" t="s">
        <v>804</v>
      </c>
      <c r="I14" t="s">
        <v>805</v>
      </c>
      <c r="J14" t="s">
        <v>806</v>
      </c>
      <c r="K14" t="s">
        <v>807</v>
      </c>
      <c r="L14" t="s">
        <v>808</v>
      </c>
      <c r="M14" t="s">
        <v>809</v>
      </c>
      <c r="N14" t="s">
        <v>810</v>
      </c>
      <c r="O14" t="s">
        <v>811</v>
      </c>
      <c r="P14" t="s">
        <v>812</v>
      </c>
      <c r="Q14" t="s">
        <v>813</v>
      </c>
      <c r="R14" t="s">
        <v>814</v>
      </c>
      <c r="S14" t="s">
        <v>815</v>
      </c>
      <c r="T14" t="s">
        <v>816</v>
      </c>
      <c r="U14" t="s">
        <v>817</v>
      </c>
      <c r="V14" t="s">
        <v>818</v>
      </c>
      <c r="W14" t="s">
        <v>819</v>
      </c>
      <c r="X14" t="s">
        <v>834</v>
      </c>
      <c r="Y14" t="s">
        <v>835</v>
      </c>
      <c r="Z14" t="s">
        <v>836</v>
      </c>
      <c r="AA14" t="s">
        <v>837</v>
      </c>
      <c r="AB14" t="s">
        <v>838</v>
      </c>
      <c r="AC14" t="s">
        <v>839</v>
      </c>
      <c r="AD14" t="s">
        <v>840</v>
      </c>
      <c r="AE14" t="s">
        <v>841</v>
      </c>
      <c r="AF14" t="s">
        <v>842</v>
      </c>
      <c r="AG14" t="s">
        <v>843</v>
      </c>
      <c r="AH14" t="s">
        <v>844</v>
      </c>
      <c r="AI14" t="s">
        <v>845</v>
      </c>
      <c r="AJ14" t="s">
        <v>846</v>
      </c>
      <c r="AK14" t="s">
        <v>847</v>
      </c>
      <c r="AL14" t="s">
        <v>848</v>
      </c>
      <c r="AM14" t="s">
        <v>849</v>
      </c>
      <c r="AN14" t="s">
        <v>852</v>
      </c>
    </row>
    <row r="15" spans="1:40">
      <c r="B15" t="s">
        <v>873</v>
      </c>
      <c r="C15" t="s">
        <v>874</v>
      </c>
      <c r="D15" t="s">
        <v>875</v>
      </c>
      <c r="E15" t="s">
        <v>801</v>
      </c>
      <c r="F15" t="s">
        <v>802</v>
      </c>
      <c r="G15" t="s">
        <v>803</v>
      </c>
      <c r="H15" t="s">
        <v>804</v>
      </c>
      <c r="I15" t="s">
        <v>805</v>
      </c>
      <c r="J15" t="s">
        <v>806</v>
      </c>
      <c r="K15" t="s">
        <v>807</v>
      </c>
      <c r="L15" t="s">
        <v>808</v>
      </c>
      <c r="M15" t="s">
        <v>809</v>
      </c>
      <c r="N15" t="s">
        <v>810</v>
      </c>
      <c r="O15" t="s">
        <v>811</v>
      </c>
      <c r="P15" t="s">
        <v>812</v>
      </c>
      <c r="Q15" t="s">
        <v>813</v>
      </c>
      <c r="R15" t="s">
        <v>814</v>
      </c>
      <c r="S15" t="s">
        <v>815</v>
      </c>
      <c r="T15" t="s">
        <v>816</v>
      </c>
      <c r="U15" t="s">
        <v>817</v>
      </c>
      <c r="V15" t="s">
        <v>818</v>
      </c>
      <c r="W15" t="s">
        <v>819</v>
      </c>
      <c r="X15" t="s">
        <v>834</v>
      </c>
      <c r="Y15" t="s">
        <v>835</v>
      </c>
      <c r="Z15" t="s">
        <v>836</v>
      </c>
      <c r="AA15" t="s">
        <v>837</v>
      </c>
      <c r="AB15" t="s">
        <v>838</v>
      </c>
      <c r="AC15" t="s">
        <v>839</v>
      </c>
      <c r="AD15" t="s">
        <v>840</v>
      </c>
      <c r="AE15" t="s">
        <v>841</v>
      </c>
      <c r="AF15" t="s">
        <v>842</v>
      </c>
      <c r="AG15" t="s">
        <v>843</v>
      </c>
      <c r="AH15" t="s">
        <v>844</v>
      </c>
      <c r="AI15" t="s">
        <v>845</v>
      </c>
      <c r="AJ15" t="s">
        <v>846</v>
      </c>
      <c r="AK15" t="s">
        <v>847</v>
      </c>
      <c r="AL15" t="s">
        <v>848</v>
      </c>
      <c r="AM15" t="s">
        <v>849</v>
      </c>
      <c r="AN15" t="s">
        <v>852</v>
      </c>
    </row>
    <row r="16" spans="1:40">
      <c r="B16" t="s">
        <v>876</v>
      </c>
      <c r="C16" t="s">
        <v>877</v>
      </c>
      <c r="D16" t="s">
        <v>878</v>
      </c>
      <c r="E16" t="s">
        <v>801</v>
      </c>
      <c r="F16" t="s">
        <v>802</v>
      </c>
      <c r="G16" t="s">
        <v>803</v>
      </c>
      <c r="H16" t="s">
        <v>804</v>
      </c>
      <c r="I16" t="s">
        <v>805</v>
      </c>
      <c r="J16" t="s">
        <v>806</v>
      </c>
      <c r="K16" t="s">
        <v>807</v>
      </c>
      <c r="L16" t="s">
        <v>808</v>
      </c>
      <c r="M16" t="s">
        <v>809</v>
      </c>
      <c r="N16" t="s">
        <v>810</v>
      </c>
      <c r="O16" t="s">
        <v>811</v>
      </c>
      <c r="P16" t="s">
        <v>812</v>
      </c>
      <c r="Q16" t="s">
        <v>813</v>
      </c>
      <c r="R16" t="s">
        <v>814</v>
      </c>
      <c r="S16" t="s">
        <v>815</v>
      </c>
      <c r="T16" t="s">
        <v>816</v>
      </c>
      <c r="U16" t="s">
        <v>817</v>
      </c>
      <c r="V16" t="s">
        <v>818</v>
      </c>
      <c r="W16" t="s">
        <v>819</v>
      </c>
      <c r="X16" t="s">
        <v>834</v>
      </c>
      <c r="Y16" t="s">
        <v>835</v>
      </c>
      <c r="Z16" t="s">
        <v>836</v>
      </c>
      <c r="AA16" t="s">
        <v>837</v>
      </c>
      <c r="AB16" t="s">
        <v>838</v>
      </c>
      <c r="AC16" t="s">
        <v>839</v>
      </c>
      <c r="AD16" t="s">
        <v>840</v>
      </c>
      <c r="AE16" t="s">
        <v>841</v>
      </c>
      <c r="AF16" t="s">
        <v>842</v>
      </c>
      <c r="AG16" t="s">
        <v>843</v>
      </c>
      <c r="AH16" t="s">
        <v>844</v>
      </c>
      <c r="AI16" t="s">
        <v>845</v>
      </c>
      <c r="AJ16" t="s">
        <v>846</v>
      </c>
      <c r="AK16" t="s">
        <v>847</v>
      </c>
      <c r="AL16" t="s">
        <v>848</v>
      </c>
      <c r="AM16" t="s">
        <v>849</v>
      </c>
      <c r="AN16" t="s">
        <v>852</v>
      </c>
    </row>
    <row r="17" spans="2:40">
      <c r="B17" t="s">
        <v>879</v>
      </c>
      <c r="C17" t="s">
        <v>880</v>
      </c>
      <c r="E17" t="s">
        <v>801</v>
      </c>
      <c r="F17" t="s">
        <v>802</v>
      </c>
      <c r="G17" t="s">
        <v>803</v>
      </c>
      <c r="H17" t="s">
        <v>804</v>
      </c>
      <c r="I17" t="s">
        <v>805</v>
      </c>
      <c r="J17" t="s">
        <v>806</v>
      </c>
      <c r="K17" t="s">
        <v>807</v>
      </c>
      <c r="L17" t="s">
        <v>808</v>
      </c>
      <c r="M17" t="s">
        <v>809</v>
      </c>
      <c r="N17" t="s">
        <v>810</v>
      </c>
      <c r="O17" t="s">
        <v>811</v>
      </c>
      <c r="P17" t="s">
        <v>812</v>
      </c>
      <c r="Q17" t="s">
        <v>813</v>
      </c>
      <c r="R17" t="s">
        <v>814</v>
      </c>
      <c r="S17" t="s">
        <v>815</v>
      </c>
      <c r="T17" t="s">
        <v>816</v>
      </c>
      <c r="U17" t="s">
        <v>817</v>
      </c>
      <c r="V17" t="s">
        <v>818</v>
      </c>
      <c r="W17" t="s">
        <v>819</v>
      </c>
      <c r="X17" t="s">
        <v>834</v>
      </c>
      <c r="Y17" t="s">
        <v>835</v>
      </c>
      <c r="Z17" t="s">
        <v>836</v>
      </c>
      <c r="AA17" t="s">
        <v>837</v>
      </c>
      <c r="AB17" t="s">
        <v>838</v>
      </c>
      <c r="AC17" t="s">
        <v>839</v>
      </c>
      <c r="AD17" t="s">
        <v>840</v>
      </c>
      <c r="AE17" t="s">
        <v>841</v>
      </c>
      <c r="AF17" t="s">
        <v>842</v>
      </c>
      <c r="AG17" t="s">
        <v>843</v>
      </c>
      <c r="AH17" t="s">
        <v>844</v>
      </c>
      <c r="AI17" t="s">
        <v>845</v>
      </c>
      <c r="AJ17" t="s">
        <v>846</v>
      </c>
      <c r="AK17" t="s">
        <v>847</v>
      </c>
      <c r="AL17" t="s">
        <v>848</v>
      </c>
      <c r="AM17" t="s">
        <v>849</v>
      </c>
      <c r="AN17" t="s">
        <v>852</v>
      </c>
    </row>
  </sheetData>
  <phoneticPr fontId="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32"/>
  <sheetViews>
    <sheetView workbookViewId="0">
      <selection activeCell="V28" sqref="V28"/>
    </sheetView>
  </sheetViews>
  <sheetFormatPr defaultColWidth="2.7109375" defaultRowHeight="15"/>
  <cols>
    <col min="1" max="4" width="2.7109375" style="16"/>
    <col min="5" max="35" width="2.7109375" style="14"/>
    <col min="36" max="48" width="2.7109375" style="15"/>
    <col min="49" max="16384" width="2.7109375" style="14"/>
  </cols>
  <sheetData>
    <row r="1" spans="1:51" s="113" customFormat="1" ht="18" customHeight="1">
      <c r="A1" s="651" t="s">
        <v>26</v>
      </c>
      <c r="B1" s="652"/>
      <c r="C1" s="652"/>
      <c r="D1" s="652"/>
      <c r="E1" s="653"/>
      <c r="F1" s="657" t="str">
        <f>IF(NOT(ISBLANK(表紙!N16)),表紙!N16,"")</f>
        <v>金型保守計画（改業務情報管理システム）</v>
      </c>
      <c r="G1" s="658"/>
      <c r="H1" s="658"/>
      <c r="I1" s="658"/>
      <c r="J1" s="658"/>
      <c r="K1" s="658"/>
      <c r="L1" s="658"/>
      <c r="M1" s="658"/>
      <c r="N1" s="658"/>
      <c r="O1" s="658"/>
      <c r="P1" s="658"/>
      <c r="Q1" s="658"/>
      <c r="R1" s="658"/>
      <c r="S1" s="658"/>
      <c r="T1" s="658"/>
      <c r="U1" s="658"/>
      <c r="V1" s="658"/>
      <c r="W1" s="659"/>
      <c r="X1" s="663" t="s">
        <v>99</v>
      </c>
      <c r="Y1" s="664"/>
      <c r="Z1" s="664"/>
      <c r="AA1" s="667" t="s">
        <v>100</v>
      </c>
      <c r="AB1" s="667"/>
      <c r="AC1" s="667"/>
      <c r="AD1" s="667"/>
      <c r="AE1" s="667"/>
      <c r="AF1" s="667"/>
      <c r="AG1" s="667"/>
      <c r="AH1" s="667"/>
      <c r="AI1" s="667"/>
      <c r="AJ1" s="667"/>
      <c r="AK1" s="668"/>
      <c r="AL1" s="671" t="s">
        <v>101</v>
      </c>
      <c r="AM1" s="664"/>
      <c r="AN1" s="664"/>
      <c r="AO1" s="664"/>
      <c r="AP1" s="664"/>
      <c r="AQ1" s="667" t="str">
        <f>IF(AV2&lt;&gt;"",VLOOKUP(AV2,A4:AL56,33,FALSE),"")</f>
        <v>采野</v>
      </c>
      <c r="AR1" s="667"/>
      <c r="AS1" s="668"/>
      <c r="AT1" s="672" t="s">
        <v>102</v>
      </c>
      <c r="AU1" s="673"/>
      <c r="AV1" s="645">
        <f>IF(NOT(ISBLANK(A4)),A4,"")</f>
        <v>44574</v>
      </c>
      <c r="AW1" s="645"/>
      <c r="AX1" s="645"/>
      <c r="AY1" s="646"/>
    </row>
    <row r="2" spans="1:51" s="113" customFormat="1" ht="18" customHeight="1" thickBot="1">
      <c r="A2" s="654"/>
      <c r="B2" s="655"/>
      <c r="C2" s="655"/>
      <c r="D2" s="655"/>
      <c r="E2" s="656"/>
      <c r="F2" s="660"/>
      <c r="G2" s="661"/>
      <c r="H2" s="661"/>
      <c r="I2" s="661"/>
      <c r="J2" s="661"/>
      <c r="K2" s="661"/>
      <c r="L2" s="661"/>
      <c r="M2" s="661"/>
      <c r="N2" s="661"/>
      <c r="O2" s="661"/>
      <c r="P2" s="661"/>
      <c r="Q2" s="661"/>
      <c r="R2" s="661"/>
      <c r="S2" s="661"/>
      <c r="T2" s="661"/>
      <c r="U2" s="661"/>
      <c r="V2" s="661"/>
      <c r="W2" s="662"/>
      <c r="X2" s="665"/>
      <c r="Y2" s="666"/>
      <c r="Z2" s="666"/>
      <c r="AA2" s="669"/>
      <c r="AB2" s="669"/>
      <c r="AC2" s="669"/>
      <c r="AD2" s="669"/>
      <c r="AE2" s="669"/>
      <c r="AF2" s="669"/>
      <c r="AG2" s="669"/>
      <c r="AH2" s="669"/>
      <c r="AI2" s="669"/>
      <c r="AJ2" s="669"/>
      <c r="AK2" s="670"/>
      <c r="AL2" s="665"/>
      <c r="AM2" s="666"/>
      <c r="AN2" s="666"/>
      <c r="AO2" s="666"/>
      <c r="AP2" s="666"/>
      <c r="AQ2" s="669"/>
      <c r="AR2" s="669"/>
      <c r="AS2" s="670"/>
      <c r="AT2" s="647" t="s">
        <v>103</v>
      </c>
      <c r="AU2" s="648"/>
      <c r="AV2" s="649">
        <f>IF(AND(NOT(ISBLANK(AV1)),AV1&lt;&gt;""),MAX(A4:D56),"")</f>
        <v>44574</v>
      </c>
      <c r="AW2" s="649"/>
      <c r="AX2" s="649"/>
      <c r="AY2" s="650"/>
    </row>
    <row r="3" spans="1:51" ht="19.5" customHeight="1" thickBot="1">
      <c r="A3" s="686" t="s">
        <v>17</v>
      </c>
      <c r="B3" s="684"/>
      <c r="C3" s="684"/>
      <c r="D3" s="687"/>
      <c r="E3" s="683" t="s">
        <v>11</v>
      </c>
      <c r="F3" s="687"/>
      <c r="G3" s="683" t="s">
        <v>12</v>
      </c>
      <c r="H3" s="684"/>
      <c r="I3" s="684"/>
      <c r="J3" s="684"/>
      <c r="K3" s="684"/>
      <c r="L3" s="684"/>
      <c r="M3" s="684"/>
      <c r="N3" s="684"/>
      <c r="O3" s="684"/>
      <c r="P3" s="684"/>
      <c r="Q3" s="684"/>
      <c r="R3" s="684"/>
      <c r="S3" s="684"/>
      <c r="T3" s="684"/>
      <c r="U3" s="684"/>
      <c r="V3" s="684"/>
      <c r="W3" s="684"/>
      <c r="X3" s="687"/>
      <c r="Y3" s="683" t="s">
        <v>18</v>
      </c>
      <c r="Z3" s="684"/>
      <c r="AA3" s="684"/>
      <c r="AB3" s="684"/>
      <c r="AC3" s="684"/>
      <c r="AD3" s="684"/>
      <c r="AE3" s="684"/>
      <c r="AF3" s="687"/>
      <c r="AG3" s="683" t="s">
        <v>13</v>
      </c>
      <c r="AH3" s="684"/>
      <c r="AI3" s="687"/>
      <c r="AJ3" s="680" t="s">
        <v>6</v>
      </c>
      <c r="AK3" s="681"/>
      <c r="AL3" s="682"/>
      <c r="AM3" s="683" t="s">
        <v>14</v>
      </c>
      <c r="AN3" s="684"/>
      <c r="AO3" s="684"/>
      <c r="AP3" s="684"/>
      <c r="AQ3" s="684"/>
      <c r="AR3" s="684"/>
      <c r="AS3" s="684"/>
      <c r="AT3" s="684"/>
      <c r="AU3" s="684"/>
      <c r="AV3" s="684"/>
      <c r="AW3" s="684"/>
      <c r="AX3" s="684"/>
      <c r="AY3" s="685"/>
    </row>
    <row r="4" spans="1:51" ht="15.75" thickTop="1">
      <c r="A4" s="635">
        <v>44574</v>
      </c>
      <c r="B4" s="636"/>
      <c r="C4" s="636"/>
      <c r="D4" s="637"/>
      <c r="E4" s="638" t="s">
        <v>15</v>
      </c>
      <c r="F4" s="639"/>
      <c r="G4" s="63" t="s">
        <v>16</v>
      </c>
      <c r="H4" s="69"/>
      <c r="I4" s="69"/>
      <c r="J4" s="69"/>
      <c r="K4" s="69"/>
      <c r="L4" s="69"/>
      <c r="M4" s="69"/>
      <c r="N4" s="69"/>
      <c r="O4" s="69"/>
      <c r="P4" s="69"/>
      <c r="Q4" s="69"/>
      <c r="R4" s="69"/>
      <c r="S4" s="69"/>
      <c r="T4" s="69"/>
      <c r="U4" s="69"/>
      <c r="V4" s="69"/>
      <c r="W4" s="69"/>
      <c r="X4" s="70"/>
      <c r="Y4" s="627"/>
      <c r="Z4" s="628"/>
      <c r="AA4" s="628"/>
      <c r="AB4" s="628"/>
      <c r="AC4" s="628"/>
      <c r="AD4" s="628"/>
      <c r="AE4" s="628"/>
      <c r="AF4" s="629"/>
      <c r="AG4" s="63" t="s">
        <v>21</v>
      </c>
      <c r="AH4" s="69"/>
      <c r="AI4" s="70"/>
      <c r="AJ4" s="63"/>
      <c r="AK4" s="69"/>
      <c r="AL4" s="70"/>
      <c r="AM4" s="63"/>
      <c r="AN4" s="69"/>
      <c r="AO4" s="69"/>
      <c r="AP4" s="69"/>
      <c r="AQ4" s="69"/>
      <c r="AR4" s="69"/>
      <c r="AS4" s="69"/>
      <c r="AT4" s="69"/>
      <c r="AU4" s="69"/>
      <c r="AV4" s="69"/>
      <c r="AW4" s="69"/>
      <c r="AX4" s="69"/>
      <c r="AY4" s="71"/>
    </row>
    <row r="5" spans="1:51">
      <c r="A5" s="674"/>
      <c r="B5" s="675"/>
      <c r="C5" s="675"/>
      <c r="D5" s="676"/>
      <c r="E5" s="633"/>
      <c r="F5" s="634"/>
      <c r="G5" s="232" t="s">
        <v>147</v>
      </c>
      <c r="H5" s="74"/>
      <c r="I5" s="74"/>
      <c r="J5" s="74"/>
      <c r="K5" s="74"/>
      <c r="L5" s="74"/>
      <c r="M5" s="74"/>
      <c r="N5" s="74"/>
      <c r="O5" s="74"/>
      <c r="P5" s="74"/>
      <c r="Q5" s="74"/>
      <c r="R5" s="74"/>
      <c r="S5" s="74"/>
      <c r="T5" s="74"/>
      <c r="U5" s="74"/>
      <c r="V5" s="74"/>
      <c r="W5" s="74"/>
      <c r="X5" s="233"/>
      <c r="Y5" s="630" t="s">
        <v>147</v>
      </c>
      <c r="Z5" s="631"/>
      <c r="AA5" s="631"/>
      <c r="AB5" s="631"/>
      <c r="AC5" s="631"/>
      <c r="AD5" s="631"/>
      <c r="AE5" s="631"/>
      <c r="AF5" s="632"/>
      <c r="AG5" s="232"/>
      <c r="AH5" s="74"/>
      <c r="AI5" s="233"/>
      <c r="AJ5" s="232"/>
      <c r="AK5" s="74"/>
      <c r="AL5" s="233"/>
      <c r="AM5" s="232"/>
      <c r="AN5" s="74"/>
      <c r="AO5" s="74"/>
      <c r="AP5" s="74"/>
      <c r="AQ5" s="74"/>
      <c r="AR5" s="74"/>
      <c r="AS5" s="74"/>
      <c r="AT5" s="74"/>
      <c r="AU5" s="74"/>
      <c r="AV5" s="74"/>
      <c r="AW5" s="74"/>
      <c r="AX5" s="74"/>
      <c r="AY5" s="75"/>
    </row>
    <row r="6" spans="1:51">
      <c r="A6" s="640"/>
      <c r="B6" s="641"/>
      <c r="C6" s="641"/>
      <c r="D6" s="642"/>
      <c r="E6" s="643"/>
      <c r="F6" s="644"/>
      <c r="G6" s="230" t="s">
        <v>148</v>
      </c>
      <c r="H6" s="72"/>
      <c r="I6" s="72"/>
      <c r="J6" s="72"/>
      <c r="K6" s="72"/>
      <c r="L6" s="72"/>
      <c r="M6" s="72"/>
      <c r="N6" s="72"/>
      <c r="O6" s="72"/>
      <c r="P6" s="72"/>
      <c r="Q6" s="72"/>
      <c r="R6" s="72"/>
      <c r="S6" s="72"/>
      <c r="T6" s="72"/>
      <c r="U6" s="72"/>
      <c r="V6" s="72"/>
      <c r="W6" s="72"/>
      <c r="X6" s="231"/>
      <c r="Y6" s="624" t="s">
        <v>148</v>
      </c>
      <c r="Z6" s="625"/>
      <c r="AA6" s="625"/>
      <c r="AB6" s="625"/>
      <c r="AC6" s="625"/>
      <c r="AD6" s="625"/>
      <c r="AE6" s="625"/>
      <c r="AF6" s="626"/>
      <c r="AG6" s="230"/>
      <c r="AH6" s="72"/>
      <c r="AI6" s="231"/>
      <c r="AJ6" s="230"/>
      <c r="AK6" s="72"/>
      <c r="AL6" s="231"/>
      <c r="AM6" s="230"/>
      <c r="AN6" s="72"/>
      <c r="AO6" s="72"/>
      <c r="AP6" s="72"/>
      <c r="AQ6" s="72"/>
      <c r="AR6" s="72"/>
      <c r="AS6" s="72"/>
      <c r="AT6" s="72"/>
      <c r="AU6" s="72"/>
      <c r="AV6" s="72"/>
      <c r="AW6" s="72"/>
      <c r="AX6" s="72"/>
      <c r="AY6" s="73"/>
    </row>
    <row r="7" spans="1:51">
      <c r="A7" s="640"/>
      <c r="B7" s="641"/>
      <c r="C7" s="641"/>
      <c r="D7" s="642"/>
      <c r="E7" s="643"/>
      <c r="F7" s="644"/>
      <c r="G7" s="230" t="s">
        <v>149</v>
      </c>
      <c r="H7" s="72"/>
      <c r="I7" s="72"/>
      <c r="J7" s="72"/>
      <c r="K7" s="72"/>
      <c r="L7" s="72"/>
      <c r="M7" s="72"/>
      <c r="N7" s="72"/>
      <c r="O7" s="72"/>
      <c r="P7" s="72"/>
      <c r="Q7" s="72"/>
      <c r="R7" s="72"/>
      <c r="S7" s="72"/>
      <c r="T7" s="72"/>
      <c r="U7" s="72"/>
      <c r="V7" s="72"/>
      <c r="W7" s="72"/>
      <c r="X7" s="231"/>
      <c r="Y7" s="624" t="s">
        <v>149</v>
      </c>
      <c r="Z7" s="625"/>
      <c r="AA7" s="625"/>
      <c r="AB7" s="625"/>
      <c r="AC7" s="625"/>
      <c r="AD7" s="625"/>
      <c r="AE7" s="625"/>
      <c r="AF7" s="626"/>
      <c r="AG7" s="230"/>
      <c r="AH7" s="72"/>
      <c r="AI7" s="231"/>
      <c r="AJ7" s="230"/>
      <c r="AK7" s="72"/>
      <c r="AL7" s="231"/>
      <c r="AM7" s="230"/>
      <c r="AN7" s="72"/>
      <c r="AO7" s="72"/>
      <c r="AP7" s="72"/>
      <c r="AQ7" s="72"/>
      <c r="AR7" s="72"/>
      <c r="AS7" s="72"/>
      <c r="AT7" s="72"/>
      <c r="AU7" s="72"/>
      <c r="AV7" s="72"/>
      <c r="AW7" s="72"/>
      <c r="AX7" s="72"/>
      <c r="AY7" s="73"/>
    </row>
    <row r="8" spans="1:51">
      <c r="A8" s="640"/>
      <c r="B8" s="641"/>
      <c r="C8" s="641"/>
      <c r="D8" s="642"/>
      <c r="E8" s="643"/>
      <c r="F8" s="644"/>
      <c r="G8" s="230"/>
      <c r="H8" s="160"/>
      <c r="I8" s="72"/>
      <c r="J8" s="72"/>
      <c r="K8" s="72"/>
      <c r="L8" s="72"/>
      <c r="M8" s="72"/>
      <c r="N8" s="72"/>
      <c r="O8" s="72"/>
      <c r="P8" s="72"/>
      <c r="Q8" s="72"/>
      <c r="R8" s="72"/>
      <c r="S8" s="72"/>
      <c r="T8" s="72"/>
      <c r="U8" s="72"/>
      <c r="V8" s="72"/>
      <c r="W8" s="72"/>
      <c r="X8" s="231"/>
      <c r="Y8" s="624"/>
      <c r="Z8" s="625"/>
      <c r="AA8" s="625"/>
      <c r="AB8" s="625"/>
      <c r="AC8" s="625"/>
      <c r="AD8" s="625"/>
      <c r="AE8" s="625"/>
      <c r="AF8" s="626"/>
      <c r="AG8" s="230"/>
      <c r="AH8" s="72"/>
      <c r="AI8" s="231"/>
      <c r="AJ8" s="230"/>
      <c r="AK8" s="72"/>
      <c r="AL8" s="231"/>
      <c r="AM8" s="230"/>
      <c r="AN8" s="72"/>
      <c r="AO8" s="72"/>
      <c r="AP8" s="72"/>
      <c r="AQ8" s="72"/>
      <c r="AR8" s="72"/>
      <c r="AS8" s="72"/>
      <c r="AT8" s="72"/>
      <c r="AU8" s="72"/>
      <c r="AV8" s="72"/>
      <c r="AW8" s="72"/>
      <c r="AX8" s="72"/>
      <c r="AY8" s="73"/>
    </row>
    <row r="9" spans="1:51">
      <c r="A9" s="640"/>
      <c r="B9" s="641"/>
      <c r="C9" s="641"/>
      <c r="D9" s="642"/>
      <c r="E9" s="643"/>
      <c r="F9" s="644"/>
      <c r="G9" s="230"/>
      <c r="H9" s="72"/>
      <c r="I9" s="72"/>
      <c r="J9" s="72"/>
      <c r="K9" s="72"/>
      <c r="L9" s="72"/>
      <c r="M9" s="72"/>
      <c r="N9" s="72"/>
      <c r="O9" s="72"/>
      <c r="P9" s="72"/>
      <c r="Q9" s="72"/>
      <c r="R9" s="72"/>
      <c r="S9" s="72"/>
      <c r="T9" s="72"/>
      <c r="U9" s="72"/>
      <c r="V9" s="72"/>
      <c r="W9" s="72"/>
      <c r="X9" s="231"/>
      <c r="Y9" s="624"/>
      <c r="Z9" s="625"/>
      <c r="AA9" s="625"/>
      <c r="AB9" s="625"/>
      <c r="AC9" s="625"/>
      <c r="AD9" s="625"/>
      <c r="AE9" s="625"/>
      <c r="AF9" s="626"/>
      <c r="AG9" s="230"/>
      <c r="AH9" s="72"/>
      <c r="AI9" s="231"/>
      <c r="AJ9" s="230"/>
      <c r="AK9" s="72"/>
      <c r="AL9" s="231"/>
      <c r="AM9" s="230"/>
      <c r="AN9" s="72"/>
      <c r="AO9" s="72"/>
      <c r="AP9" s="72"/>
      <c r="AQ9" s="72"/>
      <c r="AR9" s="72"/>
      <c r="AS9" s="72"/>
      <c r="AT9" s="72"/>
      <c r="AU9" s="72"/>
      <c r="AV9" s="72"/>
      <c r="AW9" s="72"/>
      <c r="AX9" s="72"/>
      <c r="AY9" s="73"/>
    </row>
    <row r="10" spans="1:51">
      <c r="A10" s="640"/>
      <c r="B10" s="641"/>
      <c r="C10" s="641"/>
      <c r="D10" s="642"/>
      <c r="E10" s="643"/>
      <c r="F10" s="644"/>
      <c r="G10" s="230"/>
      <c r="H10" s="72"/>
      <c r="I10" s="72"/>
      <c r="J10" s="72"/>
      <c r="K10" s="72"/>
      <c r="L10" s="72"/>
      <c r="M10" s="72"/>
      <c r="N10" s="72"/>
      <c r="O10" s="72"/>
      <c r="P10" s="72"/>
      <c r="Q10" s="72"/>
      <c r="R10" s="72"/>
      <c r="S10" s="72"/>
      <c r="T10" s="72"/>
      <c r="U10" s="72"/>
      <c r="V10" s="72"/>
      <c r="W10" s="72"/>
      <c r="X10" s="231"/>
      <c r="Y10" s="624"/>
      <c r="Z10" s="625"/>
      <c r="AA10" s="625"/>
      <c r="AB10" s="625"/>
      <c r="AC10" s="625"/>
      <c r="AD10" s="625"/>
      <c r="AE10" s="625"/>
      <c r="AF10" s="626"/>
      <c r="AG10" s="230"/>
      <c r="AH10" s="72"/>
      <c r="AI10" s="231"/>
      <c r="AJ10" s="230"/>
      <c r="AK10" s="72"/>
      <c r="AL10" s="231"/>
      <c r="AM10" s="230"/>
      <c r="AN10" s="72"/>
      <c r="AO10" s="72"/>
      <c r="AP10" s="72"/>
      <c r="AQ10" s="72"/>
      <c r="AR10" s="72"/>
      <c r="AS10" s="72"/>
      <c r="AT10" s="72"/>
      <c r="AU10" s="72"/>
      <c r="AV10" s="72"/>
      <c r="AW10" s="72"/>
      <c r="AX10" s="72"/>
      <c r="AY10" s="73"/>
    </row>
    <row r="11" spans="1:51">
      <c r="A11" s="640"/>
      <c r="B11" s="641"/>
      <c r="C11" s="641"/>
      <c r="D11" s="642"/>
      <c r="E11" s="643"/>
      <c r="F11" s="644"/>
      <c r="G11" s="230"/>
      <c r="H11" s="160"/>
      <c r="I11" s="72"/>
      <c r="J11" s="72"/>
      <c r="K11" s="72"/>
      <c r="L11" s="72"/>
      <c r="M11" s="72"/>
      <c r="N11" s="72"/>
      <c r="O11" s="72"/>
      <c r="P11" s="72"/>
      <c r="Q11" s="72"/>
      <c r="R11" s="72"/>
      <c r="S11" s="72"/>
      <c r="T11" s="72"/>
      <c r="U11" s="72"/>
      <c r="V11" s="72"/>
      <c r="W11" s="72"/>
      <c r="X11" s="231"/>
      <c r="Y11" s="624"/>
      <c r="Z11" s="625"/>
      <c r="AA11" s="625"/>
      <c r="AB11" s="625"/>
      <c r="AC11" s="625"/>
      <c r="AD11" s="625"/>
      <c r="AE11" s="625"/>
      <c r="AF11" s="626"/>
      <c r="AG11" s="230"/>
      <c r="AH11" s="72"/>
      <c r="AI11" s="231"/>
      <c r="AJ11" s="230"/>
      <c r="AK11" s="72"/>
      <c r="AL11" s="231"/>
      <c r="AM11" s="230"/>
      <c r="AN11" s="72"/>
      <c r="AO11" s="72"/>
      <c r="AP11" s="72"/>
      <c r="AQ11" s="72"/>
      <c r="AR11" s="72"/>
      <c r="AS11" s="72"/>
      <c r="AT11" s="72"/>
      <c r="AU11" s="72"/>
      <c r="AV11" s="72"/>
      <c r="AW11" s="72"/>
      <c r="AX11" s="72"/>
      <c r="AY11" s="73"/>
    </row>
    <row r="12" spans="1:51">
      <c r="A12" s="640"/>
      <c r="B12" s="641"/>
      <c r="C12" s="641"/>
      <c r="D12" s="642"/>
      <c r="E12" s="643"/>
      <c r="F12" s="644"/>
      <c r="G12" s="230"/>
      <c r="H12" s="72"/>
      <c r="I12" s="72"/>
      <c r="J12" s="72"/>
      <c r="K12" s="72"/>
      <c r="L12" s="72"/>
      <c r="M12" s="72"/>
      <c r="N12" s="72"/>
      <c r="O12" s="72"/>
      <c r="P12" s="72"/>
      <c r="Q12" s="72"/>
      <c r="R12" s="72"/>
      <c r="S12" s="72"/>
      <c r="T12" s="72"/>
      <c r="U12" s="72"/>
      <c r="V12" s="72"/>
      <c r="W12" s="72"/>
      <c r="X12" s="231"/>
      <c r="Y12" s="624"/>
      <c r="Z12" s="625"/>
      <c r="AA12" s="625"/>
      <c r="AB12" s="625"/>
      <c r="AC12" s="625"/>
      <c r="AD12" s="625"/>
      <c r="AE12" s="625"/>
      <c r="AF12" s="626"/>
      <c r="AG12" s="230"/>
      <c r="AH12" s="72"/>
      <c r="AI12" s="231"/>
      <c r="AJ12" s="230"/>
      <c r="AK12" s="72"/>
      <c r="AL12" s="231"/>
      <c r="AM12" s="230"/>
      <c r="AN12" s="72"/>
      <c r="AO12" s="72"/>
      <c r="AP12" s="72"/>
      <c r="AQ12" s="72"/>
      <c r="AR12" s="72"/>
      <c r="AS12" s="72"/>
      <c r="AT12" s="72"/>
      <c r="AU12" s="72"/>
      <c r="AV12" s="72"/>
      <c r="AW12" s="72"/>
      <c r="AX12" s="72"/>
      <c r="AY12" s="73"/>
    </row>
    <row r="13" spans="1:51">
      <c r="A13" s="640"/>
      <c r="B13" s="641"/>
      <c r="C13" s="641"/>
      <c r="D13" s="642"/>
      <c r="E13" s="643"/>
      <c r="F13" s="644"/>
      <c r="G13" s="230"/>
      <c r="H13" s="72"/>
      <c r="I13" s="72"/>
      <c r="J13" s="72"/>
      <c r="K13" s="72"/>
      <c r="L13" s="72"/>
      <c r="M13" s="72"/>
      <c r="N13" s="72"/>
      <c r="O13" s="72"/>
      <c r="P13" s="72"/>
      <c r="Q13" s="72"/>
      <c r="R13" s="72"/>
      <c r="S13" s="72"/>
      <c r="T13" s="72"/>
      <c r="U13" s="72"/>
      <c r="V13" s="72"/>
      <c r="W13" s="72"/>
      <c r="X13" s="231"/>
      <c r="Y13" s="624"/>
      <c r="Z13" s="625"/>
      <c r="AA13" s="625"/>
      <c r="AB13" s="625"/>
      <c r="AC13" s="625"/>
      <c r="AD13" s="625"/>
      <c r="AE13" s="625"/>
      <c r="AF13" s="626"/>
      <c r="AG13" s="230"/>
      <c r="AH13" s="72"/>
      <c r="AI13" s="231"/>
      <c r="AJ13" s="230"/>
      <c r="AK13" s="72"/>
      <c r="AL13" s="231"/>
      <c r="AM13" s="230"/>
      <c r="AN13" s="72"/>
      <c r="AO13" s="72"/>
      <c r="AP13" s="72"/>
      <c r="AQ13" s="72"/>
      <c r="AR13" s="72"/>
      <c r="AS13" s="72"/>
      <c r="AT13" s="72"/>
      <c r="AU13" s="72"/>
      <c r="AV13" s="72"/>
      <c r="AW13" s="72"/>
      <c r="AX13" s="72"/>
      <c r="AY13" s="73"/>
    </row>
    <row r="14" spans="1:51">
      <c r="A14" s="640"/>
      <c r="B14" s="641"/>
      <c r="C14" s="641"/>
      <c r="D14" s="642"/>
      <c r="E14" s="643"/>
      <c r="F14" s="644"/>
      <c r="G14" s="230"/>
      <c r="H14" s="72"/>
      <c r="I14" s="72"/>
      <c r="J14" s="72"/>
      <c r="K14" s="72"/>
      <c r="L14" s="72"/>
      <c r="M14" s="72"/>
      <c r="N14" s="72"/>
      <c r="O14" s="72"/>
      <c r="P14" s="72"/>
      <c r="Q14" s="72"/>
      <c r="R14" s="72"/>
      <c r="S14" s="72"/>
      <c r="T14" s="72"/>
      <c r="U14" s="72"/>
      <c r="V14" s="72"/>
      <c r="W14" s="72"/>
      <c r="X14" s="231"/>
      <c r="Y14" s="624"/>
      <c r="Z14" s="625"/>
      <c r="AA14" s="625"/>
      <c r="AB14" s="625"/>
      <c r="AC14" s="625"/>
      <c r="AD14" s="625"/>
      <c r="AE14" s="625"/>
      <c r="AF14" s="626"/>
      <c r="AG14" s="230"/>
      <c r="AH14" s="72"/>
      <c r="AI14" s="231"/>
      <c r="AJ14" s="230"/>
      <c r="AK14" s="72"/>
      <c r="AL14" s="231"/>
      <c r="AM14" s="230"/>
      <c r="AN14" s="72"/>
      <c r="AO14" s="72"/>
      <c r="AP14" s="72"/>
      <c r="AQ14" s="72"/>
      <c r="AR14" s="72"/>
      <c r="AS14" s="72"/>
      <c r="AT14" s="72"/>
      <c r="AU14" s="72"/>
      <c r="AV14" s="72"/>
      <c r="AW14" s="72"/>
      <c r="AX14" s="72"/>
      <c r="AY14" s="73"/>
    </row>
    <row r="15" spans="1:51">
      <c r="A15" s="640"/>
      <c r="B15" s="641"/>
      <c r="C15" s="641"/>
      <c r="D15" s="642"/>
      <c r="E15" s="643"/>
      <c r="F15" s="644"/>
      <c r="G15" s="230"/>
      <c r="H15" s="160"/>
      <c r="I15" s="72"/>
      <c r="J15" s="72"/>
      <c r="K15" s="72"/>
      <c r="L15" s="72"/>
      <c r="M15" s="72"/>
      <c r="N15" s="72"/>
      <c r="O15" s="72"/>
      <c r="P15" s="72"/>
      <c r="Q15" s="72"/>
      <c r="R15" s="72"/>
      <c r="S15" s="72"/>
      <c r="T15" s="72"/>
      <c r="U15" s="72"/>
      <c r="V15" s="72"/>
      <c r="W15" s="72"/>
      <c r="X15" s="231"/>
      <c r="Y15" s="624"/>
      <c r="Z15" s="625"/>
      <c r="AA15" s="625"/>
      <c r="AB15" s="625"/>
      <c r="AC15" s="625"/>
      <c r="AD15" s="625"/>
      <c r="AE15" s="625"/>
      <c r="AF15" s="626"/>
      <c r="AG15" s="230"/>
      <c r="AH15" s="72"/>
      <c r="AI15" s="231"/>
      <c r="AJ15" s="230"/>
      <c r="AK15" s="72"/>
      <c r="AL15" s="231"/>
      <c r="AM15" s="230"/>
      <c r="AN15" s="72"/>
      <c r="AO15" s="72"/>
      <c r="AP15" s="72"/>
      <c r="AQ15" s="72"/>
      <c r="AR15" s="72"/>
      <c r="AS15" s="72"/>
      <c r="AT15" s="72"/>
      <c r="AU15" s="72"/>
      <c r="AV15" s="72"/>
      <c r="AW15" s="72"/>
      <c r="AX15" s="72"/>
      <c r="AY15" s="73"/>
    </row>
    <row r="16" spans="1:51">
      <c r="A16" s="640"/>
      <c r="B16" s="641"/>
      <c r="C16" s="641"/>
      <c r="D16" s="642"/>
      <c r="E16" s="643"/>
      <c r="F16" s="644"/>
      <c r="G16" s="230"/>
      <c r="H16" s="160"/>
      <c r="I16" s="72"/>
      <c r="J16" s="72"/>
      <c r="K16" s="72"/>
      <c r="L16" s="72"/>
      <c r="M16" s="72"/>
      <c r="N16" s="72"/>
      <c r="O16" s="72"/>
      <c r="P16" s="72"/>
      <c r="Q16" s="72"/>
      <c r="R16" s="72"/>
      <c r="S16" s="72"/>
      <c r="T16" s="72"/>
      <c r="U16" s="72"/>
      <c r="V16" s="72"/>
      <c r="W16" s="72"/>
      <c r="X16" s="231"/>
      <c r="Y16" s="624"/>
      <c r="Z16" s="625"/>
      <c r="AA16" s="625"/>
      <c r="AB16" s="625"/>
      <c r="AC16" s="625"/>
      <c r="AD16" s="625"/>
      <c r="AE16" s="625"/>
      <c r="AF16" s="626"/>
      <c r="AG16" s="230"/>
      <c r="AH16" s="72"/>
      <c r="AI16" s="231"/>
      <c r="AJ16" s="230"/>
      <c r="AK16" s="72"/>
      <c r="AL16" s="231"/>
      <c r="AM16" s="230"/>
      <c r="AN16" s="72"/>
      <c r="AO16" s="72"/>
      <c r="AP16" s="72"/>
      <c r="AQ16" s="72"/>
      <c r="AR16" s="72"/>
      <c r="AS16" s="72"/>
      <c r="AT16" s="72"/>
      <c r="AU16" s="72"/>
      <c r="AV16" s="72"/>
      <c r="AW16" s="72"/>
      <c r="AX16" s="72"/>
      <c r="AY16" s="73"/>
    </row>
    <row r="17" spans="1:51">
      <c r="A17" s="640"/>
      <c r="B17" s="641"/>
      <c r="C17" s="641"/>
      <c r="D17" s="642"/>
      <c r="E17" s="643"/>
      <c r="F17" s="644"/>
      <c r="G17" s="230"/>
      <c r="H17" s="72"/>
      <c r="I17" s="72"/>
      <c r="J17" s="72"/>
      <c r="K17" s="72"/>
      <c r="L17" s="72"/>
      <c r="M17" s="72"/>
      <c r="N17" s="72"/>
      <c r="O17" s="72"/>
      <c r="P17" s="72"/>
      <c r="Q17" s="72"/>
      <c r="R17" s="72"/>
      <c r="S17" s="72"/>
      <c r="T17" s="72"/>
      <c r="U17" s="72"/>
      <c r="V17" s="72"/>
      <c r="W17" s="72"/>
      <c r="X17" s="231"/>
      <c r="Y17" s="624"/>
      <c r="Z17" s="625"/>
      <c r="AA17" s="625"/>
      <c r="AB17" s="625"/>
      <c r="AC17" s="625"/>
      <c r="AD17" s="625"/>
      <c r="AE17" s="625"/>
      <c r="AF17" s="626"/>
      <c r="AG17" s="230"/>
      <c r="AH17" s="72"/>
      <c r="AI17" s="231"/>
      <c r="AJ17" s="230"/>
      <c r="AK17" s="72"/>
      <c r="AL17" s="231"/>
      <c r="AM17" s="230"/>
      <c r="AN17" s="72"/>
      <c r="AO17" s="72"/>
      <c r="AP17" s="72"/>
      <c r="AQ17" s="72"/>
      <c r="AR17" s="72"/>
      <c r="AS17" s="72"/>
      <c r="AT17" s="72"/>
      <c r="AU17" s="72"/>
      <c r="AV17" s="72"/>
      <c r="AW17" s="72"/>
      <c r="AX17" s="72"/>
      <c r="AY17" s="73"/>
    </row>
    <row r="18" spans="1:51">
      <c r="A18" s="640"/>
      <c r="B18" s="641"/>
      <c r="C18" s="641"/>
      <c r="D18" s="642"/>
      <c r="E18" s="643"/>
      <c r="F18" s="644"/>
      <c r="G18" s="230"/>
      <c r="H18" s="160"/>
      <c r="I18" s="72"/>
      <c r="J18" s="72"/>
      <c r="K18" s="72"/>
      <c r="L18" s="72"/>
      <c r="M18" s="72"/>
      <c r="N18" s="72"/>
      <c r="O18" s="72"/>
      <c r="P18" s="72"/>
      <c r="Q18" s="72"/>
      <c r="R18" s="72"/>
      <c r="S18" s="72"/>
      <c r="T18" s="72"/>
      <c r="U18" s="72"/>
      <c r="V18" s="72"/>
      <c r="W18" s="72"/>
      <c r="X18" s="231"/>
      <c r="Y18" s="624"/>
      <c r="Z18" s="625"/>
      <c r="AA18" s="625"/>
      <c r="AB18" s="625"/>
      <c r="AC18" s="625"/>
      <c r="AD18" s="625"/>
      <c r="AE18" s="625"/>
      <c r="AF18" s="626"/>
      <c r="AG18" s="230"/>
      <c r="AH18" s="72"/>
      <c r="AI18" s="231"/>
      <c r="AJ18" s="230"/>
      <c r="AK18" s="72"/>
      <c r="AL18" s="231"/>
      <c r="AM18" s="230"/>
      <c r="AN18" s="72"/>
      <c r="AO18" s="72"/>
      <c r="AP18" s="72"/>
      <c r="AQ18" s="72"/>
      <c r="AR18" s="72"/>
      <c r="AS18" s="72"/>
      <c r="AT18" s="72"/>
      <c r="AU18" s="72"/>
      <c r="AV18" s="72"/>
      <c r="AW18" s="72"/>
      <c r="AX18" s="72"/>
      <c r="AY18" s="73"/>
    </row>
    <row r="19" spans="1:51">
      <c r="A19" s="640"/>
      <c r="B19" s="641"/>
      <c r="C19" s="641"/>
      <c r="D19" s="642"/>
      <c r="E19" s="643"/>
      <c r="F19" s="644"/>
      <c r="G19" s="230"/>
      <c r="H19" s="160"/>
      <c r="I19" s="72"/>
      <c r="J19" s="72"/>
      <c r="K19" s="72"/>
      <c r="L19" s="72"/>
      <c r="M19" s="72"/>
      <c r="N19" s="72"/>
      <c r="O19" s="72"/>
      <c r="P19" s="72"/>
      <c r="Q19" s="72"/>
      <c r="R19" s="72"/>
      <c r="S19" s="72"/>
      <c r="T19" s="72"/>
      <c r="U19" s="72"/>
      <c r="V19" s="72"/>
      <c r="W19" s="72"/>
      <c r="X19" s="231"/>
      <c r="Y19" s="624"/>
      <c r="Z19" s="625"/>
      <c r="AA19" s="625"/>
      <c r="AB19" s="625"/>
      <c r="AC19" s="625"/>
      <c r="AD19" s="625"/>
      <c r="AE19" s="625"/>
      <c r="AF19" s="626"/>
      <c r="AG19" s="230"/>
      <c r="AH19" s="72"/>
      <c r="AI19" s="231"/>
      <c r="AJ19" s="230"/>
      <c r="AK19" s="72"/>
      <c r="AL19" s="231"/>
      <c r="AM19" s="230"/>
      <c r="AN19" s="72"/>
      <c r="AO19" s="72"/>
      <c r="AP19" s="72"/>
      <c r="AQ19" s="72"/>
      <c r="AR19" s="72"/>
      <c r="AS19" s="72"/>
      <c r="AT19" s="72"/>
      <c r="AU19" s="72"/>
      <c r="AV19" s="72"/>
      <c r="AW19" s="72"/>
      <c r="AX19" s="72"/>
      <c r="AY19" s="73"/>
    </row>
    <row r="20" spans="1:51">
      <c r="A20" s="640"/>
      <c r="B20" s="641"/>
      <c r="C20" s="641"/>
      <c r="D20" s="642"/>
      <c r="E20" s="643"/>
      <c r="F20" s="644"/>
      <c r="G20" s="230"/>
      <c r="H20" s="72"/>
      <c r="I20" s="72"/>
      <c r="J20" s="72"/>
      <c r="K20" s="72"/>
      <c r="L20" s="72"/>
      <c r="M20" s="72"/>
      <c r="N20" s="72"/>
      <c r="O20" s="72"/>
      <c r="P20" s="72"/>
      <c r="Q20" s="72"/>
      <c r="R20" s="72"/>
      <c r="S20" s="72"/>
      <c r="T20" s="72"/>
      <c r="U20" s="72"/>
      <c r="V20" s="72"/>
      <c r="W20" s="72"/>
      <c r="X20" s="231"/>
      <c r="Y20" s="624"/>
      <c r="Z20" s="625"/>
      <c r="AA20" s="625"/>
      <c r="AB20" s="625"/>
      <c r="AC20" s="625"/>
      <c r="AD20" s="625"/>
      <c r="AE20" s="625"/>
      <c r="AF20" s="626"/>
      <c r="AG20" s="230"/>
      <c r="AH20" s="72"/>
      <c r="AI20" s="231"/>
      <c r="AJ20" s="230"/>
      <c r="AK20" s="72"/>
      <c r="AL20" s="231"/>
      <c r="AM20" s="230"/>
      <c r="AN20" s="72"/>
      <c r="AO20" s="72"/>
      <c r="AP20" s="72"/>
      <c r="AQ20" s="72"/>
      <c r="AR20" s="72"/>
      <c r="AS20" s="72"/>
      <c r="AT20" s="72"/>
      <c r="AU20" s="72"/>
      <c r="AV20" s="72"/>
      <c r="AW20" s="72"/>
      <c r="AX20" s="72"/>
      <c r="AY20" s="73"/>
    </row>
    <row r="21" spans="1:51">
      <c r="A21" s="640"/>
      <c r="B21" s="641"/>
      <c r="C21" s="641"/>
      <c r="D21" s="642"/>
      <c r="E21" s="643"/>
      <c r="F21" s="644"/>
      <c r="G21" s="230"/>
      <c r="H21" s="72"/>
      <c r="I21" s="72"/>
      <c r="J21" s="72"/>
      <c r="K21" s="72"/>
      <c r="L21" s="72"/>
      <c r="M21" s="72"/>
      <c r="N21" s="72"/>
      <c r="O21" s="72"/>
      <c r="P21" s="72"/>
      <c r="Q21" s="72"/>
      <c r="R21" s="72"/>
      <c r="S21" s="72"/>
      <c r="T21" s="72"/>
      <c r="U21" s="72"/>
      <c r="V21" s="72"/>
      <c r="W21" s="72"/>
      <c r="X21" s="231"/>
      <c r="Y21" s="624"/>
      <c r="Z21" s="625"/>
      <c r="AA21" s="625"/>
      <c r="AB21" s="625"/>
      <c r="AC21" s="625"/>
      <c r="AD21" s="625"/>
      <c r="AE21" s="625"/>
      <c r="AF21" s="626"/>
      <c r="AG21" s="230"/>
      <c r="AH21" s="72"/>
      <c r="AI21" s="231"/>
      <c r="AJ21" s="230"/>
      <c r="AK21" s="72"/>
      <c r="AL21" s="231"/>
      <c r="AM21" s="230"/>
      <c r="AN21" s="72"/>
      <c r="AO21" s="72"/>
      <c r="AP21" s="72"/>
      <c r="AQ21" s="72"/>
      <c r="AR21" s="72"/>
      <c r="AS21" s="72"/>
      <c r="AT21" s="72"/>
      <c r="AU21" s="72"/>
      <c r="AV21" s="72"/>
      <c r="AW21" s="72"/>
      <c r="AX21" s="72"/>
      <c r="AY21" s="73"/>
    </row>
    <row r="22" spans="1:51">
      <c r="A22" s="640"/>
      <c r="B22" s="641"/>
      <c r="C22" s="641"/>
      <c r="D22" s="642"/>
      <c r="E22" s="643"/>
      <c r="F22" s="644"/>
      <c r="G22" s="230"/>
      <c r="H22" s="72"/>
      <c r="I22" s="72"/>
      <c r="J22" s="72"/>
      <c r="K22" s="72"/>
      <c r="L22" s="72"/>
      <c r="M22" s="72"/>
      <c r="N22" s="72"/>
      <c r="O22" s="72"/>
      <c r="P22" s="72"/>
      <c r="Q22" s="72"/>
      <c r="R22" s="72"/>
      <c r="S22" s="72"/>
      <c r="T22" s="72"/>
      <c r="U22" s="72"/>
      <c r="V22" s="72"/>
      <c r="W22" s="72"/>
      <c r="X22" s="231"/>
      <c r="Y22" s="624"/>
      <c r="Z22" s="625"/>
      <c r="AA22" s="625"/>
      <c r="AB22" s="625"/>
      <c r="AC22" s="625"/>
      <c r="AD22" s="625"/>
      <c r="AE22" s="625"/>
      <c r="AF22" s="626"/>
      <c r="AG22" s="230"/>
      <c r="AH22" s="72"/>
      <c r="AI22" s="231"/>
      <c r="AJ22" s="230"/>
      <c r="AK22" s="72"/>
      <c r="AL22" s="231"/>
      <c r="AM22" s="230"/>
      <c r="AN22" s="72"/>
      <c r="AO22" s="72"/>
      <c r="AP22" s="72"/>
      <c r="AQ22" s="72"/>
      <c r="AR22" s="72"/>
      <c r="AS22" s="72"/>
      <c r="AT22" s="72"/>
      <c r="AU22" s="72"/>
      <c r="AV22" s="72"/>
      <c r="AW22" s="72"/>
      <c r="AX22" s="72"/>
      <c r="AY22" s="73"/>
    </row>
    <row r="23" spans="1:51">
      <c r="A23" s="640"/>
      <c r="B23" s="641"/>
      <c r="C23" s="641"/>
      <c r="D23" s="642"/>
      <c r="E23" s="643"/>
      <c r="F23" s="644"/>
      <c r="G23" s="230"/>
      <c r="H23" s="72"/>
      <c r="I23" s="72"/>
      <c r="J23" s="72"/>
      <c r="K23" s="72"/>
      <c r="L23" s="72"/>
      <c r="M23" s="72"/>
      <c r="N23" s="72"/>
      <c r="O23" s="72"/>
      <c r="P23" s="72"/>
      <c r="Q23" s="72"/>
      <c r="R23" s="72"/>
      <c r="S23" s="72"/>
      <c r="T23" s="72"/>
      <c r="U23" s="72"/>
      <c r="V23" s="72"/>
      <c r="W23" s="72"/>
      <c r="X23" s="231"/>
      <c r="Y23" s="624"/>
      <c r="Z23" s="625"/>
      <c r="AA23" s="625"/>
      <c r="AB23" s="625"/>
      <c r="AC23" s="625"/>
      <c r="AD23" s="625"/>
      <c r="AE23" s="625"/>
      <c r="AF23" s="626"/>
      <c r="AG23" s="230"/>
      <c r="AH23" s="72"/>
      <c r="AI23" s="231"/>
      <c r="AJ23" s="230"/>
      <c r="AK23" s="72"/>
      <c r="AL23" s="231"/>
      <c r="AM23" s="230"/>
      <c r="AN23" s="72"/>
      <c r="AO23" s="72"/>
      <c r="AP23" s="72"/>
      <c r="AQ23" s="72"/>
      <c r="AR23" s="72"/>
      <c r="AS23" s="72"/>
      <c r="AT23" s="72"/>
      <c r="AU23" s="72"/>
      <c r="AV23" s="72"/>
      <c r="AW23" s="72"/>
      <c r="AX23" s="72"/>
      <c r="AY23" s="73"/>
    </row>
    <row r="24" spans="1:51">
      <c r="A24" s="640"/>
      <c r="B24" s="641"/>
      <c r="C24" s="641"/>
      <c r="D24" s="642"/>
      <c r="E24" s="643"/>
      <c r="F24" s="644"/>
      <c r="G24" s="230"/>
      <c r="H24" s="72"/>
      <c r="I24" s="72"/>
      <c r="J24" s="72"/>
      <c r="K24" s="72"/>
      <c r="L24" s="72"/>
      <c r="M24" s="72"/>
      <c r="N24" s="72"/>
      <c r="O24" s="72"/>
      <c r="P24" s="72"/>
      <c r="Q24" s="72"/>
      <c r="R24" s="72"/>
      <c r="S24" s="72"/>
      <c r="T24" s="72"/>
      <c r="U24" s="72"/>
      <c r="V24" s="72"/>
      <c r="W24" s="72"/>
      <c r="X24" s="231"/>
      <c r="Y24" s="624"/>
      <c r="Z24" s="625"/>
      <c r="AA24" s="625"/>
      <c r="AB24" s="625"/>
      <c r="AC24" s="625"/>
      <c r="AD24" s="625"/>
      <c r="AE24" s="625"/>
      <c r="AF24" s="626"/>
      <c r="AG24" s="230"/>
      <c r="AH24" s="72"/>
      <c r="AI24" s="231"/>
      <c r="AJ24" s="230"/>
      <c r="AK24" s="72"/>
      <c r="AL24" s="231"/>
      <c r="AM24" s="230"/>
      <c r="AN24" s="72"/>
      <c r="AO24" s="72"/>
      <c r="AP24" s="72"/>
      <c r="AQ24" s="72"/>
      <c r="AR24" s="72"/>
      <c r="AS24" s="72"/>
      <c r="AT24" s="72"/>
      <c r="AU24" s="72"/>
      <c r="AV24" s="72"/>
      <c r="AW24" s="72"/>
      <c r="AX24" s="72"/>
      <c r="AY24" s="73"/>
    </row>
    <row r="25" spans="1:51">
      <c r="A25" s="640"/>
      <c r="B25" s="641"/>
      <c r="C25" s="641"/>
      <c r="D25" s="642"/>
      <c r="E25" s="643"/>
      <c r="F25" s="644"/>
      <c r="G25" s="230"/>
      <c r="H25" s="160"/>
      <c r="I25" s="72"/>
      <c r="J25" s="72"/>
      <c r="K25" s="72"/>
      <c r="L25" s="72"/>
      <c r="M25" s="72"/>
      <c r="N25" s="72"/>
      <c r="O25" s="72"/>
      <c r="P25" s="72"/>
      <c r="Q25" s="72"/>
      <c r="R25" s="72"/>
      <c r="S25" s="72"/>
      <c r="T25" s="72"/>
      <c r="U25" s="72"/>
      <c r="V25" s="72"/>
      <c r="W25" s="72"/>
      <c r="X25" s="231"/>
      <c r="Y25" s="624"/>
      <c r="Z25" s="625"/>
      <c r="AA25" s="625"/>
      <c r="AB25" s="625"/>
      <c r="AC25" s="625"/>
      <c r="AD25" s="625"/>
      <c r="AE25" s="625"/>
      <c r="AF25" s="626"/>
      <c r="AG25" s="230"/>
      <c r="AH25" s="72"/>
      <c r="AI25" s="231"/>
      <c r="AJ25" s="230"/>
      <c r="AK25" s="72"/>
      <c r="AL25" s="231"/>
      <c r="AM25" s="230"/>
      <c r="AN25" s="72"/>
      <c r="AO25" s="72"/>
      <c r="AP25" s="72"/>
      <c r="AQ25" s="72"/>
      <c r="AR25" s="72"/>
      <c r="AS25" s="72"/>
      <c r="AT25" s="72"/>
      <c r="AU25" s="72"/>
      <c r="AV25" s="72"/>
      <c r="AW25" s="72"/>
      <c r="AX25" s="72"/>
      <c r="AY25" s="73"/>
    </row>
    <row r="26" spans="1:51">
      <c r="A26" s="640"/>
      <c r="B26" s="641"/>
      <c r="C26" s="641"/>
      <c r="D26" s="642"/>
      <c r="E26" s="643"/>
      <c r="F26" s="644"/>
      <c r="G26" s="230"/>
      <c r="H26" s="72"/>
      <c r="I26" s="72"/>
      <c r="J26" s="72"/>
      <c r="K26" s="72"/>
      <c r="L26" s="72"/>
      <c r="M26" s="72"/>
      <c r="N26" s="72"/>
      <c r="O26" s="72"/>
      <c r="P26" s="72"/>
      <c r="Q26" s="72"/>
      <c r="R26" s="72"/>
      <c r="S26" s="72"/>
      <c r="T26" s="72"/>
      <c r="U26" s="72"/>
      <c r="V26" s="72"/>
      <c r="W26" s="72"/>
      <c r="X26" s="231"/>
      <c r="Y26" s="624"/>
      <c r="Z26" s="625"/>
      <c r="AA26" s="625"/>
      <c r="AB26" s="625"/>
      <c r="AC26" s="625"/>
      <c r="AD26" s="625"/>
      <c r="AE26" s="625"/>
      <c r="AF26" s="626"/>
      <c r="AG26" s="230"/>
      <c r="AH26" s="72"/>
      <c r="AI26" s="231"/>
      <c r="AJ26" s="230"/>
      <c r="AK26" s="72"/>
      <c r="AL26" s="231"/>
      <c r="AM26" s="230"/>
      <c r="AN26" s="72"/>
      <c r="AO26" s="72"/>
      <c r="AP26" s="72"/>
      <c r="AQ26" s="72"/>
      <c r="AR26" s="72"/>
      <c r="AS26" s="72"/>
      <c r="AT26" s="72"/>
      <c r="AU26" s="72"/>
      <c r="AV26" s="72"/>
      <c r="AW26" s="72"/>
      <c r="AX26" s="72"/>
      <c r="AY26" s="73"/>
    </row>
    <row r="27" spans="1:51">
      <c r="A27" s="640"/>
      <c r="B27" s="641"/>
      <c r="C27" s="641"/>
      <c r="D27" s="642"/>
      <c r="E27" s="643"/>
      <c r="F27" s="644"/>
      <c r="G27" s="230"/>
      <c r="H27" s="160"/>
      <c r="I27" s="72"/>
      <c r="J27" s="72"/>
      <c r="K27" s="72"/>
      <c r="L27" s="72"/>
      <c r="M27" s="72"/>
      <c r="N27" s="72"/>
      <c r="O27" s="72"/>
      <c r="P27" s="72"/>
      <c r="Q27" s="72"/>
      <c r="R27" s="72"/>
      <c r="S27" s="72"/>
      <c r="T27" s="72"/>
      <c r="U27" s="72"/>
      <c r="V27" s="72"/>
      <c r="W27" s="72"/>
      <c r="X27" s="231"/>
      <c r="Y27" s="624"/>
      <c r="Z27" s="625"/>
      <c r="AA27" s="625"/>
      <c r="AB27" s="625"/>
      <c r="AC27" s="625"/>
      <c r="AD27" s="625"/>
      <c r="AE27" s="625"/>
      <c r="AF27" s="626"/>
      <c r="AG27" s="230"/>
      <c r="AH27" s="72"/>
      <c r="AI27" s="231"/>
      <c r="AJ27" s="230"/>
      <c r="AK27" s="72"/>
      <c r="AL27" s="231"/>
      <c r="AM27" s="230"/>
      <c r="AN27" s="72"/>
      <c r="AO27" s="72"/>
      <c r="AP27" s="72"/>
      <c r="AQ27" s="72"/>
      <c r="AR27" s="72"/>
      <c r="AS27" s="72"/>
      <c r="AT27" s="72"/>
      <c r="AU27" s="72"/>
      <c r="AV27" s="72"/>
      <c r="AW27" s="72"/>
      <c r="AX27" s="72"/>
      <c r="AY27" s="73"/>
    </row>
    <row r="28" spans="1:51">
      <c r="A28" s="640"/>
      <c r="B28" s="641"/>
      <c r="C28" s="641"/>
      <c r="D28" s="642"/>
      <c r="E28" s="643"/>
      <c r="F28" s="644"/>
      <c r="G28" s="230"/>
      <c r="H28" s="72"/>
      <c r="I28" s="160"/>
      <c r="J28" s="72"/>
      <c r="K28" s="72"/>
      <c r="L28" s="72"/>
      <c r="M28" s="72"/>
      <c r="N28" s="72"/>
      <c r="O28" s="72"/>
      <c r="P28" s="72"/>
      <c r="Q28" s="72"/>
      <c r="R28" s="72"/>
      <c r="S28" s="72"/>
      <c r="T28" s="72"/>
      <c r="U28" s="72"/>
      <c r="V28" s="72"/>
      <c r="W28" s="72"/>
      <c r="X28" s="231"/>
      <c r="Y28" s="624"/>
      <c r="Z28" s="625"/>
      <c r="AA28" s="625"/>
      <c r="AB28" s="625"/>
      <c r="AC28" s="625"/>
      <c r="AD28" s="625"/>
      <c r="AE28" s="625"/>
      <c r="AF28" s="626"/>
      <c r="AG28" s="230"/>
      <c r="AH28" s="72"/>
      <c r="AI28" s="231"/>
      <c r="AJ28" s="230"/>
      <c r="AK28" s="72"/>
      <c r="AL28" s="231"/>
      <c r="AM28" s="230"/>
      <c r="AN28" s="72"/>
      <c r="AO28" s="72"/>
      <c r="AP28" s="72"/>
      <c r="AQ28" s="72"/>
      <c r="AR28" s="72"/>
      <c r="AS28" s="72"/>
      <c r="AT28" s="72"/>
      <c r="AU28" s="72"/>
      <c r="AV28" s="72"/>
      <c r="AW28" s="72"/>
      <c r="AX28" s="72"/>
      <c r="AY28" s="73"/>
    </row>
    <row r="29" spans="1:51">
      <c r="A29" s="640"/>
      <c r="B29" s="641"/>
      <c r="C29" s="641"/>
      <c r="D29" s="642"/>
      <c r="E29" s="643"/>
      <c r="F29" s="644"/>
      <c r="G29" s="230"/>
      <c r="H29" s="160"/>
      <c r="I29" s="72"/>
      <c r="J29" s="72"/>
      <c r="K29" s="72"/>
      <c r="L29" s="72"/>
      <c r="M29" s="72"/>
      <c r="N29" s="72"/>
      <c r="O29" s="72"/>
      <c r="P29" s="72"/>
      <c r="Q29" s="72"/>
      <c r="R29" s="72"/>
      <c r="S29" s="72"/>
      <c r="T29" s="72"/>
      <c r="U29" s="72"/>
      <c r="V29" s="72"/>
      <c r="W29" s="72"/>
      <c r="X29" s="231"/>
      <c r="Y29" s="624"/>
      <c r="Z29" s="625"/>
      <c r="AA29" s="625"/>
      <c r="AB29" s="625"/>
      <c r="AC29" s="625"/>
      <c r="AD29" s="625"/>
      <c r="AE29" s="625"/>
      <c r="AF29" s="626"/>
      <c r="AG29" s="230"/>
      <c r="AH29" s="72"/>
      <c r="AI29" s="231"/>
      <c r="AJ29" s="230"/>
      <c r="AK29" s="72"/>
      <c r="AL29" s="231"/>
      <c r="AM29" s="230"/>
      <c r="AN29" s="72"/>
      <c r="AO29" s="72"/>
      <c r="AP29" s="72"/>
      <c r="AQ29" s="72"/>
      <c r="AR29" s="72"/>
      <c r="AS29" s="72"/>
      <c r="AT29" s="72"/>
      <c r="AU29" s="72"/>
      <c r="AV29" s="72"/>
      <c r="AW29" s="72"/>
      <c r="AX29" s="72"/>
      <c r="AY29" s="73"/>
    </row>
    <row r="30" spans="1:51">
      <c r="A30" s="640"/>
      <c r="B30" s="641"/>
      <c r="C30" s="641"/>
      <c r="D30" s="642"/>
      <c r="E30" s="643"/>
      <c r="F30" s="644"/>
      <c r="G30" s="230"/>
      <c r="H30" s="72"/>
      <c r="I30" s="160"/>
      <c r="J30" s="72"/>
      <c r="K30" s="72"/>
      <c r="L30" s="72"/>
      <c r="M30" s="72"/>
      <c r="N30" s="72"/>
      <c r="O30" s="72"/>
      <c r="P30" s="72"/>
      <c r="Q30" s="72"/>
      <c r="R30" s="72"/>
      <c r="S30" s="72"/>
      <c r="T30" s="72"/>
      <c r="U30" s="72"/>
      <c r="V30" s="72"/>
      <c r="W30" s="72"/>
      <c r="X30" s="231"/>
      <c r="Y30" s="624"/>
      <c r="Z30" s="625"/>
      <c r="AA30" s="625"/>
      <c r="AB30" s="625"/>
      <c r="AC30" s="625"/>
      <c r="AD30" s="625"/>
      <c r="AE30" s="625"/>
      <c r="AF30" s="626"/>
      <c r="AG30" s="230"/>
      <c r="AH30" s="72"/>
      <c r="AI30" s="231"/>
      <c r="AJ30" s="230"/>
      <c r="AK30" s="72"/>
      <c r="AL30" s="231"/>
      <c r="AM30" s="230"/>
      <c r="AN30" s="72"/>
      <c r="AO30" s="72"/>
      <c r="AP30" s="72"/>
      <c r="AQ30" s="72"/>
      <c r="AR30" s="72"/>
      <c r="AS30" s="72"/>
      <c r="AT30" s="72"/>
      <c r="AU30" s="72"/>
      <c r="AV30" s="72"/>
      <c r="AW30" s="72"/>
      <c r="AX30" s="72"/>
      <c r="AY30" s="73"/>
    </row>
    <row r="31" spans="1:51">
      <c r="A31" s="640"/>
      <c r="B31" s="641"/>
      <c r="C31" s="641"/>
      <c r="D31" s="642"/>
      <c r="E31" s="643"/>
      <c r="F31" s="644"/>
      <c r="G31" s="230"/>
      <c r="H31" s="72"/>
      <c r="I31" s="72"/>
      <c r="J31" s="72"/>
      <c r="K31" s="72"/>
      <c r="L31" s="72"/>
      <c r="M31" s="72"/>
      <c r="N31" s="72"/>
      <c r="O31" s="72"/>
      <c r="P31" s="72"/>
      <c r="Q31" s="72"/>
      <c r="R31" s="72"/>
      <c r="S31" s="72"/>
      <c r="T31" s="72"/>
      <c r="U31" s="72"/>
      <c r="V31" s="72"/>
      <c r="W31" s="72"/>
      <c r="X31" s="231"/>
      <c r="Y31" s="624"/>
      <c r="Z31" s="625"/>
      <c r="AA31" s="625"/>
      <c r="AB31" s="625"/>
      <c r="AC31" s="625"/>
      <c r="AD31" s="625"/>
      <c r="AE31" s="625"/>
      <c r="AF31" s="626"/>
      <c r="AG31" s="230"/>
      <c r="AH31" s="72"/>
      <c r="AI31" s="231"/>
      <c r="AJ31" s="230"/>
      <c r="AK31" s="72"/>
      <c r="AL31" s="231"/>
      <c r="AM31" s="230"/>
      <c r="AN31" s="72"/>
      <c r="AO31" s="72"/>
      <c r="AP31" s="72"/>
      <c r="AQ31" s="72"/>
      <c r="AR31" s="72"/>
      <c r="AS31" s="72"/>
      <c r="AT31" s="72"/>
      <c r="AU31" s="72"/>
      <c r="AV31" s="72"/>
      <c r="AW31" s="72"/>
      <c r="AX31" s="72"/>
      <c r="AY31" s="73"/>
    </row>
    <row r="32" spans="1:51" ht="15.75" thickBot="1">
      <c r="A32" s="677"/>
      <c r="B32" s="678"/>
      <c r="C32" s="678"/>
      <c r="D32" s="679"/>
      <c r="E32" s="268" t="str">
        <f>IF(NOT(ISBLANK(G32)),MAX(E$4:E31)+1,"")</f>
        <v/>
      </c>
      <c r="F32" s="270"/>
      <c r="G32" s="268"/>
      <c r="H32" s="272"/>
      <c r="I32" s="269"/>
      <c r="J32" s="269"/>
      <c r="K32" s="269"/>
      <c r="L32" s="269"/>
      <c r="M32" s="269"/>
      <c r="N32" s="269"/>
      <c r="O32" s="269"/>
      <c r="P32" s="269"/>
      <c r="Q32" s="269"/>
      <c r="R32" s="269"/>
      <c r="S32" s="269"/>
      <c r="T32" s="269"/>
      <c r="U32" s="269"/>
      <c r="V32" s="269"/>
      <c r="W32" s="269"/>
      <c r="X32" s="270"/>
      <c r="Y32" s="621"/>
      <c r="Z32" s="622"/>
      <c r="AA32" s="622"/>
      <c r="AB32" s="622"/>
      <c r="AC32" s="622"/>
      <c r="AD32" s="622"/>
      <c r="AE32" s="622"/>
      <c r="AF32" s="623"/>
      <c r="AG32" s="268"/>
      <c r="AH32" s="269"/>
      <c r="AI32" s="270"/>
      <c r="AJ32" s="268"/>
      <c r="AK32" s="269"/>
      <c r="AL32" s="270"/>
      <c r="AM32" s="268"/>
      <c r="AN32" s="269"/>
      <c r="AO32" s="269"/>
      <c r="AP32" s="269"/>
      <c r="AQ32" s="269"/>
      <c r="AR32" s="269"/>
      <c r="AS32" s="269"/>
      <c r="AT32" s="269"/>
      <c r="AU32" s="269"/>
      <c r="AV32" s="269"/>
      <c r="AW32" s="269"/>
      <c r="AX32" s="269"/>
      <c r="AY32" s="271"/>
    </row>
  </sheetData>
  <mergeCells count="103">
    <mergeCell ref="A32:D32"/>
    <mergeCell ref="A31:D31"/>
    <mergeCell ref="AJ3:AL3"/>
    <mergeCell ref="AM3:AY3"/>
    <mergeCell ref="A3:D3"/>
    <mergeCell ref="E3:F3"/>
    <mergeCell ref="G3:X3"/>
    <mergeCell ref="Y3:AF3"/>
    <mergeCell ref="AG3:AI3"/>
    <mergeCell ref="A15:D15"/>
    <mergeCell ref="E15:F15"/>
    <mergeCell ref="A16:D16"/>
    <mergeCell ref="E16:F16"/>
    <mergeCell ref="A17:D17"/>
    <mergeCell ref="E17:F17"/>
    <mergeCell ref="A18:D18"/>
    <mergeCell ref="E18:F18"/>
    <mergeCell ref="A23:D23"/>
    <mergeCell ref="E23:F23"/>
    <mergeCell ref="A19:D19"/>
    <mergeCell ref="E31:F31"/>
    <mergeCell ref="A30:D30"/>
    <mergeCell ref="E30:F30"/>
    <mergeCell ref="A29:D29"/>
    <mergeCell ref="AV1:AY1"/>
    <mergeCell ref="AT2:AU2"/>
    <mergeCell ref="AV2:AY2"/>
    <mergeCell ref="A1:E2"/>
    <mergeCell ref="F1:W2"/>
    <mergeCell ref="X1:Z2"/>
    <mergeCell ref="AA1:AK2"/>
    <mergeCell ref="AL1:AP2"/>
    <mergeCell ref="A28:D28"/>
    <mergeCell ref="E28:F28"/>
    <mergeCell ref="A27:D27"/>
    <mergeCell ref="E27:F27"/>
    <mergeCell ref="A26:D26"/>
    <mergeCell ref="E26:F26"/>
    <mergeCell ref="A24:D24"/>
    <mergeCell ref="AQ1:AS2"/>
    <mergeCell ref="AT1:AU1"/>
    <mergeCell ref="A11:D11"/>
    <mergeCell ref="E11:F11"/>
    <mergeCell ref="A10:D10"/>
    <mergeCell ref="E10:F10"/>
    <mergeCell ref="A9:D9"/>
    <mergeCell ref="E9:F9"/>
    <mergeCell ref="A5:D5"/>
    <mergeCell ref="E29:F29"/>
    <mergeCell ref="E24:F24"/>
    <mergeCell ref="A14:D14"/>
    <mergeCell ref="E14:F14"/>
    <mergeCell ref="A13:D13"/>
    <mergeCell ref="E13:F13"/>
    <mergeCell ref="A12:D12"/>
    <mergeCell ref="E12:F12"/>
    <mergeCell ref="A25:D25"/>
    <mergeCell ref="E25:F25"/>
    <mergeCell ref="E19:F19"/>
    <mergeCell ref="A20:D20"/>
    <mergeCell ref="E20:F20"/>
    <mergeCell ref="A21:D21"/>
    <mergeCell ref="E21:F21"/>
    <mergeCell ref="A22:D22"/>
    <mergeCell ref="E22:F22"/>
    <mergeCell ref="E5:F5"/>
    <mergeCell ref="A4:D4"/>
    <mergeCell ref="E4:F4"/>
    <mergeCell ref="A8:D8"/>
    <mergeCell ref="E8:F8"/>
    <mergeCell ref="A7:D7"/>
    <mergeCell ref="E7:F7"/>
    <mergeCell ref="A6:D6"/>
    <mergeCell ref="E6:F6"/>
    <mergeCell ref="Y4:AF4"/>
    <mergeCell ref="Y7:AF7"/>
    <mergeCell ref="Y8:AF8"/>
    <mergeCell ref="Y9:AF9"/>
    <mergeCell ref="Y10:AF10"/>
    <mergeCell ref="Y11:AF11"/>
    <mergeCell ref="Y12:AF12"/>
    <mergeCell ref="Y13:AF13"/>
    <mergeCell ref="Y14:AF14"/>
    <mergeCell ref="Y5:AF5"/>
    <mergeCell ref="Y6:AF6"/>
    <mergeCell ref="Y15:AF15"/>
    <mergeCell ref="Y16:AF16"/>
    <mergeCell ref="Y17:AF17"/>
    <mergeCell ref="Y18:AF18"/>
    <mergeCell ref="Y19:AF19"/>
    <mergeCell ref="Y20:AF20"/>
    <mergeCell ref="Y21:AF21"/>
    <mergeCell ref="Y22:AF22"/>
    <mergeCell ref="Y23:AF23"/>
    <mergeCell ref="Y32:AF32"/>
    <mergeCell ref="Y24:AF24"/>
    <mergeCell ref="Y26:AF26"/>
    <mergeCell ref="Y27:AF27"/>
    <mergeCell ref="Y28:AF28"/>
    <mergeCell ref="Y29:AF29"/>
    <mergeCell ref="Y30:AF30"/>
    <mergeCell ref="Y31:AF31"/>
    <mergeCell ref="Y25:AF25"/>
  </mergeCells>
  <phoneticPr fontId="4"/>
  <pageMargins left="0.39370078740157483" right="0.39370078740157483" top="0.78740157480314965" bottom="0.39370078740157483" header="0.59055118110236227" footer="0.19685039370078741"/>
  <pageSetup paperSize="9" fitToHeight="0" orientation="landscape" r:id="rId1"/>
  <headerFooter scaleWithDoc="0">
    <oddHeader>&amp;L&amp;"メイリオ,ボールド"&amp;9&amp;K00-049&amp;F&amp;R&amp;"メイリオ,ボールド"&amp;9&amp;K00-049&amp;A</oddHeader>
    <oddFooter>&amp;C&amp;"メイリオ,レギュラー"&amp;8&amp;P/&amp;N&amp;R&amp;"メイリオ,レギュラー"&amp;9出力日：&amp;D &amp;T</oddFooter>
  </headerFooter>
  <colBreaks count="1" manualBreakCount="1">
    <brk id="51" max="3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5"/>
  <sheetViews>
    <sheetView workbookViewId="0"/>
  </sheetViews>
  <sheetFormatPr defaultRowHeight="15"/>
  <cols>
    <col min="1" max="1" width="7.42578125" style="534" bestFit="1" customWidth="1"/>
    <col min="2" max="2" width="18" style="534" bestFit="1" customWidth="1"/>
    <col min="3" max="3" width="5.42578125" style="534" bestFit="1" customWidth="1"/>
    <col min="4" max="8" width="9.140625" style="534"/>
    <col min="9" max="9" width="115.140625" style="534" customWidth="1"/>
    <col min="10" max="10" width="9.42578125" style="534" bestFit="1" customWidth="1"/>
    <col min="11" max="11" width="9.140625" style="534"/>
    <col min="12" max="12" width="9.42578125" style="534" bestFit="1" customWidth="1"/>
    <col min="13" max="16384" width="9.140625" style="534"/>
  </cols>
  <sheetData>
    <row r="1" spans="1:10">
      <c r="A1" s="556" t="s">
        <v>753</v>
      </c>
      <c r="B1" s="531" t="s">
        <v>745</v>
      </c>
      <c r="C1" s="532" t="s">
        <v>746</v>
      </c>
      <c r="D1" s="532" t="s">
        <v>747</v>
      </c>
      <c r="E1" s="532" t="s">
        <v>748</v>
      </c>
      <c r="F1" s="532" t="s">
        <v>749</v>
      </c>
      <c r="G1" s="688" t="s">
        <v>750</v>
      </c>
      <c r="H1" s="689"/>
      <c r="I1" s="533" t="s">
        <v>751</v>
      </c>
    </row>
    <row r="2" spans="1:10">
      <c r="A2" s="535">
        <v>6</v>
      </c>
      <c r="B2" s="536" t="str">
        <f>IF($A2&lt;&gt;"",VLOOKUP($A2,機能一覧!$B$5:$J$32,9,FALSE),"")</f>
        <v>保守計画バッチ処理</v>
      </c>
      <c r="C2" s="537">
        <v>44580</v>
      </c>
      <c r="D2" s="538">
        <v>0.39583333333333331</v>
      </c>
      <c r="E2" s="538">
        <v>0</v>
      </c>
      <c r="F2" s="538">
        <v>0.4201388888888889</v>
      </c>
      <c r="G2" s="539">
        <f t="shared" ref="G2:G35" si="0">IF(AND(D2&lt;&gt;"", F2&lt;&gt;""),$F2-$E2-$D2,"")</f>
        <v>2.430555555555558E-2</v>
      </c>
      <c r="H2" s="540">
        <f>IF(G2&lt;&gt;"",ROUNDUP(VALUE(LEFT(TEXT(G2,"hh:mm"),2))+(VALUE(RIGHT(TEXT(G2,"hh:mm"),2))/60),2),"")</f>
        <v>0.59</v>
      </c>
      <c r="J2" s="541"/>
    </row>
    <row r="3" spans="1:10">
      <c r="A3" s="542"/>
      <c r="B3" s="543" t="str">
        <f>IF($A3&lt;&gt;"",VLOOKUP($A3,[1]テーブル一覧!$BB$5:$BF$32,5,FALSE),"")</f>
        <v/>
      </c>
      <c r="C3" s="544"/>
      <c r="D3" s="545"/>
      <c r="E3" s="545"/>
      <c r="F3" s="545"/>
      <c r="G3" s="546" t="str">
        <f t="shared" si="0"/>
        <v/>
      </c>
      <c r="H3" s="547" t="str">
        <f>IF(G3&lt;&gt;"",ROUNDUP(VALUE(LEFT(TEXT(G3,"hh:mm"),2))+(VALUE(RIGHT(TEXT(G3,"hh:mm"),2))/60),2),"")</f>
        <v/>
      </c>
    </row>
    <row r="4" spans="1:10">
      <c r="A4" s="542"/>
      <c r="B4" s="543" t="str">
        <f>IF($A4&lt;&gt;"",VLOOKUP($A4,[1]テーブル一覧!$BB$5:$BF$32,5,FALSE),"")</f>
        <v/>
      </c>
      <c r="C4" s="544"/>
      <c r="D4" s="545"/>
      <c r="E4" s="545"/>
      <c r="F4" s="545"/>
      <c r="G4" s="546" t="str">
        <f t="shared" si="0"/>
        <v/>
      </c>
      <c r="H4" s="547" t="str">
        <f>IF(G4&lt;&gt;"",ROUNDUP(VALUE(LEFT(TEXT(G4,"hh:mm"),2))+(VALUE(RIGHT(TEXT(G4,"hh:mm"),2))/60),2),"")</f>
        <v/>
      </c>
    </row>
    <row r="5" spans="1:10">
      <c r="A5" s="542"/>
      <c r="B5" s="543" t="str">
        <f>IF($A5&lt;&gt;"",VLOOKUP($A5,[1]テーブル一覧!$BB$5:$BF$32,5,FALSE),"")</f>
        <v/>
      </c>
      <c r="C5" s="544"/>
      <c r="D5" s="545"/>
      <c r="E5" s="545"/>
      <c r="F5" s="545"/>
      <c r="G5" s="546" t="str">
        <f t="shared" si="0"/>
        <v/>
      </c>
      <c r="H5" s="547" t="str">
        <f>IF(G5&lt;&gt;"",ROUNDUP(VALUE(LEFT(TEXT(G5,"hh:mm"),2))+(VALUE(RIGHT(TEXT(G5,"hh:mm"),2))/60),2),"")</f>
        <v/>
      </c>
    </row>
    <row r="6" spans="1:10">
      <c r="A6" s="542"/>
      <c r="B6" s="543" t="str">
        <f>IF($A6&lt;&gt;"",VLOOKUP($A6,[1]テーブル一覧!$BB$5:$BF$32,5,FALSE),"")</f>
        <v/>
      </c>
      <c r="C6" s="544"/>
      <c r="D6" s="545"/>
      <c r="E6" s="545"/>
      <c r="F6" s="545"/>
      <c r="G6" s="546" t="str">
        <f t="shared" si="0"/>
        <v/>
      </c>
      <c r="H6" s="547" t="str">
        <f t="shared" ref="H6:H35" si="1">IF(G6&lt;&gt;"",ROUNDUP(VALUE(LEFT(TEXT(G6,"hh:mm"),2))+(VALUE(RIGHT(TEXT(G6,"hh:mm"),2))/60),2),"")</f>
        <v/>
      </c>
    </row>
    <row r="7" spans="1:10">
      <c r="A7" s="542"/>
      <c r="B7" s="543" t="str">
        <f>IF($A7&lt;&gt;"",VLOOKUP($A7,[1]テーブル一覧!$BB$5:$BF$32,5,FALSE),"")</f>
        <v/>
      </c>
      <c r="C7" s="544"/>
      <c r="D7" s="545"/>
      <c r="E7" s="545"/>
      <c r="F7" s="545"/>
      <c r="G7" s="546" t="str">
        <f t="shared" si="0"/>
        <v/>
      </c>
      <c r="H7" s="547" t="str">
        <f t="shared" si="1"/>
        <v/>
      </c>
    </row>
    <row r="8" spans="1:10">
      <c r="A8" s="542"/>
      <c r="B8" s="543" t="str">
        <f>IF($A8&lt;&gt;"",VLOOKUP($A8,[1]テーブル一覧!$BB$5:$BF$32,5,FALSE),"")</f>
        <v/>
      </c>
      <c r="C8" s="544"/>
      <c r="D8" s="545"/>
      <c r="E8" s="572"/>
      <c r="F8" s="545"/>
      <c r="G8" s="546" t="str">
        <f t="shared" si="0"/>
        <v/>
      </c>
      <c r="H8" s="547" t="str">
        <f t="shared" si="1"/>
        <v/>
      </c>
    </row>
    <row r="9" spans="1:10">
      <c r="A9" s="542"/>
      <c r="B9" s="543" t="str">
        <f>IF($A9&lt;&gt;"",VLOOKUP($A9,[1]テーブル一覧!$BB$5:$BF$32,5,FALSE),"")</f>
        <v/>
      </c>
      <c r="C9" s="548"/>
      <c r="D9" s="549"/>
      <c r="E9" s="549"/>
      <c r="F9" s="550"/>
      <c r="G9" s="546" t="str">
        <f t="shared" si="0"/>
        <v/>
      </c>
      <c r="H9" s="547" t="str">
        <f t="shared" si="1"/>
        <v/>
      </c>
    </row>
    <row r="10" spans="1:10">
      <c r="A10" s="542"/>
      <c r="B10" s="543" t="str">
        <f>IF($A10&lt;&gt;"",VLOOKUP($A10,[1]テーブル一覧!$BB$5:$BF$32,5,FALSE),"")</f>
        <v/>
      </c>
      <c r="C10" s="548"/>
      <c r="D10" s="549"/>
      <c r="E10" s="549"/>
      <c r="F10" s="549"/>
      <c r="G10" s="546" t="str">
        <f t="shared" si="0"/>
        <v/>
      </c>
      <c r="H10" s="547" t="str">
        <f t="shared" si="1"/>
        <v/>
      </c>
    </row>
    <row r="11" spans="1:10">
      <c r="A11" s="542"/>
      <c r="B11" s="543" t="str">
        <f>IF($A11&lt;&gt;"",VLOOKUP($A11,[1]テーブル一覧!$BB$5:$BF$32,5,FALSE),"")</f>
        <v/>
      </c>
      <c r="C11" s="548"/>
      <c r="D11" s="549"/>
      <c r="E11" s="549"/>
      <c r="F11" s="549"/>
      <c r="G11" s="546" t="str">
        <f t="shared" si="0"/>
        <v/>
      </c>
      <c r="H11" s="547" t="str">
        <f t="shared" si="1"/>
        <v/>
      </c>
    </row>
    <row r="12" spans="1:10">
      <c r="A12" s="542"/>
      <c r="B12" s="543" t="str">
        <f>IF($A12&lt;&gt;"",VLOOKUP($A12,[1]テーブル一覧!$BB$5:$BF$32,5,FALSE),"")</f>
        <v/>
      </c>
      <c r="C12" s="548"/>
      <c r="D12" s="549"/>
      <c r="E12" s="549"/>
      <c r="F12" s="549"/>
      <c r="G12" s="546" t="str">
        <f t="shared" si="0"/>
        <v/>
      </c>
      <c r="H12" s="547" t="str">
        <f t="shared" si="1"/>
        <v/>
      </c>
    </row>
    <row r="13" spans="1:10">
      <c r="A13" s="542"/>
      <c r="B13" s="543" t="str">
        <f>IF($A13&lt;&gt;"",VLOOKUP($A13,[1]テーブル一覧!$BB$5:$BF$32,5,FALSE),"")</f>
        <v/>
      </c>
      <c r="C13" s="548"/>
      <c r="D13" s="549"/>
      <c r="E13" s="549"/>
      <c r="F13" s="549"/>
      <c r="G13" s="546" t="str">
        <f t="shared" si="0"/>
        <v/>
      </c>
      <c r="H13" s="547" t="str">
        <f t="shared" si="1"/>
        <v/>
      </c>
    </row>
    <row r="14" spans="1:10">
      <c r="A14" s="542"/>
      <c r="B14" s="543" t="str">
        <f>IF($A14&lt;&gt;"",VLOOKUP($A14,[1]テーブル一覧!$BB$5:$BF$32,5,FALSE),"")</f>
        <v/>
      </c>
      <c r="C14" s="548"/>
      <c r="D14" s="549"/>
      <c r="E14" s="549"/>
      <c r="F14" s="549"/>
      <c r="G14" s="546" t="str">
        <f t="shared" si="0"/>
        <v/>
      </c>
      <c r="H14" s="547" t="str">
        <f t="shared" si="1"/>
        <v/>
      </c>
    </row>
    <row r="15" spans="1:10">
      <c r="A15" s="542"/>
      <c r="B15" s="543" t="str">
        <f>IF($A15&lt;&gt;"",VLOOKUP($A15,[1]テーブル一覧!$BB$5:$BF$32,5,FALSE),"")</f>
        <v/>
      </c>
      <c r="C15" s="548"/>
      <c r="D15" s="549"/>
      <c r="E15" s="549"/>
      <c r="F15" s="549"/>
      <c r="G15" s="546" t="str">
        <f t="shared" si="0"/>
        <v/>
      </c>
      <c r="H15" s="547" t="str">
        <f t="shared" si="1"/>
        <v/>
      </c>
    </row>
    <row r="16" spans="1:10">
      <c r="A16" s="542"/>
      <c r="B16" s="543" t="str">
        <f>IF($A16&lt;&gt;"",VLOOKUP($A16,[1]テーブル一覧!$BB$5:$BF$32,5,FALSE),"")</f>
        <v/>
      </c>
      <c r="C16" s="548"/>
      <c r="D16" s="549"/>
      <c r="E16" s="549"/>
      <c r="F16" s="549"/>
      <c r="G16" s="546" t="str">
        <f t="shared" si="0"/>
        <v/>
      </c>
      <c r="H16" s="547" t="str">
        <f t="shared" si="1"/>
        <v/>
      </c>
      <c r="I16" s="551"/>
    </row>
    <row r="17" spans="1:8">
      <c r="A17" s="542"/>
      <c r="B17" s="543" t="str">
        <f>IF($A17&lt;&gt;"",VLOOKUP($A17,[1]テーブル一覧!$BB$5:$BF$32,5,FALSE),"")</f>
        <v/>
      </c>
      <c r="C17" s="548"/>
      <c r="D17" s="549"/>
      <c r="E17" s="549"/>
      <c r="F17" s="549"/>
      <c r="G17" s="546" t="str">
        <f t="shared" si="0"/>
        <v/>
      </c>
      <c r="H17" s="547" t="str">
        <f t="shared" si="1"/>
        <v/>
      </c>
    </row>
    <row r="18" spans="1:8">
      <c r="A18" s="542"/>
      <c r="B18" s="543" t="str">
        <f>IF($A18&lt;&gt;"",VLOOKUP($A18,[1]テーブル一覧!$BB$5:$BF$32,5,FALSE),"")</f>
        <v/>
      </c>
      <c r="C18" s="548"/>
      <c r="D18" s="549"/>
      <c r="E18" s="549"/>
      <c r="F18" s="549"/>
      <c r="G18" s="546" t="str">
        <f t="shared" si="0"/>
        <v/>
      </c>
      <c r="H18" s="547" t="str">
        <f t="shared" si="1"/>
        <v/>
      </c>
    </row>
    <row r="19" spans="1:8">
      <c r="A19" s="542"/>
      <c r="B19" s="543" t="str">
        <f>IF($A19&lt;&gt;"",VLOOKUP($A19,[1]テーブル一覧!$BB$5:$BF$32,5,FALSE),"")</f>
        <v/>
      </c>
      <c r="C19" s="548"/>
      <c r="D19" s="549"/>
      <c r="E19" s="549"/>
      <c r="F19" s="549"/>
      <c r="G19" s="546" t="str">
        <f t="shared" si="0"/>
        <v/>
      </c>
      <c r="H19" s="547" t="str">
        <f t="shared" si="1"/>
        <v/>
      </c>
    </row>
    <row r="20" spans="1:8">
      <c r="A20" s="542"/>
      <c r="B20" s="543" t="str">
        <f>IF($A20&lt;&gt;"",VLOOKUP($A20,[1]テーブル一覧!$BB$5:$BF$32,5,FALSE),"")</f>
        <v/>
      </c>
      <c r="C20" s="548"/>
      <c r="D20" s="549"/>
      <c r="E20" s="549"/>
      <c r="F20" s="549"/>
      <c r="G20" s="546" t="str">
        <f t="shared" si="0"/>
        <v/>
      </c>
      <c r="H20" s="547" t="str">
        <f t="shared" si="1"/>
        <v/>
      </c>
    </row>
    <row r="21" spans="1:8">
      <c r="A21" s="542"/>
      <c r="B21" s="543" t="str">
        <f>IF($A21&lt;&gt;"",VLOOKUP($A21,[1]テーブル一覧!$BB$5:$BF$32,5,FALSE),"")</f>
        <v/>
      </c>
      <c r="C21" s="548"/>
      <c r="D21" s="549"/>
      <c r="E21" s="549"/>
      <c r="F21" s="549"/>
      <c r="G21" s="546" t="str">
        <f t="shared" si="0"/>
        <v/>
      </c>
      <c r="H21" s="547" t="str">
        <f t="shared" si="1"/>
        <v/>
      </c>
    </row>
    <row r="22" spans="1:8">
      <c r="A22" s="542"/>
      <c r="B22" s="543" t="str">
        <f>IF($A22&lt;&gt;"",VLOOKUP($A22,[1]テーブル一覧!$BB$5:$BF$32,5,FALSE),"")</f>
        <v/>
      </c>
      <c r="C22" s="548"/>
      <c r="D22" s="549"/>
      <c r="E22" s="549"/>
      <c r="F22" s="549"/>
      <c r="G22" s="546" t="str">
        <f t="shared" si="0"/>
        <v/>
      </c>
      <c r="H22" s="547" t="str">
        <f t="shared" si="1"/>
        <v/>
      </c>
    </row>
    <row r="23" spans="1:8">
      <c r="A23" s="542"/>
      <c r="B23" s="543" t="str">
        <f>IF($A23&lt;&gt;"",VLOOKUP($A23,[1]テーブル一覧!$BB$5:$BF$32,5,FALSE),"")</f>
        <v/>
      </c>
      <c r="C23" s="548"/>
      <c r="D23" s="549"/>
      <c r="E23" s="549"/>
      <c r="F23" s="549"/>
      <c r="G23" s="546" t="str">
        <f t="shared" si="0"/>
        <v/>
      </c>
      <c r="H23" s="547" t="str">
        <f t="shared" si="1"/>
        <v/>
      </c>
    </row>
    <row r="24" spans="1:8">
      <c r="A24" s="542"/>
      <c r="B24" s="543" t="str">
        <f>IF($A24&lt;&gt;"",VLOOKUP($A24,[1]テーブル一覧!$BB$5:$BF$32,5,FALSE),"")</f>
        <v/>
      </c>
      <c r="C24" s="548"/>
      <c r="D24" s="549"/>
      <c r="E24" s="549"/>
      <c r="F24" s="549"/>
      <c r="G24" s="546" t="str">
        <f t="shared" si="0"/>
        <v/>
      </c>
      <c r="H24" s="547" t="str">
        <f t="shared" si="1"/>
        <v/>
      </c>
    </row>
    <row r="25" spans="1:8">
      <c r="A25" s="542"/>
      <c r="B25" s="543" t="str">
        <f>IF($A25&lt;&gt;"",VLOOKUP($A25,[1]テーブル一覧!$BB$5:$BF$32,5,FALSE),"")</f>
        <v/>
      </c>
      <c r="C25" s="548"/>
      <c r="D25" s="549"/>
      <c r="E25" s="549"/>
      <c r="F25" s="549"/>
      <c r="G25" s="546" t="str">
        <f t="shared" si="0"/>
        <v/>
      </c>
      <c r="H25" s="547" t="str">
        <f t="shared" si="1"/>
        <v/>
      </c>
    </row>
    <row r="26" spans="1:8">
      <c r="A26" s="542"/>
      <c r="B26" s="543" t="str">
        <f>IF($A26&lt;&gt;"",VLOOKUP($A26,[1]テーブル一覧!$BB$5:$BF$32,5,FALSE),"")</f>
        <v/>
      </c>
      <c r="C26" s="548"/>
      <c r="D26" s="549"/>
      <c r="E26" s="549"/>
      <c r="F26" s="549"/>
      <c r="G26" s="546" t="str">
        <f t="shared" si="0"/>
        <v/>
      </c>
      <c r="H26" s="547" t="str">
        <f t="shared" si="1"/>
        <v/>
      </c>
    </row>
    <row r="27" spans="1:8">
      <c r="A27" s="542"/>
      <c r="B27" s="543" t="str">
        <f>IF($A27&lt;&gt;"",VLOOKUP($A27,[1]テーブル一覧!$BB$5:$BF$32,5,FALSE),"")</f>
        <v/>
      </c>
      <c r="C27" s="548"/>
      <c r="D27" s="549"/>
      <c r="E27" s="549"/>
      <c r="F27" s="549"/>
      <c r="G27" s="546" t="str">
        <f t="shared" si="0"/>
        <v/>
      </c>
      <c r="H27" s="547" t="str">
        <f t="shared" si="1"/>
        <v/>
      </c>
    </row>
    <row r="28" spans="1:8">
      <c r="A28" s="542"/>
      <c r="B28" s="543" t="str">
        <f>IF($A28&lt;&gt;"",VLOOKUP($A28,[1]テーブル一覧!$BB$5:$BF$32,5,FALSE),"")</f>
        <v/>
      </c>
      <c r="C28" s="548"/>
      <c r="D28" s="549"/>
      <c r="E28" s="549"/>
      <c r="F28" s="549"/>
      <c r="G28" s="546" t="str">
        <f t="shared" si="0"/>
        <v/>
      </c>
      <c r="H28" s="547" t="str">
        <f t="shared" si="1"/>
        <v/>
      </c>
    </row>
    <row r="29" spans="1:8">
      <c r="A29" s="542"/>
      <c r="B29" s="543" t="str">
        <f>IF($A29&lt;&gt;"",VLOOKUP($A29,[1]テーブル一覧!$BB$5:$BF$32,5,FALSE),"")</f>
        <v/>
      </c>
      <c r="C29" s="548"/>
      <c r="D29" s="549"/>
      <c r="E29" s="549"/>
      <c r="F29" s="549"/>
      <c r="G29" s="546" t="str">
        <f t="shared" si="0"/>
        <v/>
      </c>
      <c r="H29" s="547" t="str">
        <f t="shared" si="1"/>
        <v/>
      </c>
    </row>
    <row r="30" spans="1:8">
      <c r="A30" s="542"/>
      <c r="B30" s="543" t="str">
        <f>IF($A30&lt;&gt;"",VLOOKUP($A30,[1]テーブル一覧!$BB$5:$BF$32,5,FALSE),"")</f>
        <v/>
      </c>
      <c r="C30" s="548"/>
      <c r="D30" s="549"/>
      <c r="E30" s="549"/>
      <c r="F30" s="549"/>
      <c r="G30" s="546" t="str">
        <f t="shared" si="0"/>
        <v/>
      </c>
      <c r="H30" s="547" t="str">
        <f t="shared" si="1"/>
        <v/>
      </c>
    </row>
    <row r="31" spans="1:8">
      <c r="A31" s="542"/>
      <c r="B31" s="543" t="str">
        <f>IF($A31&lt;&gt;"",VLOOKUP($A31,[1]テーブル一覧!$BB$5:$BF$32,5,FALSE),"")</f>
        <v/>
      </c>
      <c r="C31" s="548"/>
      <c r="D31" s="549"/>
      <c r="E31" s="549"/>
      <c r="F31" s="549"/>
      <c r="G31" s="546" t="str">
        <f t="shared" si="0"/>
        <v/>
      </c>
      <c r="H31" s="547" t="str">
        <f t="shared" si="1"/>
        <v/>
      </c>
    </row>
    <row r="32" spans="1:8">
      <c r="A32" s="542"/>
      <c r="B32" s="543" t="str">
        <f>IF($A32&lt;&gt;"",VLOOKUP($A32,[1]テーブル一覧!$BB$5:$BF$32,5,FALSE),"")</f>
        <v/>
      </c>
      <c r="C32" s="548"/>
      <c r="D32" s="549"/>
      <c r="E32" s="549"/>
      <c r="F32" s="549"/>
      <c r="G32" s="546" t="str">
        <f t="shared" si="0"/>
        <v/>
      </c>
      <c r="H32" s="547" t="str">
        <f t="shared" si="1"/>
        <v/>
      </c>
    </row>
    <row r="33" spans="1:8">
      <c r="A33" s="542"/>
      <c r="B33" s="543" t="str">
        <f>IF($A33&lt;&gt;"",VLOOKUP($A33,[1]テーブル一覧!$BB$5:$BF$32,5,FALSE),"")</f>
        <v/>
      </c>
      <c r="C33" s="548"/>
      <c r="D33" s="549"/>
      <c r="E33" s="549"/>
      <c r="F33" s="549"/>
      <c r="G33" s="546" t="str">
        <f t="shared" si="0"/>
        <v/>
      </c>
      <c r="H33" s="547" t="str">
        <f t="shared" si="1"/>
        <v/>
      </c>
    </row>
    <row r="34" spans="1:8">
      <c r="A34" s="542"/>
      <c r="B34" s="543" t="str">
        <f>IF($A34&lt;&gt;"",VLOOKUP($A34,[1]テーブル一覧!$BB$5:$BF$32,5,FALSE),"")</f>
        <v/>
      </c>
      <c r="C34" s="548"/>
      <c r="D34" s="549"/>
      <c r="E34" s="549"/>
      <c r="F34" s="549"/>
      <c r="G34" s="546" t="str">
        <f t="shared" si="0"/>
        <v/>
      </c>
      <c r="H34" s="547" t="str">
        <f t="shared" si="1"/>
        <v/>
      </c>
    </row>
    <row r="35" spans="1:8">
      <c r="A35" s="552"/>
      <c r="B35" s="553" t="str">
        <f>IF($A35&lt;&gt;"",VLOOKUP($A35,[1]テーブル一覧!$BB$5:$BF$32,5,FALSE),"")</f>
        <v/>
      </c>
      <c r="C35" s="554"/>
      <c r="D35" s="555"/>
      <c r="E35" s="555"/>
      <c r="F35" s="555"/>
      <c r="G35" s="546" t="str">
        <f t="shared" si="0"/>
        <v/>
      </c>
      <c r="H35" s="547" t="str">
        <f t="shared" si="1"/>
        <v/>
      </c>
    </row>
  </sheetData>
  <mergeCells count="1">
    <mergeCell ref="G1:H1"/>
  </mergeCells>
  <phoneticPr fontId="27"/>
  <dataValidations count="1">
    <dataValidation imeMode="disabled" allowBlank="1" showInputMessage="1" showErrorMessage="1" sqref="C2:H3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T33"/>
  <sheetViews>
    <sheetView tabSelected="1" workbookViewId="0">
      <selection activeCell="W33" sqref="W33"/>
    </sheetView>
  </sheetViews>
  <sheetFormatPr defaultColWidth="2.7109375" defaultRowHeight="15" customHeight="1"/>
  <cols>
    <col min="1" max="1" width="2.7109375" style="21"/>
    <col min="2" max="48" width="2.7109375" style="17"/>
    <col min="49" max="49" width="2.7109375" style="21"/>
    <col min="50" max="16384" width="2.7109375" style="17"/>
  </cols>
  <sheetData>
    <row r="1" spans="1:72" s="114" customFormat="1" ht="18" customHeight="1">
      <c r="A1" s="710" t="s">
        <v>26</v>
      </c>
      <c r="B1" s="711"/>
      <c r="C1" s="711"/>
      <c r="D1" s="711"/>
      <c r="E1" s="712"/>
      <c r="F1" s="716" t="str">
        <f>IF(NOT(ISBLANK(表紙!N16)),表紙!N16,"")</f>
        <v>金型保守計画（改業務情報管理システム）</v>
      </c>
      <c r="G1" s="717"/>
      <c r="H1" s="717"/>
      <c r="I1" s="717"/>
      <c r="J1" s="717"/>
      <c r="K1" s="717"/>
      <c r="L1" s="717"/>
      <c r="M1" s="717"/>
      <c r="N1" s="717"/>
      <c r="O1" s="717"/>
      <c r="P1" s="717"/>
      <c r="Q1" s="717"/>
      <c r="R1" s="717"/>
      <c r="S1" s="717"/>
      <c r="T1" s="717"/>
      <c r="U1" s="717"/>
      <c r="V1" s="717"/>
      <c r="W1" s="718"/>
      <c r="X1" s="722" t="s">
        <v>99</v>
      </c>
      <c r="Y1" s="723"/>
      <c r="Z1" s="723"/>
      <c r="AA1" s="726" t="s">
        <v>104</v>
      </c>
      <c r="AB1" s="727"/>
      <c r="AC1" s="727"/>
      <c r="AD1" s="727"/>
      <c r="AE1" s="727"/>
      <c r="AF1" s="727"/>
      <c r="AG1" s="727"/>
      <c r="AH1" s="727"/>
      <c r="AI1" s="727"/>
      <c r="AJ1" s="727"/>
      <c r="AK1" s="727"/>
      <c r="AL1" s="727"/>
      <c r="AM1" s="727"/>
      <c r="AN1" s="728"/>
      <c r="AO1" s="732" t="s">
        <v>102</v>
      </c>
      <c r="AP1" s="733"/>
      <c r="AQ1" s="707"/>
      <c r="AR1" s="708"/>
      <c r="AS1" s="709"/>
      <c r="AT1" s="694" t="s">
        <v>102</v>
      </c>
      <c r="AU1" s="695"/>
      <c r="AV1" s="696"/>
      <c r="AW1" s="696"/>
      <c r="AX1" s="696"/>
      <c r="AY1" s="697"/>
    </row>
    <row r="2" spans="1:72" s="114" customFormat="1" ht="18" customHeight="1" thickBot="1">
      <c r="A2" s="713"/>
      <c r="B2" s="714"/>
      <c r="C2" s="714"/>
      <c r="D2" s="714"/>
      <c r="E2" s="715"/>
      <c r="F2" s="719"/>
      <c r="G2" s="720"/>
      <c r="H2" s="720"/>
      <c r="I2" s="720"/>
      <c r="J2" s="720"/>
      <c r="K2" s="720"/>
      <c r="L2" s="720"/>
      <c r="M2" s="720"/>
      <c r="N2" s="720"/>
      <c r="O2" s="720"/>
      <c r="P2" s="720"/>
      <c r="Q2" s="720"/>
      <c r="R2" s="720"/>
      <c r="S2" s="720"/>
      <c r="T2" s="720"/>
      <c r="U2" s="720"/>
      <c r="V2" s="720"/>
      <c r="W2" s="721"/>
      <c r="X2" s="724"/>
      <c r="Y2" s="725"/>
      <c r="Z2" s="725"/>
      <c r="AA2" s="729"/>
      <c r="AB2" s="730"/>
      <c r="AC2" s="730"/>
      <c r="AD2" s="730"/>
      <c r="AE2" s="730"/>
      <c r="AF2" s="730"/>
      <c r="AG2" s="730"/>
      <c r="AH2" s="730"/>
      <c r="AI2" s="730"/>
      <c r="AJ2" s="730"/>
      <c r="AK2" s="730"/>
      <c r="AL2" s="730"/>
      <c r="AM2" s="730"/>
      <c r="AN2" s="731"/>
      <c r="AO2" s="698" t="s">
        <v>110</v>
      </c>
      <c r="AP2" s="699"/>
      <c r="AQ2" s="700"/>
      <c r="AR2" s="701"/>
      <c r="AS2" s="702"/>
      <c r="AT2" s="703" t="s">
        <v>103</v>
      </c>
      <c r="AU2" s="704"/>
      <c r="AV2" s="705"/>
      <c r="AW2" s="705"/>
      <c r="AX2" s="705"/>
      <c r="AY2" s="706"/>
    </row>
    <row r="3" spans="1:72" ht="15" customHeight="1">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50"/>
      <c r="AF3" s="50"/>
      <c r="AG3" s="50"/>
      <c r="AH3" s="50"/>
      <c r="AI3" s="50"/>
      <c r="AJ3" s="50"/>
      <c r="AK3" s="50"/>
      <c r="AL3" s="50"/>
      <c r="AM3" s="51"/>
      <c r="AN3" s="51"/>
      <c r="AO3" s="50"/>
      <c r="AP3" s="50"/>
      <c r="AQ3" s="50"/>
      <c r="AR3" s="50"/>
      <c r="AS3" s="50"/>
      <c r="AT3" s="50"/>
      <c r="AU3" s="50"/>
      <c r="AV3" s="50"/>
      <c r="AW3" s="76"/>
      <c r="AX3" s="76"/>
      <c r="AY3" s="108"/>
      <c r="AZ3" s="21"/>
      <c r="BG3" s="114"/>
      <c r="BH3" s="114"/>
      <c r="BI3" s="114"/>
      <c r="BJ3" s="114"/>
      <c r="BK3" s="114"/>
      <c r="BL3" s="114"/>
      <c r="BM3" s="21"/>
      <c r="BN3" s="21"/>
      <c r="BO3" s="21"/>
      <c r="BP3" s="21"/>
      <c r="BQ3" s="21"/>
      <c r="BR3" s="21"/>
      <c r="BS3" s="21"/>
      <c r="BT3" s="21"/>
    </row>
    <row r="4" spans="1:72" ht="15" customHeight="1">
      <c r="A4" s="691" t="str">
        <f>$BA4&amp;"."</f>
        <v>1.</v>
      </c>
      <c r="B4" s="691"/>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102"/>
      <c r="AF4" s="102"/>
      <c r="AG4" s="102"/>
      <c r="AH4" s="102"/>
      <c r="AI4" s="102"/>
      <c r="AJ4" s="102"/>
      <c r="AK4" s="102"/>
      <c r="AL4" s="102"/>
      <c r="AM4" s="102"/>
      <c r="AN4" s="102"/>
      <c r="AO4" s="102"/>
      <c r="AP4" s="102"/>
      <c r="AQ4" s="102"/>
      <c r="AR4" s="102"/>
      <c r="AS4" s="102"/>
      <c r="AT4" s="102"/>
      <c r="AU4" s="102"/>
      <c r="AV4" s="102"/>
      <c r="AW4" s="294"/>
      <c r="AX4" s="294"/>
      <c r="AY4" s="62"/>
      <c r="AZ4" s="21"/>
      <c r="BA4" s="195">
        <f>BA3+1</f>
        <v>1</v>
      </c>
      <c r="BB4" s="32"/>
      <c r="BC4" s="32"/>
      <c r="BD4" s="32"/>
      <c r="BG4" s="228" t="str">
        <f ca="1">IF($BA4&lt;&gt;"",IF(MID(_xlfn.FORMULATEXT($BA4),SEARCH("[",_xlfn.FORMULATEXT($BA4))+1,SEARCH("]",_xlfn.FORMULATEXT($BA4))-(SEARCH("[",_xlfn.FORMULATEXT($BA4))+1))="-1","",1),"")</f>
        <v/>
      </c>
      <c r="BH4" s="267" t="str">
        <f ca="1">IF($BB4&lt;&gt;"",IF(MID(_xlfn.FORMULATEXT($BB4),SEARCH("[",_xlfn.FORMULATEXT($BB4))+1,SEARCH("]",_xlfn.FORMULATEXT($BB4))-(SEARCH("[",_xlfn.FORMULATEXT($BB4))+1))="-1","",1),"")</f>
        <v/>
      </c>
      <c r="BI4" s="267" t="str">
        <f ca="1">IF($BC4&lt;&gt;"",IF(MID(_xlfn.FORMULATEXT($BC4),SEARCH("[",_xlfn.FORMULATEXT($BC4))+1,SEARCH("]",_xlfn.FORMULATEXT($BC4))-(SEARCH("[",_xlfn.FORMULATEXT($BC4))+1))="-1","",1),"")</f>
        <v/>
      </c>
      <c r="BJ4" s="267" t="str">
        <f ca="1">IF($BD4&lt;&gt;"",IF(MID(_xlfn.FORMULATEXT($BD4),SEARCH("[",_xlfn.FORMULATEXT($BD4))+1,SEARCH("]",_xlfn.FORMULATEXT($BD4))-(SEARCH("[",_xlfn.FORMULATEXT($BD4))+1))="-1","",1),"")</f>
        <v/>
      </c>
      <c r="BK4" s="267" t="str">
        <f ca="1">IF($BE4&lt;&gt;"",IF(MID(_xlfn.FORMULATEXT($BE4),SEARCH("[",_xlfn.FORMULATEXT($BE4))+1,SEARCH("]",_xlfn.FORMULATEXT($BE4))-(SEARCH("[",_xlfn.FORMULATEXT($BE4))+1))="-1","",1),"")</f>
        <v/>
      </c>
      <c r="BL4" s="229" t="str">
        <f ca="1">IF($BF4&lt;&gt;"",IF(MID(_xlfn.FORMULATEXT($BF4),SEARCH("[",_xlfn.FORMULATEXT($BF4))+1,SEARCH("]",_xlfn.FORMULATEXT($BF4))-(SEARCH("[",_xlfn.FORMULATEXT($BF4))+1))="-1","",1),"")</f>
        <v/>
      </c>
      <c r="BM4" s="21"/>
      <c r="BN4" s="21"/>
      <c r="BO4" s="21"/>
      <c r="BP4" s="21"/>
      <c r="BQ4" s="21"/>
      <c r="BR4" s="21"/>
      <c r="BS4" s="21"/>
      <c r="BT4" s="21"/>
    </row>
    <row r="5" spans="1:72" ht="15" customHeight="1">
      <c r="A5" s="53"/>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102"/>
      <c r="AF5" s="102"/>
      <c r="AG5" s="102"/>
      <c r="AH5" s="102"/>
      <c r="AI5" s="102"/>
      <c r="AJ5" s="102"/>
      <c r="AK5" s="102"/>
      <c r="AL5" s="102"/>
      <c r="AM5" s="102"/>
      <c r="AN5" s="102"/>
      <c r="AO5" s="102"/>
      <c r="AP5" s="102"/>
      <c r="AQ5" s="102"/>
      <c r="AR5" s="102"/>
      <c r="AS5" s="102"/>
      <c r="AT5" s="102"/>
      <c r="AU5" s="102"/>
      <c r="AV5" s="102"/>
      <c r="AW5" s="294"/>
      <c r="AX5" s="294"/>
      <c r="AY5" s="62"/>
      <c r="AZ5" s="21"/>
      <c r="BA5" s="201">
        <f>BA4</f>
        <v>1</v>
      </c>
      <c r="BB5" s="32"/>
      <c r="BC5" s="32"/>
      <c r="BD5" s="32"/>
      <c r="BG5" s="228" t="str">
        <f t="shared" ref="BG5:BG19" ca="1" si="0">IF($BA5&lt;&gt;"",IF(MID(_xlfn.FORMULATEXT($BA5),SEARCH("[",_xlfn.FORMULATEXT($BA5))+1,SEARCH("]",_xlfn.FORMULATEXT($BA5))-(SEARCH("[",_xlfn.FORMULATEXT($BA5))+1))="-1","",1),"")</f>
        <v/>
      </c>
      <c r="BH5" s="267" t="str">
        <f t="shared" ref="BH5:BH19" ca="1" si="1">IF($BB5&lt;&gt;"",IF(MID(_xlfn.FORMULATEXT($BB5),SEARCH("[",_xlfn.FORMULATEXT($BB5))+1,SEARCH("]",_xlfn.FORMULATEXT($BB5))-(SEARCH("[",_xlfn.FORMULATEXT($BB5))+1))="-1","",1),"")</f>
        <v/>
      </c>
      <c r="BI5" s="267" t="str">
        <f t="shared" ref="BI5:BI19" ca="1" si="2">IF($BC5&lt;&gt;"",IF(MID(_xlfn.FORMULATEXT($BC5),SEARCH("[",_xlfn.FORMULATEXT($BC5))+1,SEARCH("]",_xlfn.FORMULATEXT($BC5))-(SEARCH("[",_xlfn.FORMULATEXT($BC5))+1))="-1","",1),"")</f>
        <v/>
      </c>
      <c r="BJ5" s="267" t="str">
        <f t="shared" ref="BJ5:BJ19" ca="1" si="3">IF($BD5&lt;&gt;"",IF(MID(_xlfn.FORMULATEXT($BD5),SEARCH("[",_xlfn.FORMULATEXT($BD5))+1,SEARCH("]",_xlfn.FORMULATEXT($BD5))-(SEARCH("[",_xlfn.FORMULATEXT($BD5))+1))="-1","",1),"")</f>
        <v/>
      </c>
      <c r="BK5" s="267" t="str">
        <f t="shared" ref="BK5:BK19" ca="1" si="4">IF($BE5&lt;&gt;"",IF(MID(_xlfn.FORMULATEXT($BE5),SEARCH("[",_xlfn.FORMULATEXT($BE5))+1,SEARCH("]",_xlfn.FORMULATEXT($BE5))-(SEARCH("[",_xlfn.FORMULATEXT($BE5))+1))="-1","",1),"")</f>
        <v/>
      </c>
      <c r="BL5" s="229" t="str">
        <f t="shared" ref="BL5:BL19" ca="1" si="5">IF($BF5&lt;&gt;"",IF(MID(_xlfn.FORMULATEXT($BF5),SEARCH("[",_xlfn.FORMULATEXT($BF5))+1,SEARCH("]",_xlfn.FORMULATEXT($BF5))-(SEARCH("[",_xlfn.FORMULATEXT($BF5))+1))="-1","",1),"")</f>
        <v/>
      </c>
      <c r="BM5" s="21"/>
      <c r="BN5" s="21"/>
      <c r="BO5" s="21"/>
      <c r="BP5" s="21"/>
      <c r="BQ5" s="21"/>
      <c r="BR5" s="21"/>
      <c r="BS5" s="21"/>
      <c r="BT5" s="21"/>
    </row>
    <row r="6" spans="1:72" ht="15" customHeight="1">
      <c r="A6" s="692" t="str">
        <f>$BA6&amp;"."</f>
        <v>2.</v>
      </c>
      <c r="B6" s="693"/>
      <c r="C6" s="237"/>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102"/>
      <c r="AF6" s="102"/>
      <c r="AG6" s="102"/>
      <c r="AH6" s="102"/>
      <c r="AI6" s="102"/>
      <c r="AJ6" s="102"/>
      <c r="AK6" s="102"/>
      <c r="AL6" s="102"/>
      <c r="AM6" s="102"/>
      <c r="AN6" s="102"/>
      <c r="AO6" s="102"/>
      <c r="AP6" s="102"/>
      <c r="AQ6" s="102"/>
      <c r="AR6" s="102"/>
      <c r="AS6" s="102"/>
      <c r="AT6" s="102"/>
      <c r="AU6" s="102"/>
      <c r="AV6" s="102"/>
      <c r="AW6" s="294"/>
      <c r="AX6" s="294"/>
      <c r="AY6" s="62"/>
      <c r="AZ6" s="21"/>
      <c r="BA6" s="195">
        <f>BA5+1</f>
        <v>2</v>
      </c>
      <c r="BB6" s="32"/>
      <c r="BC6" s="32"/>
      <c r="BD6" s="32"/>
      <c r="BG6" s="228" t="str">
        <f t="shared" ca="1" si="0"/>
        <v/>
      </c>
      <c r="BH6" s="267" t="str">
        <f t="shared" ca="1" si="1"/>
        <v/>
      </c>
      <c r="BI6" s="267" t="str">
        <f t="shared" ca="1" si="2"/>
        <v/>
      </c>
      <c r="BJ6" s="267" t="str">
        <f t="shared" ca="1" si="3"/>
        <v/>
      </c>
      <c r="BK6" s="267" t="str">
        <f t="shared" ca="1" si="4"/>
        <v/>
      </c>
      <c r="BL6" s="229" t="str">
        <f t="shared" ca="1" si="5"/>
        <v/>
      </c>
      <c r="BM6" s="21"/>
      <c r="BN6" s="21"/>
      <c r="BO6" s="21"/>
      <c r="BP6" s="21"/>
      <c r="BQ6" s="21"/>
      <c r="BR6" s="21"/>
      <c r="BS6" s="21"/>
      <c r="BT6" s="21"/>
    </row>
    <row r="7" spans="1:72" s="22" customFormat="1" ht="15" customHeight="1">
      <c r="A7" s="53"/>
      <c r="B7" s="39"/>
      <c r="C7" s="39"/>
      <c r="D7" s="295"/>
      <c r="E7" s="295"/>
      <c r="F7" s="295"/>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116"/>
      <c r="AZ7" s="23"/>
      <c r="BA7" s="201">
        <f t="shared" ref="BA7:BA19" si="6">BA6</f>
        <v>2</v>
      </c>
      <c r="BB7" s="32"/>
      <c r="BC7" s="32"/>
      <c r="BD7" s="32"/>
      <c r="BE7" s="17"/>
      <c r="BF7" s="17"/>
      <c r="BG7" s="228" t="str">
        <f t="shared" ca="1" si="0"/>
        <v/>
      </c>
      <c r="BH7" s="267" t="str">
        <f t="shared" ca="1" si="1"/>
        <v/>
      </c>
      <c r="BI7" s="267" t="str">
        <f t="shared" ca="1" si="2"/>
        <v/>
      </c>
      <c r="BJ7" s="267" t="str">
        <f t="shared" ca="1" si="3"/>
        <v/>
      </c>
      <c r="BK7" s="267" t="str">
        <f t="shared" ca="1" si="4"/>
        <v/>
      </c>
      <c r="BL7" s="229" t="str">
        <f t="shared" ca="1" si="5"/>
        <v/>
      </c>
    </row>
    <row r="8" spans="1:72" s="22" customFormat="1" ht="15" customHeight="1">
      <c r="A8" s="692" t="str">
        <f>$BA8&amp;"."&amp;$BB8&amp;"."</f>
        <v>2.1.</v>
      </c>
      <c r="B8" s="693"/>
      <c r="C8" s="693"/>
      <c r="D8" s="295"/>
      <c r="E8" s="295"/>
      <c r="F8" s="295"/>
      <c r="G8" s="39"/>
      <c r="H8" s="39"/>
      <c r="I8" s="39"/>
      <c r="J8" s="39"/>
      <c r="K8" s="39"/>
      <c r="L8" s="39"/>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116"/>
      <c r="AZ8" s="23"/>
      <c r="BA8" s="201">
        <f t="shared" si="6"/>
        <v>2</v>
      </c>
      <c r="BB8" s="195">
        <f>BB7+1</f>
        <v>1</v>
      </c>
      <c r="BC8" s="32"/>
      <c r="BD8" s="32"/>
      <c r="BE8" s="17"/>
      <c r="BF8" s="17"/>
      <c r="BG8" s="228" t="str">
        <f t="shared" ca="1" si="0"/>
        <v/>
      </c>
      <c r="BH8" s="267" t="str">
        <f t="shared" ca="1" si="1"/>
        <v/>
      </c>
      <c r="BI8" s="267" t="str">
        <f t="shared" ca="1" si="2"/>
        <v/>
      </c>
      <c r="BJ8" s="267" t="str">
        <f t="shared" ca="1" si="3"/>
        <v/>
      </c>
      <c r="BK8" s="267" t="str">
        <f t="shared" ca="1" si="4"/>
        <v/>
      </c>
      <c r="BL8" s="229" t="str">
        <f t="shared" ca="1" si="5"/>
        <v/>
      </c>
    </row>
    <row r="9" spans="1:72" s="22" customFormat="1" ht="15" customHeight="1">
      <c r="A9" s="27"/>
      <c r="B9" s="295"/>
      <c r="C9" s="295"/>
      <c r="D9" s="295"/>
      <c r="E9" s="295"/>
      <c r="F9" s="295"/>
      <c r="G9" s="39"/>
      <c r="H9" s="39"/>
      <c r="I9" s="39"/>
      <c r="J9" s="39"/>
      <c r="K9" s="39"/>
      <c r="L9" s="39"/>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295"/>
      <c r="AL9" s="295"/>
      <c r="AM9" s="295"/>
      <c r="AN9" s="295"/>
      <c r="AO9" s="295"/>
      <c r="AP9" s="295"/>
      <c r="AQ9" s="295"/>
      <c r="AR9" s="295"/>
      <c r="AS9" s="295"/>
      <c r="AT9" s="295"/>
      <c r="AU9" s="295"/>
      <c r="AV9" s="295"/>
      <c r="AW9" s="295"/>
      <c r="AX9" s="295"/>
      <c r="AY9" s="116"/>
      <c r="AZ9" s="23"/>
      <c r="BA9" s="201">
        <f t="shared" si="6"/>
        <v>2</v>
      </c>
      <c r="BB9" s="201">
        <f t="shared" ref="BB9:BB19" si="7">BB8</f>
        <v>1</v>
      </c>
      <c r="BD9" s="32"/>
      <c r="BE9" s="17"/>
      <c r="BF9" s="17"/>
      <c r="BG9" s="228" t="str">
        <f t="shared" ca="1" si="0"/>
        <v/>
      </c>
      <c r="BH9" s="267" t="str">
        <f t="shared" ca="1" si="1"/>
        <v/>
      </c>
      <c r="BI9" s="267" t="str">
        <f t="shared" ca="1" si="2"/>
        <v/>
      </c>
      <c r="BJ9" s="267" t="str">
        <f t="shared" ca="1" si="3"/>
        <v/>
      </c>
      <c r="BK9" s="267" t="str">
        <f t="shared" ca="1" si="4"/>
        <v/>
      </c>
      <c r="BL9" s="229" t="str">
        <f t="shared" ca="1" si="5"/>
        <v/>
      </c>
    </row>
    <row r="10" spans="1:72" s="22" customFormat="1" ht="15" customHeight="1">
      <c r="A10" s="692" t="str">
        <f>$BA10&amp;"."&amp;$BB10&amp;"."&amp;$BC10&amp;"."</f>
        <v>2.1.1.</v>
      </c>
      <c r="B10" s="693"/>
      <c r="C10" s="693"/>
      <c r="D10" s="693"/>
      <c r="E10" s="295"/>
      <c r="F10" s="295"/>
      <c r="G10" s="39"/>
      <c r="H10" s="39"/>
      <c r="I10" s="39"/>
      <c r="J10" s="39"/>
      <c r="K10" s="39"/>
      <c r="L10" s="39"/>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295"/>
      <c r="AO10" s="295"/>
      <c r="AP10" s="295"/>
      <c r="AQ10" s="295"/>
      <c r="AR10" s="295"/>
      <c r="AS10" s="295"/>
      <c r="AT10" s="295"/>
      <c r="AU10" s="295"/>
      <c r="AV10" s="295"/>
      <c r="AW10" s="295"/>
      <c r="AX10" s="295"/>
      <c r="AY10" s="116"/>
      <c r="AZ10" s="23"/>
      <c r="BA10" s="201">
        <f t="shared" si="6"/>
        <v>2</v>
      </c>
      <c r="BB10" s="201">
        <f t="shared" si="7"/>
        <v>1</v>
      </c>
      <c r="BC10" s="195">
        <f>BC9+1</f>
        <v>1</v>
      </c>
      <c r="BD10" s="32"/>
      <c r="BE10" s="17"/>
      <c r="BF10" s="17"/>
      <c r="BG10" s="228" t="str">
        <f t="shared" ca="1" si="0"/>
        <v/>
      </c>
      <c r="BH10" s="267" t="str">
        <f t="shared" ca="1" si="1"/>
        <v/>
      </c>
      <c r="BI10" s="267" t="str">
        <f t="shared" ca="1" si="2"/>
        <v/>
      </c>
      <c r="BJ10" s="267" t="str">
        <f t="shared" ca="1" si="3"/>
        <v/>
      </c>
      <c r="BK10" s="267" t="str">
        <f t="shared" ca="1" si="4"/>
        <v/>
      </c>
      <c r="BL10" s="229" t="str">
        <f t="shared" ca="1" si="5"/>
        <v/>
      </c>
    </row>
    <row r="11" spans="1:72" s="22" customFormat="1" ht="15" customHeight="1">
      <c r="A11" s="27"/>
      <c r="B11" s="295"/>
      <c r="C11" s="295"/>
      <c r="D11" s="295"/>
      <c r="E11" s="295"/>
      <c r="F11" s="295"/>
      <c r="G11" s="39"/>
      <c r="H11" s="39"/>
      <c r="I11" s="39"/>
      <c r="J11" s="39"/>
      <c r="K11" s="39"/>
      <c r="L11" s="39"/>
      <c r="M11" s="295"/>
      <c r="N11" s="295"/>
      <c r="O11" s="295"/>
      <c r="P11" s="295"/>
      <c r="Q11" s="295"/>
      <c r="R11" s="295"/>
      <c r="S11" s="295"/>
      <c r="T11" s="295"/>
      <c r="U11" s="295"/>
      <c r="V11" s="295"/>
      <c r="W11" s="295"/>
      <c r="X11" s="295"/>
      <c r="Y11" s="295"/>
      <c r="Z11" s="295"/>
      <c r="AA11" s="295"/>
      <c r="AB11" s="295"/>
      <c r="AC11" s="295"/>
      <c r="AD11" s="295"/>
      <c r="AE11" s="295"/>
      <c r="AF11" s="295"/>
      <c r="AG11" s="295"/>
      <c r="AH11" s="295"/>
      <c r="AI11" s="295"/>
      <c r="AJ11" s="295"/>
      <c r="AK11" s="295"/>
      <c r="AL11" s="295"/>
      <c r="AM11" s="295"/>
      <c r="AN11" s="295"/>
      <c r="AO11" s="295"/>
      <c r="AP11" s="295"/>
      <c r="AQ11" s="295"/>
      <c r="AR11" s="295"/>
      <c r="AS11" s="295"/>
      <c r="AT11" s="295"/>
      <c r="AU11" s="295"/>
      <c r="AV11" s="295"/>
      <c r="AW11" s="295"/>
      <c r="AX11" s="295"/>
      <c r="AY11" s="116"/>
      <c r="AZ11" s="23"/>
      <c r="BA11" s="201">
        <f t="shared" si="6"/>
        <v>2</v>
      </c>
      <c r="BB11" s="201">
        <f t="shared" si="7"/>
        <v>1</v>
      </c>
      <c r="BC11" s="201">
        <f t="shared" ref="BC11:BC19" si="8">BC10</f>
        <v>1</v>
      </c>
      <c r="BD11" s="32"/>
      <c r="BE11" s="17"/>
      <c r="BF11" s="17"/>
      <c r="BG11" s="228" t="str">
        <f t="shared" ca="1" si="0"/>
        <v/>
      </c>
      <c r="BH11" s="267" t="str">
        <f t="shared" ca="1" si="1"/>
        <v/>
      </c>
      <c r="BI11" s="267" t="str">
        <f t="shared" ca="1" si="2"/>
        <v/>
      </c>
      <c r="BJ11" s="267" t="str">
        <f t="shared" ca="1" si="3"/>
        <v/>
      </c>
      <c r="BK11" s="267" t="str">
        <f t="shared" ca="1" si="4"/>
        <v/>
      </c>
      <c r="BL11" s="229" t="str">
        <f t="shared" ca="1" si="5"/>
        <v/>
      </c>
    </row>
    <row r="12" spans="1:72" s="22" customFormat="1" ht="15" customHeight="1">
      <c r="A12" s="690" t="str">
        <f>$BD12&amp;"."</f>
        <v>①.</v>
      </c>
      <c r="B12" s="691"/>
      <c r="C12" s="691"/>
      <c r="D12" s="691"/>
      <c r="E12" s="691"/>
      <c r="F12" s="295"/>
      <c r="G12" s="39"/>
      <c r="H12" s="39"/>
      <c r="I12" s="39"/>
      <c r="J12" s="39"/>
      <c r="K12" s="39"/>
      <c r="L12" s="39"/>
      <c r="M12" s="295"/>
      <c r="N12" s="295"/>
      <c r="O12" s="295"/>
      <c r="P12" s="295"/>
      <c r="Q12" s="295"/>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116"/>
      <c r="AZ12" s="23"/>
      <c r="BA12" s="201">
        <f t="shared" si="6"/>
        <v>2</v>
      </c>
      <c r="BB12" s="201">
        <f t="shared" si="7"/>
        <v>1</v>
      </c>
      <c r="BC12" s="201">
        <f t="shared" si="8"/>
        <v>1</v>
      </c>
      <c r="BD12" s="200" t="str">
        <f>IF(ISBLANK(BD11),"①",CHAR(CODE(BD11)+1))</f>
        <v>①</v>
      </c>
      <c r="BE12" s="17"/>
      <c r="BF12" s="23"/>
      <c r="BG12" s="228" t="str">
        <f t="shared" ca="1" si="0"/>
        <v/>
      </c>
      <c r="BH12" s="267" t="str">
        <f t="shared" ca="1" si="1"/>
        <v/>
      </c>
      <c r="BI12" s="267" t="str">
        <f t="shared" ca="1" si="2"/>
        <v/>
      </c>
      <c r="BJ12" s="267" t="str">
        <f t="shared" ca="1" si="3"/>
        <v/>
      </c>
      <c r="BK12" s="267" t="str">
        <f t="shared" ca="1" si="4"/>
        <v/>
      </c>
      <c r="BL12" s="229" t="str">
        <f t="shared" ca="1" si="5"/>
        <v/>
      </c>
    </row>
    <row r="13" spans="1:72" s="22" customFormat="1" ht="15" customHeight="1">
      <c r="A13" s="27"/>
      <c r="B13" s="295"/>
      <c r="C13" s="295"/>
      <c r="D13" s="295"/>
      <c r="E13" s="295"/>
      <c r="F13" s="295"/>
      <c r="G13" s="39"/>
      <c r="H13" s="39"/>
      <c r="I13" s="39"/>
      <c r="J13" s="39"/>
      <c r="K13" s="39"/>
      <c r="L13" s="39"/>
      <c r="M13" s="295"/>
      <c r="N13" s="295"/>
      <c r="O13" s="295"/>
      <c r="P13" s="295"/>
      <c r="Q13" s="295"/>
      <c r="R13" s="295"/>
      <c r="S13" s="295"/>
      <c r="T13" s="295"/>
      <c r="U13" s="295"/>
      <c r="V13" s="295"/>
      <c r="W13" s="295"/>
      <c r="X13" s="295"/>
      <c r="Y13" s="295"/>
      <c r="Z13" s="295"/>
      <c r="AA13" s="295"/>
      <c r="AB13" s="295"/>
      <c r="AC13" s="295"/>
      <c r="AD13" s="295"/>
      <c r="AE13" s="295"/>
      <c r="AF13" s="295"/>
      <c r="AG13" s="295"/>
      <c r="AH13" s="295"/>
      <c r="AI13" s="295"/>
      <c r="AJ13" s="295"/>
      <c r="AK13" s="295"/>
      <c r="AL13" s="295"/>
      <c r="AM13" s="295"/>
      <c r="AN13" s="295"/>
      <c r="AO13" s="295"/>
      <c r="AP13" s="295"/>
      <c r="AQ13" s="295"/>
      <c r="AR13" s="295"/>
      <c r="AS13" s="295"/>
      <c r="AT13" s="295"/>
      <c r="AU13" s="295"/>
      <c r="AV13" s="295"/>
      <c r="AW13" s="295"/>
      <c r="AX13" s="295"/>
      <c r="AY13" s="116"/>
      <c r="AZ13" s="23"/>
      <c r="BA13" s="201">
        <f t="shared" si="6"/>
        <v>2</v>
      </c>
      <c r="BB13" s="32">
        <f t="shared" si="7"/>
        <v>1</v>
      </c>
      <c r="BC13" s="32">
        <f t="shared" si="8"/>
        <v>1</v>
      </c>
      <c r="BD13" s="201" t="str">
        <f>BD12</f>
        <v>①</v>
      </c>
      <c r="BE13" s="23"/>
      <c r="BF13" s="23"/>
      <c r="BG13" s="228" t="str">
        <f t="shared" ca="1" si="0"/>
        <v/>
      </c>
      <c r="BH13" s="267" t="str">
        <f t="shared" ca="1" si="1"/>
        <v/>
      </c>
      <c r="BI13" s="267" t="str">
        <f t="shared" ca="1" si="2"/>
        <v/>
      </c>
      <c r="BJ13" s="267" t="str">
        <f t="shared" ca="1" si="3"/>
        <v/>
      </c>
      <c r="BK13" s="267" t="str">
        <f t="shared" ca="1" si="4"/>
        <v/>
      </c>
      <c r="BL13" s="229" t="str">
        <f t="shared" ca="1" si="5"/>
        <v/>
      </c>
    </row>
    <row r="14" spans="1:72" s="22" customFormat="1" ht="15" customHeight="1">
      <c r="A14" s="690" t="str">
        <f>$BD14&amp;"."</f>
        <v>②.</v>
      </c>
      <c r="B14" s="691"/>
      <c r="C14" s="691"/>
      <c r="D14" s="691"/>
      <c r="E14" s="691"/>
      <c r="F14" s="295"/>
      <c r="G14" s="39"/>
      <c r="H14" s="39"/>
      <c r="I14" s="39"/>
      <c r="J14" s="39"/>
      <c r="K14" s="39"/>
      <c r="L14" s="39"/>
      <c r="M14" s="295"/>
      <c r="N14" s="295"/>
      <c r="O14" s="295"/>
      <c r="P14" s="295"/>
      <c r="Q14" s="295"/>
      <c r="R14" s="295"/>
      <c r="S14" s="295"/>
      <c r="T14" s="295"/>
      <c r="U14" s="295"/>
      <c r="V14" s="295"/>
      <c r="W14" s="295"/>
      <c r="X14" s="295"/>
      <c r="Y14" s="295"/>
      <c r="Z14" s="295"/>
      <c r="AA14" s="295"/>
      <c r="AB14" s="295"/>
      <c r="AC14" s="295"/>
      <c r="AD14" s="295"/>
      <c r="AE14" s="295"/>
      <c r="AF14" s="295"/>
      <c r="AG14" s="295"/>
      <c r="AH14" s="295"/>
      <c r="AI14" s="295"/>
      <c r="AJ14" s="295"/>
      <c r="AK14" s="295"/>
      <c r="AL14" s="295"/>
      <c r="AM14" s="295"/>
      <c r="AN14" s="295"/>
      <c r="AO14" s="295"/>
      <c r="AP14" s="295"/>
      <c r="AQ14" s="295"/>
      <c r="AR14" s="295"/>
      <c r="AS14" s="295"/>
      <c r="AT14" s="295"/>
      <c r="AU14" s="295"/>
      <c r="AV14" s="295"/>
      <c r="AW14" s="295"/>
      <c r="AX14" s="295"/>
      <c r="AY14" s="116"/>
      <c r="AZ14" s="23"/>
      <c r="BA14" s="201">
        <f t="shared" si="6"/>
        <v>2</v>
      </c>
      <c r="BB14" s="32">
        <f t="shared" si="7"/>
        <v>1</v>
      </c>
      <c r="BC14" s="32">
        <f t="shared" si="8"/>
        <v>1</v>
      </c>
      <c r="BD14" s="200" t="str">
        <f>IF(ISBLANK(BD13),"①",CHAR(CODE(BD13)+1))</f>
        <v>②</v>
      </c>
      <c r="BE14" s="23"/>
      <c r="BF14" s="23"/>
      <c r="BG14" s="228" t="str">
        <f t="shared" ca="1" si="0"/>
        <v/>
      </c>
      <c r="BH14" s="267" t="str">
        <f t="shared" ca="1" si="1"/>
        <v/>
      </c>
      <c r="BI14" s="267" t="str">
        <f t="shared" ca="1" si="2"/>
        <v/>
      </c>
      <c r="BJ14" s="267" t="str">
        <f t="shared" ca="1" si="3"/>
        <v/>
      </c>
      <c r="BK14" s="267" t="str">
        <f t="shared" ca="1" si="4"/>
        <v/>
      </c>
      <c r="BL14" s="229" t="str">
        <f t="shared" ca="1" si="5"/>
        <v/>
      </c>
    </row>
    <row r="15" spans="1:72" s="22" customFormat="1" ht="15" customHeight="1">
      <c r="A15" s="27"/>
      <c r="B15" s="295"/>
      <c r="C15" s="295"/>
      <c r="D15" s="295"/>
      <c r="E15" s="295"/>
      <c r="F15" s="295"/>
      <c r="G15" s="39"/>
      <c r="H15" s="39"/>
      <c r="I15" s="39"/>
      <c r="J15" s="39"/>
      <c r="K15" s="39"/>
      <c r="L15" s="39"/>
      <c r="M15" s="295"/>
      <c r="N15" s="295"/>
      <c r="O15" s="295"/>
      <c r="P15" s="295"/>
      <c r="Q15" s="295"/>
      <c r="R15" s="295"/>
      <c r="S15" s="295"/>
      <c r="T15" s="295"/>
      <c r="U15" s="295"/>
      <c r="V15" s="295"/>
      <c r="W15" s="295"/>
      <c r="X15" s="295"/>
      <c r="Y15" s="295"/>
      <c r="Z15" s="295"/>
      <c r="AA15" s="295"/>
      <c r="AB15" s="295"/>
      <c r="AC15" s="295"/>
      <c r="AD15" s="295"/>
      <c r="AE15" s="295"/>
      <c r="AF15" s="295"/>
      <c r="AG15" s="295"/>
      <c r="AH15" s="295"/>
      <c r="AI15" s="295"/>
      <c r="AJ15" s="295"/>
      <c r="AK15" s="295"/>
      <c r="AL15" s="295"/>
      <c r="AM15" s="295"/>
      <c r="AN15" s="295"/>
      <c r="AO15" s="295"/>
      <c r="AP15" s="295"/>
      <c r="AQ15" s="295"/>
      <c r="AR15" s="295"/>
      <c r="AS15" s="295"/>
      <c r="AT15" s="295"/>
      <c r="AU15" s="295"/>
      <c r="AV15" s="295"/>
      <c r="AW15" s="295"/>
      <c r="AX15" s="295"/>
      <c r="AY15" s="116"/>
      <c r="AZ15" s="23"/>
      <c r="BA15" s="201">
        <f t="shared" si="6"/>
        <v>2</v>
      </c>
      <c r="BB15" s="32">
        <f t="shared" si="7"/>
        <v>1</v>
      </c>
      <c r="BC15" s="32">
        <f t="shared" si="8"/>
        <v>1</v>
      </c>
      <c r="BD15" s="201" t="str">
        <f>BD14</f>
        <v>②</v>
      </c>
      <c r="BE15" s="23"/>
      <c r="BF15" s="23"/>
      <c r="BG15" s="228" t="str">
        <f t="shared" ca="1" si="0"/>
        <v/>
      </c>
      <c r="BH15" s="267" t="str">
        <f t="shared" ca="1" si="1"/>
        <v/>
      </c>
      <c r="BI15" s="267" t="str">
        <f t="shared" ca="1" si="2"/>
        <v/>
      </c>
      <c r="BJ15" s="267" t="str">
        <f t="shared" ca="1" si="3"/>
        <v/>
      </c>
      <c r="BK15" s="267" t="str">
        <f t="shared" ca="1" si="4"/>
        <v/>
      </c>
      <c r="BL15" s="229" t="str">
        <f t="shared" ca="1" si="5"/>
        <v/>
      </c>
    </row>
    <row r="16" spans="1:72" s="22" customFormat="1" ht="15" customHeight="1">
      <c r="A16" s="690" t="str">
        <f>$BD16&amp;"."&amp;$BE16&amp;"."</f>
        <v>②.1.</v>
      </c>
      <c r="B16" s="691"/>
      <c r="C16" s="691"/>
      <c r="D16" s="691"/>
      <c r="E16" s="691"/>
      <c r="F16" s="691"/>
      <c r="G16" s="39"/>
      <c r="H16" s="39"/>
      <c r="I16" s="39"/>
      <c r="J16" s="39"/>
      <c r="K16" s="39"/>
      <c r="L16" s="39"/>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295"/>
      <c r="AL16" s="295"/>
      <c r="AM16" s="295"/>
      <c r="AN16" s="295"/>
      <c r="AO16" s="295"/>
      <c r="AP16" s="295"/>
      <c r="AQ16" s="295"/>
      <c r="AR16" s="295"/>
      <c r="AS16" s="295"/>
      <c r="AT16" s="295"/>
      <c r="AU16" s="295"/>
      <c r="AV16" s="295"/>
      <c r="AW16" s="295"/>
      <c r="AX16" s="295"/>
      <c r="AY16" s="116"/>
      <c r="AZ16" s="23"/>
      <c r="BA16" s="201">
        <f t="shared" si="6"/>
        <v>2</v>
      </c>
      <c r="BB16" s="32">
        <f t="shared" si="7"/>
        <v>1</v>
      </c>
      <c r="BC16" s="32">
        <f t="shared" si="8"/>
        <v>1</v>
      </c>
      <c r="BD16" s="201" t="str">
        <f>BD15</f>
        <v>②</v>
      </c>
      <c r="BE16" s="195">
        <f>BE15+1</f>
        <v>1</v>
      </c>
      <c r="BF16" s="23"/>
      <c r="BG16" s="228" t="str">
        <f t="shared" ca="1" si="0"/>
        <v/>
      </c>
      <c r="BH16" s="267" t="str">
        <f t="shared" ca="1" si="1"/>
        <v/>
      </c>
      <c r="BI16" s="267" t="str">
        <f t="shared" ca="1" si="2"/>
        <v/>
      </c>
      <c r="BJ16" s="267" t="str">
        <f t="shared" ca="1" si="3"/>
        <v/>
      </c>
      <c r="BK16" s="267" t="str">
        <f t="shared" ca="1" si="4"/>
        <v/>
      </c>
      <c r="BL16" s="229" t="str">
        <f t="shared" ca="1" si="5"/>
        <v/>
      </c>
    </row>
    <row r="17" spans="1:64" s="22" customFormat="1" ht="15" customHeight="1">
      <c r="A17" s="27"/>
      <c r="B17" s="295"/>
      <c r="C17" s="295"/>
      <c r="D17" s="295"/>
      <c r="E17" s="295"/>
      <c r="F17" s="295"/>
      <c r="G17" s="39"/>
      <c r="H17" s="39"/>
      <c r="I17" s="39"/>
      <c r="J17" s="39"/>
      <c r="K17" s="39"/>
      <c r="L17" s="39"/>
      <c r="M17" s="295"/>
      <c r="N17" s="295"/>
      <c r="O17" s="295"/>
      <c r="P17" s="295"/>
      <c r="Q17" s="295"/>
      <c r="R17" s="295"/>
      <c r="S17" s="295"/>
      <c r="T17" s="295"/>
      <c r="U17" s="295"/>
      <c r="V17" s="295"/>
      <c r="W17" s="295"/>
      <c r="X17" s="295"/>
      <c r="Y17" s="295"/>
      <c r="Z17" s="295"/>
      <c r="AA17" s="295"/>
      <c r="AB17" s="295"/>
      <c r="AC17" s="295"/>
      <c r="AD17" s="295"/>
      <c r="AE17" s="295"/>
      <c r="AF17" s="295"/>
      <c r="AG17" s="295"/>
      <c r="AH17" s="295"/>
      <c r="AI17" s="295"/>
      <c r="AJ17" s="295"/>
      <c r="AK17" s="295"/>
      <c r="AL17" s="295"/>
      <c r="AM17" s="295"/>
      <c r="AN17" s="295"/>
      <c r="AO17" s="295"/>
      <c r="AP17" s="295"/>
      <c r="AQ17" s="295"/>
      <c r="AR17" s="295"/>
      <c r="AS17" s="295"/>
      <c r="AT17" s="295"/>
      <c r="AU17" s="295"/>
      <c r="AV17" s="295"/>
      <c r="AW17" s="295"/>
      <c r="AX17" s="295"/>
      <c r="AY17" s="116"/>
      <c r="AZ17" s="23"/>
      <c r="BA17" s="201">
        <f t="shared" si="6"/>
        <v>2</v>
      </c>
      <c r="BB17" s="201">
        <f t="shared" si="7"/>
        <v>1</v>
      </c>
      <c r="BC17" s="201">
        <f t="shared" si="8"/>
        <v>1</v>
      </c>
      <c r="BD17" s="201" t="str">
        <f>BD16</f>
        <v>②</v>
      </c>
      <c r="BE17" s="201">
        <f>BE16</f>
        <v>1</v>
      </c>
      <c r="BF17" s="23"/>
      <c r="BG17" s="228" t="str">
        <f t="shared" ca="1" si="0"/>
        <v/>
      </c>
      <c r="BH17" s="267" t="str">
        <f t="shared" ca="1" si="1"/>
        <v/>
      </c>
      <c r="BI17" s="267" t="str">
        <f t="shared" ca="1" si="2"/>
        <v/>
      </c>
      <c r="BJ17" s="267" t="str">
        <f t="shared" ca="1" si="3"/>
        <v/>
      </c>
      <c r="BK17" s="267" t="str">
        <f t="shared" ca="1" si="4"/>
        <v/>
      </c>
      <c r="BL17" s="229" t="str">
        <f t="shared" ca="1" si="5"/>
        <v/>
      </c>
    </row>
    <row r="18" spans="1:64" s="22" customFormat="1" ht="15" customHeight="1">
      <c r="A18" s="690" t="str">
        <f>$BD18&amp;"."&amp;$BE18&amp;"."&amp;$BF18&amp;"."</f>
        <v>②.1.1.</v>
      </c>
      <c r="B18" s="691"/>
      <c r="C18" s="691"/>
      <c r="D18" s="691"/>
      <c r="E18" s="691"/>
      <c r="F18" s="691"/>
      <c r="G18" s="39"/>
      <c r="H18" s="39"/>
      <c r="I18" s="39"/>
      <c r="J18" s="39"/>
      <c r="K18" s="39"/>
      <c r="L18" s="39"/>
      <c r="M18" s="295"/>
      <c r="N18" s="295"/>
      <c r="O18" s="295"/>
      <c r="P18" s="295"/>
      <c r="Q18" s="295"/>
      <c r="R18" s="295"/>
      <c r="S18" s="295"/>
      <c r="T18" s="295"/>
      <c r="U18" s="295"/>
      <c r="V18" s="295"/>
      <c r="W18" s="295"/>
      <c r="X18" s="295"/>
      <c r="Y18" s="295"/>
      <c r="Z18" s="295"/>
      <c r="AA18" s="295"/>
      <c r="AB18" s="295"/>
      <c r="AC18" s="295"/>
      <c r="AD18" s="295"/>
      <c r="AE18" s="295"/>
      <c r="AF18" s="295"/>
      <c r="AG18" s="295"/>
      <c r="AH18" s="295"/>
      <c r="AI18" s="295"/>
      <c r="AJ18" s="295"/>
      <c r="AK18" s="295"/>
      <c r="AL18" s="295"/>
      <c r="AM18" s="295"/>
      <c r="AN18" s="295"/>
      <c r="AO18" s="295"/>
      <c r="AP18" s="295"/>
      <c r="AQ18" s="295"/>
      <c r="AR18" s="295"/>
      <c r="AS18" s="295"/>
      <c r="AT18" s="295"/>
      <c r="AU18" s="295"/>
      <c r="AV18" s="295"/>
      <c r="AW18" s="295"/>
      <c r="AX18" s="295"/>
      <c r="AY18" s="116"/>
      <c r="AZ18" s="23"/>
      <c r="BA18" s="201">
        <f t="shared" si="6"/>
        <v>2</v>
      </c>
      <c r="BB18" s="201">
        <f t="shared" si="7"/>
        <v>1</v>
      </c>
      <c r="BC18" s="201">
        <f t="shared" si="8"/>
        <v>1</v>
      </c>
      <c r="BD18" s="201" t="str">
        <f>BD17</f>
        <v>②</v>
      </c>
      <c r="BE18" s="201">
        <f>BE17</f>
        <v>1</v>
      </c>
      <c r="BF18" s="195">
        <f>BF17+1</f>
        <v>1</v>
      </c>
      <c r="BG18" s="228" t="str">
        <f t="shared" ca="1" si="0"/>
        <v/>
      </c>
      <c r="BH18" s="267" t="str">
        <f t="shared" ca="1" si="1"/>
        <v/>
      </c>
      <c r="BI18" s="267" t="str">
        <f t="shared" ca="1" si="2"/>
        <v/>
      </c>
      <c r="BJ18" s="267" t="str">
        <f t="shared" ca="1" si="3"/>
        <v/>
      </c>
      <c r="BK18" s="267" t="str">
        <f t="shared" ca="1" si="4"/>
        <v/>
      </c>
      <c r="BL18" s="229" t="str">
        <f t="shared" ca="1" si="5"/>
        <v/>
      </c>
    </row>
    <row r="19" spans="1:64" s="22" customFormat="1" ht="15" customHeight="1">
      <c r="A19" s="27"/>
      <c r="B19" s="295"/>
      <c r="C19" s="295"/>
      <c r="D19" s="295"/>
      <c r="E19" s="295"/>
      <c r="F19" s="295"/>
      <c r="G19" s="39"/>
      <c r="H19" s="39"/>
      <c r="I19" s="39"/>
      <c r="J19" s="39"/>
      <c r="K19" s="39"/>
      <c r="L19" s="39"/>
      <c r="M19" s="295"/>
      <c r="N19" s="295"/>
      <c r="O19" s="295"/>
      <c r="P19" s="295"/>
      <c r="Q19" s="295"/>
      <c r="R19" s="295"/>
      <c r="S19" s="295"/>
      <c r="T19" s="295"/>
      <c r="U19" s="295"/>
      <c r="V19" s="295"/>
      <c r="W19" s="295"/>
      <c r="X19" s="295"/>
      <c r="Y19" s="295"/>
      <c r="Z19" s="295"/>
      <c r="AA19" s="295"/>
      <c r="AB19" s="295"/>
      <c r="AC19" s="295"/>
      <c r="AD19" s="295"/>
      <c r="AE19" s="295"/>
      <c r="AF19" s="295"/>
      <c r="AG19" s="295"/>
      <c r="AH19" s="295"/>
      <c r="AI19" s="295"/>
      <c r="AJ19" s="295"/>
      <c r="AK19" s="295"/>
      <c r="AL19" s="295"/>
      <c r="AM19" s="295"/>
      <c r="AN19" s="295"/>
      <c r="AO19" s="295"/>
      <c r="AP19" s="295"/>
      <c r="AQ19" s="295"/>
      <c r="AR19" s="295"/>
      <c r="AS19" s="295"/>
      <c r="AT19" s="295"/>
      <c r="AU19" s="295"/>
      <c r="AV19" s="295"/>
      <c r="AW19" s="295"/>
      <c r="AX19" s="295"/>
      <c r="AY19" s="116"/>
      <c r="AZ19" s="23"/>
      <c r="BA19" s="201">
        <f t="shared" si="6"/>
        <v>2</v>
      </c>
      <c r="BB19" s="201">
        <f t="shared" si="7"/>
        <v>1</v>
      </c>
      <c r="BC19" s="201">
        <f t="shared" si="8"/>
        <v>1</v>
      </c>
      <c r="BD19" s="201" t="str">
        <f>BD18</f>
        <v>②</v>
      </c>
      <c r="BE19" s="201">
        <f>BE18</f>
        <v>1</v>
      </c>
      <c r="BF19" s="201">
        <f>BF18</f>
        <v>1</v>
      </c>
      <c r="BG19" s="228" t="str">
        <f t="shared" ca="1" si="0"/>
        <v/>
      </c>
      <c r="BH19" s="267" t="str">
        <f t="shared" ca="1" si="1"/>
        <v/>
      </c>
      <c r="BI19" s="267" t="str">
        <f t="shared" ca="1" si="2"/>
        <v/>
      </c>
      <c r="BJ19" s="267" t="str">
        <f t="shared" ca="1" si="3"/>
        <v/>
      </c>
      <c r="BK19" s="267" t="str">
        <f t="shared" ca="1" si="4"/>
        <v/>
      </c>
      <c r="BL19" s="229" t="str">
        <f t="shared" ca="1" si="5"/>
        <v/>
      </c>
    </row>
    <row r="20" spans="1:64" s="22" customFormat="1" ht="15" customHeight="1">
      <c r="A20" s="27"/>
      <c r="B20" s="295"/>
      <c r="C20" s="295"/>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295"/>
      <c r="AW20" s="295"/>
      <c r="AX20" s="295"/>
      <c r="AY20" s="116"/>
      <c r="AZ20" s="23"/>
      <c r="BA20" s="23"/>
      <c r="BB20" s="23"/>
      <c r="BC20" s="23"/>
      <c r="BD20" s="23"/>
      <c r="BE20" s="23"/>
      <c r="BF20" s="23"/>
      <c r="BG20" s="23"/>
    </row>
    <row r="21" spans="1:64" s="22" customFormat="1" ht="15" customHeight="1">
      <c r="A21" s="27"/>
      <c r="B21" s="295"/>
      <c r="C21" s="295"/>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295"/>
      <c r="AW21" s="295"/>
      <c r="AX21" s="295"/>
      <c r="AY21" s="116"/>
      <c r="AZ21" s="23"/>
      <c r="BA21" s="23"/>
      <c r="BB21" s="23"/>
      <c r="BC21" s="23"/>
      <c r="BD21" s="23"/>
      <c r="BE21" s="23"/>
      <c r="BF21" s="23"/>
      <c r="BG21" s="23"/>
    </row>
    <row r="22" spans="1:64" s="22" customFormat="1" ht="15" customHeight="1">
      <c r="A22" s="27"/>
      <c r="B22" s="295"/>
      <c r="C22" s="295"/>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295"/>
      <c r="AW22" s="295"/>
      <c r="AX22" s="295"/>
      <c r="AY22" s="116"/>
      <c r="AZ22" s="23"/>
      <c r="BA22" s="23"/>
      <c r="BB22" s="23"/>
      <c r="BC22" s="23"/>
      <c r="BD22" s="23"/>
      <c r="BE22" s="23"/>
      <c r="BF22" s="23"/>
      <c r="BG22" s="23"/>
    </row>
    <row r="23" spans="1:64" s="22" customFormat="1" ht="15" customHeight="1">
      <c r="A23" s="27"/>
      <c r="B23" s="295"/>
      <c r="C23" s="295"/>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295"/>
      <c r="AW23" s="295"/>
      <c r="AX23" s="295"/>
      <c r="AY23" s="116"/>
      <c r="AZ23" s="23"/>
      <c r="BA23" s="23"/>
      <c r="BB23" s="23"/>
      <c r="BC23" s="23"/>
      <c r="BD23" s="23"/>
      <c r="BE23" s="23"/>
      <c r="BF23" s="23"/>
      <c r="BG23" s="23"/>
    </row>
    <row r="24" spans="1:64" s="22" customFormat="1" ht="15" customHeight="1">
      <c r="A24" s="27"/>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c r="AA24" s="295"/>
      <c r="AB24" s="295"/>
      <c r="AC24" s="295"/>
      <c r="AD24" s="295"/>
      <c r="AE24" s="295"/>
      <c r="AF24" s="295"/>
      <c r="AG24" s="295"/>
      <c r="AH24" s="295"/>
      <c r="AI24" s="295"/>
      <c r="AJ24" s="295"/>
      <c r="AK24" s="295"/>
      <c r="AL24" s="295"/>
      <c r="AM24" s="295"/>
      <c r="AN24" s="295"/>
      <c r="AO24" s="295"/>
      <c r="AP24" s="295"/>
      <c r="AQ24" s="295"/>
      <c r="AR24" s="295"/>
      <c r="AS24" s="295"/>
      <c r="AT24" s="295"/>
      <c r="AU24" s="295"/>
      <c r="AV24" s="295"/>
      <c r="AW24" s="295"/>
      <c r="AX24" s="295"/>
      <c r="AY24" s="116"/>
      <c r="AZ24" s="23"/>
      <c r="BA24" s="23"/>
      <c r="BB24" s="23"/>
      <c r="BC24" s="23"/>
      <c r="BD24" s="23"/>
      <c r="BE24" s="23"/>
      <c r="BF24" s="23"/>
      <c r="BG24" s="23"/>
    </row>
    <row r="25" spans="1:64" s="22" customFormat="1" ht="15" customHeight="1">
      <c r="A25" s="27"/>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5"/>
      <c r="AS25" s="295"/>
      <c r="AT25" s="295"/>
      <c r="AU25" s="295"/>
      <c r="AV25" s="295"/>
      <c r="AW25" s="295"/>
      <c r="AX25" s="295"/>
      <c r="AY25" s="116"/>
      <c r="AZ25" s="23"/>
      <c r="BA25" s="23"/>
      <c r="BB25" s="23"/>
      <c r="BC25" s="23"/>
      <c r="BD25" s="23"/>
      <c r="BE25" s="23"/>
      <c r="BF25" s="23"/>
      <c r="BG25" s="23"/>
    </row>
    <row r="26" spans="1:64" s="22" customFormat="1" ht="15" customHeight="1">
      <c r="A26" s="27"/>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19"/>
      <c r="AX26" s="19"/>
      <c r="AY26" s="116"/>
      <c r="AZ26" s="23"/>
      <c r="BA26" s="23"/>
      <c r="BB26" s="23"/>
      <c r="BC26" s="23"/>
      <c r="BD26" s="23"/>
      <c r="BE26" s="23"/>
      <c r="BF26" s="23"/>
      <c r="BG26" s="23"/>
    </row>
    <row r="27" spans="1:64" s="22" customFormat="1" ht="15" customHeight="1">
      <c r="A27" s="27"/>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19"/>
      <c r="AX27" s="19"/>
      <c r="AY27" s="116"/>
      <c r="AZ27" s="23"/>
      <c r="BA27" s="23"/>
      <c r="BB27" s="23"/>
      <c r="BC27" s="23"/>
      <c r="BD27" s="23"/>
      <c r="BE27" s="23"/>
      <c r="BF27" s="23"/>
      <c r="BG27" s="23"/>
    </row>
    <row r="28" spans="1:64" s="22" customFormat="1" ht="15" customHeight="1">
      <c r="A28" s="27"/>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19"/>
      <c r="AX28" s="19"/>
      <c r="AY28" s="116"/>
      <c r="AZ28" s="23"/>
      <c r="BA28" s="23"/>
      <c r="BB28" s="23"/>
      <c r="BC28" s="23"/>
      <c r="BD28" s="23"/>
      <c r="BE28" s="23"/>
      <c r="BF28" s="23"/>
      <c r="BG28" s="23"/>
    </row>
    <row r="29" spans="1:64" s="22" customFormat="1" ht="15" customHeight="1">
      <c r="A29" s="27"/>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19"/>
      <c r="AX29" s="19"/>
      <c r="AY29" s="116"/>
      <c r="AZ29" s="23"/>
      <c r="BA29" s="23"/>
      <c r="BB29" s="23"/>
      <c r="BC29" s="23"/>
      <c r="BD29" s="23"/>
      <c r="BE29" s="23"/>
      <c r="BF29" s="23"/>
      <c r="BG29" s="23"/>
    </row>
    <row r="30" spans="1:64" s="22" customFormat="1" ht="15" customHeight="1">
      <c r="A30" s="27"/>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19"/>
      <c r="AX30" s="19"/>
      <c r="AY30" s="116"/>
      <c r="AZ30" s="23"/>
      <c r="BA30" s="23"/>
      <c r="BB30" s="23"/>
      <c r="BC30" s="23"/>
      <c r="BD30" s="23"/>
      <c r="BE30" s="23"/>
      <c r="BF30" s="23"/>
      <c r="BG30" s="23"/>
    </row>
    <row r="31" spans="1:64" s="22" customFormat="1" ht="15" customHeight="1">
      <c r="A31" s="27"/>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19"/>
      <c r="AX31" s="19"/>
      <c r="AY31" s="116"/>
      <c r="AZ31" s="23"/>
      <c r="BA31" s="23"/>
      <c r="BB31" s="23"/>
      <c r="BC31" s="23"/>
      <c r="BD31" s="23"/>
      <c r="BE31" s="23"/>
      <c r="BF31" s="23"/>
      <c r="BG31" s="23"/>
    </row>
    <row r="32" spans="1:64" s="22" customFormat="1" ht="15" customHeight="1">
      <c r="A32" s="27"/>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19"/>
      <c r="AX32" s="19"/>
      <c r="AY32" s="116"/>
      <c r="AZ32" s="23"/>
      <c r="BA32" s="23"/>
      <c r="BB32" s="23"/>
      <c r="BC32" s="23"/>
      <c r="BD32" s="23"/>
      <c r="BE32" s="23"/>
      <c r="BF32" s="23"/>
      <c r="BG32" s="23"/>
    </row>
    <row r="33" spans="1:59" s="22" customFormat="1" ht="15" customHeight="1" thickBot="1">
      <c r="A33" s="30"/>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8"/>
      <c r="AX33" s="118"/>
      <c r="AY33" s="119"/>
      <c r="AZ33" s="23"/>
      <c r="BA33" s="23"/>
      <c r="BB33" s="23"/>
      <c r="BC33" s="23"/>
      <c r="BD33" s="23"/>
      <c r="BE33" s="23"/>
      <c r="BF33" s="23"/>
      <c r="BG33" s="23"/>
    </row>
  </sheetData>
  <mergeCells count="20">
    <mergeCell ref="A1:E2"/>
    <mergeCell ref="F1:W2"/>
    <mergeCell ref="X1:Z2"/>
    <mergeCell ref="AA1:AN2"/>
    <mergeCell ref="AO1:AP1"/>
    <mergeCell ref="AT1:AU1"/>
    <mergeCell ref="AV1:AY1"/>
    <mergeCell ref="AO2:AP2"/>
    <mergeCell ref="AQ2:AS2"/>
    <mergeCell ref="AT2:AU2"/>
    <mergeCell ref="AV2:AY2"/>
    <mergeCell ref="AQ1:AS1"/>
    <mergeCell ref="A16:F16"/>
    <mergeCell ref="A18:F18"/>
    <mergeCell ref="A4:B4"/>
    <mergeCell ref="A6:B6"/>
    <mergeCell ref="A8:C8"/>
    <mergeCell ref="A10:D10"/>
    <mergeCell ref="A12:E12"/>
    <mergeCell ref="A14:E14"/>
  </mergeCells>
  <phoneticPr fontId="27"/>
  <pageMargins left="0.39370078740157483" right="0.39370078740157483" top="0.78740157480314965" bottom="0.39370078740157483" header="0.59055118110236227" footer="0.19685039370078741"/>
  <pageSetup paperSize="9" fitToHeight="0" orientation="landscape" r:id="rId1"/>
  <headerFooter scaleWithDoc="0">
    <oddHeader>&amp;L&amp;"メイリオ,ボールド"&amp;9&amp;K00-048&amp;F&amp;R&amp;"メイリオ,ボールド"&amp;9&amp;K00-048&amp;A</oddHeader>
    <oddFooter>&amp;C&amp;"メイリオ,レギュラー"&amp;9&amp;P/&amp;N&amp;R&amp;"メイリオ,レギュラー"&amp;9出力日：&amp;D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A1:AZ33"/>
  <sheetViews>
    <sheetView workbookViewId="0">
      <selection sqref="A1:E2"/>
    </sheetView>
  </sheetViews>
  <sheetFormatPr defaultColWidth="2.7109375" defaultRowHeight="15"/>
  <cols>
    <col min="1" max="1" width="2.7109375" style="41"/>
    <col min="2" max="24" width="2.7109375" style="1" customWidth="1"/>
    <col min="25" max="48" width="2.7109375" style="1"/>
    <col min="49" max="49" width="2.7109375" style="41"/>
    <col min="50" max="54" width="2.7109375" style="1"/>
    <col min="55" max="55" width="3.5703125" style="1" customWidth="1"/>
    <col min="56" max="63" width="3" style="1" bestFit="1" customWidth="1"/>
    <col min="64" max="77" width="4" style="1" bestFit="1" customWidth="1"/>
    <col min="78" max="16384" width="2.7109375" style="1"/>
  </cols>
  <sheetData>
    <row r="1" spans="1:52" s="114" customFormat="1" ht="18" customHeight="1">
      <c r="A1" s="738" t="s">
        <v>26</v>
      </c>
      <c r="B1" s="739"/>
      <c r="C1" s="739"/>
      <c r="D1" s="739"/>
      <c r="E1" s="739"/>
      <c r="F1" s="742" t="str">
        <f>IF(NOT(ISBLANK(表紙!N16)),表紙!N16,"")</f>
        <v>金型保守計画（改業務情報管理システム）</v>
      </c>
      <c r="G1" s="742"/>
      <c r="H1" s="742"/>
      <c r="I1" s="742"/>
      <c r="J1" s="742"/>
      <c r="K1" s="742"/>
      <c r="L1" s="742"/>
      <c r="M1" s="742"/>
      <c r="N1" s="742"/>
      <c r="O1" s="742"/>
      <c r="P1" s="742"/>
      <c r="Q1" s="742"/>
      <c r="R1" s="742"/>
      <c r="S1" s="742"/>
      <c r="T1" s="742"/>
      <c r="U1" s="742"/>
      <c r="V1" s="742"/>
      <c r="W1" s="743"/>
      <c r="X1" s="722" t="s">
        <v>99</v>
      </c>
      <c r="Y1" s="723"/>
      <c r="Z1" s="723"/>
      <c r="AA1" s="726" t="s">
        <v>105</v>
      </c>
      <c r="AB1" s="727"/>
      <c r="AC1" s="727"/>
      <c r="AD1" s="727"/>
      <c r="AE1" s="727"/>
      <c r="AF1" s="727"/>
      <c r="AG1" s="727"/>
      <c r="AH1" s="727"/>
      <c r="AI1" s="727"/>
      <c r="AJ1" s="727"/>
      <c r="AK1" s="727"/>
      <c r="AL1" s="727"/>
      <c r="AM1" s="727"/>
      <c r="AN1" s="728"/>
      <c r="AO1" s="732" t="s">
        <v>102</v>
      </c>
      <c r="AP1" s="733"/>
      <c r="AQ1" s="707" t="s">
        <v>109</v>
      </c>
      <c r="AR1" s="708"/>
      <c r="AS1" s="709"/>
      <c r="AT1" s="694" t="s">
        <v>102</v>
      </c>
      <c r="AU1" s="695"/>
      <c r="AV1" s="734">
        <v>44554</v>
      </c>
      <c r="AW1" s="734"/>
      <c r="AX1" s="734"/>
      <c r="AY1" s="735"/>
      <c r="AZ1" s="115"/>
    </row>
    <row r="2" spans="1:52" s="114" customFormat="1" ht="18" customHeight="1" thickBot="1">
      <c r="A2" s="740"/>
      <c r="B2" s="741"/>
      <c r="C2" s="741"/>
      <c r="D2" s="741"/>
      <c r="E2" s="741"/>
      <c r="F2" s="744"/>
      <c r="G2" s="744"/>
      <c r="H2" s="744"/>
      <c r="I2" s="744"/>
      <c r="J2" s="744"/>
      <c r="K2" s="744"/>
      <c r="L2" s="744"/>
      <c r="M2" s="744"/>
      <c r="N2" s="744"/>
      <c r="O2" s="744"/>
      <c r="P2" s="744"/>
      <c r="Q2" s="744"/>
      <c r="R2" s="744"/>
      <c r="S2" s="744"/>
      <c r="T2" s="744"/>
      <c r="U2" s="744"/>
      <c r="V2" s="744"/>
      <c r="W2" s="745"/>
      <c r="X2" s="724"/>
      <c r="Y2" s="725"/>
      <c r="Z2" s="725"/>
      <c r="AA2" s="729"/>
      <c r="AB2" s="730"/>
      <c r="AC2" s="730"/>
      <c r="AD2" s="730"/>
      <c r="AE2" s="730"/>
      <c r="AF2" s="730"/>
      <c r="AG2" s="730"/>
      <c r="AH2" s="730"/>
      <c r="AI2" s="730"/>
      <c r="AJ2" s="730"/>
      <c r="AK2" s="730"/>
      <c r="AL2" s="730"/>
      <c r="AM2" s="730"/>
      <c r="AN2" s="731"/>
      <c r="AO2" s="698" t="s">
        <v>110</v>
      </c>
      <c r="AP2" s="699"/>
      <c r="AQ2" s="700" t="s">
        <v>109</v>
      </c>
      <c r="AR2" s="701"/>
      <c r="AS2" s="702"/>
      <c r="AT2" s="703" t="s">
        <v>103</v>
      </c>
      <c r="AU2" s="704"/>
      <c r="AV2" s="736">
        <v>44574</v>
      </c>
      <c r="AW2" s="736"/>
      <c r="AX2" s="736"/>
      <c r="AY2" s="737"/>
      <c r="AZ2" s="115"/>
    </row>
    <row r="3" spans="1:52">
      <c r="A3" s="273" t="s">
        <v>122</v>
      </c>
      <c r="B3" s="274"/>
      <c r="C3" s="274"/>
      <c r="D3" s="274"/>
      <c r="E3" s="274"/>
      <c r="F3" s="274"/>
      <c r="G3" s="274"/>
      <c r="H3" s="274"/>
      <c r="I3" s="274"/>
      <c r="J3" s="274"/>
      <c r="K3" s="274"/>
      <c r="L3" s="274"/>
      <c r="M3" s="274"/>
      <c r="N3" s="274"/>
      <c r="O3" s="274"/>
      <c r="P3" s="274"/>
      <c r="Q3" s="274"/>
      <c r="R3" s="274"/>
      <c r="S3" s="274"/>
      <c r="T3" s="274"/>
      <c r="U3" s="274"/>
      <c r="V3" s="274"/>
      <c r="W3" s="274"/>
      <c r="X3" s="274"/>
      <c r="Y3" s="274"/>
      <c r="Z3" s="274"/>
      <c r="AA3" s="274"/>
      <c r="AB3" s="274"/>
      <c r="AC3" s="274"/>
      <c r="AD3" s="274"/>
      <c r="AE3" s="50"/>
      <c r="AF3" s="50"/>
      <c r="AG3" s="50"/>
      <c r="AH3" s="50"/>
      <c r="AI3" s="50"/>
      <c r="AJ3" s="50"/>
      <c r="AK3" s="50"/>
      <c r="AL3" s="50"/>
      <c r="AM3" s="51"/>
      <c r="AN3" s="51"/>
      <c r="AO3" s="50"/>
      <c r="AP3" s="50"/>
      <c r="AQ3" s="50"/>
      <c r="AR3" s="50"/>
      <c r="AS3" s="50"/>
      <c r="AT3" s="50"/>
      <c r="AU3" s="50"/>
      <c r="AV3" s="50"/>
      <c r="AW3" s="275"/>
      <c r="AX3" s="275"/>
      <c r="AY3" s="276"/>
    </row>
    <row r="4" spans="1:52">
      <c r="A4" s="277"/>
      <c r="B4" s="278"/>
      <c r="C4" s="278"/>
      <c r="D4" s="278"/>
      <c r="E4" s="278"/>
      <c r="F4" s="278"/>
      <c r="G4" s="278"/>
      <c r="H4" s="278"/>
      <c r="I4" s="278"/>
      <c r="J4" s="278"/>
      <c r="K4" s="278"/>
      <c r="L4" s="278"/>
      <c r="M4" s="278"/>
      <c r="N4" s="278"/>
      <c r="O4" s="278"/>
      <c r="P4" s="278"/>
      <c r="Q4" s="278"/>
      <c r="R4" s="278"/>
      <c r="S4" s="278"/>
      <c r="T4" s="278"/>
      <c r="U4" s="278"/>
      <c r="V4" s="278"/>
      <c r="W4" s="278"/>
      <c r="X4" s="278"/>
      <c r="Y4" s="278"/>
      <c r="Z4" s="278"/>
      <c r="AA4" s="278"/>
      <c r="AB4" s="278"/>
      <c r="AC4" s="278"/>
      <c r="AD4" s="278"/>
      <c r="AE4" s="102"/>
      <c r="AF4" s="102"/>
      <c r="AG4" s="102"/>
      <c r="AH4" s="102"/>
      <c r="AI4" s="102"/>
      <c r="AJ4" s="102"/>
      <c r="AK4" s="102"/>
      <c r="AL4" s="102"/>
      <c r="AM4" s="102"/>
      <c r="AN4" s="102"/>
      <c r="AO4" s="102"/>
      <c r="AP4" s="102"/>
      <c r="AQ4" s="102"/>
      <c r="AR4" s="102"/>
      <c r="AS4" s="102"/>
      <c r="AT4" s="102"/>
      <c r="AU4" s="102"/>
      <c r="AV4" s="102"/>
      <c r="AW4" s="279"/>
      <c r="AX4" s="279"/>
      <c r="AY4" s="280"/>
    </row>
    <row r="5" spans="1:52">
      <c r="A5" s="277"/>
      <c r="B5" s="278"/>
      <c r="C5" s="278"/>
      <c r="D5" s="278"/>
      <c r="E5" s="278"/>
      <c r="F5" s="278"/>
      <c r="G5" s="278"/>
      <c r="H5" s="278"/>
      <c r="I5" s="278"/>
      <c r="J5" s="278"/>
      <c r="K5" s="278"/>
      <c r="L5" s="278"/>
      <c r="M5" s="278"/>
      <c r="N5" s="278"/>
      <c r="O5" s="278"/>
      <c r="P5" s="278"/>
      <c r="Q5" s="278"/>
      <c r="R5" s="278"/>
      <c r="S5" s="278"/>
      <c r="T5" s="278"/>
      <c r="U5" s="278"/>
      <c r="V5" s="278"/>
      <c r="W5" s="278"/>
      <c r="X5" s="278"/>
      <c r="Y5" s="278"/>
      <c r="Z5" s="278"/>
      <c r="AA5" s="278"/>
      <c r="AB5" s="278"/>
      <c r="AC5" s="278"/>
      <c r="AD5" s="278"/>
      <c r="AE5" s="102"/>
      <c r="AF5" s="102"/>
      <c r="AG5" s="102"/>
      <c r="AH5" s="102"/>
      <c r="AI5" s="102"/>
      <c r="AJ5" s="102"/>
      <c r="AK5" s="102"/>
      <c r="AL5" s="102"/>
      <c r="AM5" s="102"/>
      <c r="AN5" s="102"/>
      <c r="AO5" s="102"/>
      <c r="AP5" s="102"/>
      <c r="AQ5" s="102"/>
      <c r="AR5" s="102"/>
      <c r="AS5" s="102"/>
      <c r="AT5" s="102"/>
      <c r="AU5" s="102"/>
      <c r="AV5" s="102"/>
      <c r="AW5" s="278"/>
      <c r="AX5" s="279"/>
      <c r="AY5" s="280"/>
    </row>
    <row r="6" spans="1:52">
      <c r="A6" s="277"/>
      <c r="B6" s="278"/>
      <c r="C6" s="281"/>
      <c r="D6" s="278"/>
      <c r="E6" s="278"/>
      <c r="F6" s="278"/>
      <c r="G6" s="278"/>
      <c r="H6" s="278"/>
      <c r="I6" s="278"/>
      <c r="J6" s="278"/>
      <c r="K6" s="278"/>
      <c r="L6" s="278"/>
      <c r="M6" s="278"/>
      <c r="N6" s="278"/>
      <c r="O6" s="278"/>
      <c r="P6" s="278"/>
      <c r="Q6" s="278"/>
      <c r="R6" s="278"/>
      <c r="S6" s="278"/>
      <c r="T6" s="278"/>
      <c r="U6" s="278"/>
      <c r="V6" s="278"/>
      <c r="W6" s="278"/>
      <c r="X6" s="278"/>
      <c r="Y6" s="278"/>
      <c r="Z6" s="278"/>
      <c r="AA6" s="278"/>
      <c r="AB6" s="278"/>
      <c r="AC6" s="278"/>
      <c r="AD6" s="278"/>
      <c r="AE6" s="102"/>
      <c r="AF6" s="102"/>
      <c r="AG6" s="102"/>
      <c r="AH6" s="102"/>
      <c r="AI6" s="102"/>
      <c r="AJ6" s="102"/>
      <c r="AK6" s="102"/>
      <c r="AL6" s="102"/>
      <c r="AM6" s="102"/>
      <c r="AN6" s="102"/>
      <c r="AO6" s="102"/>
      <c r="AP6" s="102"/>
      <c r="AQ6" s="102"/>
      <c r="AR6" s="102"/>
      <c r="AS6" s="102"/>
      <c r="AT6" s="102"/>
      <c r="AU6" s="102"/>
      <c r="AV6" s="102"/>
      <c r="AW6" s="278"/>
      <c r="AX6" s="279"/>
      <c r="AY6" s="280"/>
    </row>
    <row r="7" spans="1:52">
      <c r="A7" s="282"/>
      <c r="B7" s="283"/>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4"/>
      <c r="AC7" s="284"/>
      <c r="AD7" s="284"/>
      <c r="AE7" s="284"/>
      <c r="AF7" s="284"/>
      <c r="AG7" s="284"/>
      <c r="AH7" s="284"/>
      <c r="AI7" s="284"/>
      <c r="AJ7" s="284"/>
      <c r="AK7" s="284"/>
      <c r="AL7" s="284"/>
      <c r="AM7" s="284"/>
      <c r="AN7" s="284"/>
      <c r="AO7" s="284"/>
      <c r="AP7" s="284"/>
      <c r="AQ7" s="284"/>
      <c r="AR7" s="284"/>
      <c r="AS7" s="284"/>
      <c r="AT7" s="284"/>
      <c r="AU7" s="284"/>
      <c r="AV7" s="284"/>
      <c r="AW7" s="284"/>
      <c r="AX7" s="285"/>
      <c r="AY7" s="286"/>
    </row>
    <row r="8" spans="1:52">
      <c r="A8" s="282"/>
      <c r="B8" s="283"/>
      <c r="C8" s="284"/>
      <c r="D8" s="284"/>
      <c r="E8" s="284"/>
      <c r="F8" s="284"/>
      <c r="G8" s="278"/>
      <c r="H8" s="278"/>
      <c r="I8" s="278"/>
      <c r="J8" s="278"/>
      <c r="K8" s="278"/>
      <c r="L8" s="278"/>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c r="AT8" s="284"/>
      <c r="AU8" s="284"/>
      <c r="AV8" s="284"/>
      <c r="AW8" s="284"/>
      <c r="AX8" s="285"/>
      <c r="AY8" s="286"/>
    </row>
    <row r="9" spans="1:52">
      <c r="A9" s="282"/>
      <c r="B9" s="283"/>
      <c r="C9" s="284"/>
      <c r="D9" s="284"/>
      <c r="E9" s="284"/>
      <c r="F9" s="284"/>
      <c r="G9" s="278"/>
      <c r="H9" s="278"/>
      <c r="I9" s="278"/>
      <c r="J9" s="278"/>
      <c r="K9" s="278"/>
      <c r="L9" s="278"/>
      <c r="M9" s="284"/>
      <c r="N9" s="284"/>
      <c r="O9" s="284"/>
      <c r="P9" s="284"/>
      <c r="Q9" s="284"/>
      <c r="R9" s="284"/>
      <c r="S9" s="284"/>
      <c r="T9" s="284"/>
      <c r="U9" s="284"/>
      <c r="V9" s="284"/>
      <c r="W9" s="284"/>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5"/>
      <c r="AY9" s="286"/>
    </row>
    <row r="10" spans="1:52">
      <c r="A10" s="282"/>
      <c r="B10" s="283"/>
      <c r="C10" s="284"/>
      <c r="D10" s="284"/>
      <c r="E10" s="284"/>
      <c r="F10" s="284"/>
      <c r="G10" s="278"/>
      <c r="H10" s="278"/>
      <c r="I10" s="278"/>
      <c r="J10" s="278"/>
      <c r="K10" s="278"/>
      <c r="L10" s="278"/>
      <c r="M10" s="284"/>
      <c r="N10" s="284"/>
      <c r="O10" s="284"/>
      <c r="P10" s="284"/>
      <c r="Q10" s="284"/>
      <c r="R10" s="284"/>
      <c r="S10" s="284"/>
      <c r="T10" s="284"/>
      <c r="U10" s="284"/>
      <c r="V10" s="284"/>
      <c r="W10" s="284"/>
      <c r="X10" s="284"/>
      <c r="Y10" s="284"/>
      <c r="Z10" s="284"/>
      <c r="AA10" s="284"/>
      <c r="AB10" s="284"/>
      <c r="AC10" s="284"/>
      <c r="AD10" s="284"/>
      <c r="AE10" s="284"/>
      <c r="AF10" s="284"/>
      <c r="AG10" s="284"/>
      <c r="AH10" s="284"/>
      <c r="AI10" s="284"/>
      <c r="AJ10" s="284"/>
      <c r="AK10" s="284"/>
      <c r="AL10" s="284"/>
      <c r="AM10" s="284"/>
      <c r="AN10" s="284"/>
      <c r="AO10" s="284"/>
      <c r="AP10" s="284"/>
      <c r="AQ10" s="284"/>
      <c r="AR10" s="284"/>
      <c r="AS10" s="284"/>
      <c r="AT10" s="284"/>
      <c r="AU10" s="284"/>
      <c r="AV10" s="284"/>
      <c r="AW10" s="284"/>
      <c r="AX10" s="285"/>
      <c r="AY10" s="286"/>
    </row>
    <row r="11" spans="1:52">
      <c r="A11" s="282"/>
      <c r="B11" s="283"/>
      <c r="C11" s="284"/>
      <c r="D11" s="284"/>
      <c r="E11" s="284"/>
      <c r="F11" s="284"/>
      <c r="G11" s="278"/>
      <c r="H11" s="278"/>
      <c r="I11" s="278"/>
      <c r="J11" s="278"/>
      <c r="K11" s="278"/>
      <c r="L11" s="278"/>
      <c r="M11" s="284"/>
      <c r="N11" s="284"/>
      <c r="O11" s="284"/>
      <c r="P11" s="284"/>
      <c r="Q11" s="284"/>
      <c r="R11" s="284"/>
      <c r="S11" s="284"/>
      <c r="T11" s="284"/>
      <c r="U11" s="284"/>
      <c r="V11" s="284"/>
      <c r="W11" s="284"/>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5"/>
      <c r="AY11" s="286"/>
    </row>
    <row r="12" spans="1:52">
      <c r="A12" s="282"/>
      <c r="B12" s="283"/>
      <c r="C12" s="284"/>
      <c r="D12" s="284"/>
      <c r="E12" s="284"/>
      <c r="F12" s="284"/>
      <c r="G12" s="278"/>
      <c r="H12" s="278"/>
      <c r="I12" s="278"/>
      <c r="J12" s="278"/>
      <c r="K12" s="278"/>
      <c r="L12" s="278"/>
      <c r="M12" s="284"/>
      <c r="N12" s="284"/>
      <c r="O12" s="284"/>
      <c r="P12" s="284"/>
      <c r="Q12" s="284"/>
      <c r="R12" s="284"/>
      <c r="S12" s="284"/>
      <c r="T12" s="284"/>
      <c r="U12" s="284"/>
      <c r="V12" s="284"/>
      <c r="W12" s="284"/>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41"/>
      <c r="AY12" s="286"/>
    </row>
    <row r="13" spans="1:52">
      <c r="A13" s="282"/>
      <c r="B13" s="283"/>
      <c r="C13" s="284"/>
      <c r="D13" s="284"/>
      <c r="E13" s="284"/>
      <c r="F13" s="284"/>
      <c r="G13" s="278"/>
      <c r="H13" s="278"/>
      <c r="I13" s="278"/>
      <c r="J13" s="278"/>
      <c r="K13" s="278"/>
      <c r="L13" s="278"/>
      <c r="M13" s="284"/>
      <c r="N13" s="284"/>
      <c r="O13" s="284"/>
      <c r="P13" s="284"/>
      <c r="Q13" s="284"/>
      <c r="R13" s="284"/>
      <c r="S13" s="284"/>
      <c r="T13" s="284"/>
      <c r="U13" s="284"/>
      <c r="V13" s="284"/>
      <c r="W13" s="284"/>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41"/>
      <c r="AY13" s="286"/>
    </row>
    <row r="14" spans="1:52">
      <c r="A14" s="282"/>
      <c r="B14" s="283"/>
      <c r="C14" s="284"/>
      <c r="D14" s="284"/>
      <c r="E14" s="284"/>
      <c r="F14" s="284"/>
      <c r="G14" s="278"/>
      <c r="H14" s="278"/>
      <c r="I14" s="278"/>
      <c r="J14" s="278"/>
      <c r="K14" s="278"/>
      <c r="L14" s="278"/>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5"/>
      <c r="AY14" s="286"/>
    </row>
    <row r="15" spans="1:52">
      <c r="A15" s="282"/>
      <c r="B15" s="283"/>
      <c r="C15" s="284"/>
      <c r="D15" s="284"/>
      <c r="E15" s="284"/>
      <c r="F15" s="284"/>
      <c r="G15" s="278"/>
      <c r="H15" s="278"/>
      <c r="I15" s="278"/>
      <c r="J15" s="278"/>
      <c r="K15" s="278"/>
      <c r="L15" s="278"/>
      <c r="M15" s="284"/>
      <c r="N15" s="284"/>
      <c r="O15" s="284"/>
      <c r="P15" s="284"/>
      <c r="Q15" s="284"/>
      <c r="R15" s="284"/>
      <c r="S15" s="284"/>
      <c r="T15" s="284"/>
      <c r="U15" s="284"/>
      <c r="V15" s="284"/>
      <c r="W15" s="284"/>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5"/>
      <c r="AY15" s="286"/>
    </row>
    <row r="16" spans="1:52">
      <c r="A16" s="282"/>
      <c r="B16" s="283"/>
      <c r="C16" s="284"/>
      <c r="D16" s="284"/>
      <c r="E16" s="284"/>
      <c r="F16" s="284"/>
      <c r="G16" s="278"/>
      <c r="H16" s="278"/>
      <c r="I16" s="278"/>
      <c r="J16" s="278"/>
      <c r="K16" s="278"/>
      <c r="L16" s="278"/>
      <c r="M16" s="284"/>
      <c r="N16" s="284"/>
      <c r="O16" s="284"/>
      <c r="P16" s="284"/>
      <c r="Q16" s="284"/>
      <c r="R16" s="284"/>
      <c r="S16" s="284"/>
      <c r="T16" s="284"/>
      <c r="U16" s="284"/>
      <c r="V16" s="284"/>
      <c r="W16" s="284"/>
      <c r="X16" s="284"/>
      <c r="Y16" s="284"/>
      <c r="Z16" s="284"/>
      <c r="AA16" s="284"/>
      <c r="AB16" s="284"/>
      <c r="AC16" s="284"/>
      <c r="AD16" s="284"/>
      <c r="AE16" s="284"/>
      <c r="AF16" s="284"/>
      <c r="AG16" s="284"/>
      <c r="AH16" s="284"/>
      <c r="AI16" s="284"/>
      <c r="AJ16" s="284"/>
      <c r="AK16" s="284"/>
      <c r="AL16" s="284"/>
      <c r="AM16" s="284"/>
      <c r="AN16" s="284"/>
      <c r="AO16" s="284"/>
      <c r="AP16" s="284"/>
      <c r="AQ16" s="284"/>
      <c r="AR16" s="284"/>
      <c r="AS16" s="284"/>
      <c r="AT16" s="284"/>
      <c r="AU16" s="284"/>
      <c r="AV16" s="284"/>
      <c r="AW16" s="284"/>
      <c r="AX16" s="285"/>
      <c r="AY16" s="286"/>
    </row>
    <row r="17" spans="1:51">
      <c r="A17" s="282"/>
      <c r="B17" s="283"/>
      <c r="C17" s="284"/>
      <c r="D17" s="284"/>
      <c r="E17" s="284"/>
      <c r="F17" s="284"/>
      <c r="G17" s="278"/>
      <c r="H17" s="278"/>
      <c r="I17" s="278"/>
      <c r="J17" s="278"/>
      <c r="K17" s="278"/>
      <c r="L17" s="278"/>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5"/>
      <c r="AY17" s="286"/>
    </row>
    <row r="18" spans="1:51">
      <c r="A18" s="282"/>
      <c r="B18" s="283"/>
      <c r="C18" s="284"/>
      <c r="D18" s="284"/>
      <c r="E18" s="284"/>
      <c r="F18" s="284"/>
      <c r="G18" s="278"/>
      <c r="H18" s="278"/>
      <c r="I18" s="278"/>
      <c r="J18" s="278"/>
      <c r="K18" s="278"/>
      <c r="L18" s="278"/>
      <c r="M18" s="284"/>
      <c r="N18" s="284"/>
      <c r="O18" s="284"/>
      <c r="P18" s="284"/>
      <c r="Q18" s="284"/>
      <c r="R18" s="284"/>
      <c r="S18" s="284"/>
      <c r="T18" s="284"/>
      <c r="U18" s="284"/>
      <c r="V18" s="284"/>
      <c r="W18" s="284"/>
      <c r="X18" s="284"/>
      <c r="Y18" s="284"/>
      <c r="Z18" s="284"/>
      <c r="AA18" s="284"/>
      <c r="AB18" s="284"/>
      <c r="AC18" s="284"/>
      <c r="AD18" s="284"/>
      <c r="AE18" s="284"/>
      <c r="AF18" s="284"/>
      <c r="AG18" s="284"/>
      <c r="AH18" s="284"/>
      <c r="AI18" s="284"/>
      <c r="AJ18" s="284"/>
      <c r="AK18" s="284"/>
      <c r="AL18" s="284"/>
      <c r="AM18" s="284"/>
      <c r="AN18" s="284"/>
      <c r="AO18" s="284"/>
      <c r="AP18" s="284"/>
      <c r="AQ18" s="284"/>
      <c r="AR18" s="284"/>
      <c r="AS18" s="284"/>
      <c r="AT18" s="284"/>
      <c r="AU18" s="284"/>
      <c r="AV18" s="284"/>
      <c r="AW18" s="284"/>
      <c r="AX18" s="285"/>
      <c r="AY18" s="286"/>
    </row>
    <row r="19" spans="1:51">
      <c r="A19" s="282"/>
      <c r="B19" s="283"/>
      <c r="C19" s="284"/>
      <c r="D19" s="284"/>
      <c r="E19" s="284"/>
      <c r="F19" s="284"/>
      <c r="G19" s="278"/>
      <c r="H19" s="278"/>
      <c r="I19" s="278"/>
      <c r="J19" s="278"/>
      <c r="K19" s="278"/>
      <c r="L19" s="278"/>
      <c r="M19" s="284"/>
      <c r="N19" s="284"/>
      <c r="O19" s="284"/>
      <c r="P19" s="284"/>
      <c r="Q19" s="284"/>
      <c r="R19" s="284"/>
      <c r="S19" s="284"/>
      <c r="T19" s="284"/>
      <c r="U19" s="284"/>
      <c r="V19" s="284"/>
      <c r="W19" s="284"/>
      <c r="X19" s="284"/>
      <c r="Y19" s="284"/>
      <c r="Z19" s="284"/>
      <c r="AA19" s="284"/>
      <c r="AB19" s="284"/>
      <c r="AC19" s="284"/>
      <c r="AD19" s="284"/>
      <c r="AE19" s="284"/>
      <c r="AF19" s="284"/>
      <c r="AG19" s="284"/>
      <c r="AH19" s="284"/>
      <c r="AI19" s="284"/>
      <c r="AJ19" s="284"/>
      <c r="AK19" s="284"/>
      <c r="AL19" s="284"/>
      <c r="AM19" s="284"/>
      <c r="AN19" s="284"/>
      <c r="AO19" s="284"/>
      <c r="AP19" s="284"/>
      <c r="AQ19" s="284"/>
      <c r="AR19" s="284"/>
      <c r="AS19" s="284"/>
      <c r="AT19" s="284"/>
      <c r="AU19" s="284"/>
      <c r="AV19" s="284"/>
      <c r="AW19" s="284"/>
      <c r="AX19" s="285"/>
      <c r="AY19" s="286"/>
    </row>
    <row r="20" spans="1:51">
      <c r="A20" s="282"/>
      <c r="B20" s="283"/>
      <c r="C20" s="284"/>
      <c r="D20" s="284"/>
      <c r="E20" s="284"/>
      <c r="F20" s="284"/>
      <c r="G20" s="278"/>
      <c r="H20" s="278"/>
      <c r="I20" s="278"/>
      <c r="J20" s="278"/>
      <c r="K20" s="278"/>
      <c r="L20" s="278"/>
      <c r="M20" s="284"/>
      <c r="N20" s="284"/>
      <c r="O20" s="284"/>
      <c r="P20" s="284"/>
      <c r="Q20" s="284"/>
      <c r="R20" s="284"/>
      <c r="S20" s="284"/>
      <c r="T20" s="284"/>
      <c r="U20" s="284"/>
      <c r="V20" s="284"/>
      <c r="W20" s="284"/>
      <c r="X20" s="284"/>
      <c r="Y20" s="284"/>
      <c r="Z20" s="284"/>
      <c r="AA20" s="284"/>
      <c r="AB20" s="284"/>
      <c r="AC20" s="284"/>
      <c r="AD20" s="284"/>
      <c r="AE20" s="284"/>
      <c r="AF20" s="284"/>
      <c r="AG20" s="284"/>
      <c r="AH20" s="284"/>
      <c r="AI20" s="284"/>
      <c r="AJ20" s="284"/>
      <c r="AK20" s="284"/>
      <c r="AL20" s="284"/>
      <c r="AM20" s="284"/>
      <c r="AN20" s="284"/>
      <c r="AO20" s="284"/>
      <c r="AP20" s="284"/>
      <c r="AQ20" s="284"/>
      <c r="AR20" s="284"/>
      <c r="AS20" s="284"/>
      <c r="AT20" s="284"/>
      <c r="AU20" s="284"/>
      <c r="AV20" s="284"/>
      <c r="AW20" s="284"/>
      <c r="AX20" s="285"/>
      <c r="AY20" s="286"/>
    </row>
    <row r="21" spans="1:51">
      <c r="A21" s="282"/>
      <c r="B21" s="283"/>
      <c r="C21" s="284"/>
      <c r="D21" s="284"/>
      <c r="E21" s="284"/>
      <c r="F21" s="284"/>
      <c r="G21" s="278"/>
      <c r="H21" s="278"/>
      <c r="I21" s="278"/>
      <c r="J21" s="278"/>
      <c r="K21" s="278"/>
      <c r="L21" s="278"/>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4"/>
      <c r="AV21" s="284"/>
      <c r="AW21" s="284"/>
      <c r="AX21" s="285"/>
      <c r="AY21" s="286"/>
    </row>
    <row r="22" spans="1:51">
      <c r="A22" s="282"/>
      <c r="B22" s="283"/>
      <c r="C22" s="284"/>
      <c r="D22" s="284"/>
      <c r="E22" s="284"/>
      <c r="F22" s="284"/>
      <c r="G22" s="278"/>
      <c r="H22" s="278"/>
      <c r="I22" s="278"/>
      <c r="J22" s="278"/>
      <c r="K22" s="278"/>
      <c r="L22" s="278"/>
      <c r="M22" s="284"/>
      <c r="N22" s="284"/>
      <c r="O22" s="284"/>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c r="AU22" s="284"/>
      <c r="AV22" s="284"/>
      <c r="AW22" s="284"/>
      <c r="AX22" s="285"/>
      <c r="AY22" s="286"/>
    </row>
    <row r="23" spans="1:51">
      <c r="A23" s="282"/>
      <c r="B23" s="283"/>
      <c r="C23" s="284"/>
      <c r="D23" s="284"/>
      <c r="E23" s="284"/>
      <c r="F23" s="284"/>
      <c r="G23" s="278"/>
      <c r="H23" s="278"/>
      <c r="I23" s="278"/>
      <c r="J23" s="278"/>
      <c r="K23" s="278"/>
      <c r="L23" s="278"/>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4"/>
      <c r="AV23" s="284"/>
      <c r="AW23" s="284"/>
      <c r="AX23" s="285"/>
      <c r="AY23" s="286"/>
    </row>
    <row r="24" spans="1:51">
      <c r="A24" s="282"/>
      <c r="B24" s="283"/>
      <c r="C24" s="284"/>
      <c r="D24" s="284"/>
      <c r="E24" s="284"/>
      <c r="F24" s="284"/>
      <c r="G24" s="278"/>
      <c r="H24" s="278"/>
      <c r="I24" s="278"/>
      <c r="J24" s="278"/>
      <c r="K24" s="278"/>
      <c r="L24" s="278"/>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5"/>
      <c r="AY24" s="286"/>
    </row>
    <row r="25" spans="1:51">
      <c r="A25" s="282"/>
      <c r="B25" s="283"/>
      <c r="C25" s="284"/>
      <c r="D25" s="284"/>
      <c r="E25" s="284"/>
      <c r="F25" s="284"/>
      <c r="G25" s="278"/>
      <c r="H25" s="278"/>
      <c r="I25" s="278"/>
      <c r="J25" s="278"/>
      <c r="K25" s="278"/>
      <c r="L25" s="278"/>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5"/>
      <c r="AY25" s="286"/>
    </row>
    <row r="26" spans="1:51">
      <c r="A26" s="282"/>
      <c r="B26" s="283"/>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5"/>
      <c r="AY26" s="286"/>
    </row>
    <row r="27" spans="1:51">
      <c r="A27" s="282"/>
      <c r="B27" s="283"/>
      <c r="C27" s="283"/>
      <c r="D27" s="283"/>
      <c r="E27" s="283"/>
      <c r="F27" s="283"/>
      <c r="G27" s="283"/>
      <c r="H27" s="283"/>
      <c r="I27" s="283"/>
      <c r="J27" s="283"/>
      <c r="K27" s="283"/>
      <c r="L27" s="283"/>
      <c r="M27" s="283"/>
      <c r="N27" s="283"/>
      <c r="O27" s="283"/>
      <c r="P27" s="283"/>
      <c r="Q27" s="283"/>
      <c r="R27" s="283"/>
      <c r="S27" s="283"/>
      <c r="T27" s="283"/>
      <c r="U27" s="283"/>
      <c r="V27" s="283"/>
      <c r="W27" s="283"/>
      <c r="X27" s="283"/>
      <c r="Y27" s="283"/>
      <c r="Z27" s="283"/>
      <c r="AA27" s="283"/>
      <c r="AB27" s="283"/>
      <c r="AC27" s="283"/>
      <c r="AD27" s="283"/>
      <c r="AE27" s="283"/>
      <c r="AF27" s="283"/>
      <c r="AG27" s="283"/>
      <c r="AH27" s="283"/>
      <c r="AI27" s="283"/>
      <c r="AJ27" s="283"/>
      <c r="AK27" s="283"/>
      <c r="AL27" s="283"/>
      <c r="AM27" s="283"/>
      <c r="AN27" s="283"/>
      <c r="AO27" s="283"/>
      <c r="AP27" s="283"/>
      <c r="AQ27" s="283"/>
      <c r="AR27" s="283"/>
      <c r="AS27" s="283"/>
      <c r="AT27" s="283"/>
      <c r="AU27" s="283"/>
      <c r="AV27" s="283"/>
      <c r="AW27" s="285"/>
      <c r="AX27" s="285"/>
      <c r="AY27" s="286"/>
    </row>
    <row r="28" spans="1:51">
      <c r="A28" s="282"/>
      <c r="B28" s="283"/>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5"/>
      <c r="AX28" s="285"/>
      <c r="AY28" s="286"/>
    </row>
    <row r="29" spans="1:51">
      <c r="A29" s="282"/>
      <c r="B29" s="283"/>
      <c r="C29" s="283"/>
      <c r="D29" s="283"/>
      <c r="E29" s="283"/>
      <c r="F29" s="283"/>
      <c r="G29" s="283"/>
      <c r="H29" s="283"/>
      <c r="I29" s="283"/>
      <c r="J29" s="283"/>
      <c r="K29" s="283"/>
      <c r="L29" s="283"/>
      <c r="M29" s="283"/>
      <c r="N29" s="283"/>
      <c r="O29" s="283"/>
      <c r="P29" s="283"/>
      <c r="Q29" s="283"/>
      <c r="R29" s="283"/>
      <c r="S29" s="283"/>
      <c r="T29" s="283"/>
      <c r="U29" s="283"/>
      <c r="V29" s="283"/>
      <c r="W29" s="283"/>
      <c r="X29" s="283"/>
      <c r="Y29" s="283"/>
      <c r="Z29" s="283"/>
      <c r="AA29" s="283"/>
      <c r="AB29" s="283"/>
      <c r="AC29" s="283"/>
      <c r="AD29" s="283"/>
      <c r="AE29" s="283"/>
      <c r="AF29" s="283"/>
      <c r="AG29" s="283"/>
      <c r="AH29" s="283"/>
      <c r="AI29" s="283"/>
      <c r="AJ29" s="283"/>
      <c r="AK29" s="283"/>
      <c r="AL29" s="283"/>
      <c r="AM29" s="283"/>
      <c r="AN29" s="283"/>
      <c r="AO29" s="283"/>
      <c r="AP29" s="283"/>
      <c r="AQ29" s="283"/>
      <c r="AR29" s="283"/>
      <c r="AS29" s="283"/>
      <c r="AT29" s="283"/>
      <c r="AU29" s="283"/>
      <c r="AV29" s="283"/>
      <c r="AW29" s="285"/>
      <c r="AX29" s="285"/>
      <c r="AY29" s="286"/>
    </row>
    <row r="30" spans="1:51">
      <c r="A30" s="282"/>
      <c r="B30" s="283"/>
      <c r="C30" s="283"/>
      <c r="D30" s="283"/>
      <c r="E30" s="283"/>
      <c r="F30" s="283"/>
      <c r="G30" s="283"/>
      <c r="H30" s="283"/>
      <c r="I30" s="283"/>
      <c r="J30" s="283"/>
      <c r="K30" s="283"/>
      <c r="L30" s="283"/>
      <c r="M30" s="283"/>
      <c r="N30" s="283"/>
      <c r="O30" s="283"/>
      <c r="P30" s="283"/>
      <c r="Q30" s="283"/>
      <c r="R30" s="283"/>
      <c r="S30" s="283"/>
      <c r="T30" s="283"/>
      <c r="U30" s="283"/>
      <c r="V30" s="283"/>
      <c r="W30" s="283"/>
      <c r="X30" s="283"/>
      <c r="Y30" s="283"/>
      <c r="Z30" s="283"/>
      <c r="AA30" s="283"/>
      <c r="AB30" s="283"/>
      <c r="AC30" s="283"/>
      <c r="AD30" s="283"/>
      <c r="AE30" s="283"/>
      <c r="AF30" s="283"/>
      <c r="AG30" s="283"/>
      <c r="AH30" s="283"/>
      <c r="AI30" s="283"/>
      <c r="AJ30" s="283"/>
      <c r="AK30" s="283"/>
      <c r="AL30" s="283"/>
      <c r="AM30" s="283"/>
      <c r="AN30" s="283"/>
      <c r="AO30" s="283"/>
      <c r="AP30" s="283"/>
      <c r="AQ30" s="283"/>
      <c r="AR30" s="283"/>
      <c r="AS30" s="283"/>
      <c r="AT30" s="283"/>
      <c r="AU30" s="283"/>
      <c r="AV30" s="283"/>
      <c r="AW30" s="285"/>
      <c r="AX30" s="285"/>
      <c r="AY30" s="286"/>
    </row>
    <row r="31" spans="1:51">
      <c r="A31" s="282"/>
      <c r="B31" s="283"/>
      <c r="C31" s="283"/>
      <c r="D31" s="283"/>
      <c r="E31" s="283"/>
      <c r="F31" s="283"/>
      <c r="G31" s="283"/>
      <c r="H31" s="283"/>
      <c r="I31" s="283"/>
      <c r="J31" s="283"/>
      <c r="K31" s="283"/>
      <c r="L31" s="283"/>
      <c r="M31" s="283"/>
      <c r="N31" s="283"/>
      <c r="O31" s="283"/>
      <c r="P31" s="283"/>
      <c r="Q31" s="283"/>
      <c r="R31" s="283"/>
      <c r="S31" s="283"/>
      <c r="T31" s="283"/>
      <c r="U31" s="283"/>
      <c r="V31" s="283"/>
      <c r="W31" s="283"/>
      <c r="X31" s="283"/>
      <c r="Y31" s="283"/>
      <c r="Z31" s="283"/>
      <c r="AA31" s="283"/>
      <c r="AB31" s="283"/>
      <c r="AC31" s="283"/>
      <c r="AD31" s="283"/>
      <c r="AE31" s="283"/>
      <c r="AF31" s="283"/>
      <c r="AG31" s="283"/>
      <c r="AH31" s="283"/>
      <c r="AI31" s="283"/>
      <c r="AJ31" s="283"/>
      <c r="AK31" s="283"/>
      <c r="AL31" s="283"/>
      <c r="AM31" s="283"/>
      <c r="AN31" s="283"/>
      <c r="AO31" s="283"/>
      <c r="AP31" s="283"/>
      <c r="AQ31" s="283"/>
      <c r="AR31" s="283"/>
      <c r="AS31" s="283"/>
      <c r="AT31" s="283"/>
      <c r="AU31" s="283"/>
      <c r="AV31" s="283"/>
      <c r="AW31" s="285"/>
      <c r="AX31" s="285"/>
      <c r="AY31" s="286"/>
    </row>
    <row r="32" spans="1:51">
      <c r="A32" s="282"/>
      <c r="B32" s="283"/>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5"/>
      <c r="AX32" s="285"/>
      <c r="AY32" s="286"/>
    </row>
    <row r="33" spans="1:51" ht="15.75" thickBot="1">
      <c r="A33" s="287"/>
      <c r="B33" s="288"/>
      <c r="C33" s="288"/>
      <c r="D33" s="288"/>
      <c r="E33" s="288"/>
      <c r="F33" s="288"/>
      <c r="G33" s="288"/>
      <c r="H33" s="288"/>
      <c r="I33" s="288"/>
      <c r="J33" s="288"/>
      <c r="K33" s="288"/>
      <c r="L33" s="288"/>
      <c r="M33" s="288"/>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9"/>
      <c r="AX33" s="289"/>
      <c r="AY33" s="290"/>
    </row>
  </sheetData>
  <mergeCells count="12">
    <mergeCell ref="A1:E2"/>
    <mergeCell ref="F1:W2"/>
    <mergeCell ref="X1:Z2"/>
    <mergeCell ref="AA1:AN2"/>
    <mergeCell ref="AO1:AP1"/>
    <mergeCell ref="AT1:AU1"/>
    <mergeCell ref="AV1:AY1"/>
    <mergeCell ref="AO2:AP2"/>
    <mergeCell ref="AQ2:AS2"/>
    <mergeCell ref="AT2:AU2"/>
    <mergeCell ref="AV2:AY2"/>
    <mergeCell ref="AQ1:AS1"/>
  </mergeCells>
  <phoneticPr fontId="27"/>
  <pageMargins left="0.39370078740157483" right="0.39370078740157483" top="0.78740157480314965" bottom="0.39370078740157483" header="0.59055118110236227" footer="0.19685039370078741"/>
  <pageSetup paperSize="9" orientation="landscape" r:id="rId1"/>
  <headerFooter scaleWithDoc="0">
    <oddHeader>&amp;L&amp;"メイリオ,ボールド"&amp;9&amp;K00-049&amp;F&amp;R&amp;"メイリオ,ボールド"&amp;9&amp;K00-049&amp;A</oddHeader>
    <oddFooter>&amp;C&amp;"メイリオ,レギュラー"&amp;9&amp;P/&amp;N&amp;R&amp;"メイリオ,レギュラー"&amp;9出力日：&amp;D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T95"/>
  <sheetViews>
    <sheetView topLeftCell="A31" workbookViewId="0">
      <selection activeCell="G10" sqref="G10"/>
    </sheetView>
  </sheetViews>
  <sheetFormatPr defaultColWidth="2.7109375" defaultRowHeight="15" customHeight="1"/>
  <cols>
    <col min="1" max="1" width="2.7109375" style="21"/>
    <col min="2" max="48" width="2.7109375" style="17"/>
    <col min="49" max="49" width="2.7109375" style="21"/>
    <col min="50" max="16384" width="2.7109375" style="17"/>
  </cols>
  <sheetData>
    <row r="1" spans="1:72" s="114" customFormat="1" ht="18" customHeight="1">
      <c r="A1" s="710" t="s">
        <v>26</v>
      </c>
      <c r="B1" s="711"/>
      <c r="C1" s="711"/>
      <c r="D1" s="711"/>
      <c r="E1" s="712"/>
      <c r="F1" s="716" t="str">
        <f>IF(NOT(ISBLANK(表紙!N16)),表紙!N16,"")</f>
        <v>金型保守計画（改業務情報管理システム）</v>
      </c>
      <c r="G1" s="717"/>
      <c r="H1" s="717"/>
      <c r="I1" s="717"/>
      <c r="J1" s="717"/>
      <c r="K1" s="717"/>
      <c r="L1" s="717"/>
      <c r="M1" s="717"/>
      <c r="N1" s="717"/>
      <c r="O1" s="717"/>
      <c r="P1" s="717"/>
      <c r="Q1" s="717"/>
      <c r="R1" s="717"/>
      <c r="S1" s="717"/>
      <c r="T1" s="717"/>
      <c r="U1" s="717"/>
      <c r="V1" s="717"/>
      <c r="W1" s="717"/>
      <c r="X1" s="718"/>
      <c r="Y1" s="722" t="s">
        <v>99</v>
      </c>
      <c r="Z1" s="723"/>
      <c r="AA1" s="723"/>
      <c r="AB1" s="726" t="s">
        <v>106</v>
      </c>
      <c r="AC1" s="727"/>
      <c r="AD1" s="727"/>
      <c r="AE1" s="727"/>
      <c r="AF1" s="727"/>
      <c r="AG1" s="727"/>
      <c r="AH1" s="727"/>
      <c r="AI1" s="727"/>
      <c r="AJ1" s="727"/>
      <c r="AK1" s="727"/>
      <c r="AL1" s="727"/>
      <c r="AM1" s="727"/>
      <c r="AN1" s="728"/>
      <c r="AO1" s="732" t="s">
        <v>102</v>
      </c>
      <c r="AP1" s="733"/>
      <c r="AQ1" s="761" t="str">
        <f>IF(更新履歴!AQ1&lt;&gt;"",更新履歴!AQ1,"")</f>
        <v>采野</v>
      </c>
      <c r="AR1" s="762"/>
      <c r="AS1" s="763"/>
      <c r="AT1" s="694" t="s">
        <v>102</v>
      </c>
      <c r="AU1" s="695"/>
      <c r="AV1" s="759">
        <f>IF(更新履歴!AV1&lt;&gt;"",更新履歴!AV1,"")</f>
        <v>44574</v>
      </c>
      <c r="AW1" s="759"/>
      <c r="AX1" s="759"/>
      <c r="AY1" s="760"/>
    </row>
    <row r="2" spans="1:72" s="114" customFormat="1" ht="18" customHeight="1" thickBot="1">
      <c r="A2" s="753"/>
      <c r="B2" s="754"/>
      <c r="C2" s="754"/>
      <c r="D2" s="754"/>
      <c r="E2" s="755"/>
      <c r="F2" s="756"/>
      <c r="G2" s="757"/>
      <c r="H2" s="757"/>
      <c r="I2" s="757"/>
      <c r="J2" s="757"/>
      <c r="K2" s="757"/>
      <c r="L2" s="757"/>
      <c r="M2" s="757"/>
      <c r="N2" s="757"/>
      <c r="O2" s="757"/>
      <c r="P2" s="757"/>
      <c r="Q2" s="757"/>
      <c r="R2" s="757"/>
      <c r="S2" s="757"/>
      <c r="T2" s="757"/>
      <c r="U2" s="757"/>
      <c r="V2" s="757"/>
      <c r="W2" s="757"/>
      <c r="X2" s="758"/>
      <c r="Y2" s="724"/>
      <c r="Z2" s="725"/>
      <c r="AA2" s="725"/>
      <c r="AB2" s="729"/>
      <c r="AC2" s="730"/>
      <c r="AD2" s="730"/>
      <c r="AE2" s="730"/>
      <c r="AF2" s="730"/>
      <c r="AG2" s="730"/>
      <c r="AH2" s="730"/>
      <c r="AI2" s="730"/>
      <c r="AJ2" s="730"/>
      <c r="AK2" s="730"/>
      <c r="AL2" s="730"/>
      <c r="AM2" s="730"/>
      <c r="AN2" s="731"/>
      <c r="AO2" s="698" t="s">
        <v>110</v>
      </c>
      <c r="AP2" s="699"/>
      <c r="AQ2" s="700"/>
      <c r="AR2" s="701"/>
      <c r="AS2" s="702"/>
      <c r="AT2" s="703" t="s">
        <v>103</v>
      </c>
      <c r="AU2" s="704"/>
      <c r="AV2" s="736"/>
      <c r="AW2" s="736"/>
      <c r="AX2" s="736"/>
      <c r="AY2" s="737"/>
    </row>
    <row r="3" spans="1:72" ht="15" customHeight="1">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50"/>
      <c r="AF3" s="50"/>
      <c r="AG3" s="50"/>
      <c r="AH3" s="50"/>
      <c r="AI3" s="50"/>
      <c r="AJ3" s="50"/>
      <c r="AK3" s="50"/>
      <c r="AL3" s="50"/>
      <c r="AM3" s="51"/>
      <c r="AN3" s="51"/>
      <c r="AO3" s="50"/>
      <c r="AP3" s="50"/>
      <c r="AQ3" s="50"/>
      <c r="AR3" s="50"/>
      <c r="AS3" s="50"/>
      <c r="AT3" s="50"/>
      <c r="AU3" s="50"/>
      <c r="AV3" s="50"/>
      <c r="AW3" s="76"/>
      <c r="AX3" s="76"/>
      <c r="AY3" s="108"/>
      <c r="AZ3" s="21"/>
      <c r="BA3" s="21"/>
      <c r="BB3" s="21"/>
      <c r="BC3" s="21"/>
      <c r="BD3" s="21"/>
      <c r="BE3" s="21"/>
      <c r="BF3" s="21"/>
      <c r="BG3" s="21"/>
      <c r="BH3" s="21"/>
      <c r="BI3" s="21"/>
      <c r="BJ3" s="21"/>
      <c r="BK3" s="21"/>
      <c r="BL3" s="21"/>
      <c r="BM3" s="21"/>
      <c r="BN3" s="21"/>
      <c r="BO3" s="21"/>
      <c r="BP3" s="21"/>
      <c r="BQ3" s="21"/>
      <c r="BR3" s="21"/>
      <c r="BS3" s="21"/>
      <c r="BT3" s="21"/>
    </row>
    <row r="4" spans="1:72" ht="15" customHeight="1">
      <c r="A4" s="691" t="str">
        <f>$BA4&amp;"."</f>
        <v>1.</v>
      </c>
      <c r="B4" s="691"/>
      <c r="C4" s="39" t="s">
        <v>123</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102"/>
      <c r="AF4" s="102"/>
      <c r="AG4" s="102"/>
      <c r="AH4" s="102"/>
      <c r="AI4" s="102"/>
      <c r="AJ4" s="102"/>
      <c r="AK4" s="102"/>
      <c r="AL4" s="102"/>
      <c r="AM4" s="102"/>
      <c r="AN4" s="102"/>
      <c r="AO4" s="102"/>
      <c r="AP4" s="102"/>
      <c r="AQ4" s="102"/>
      <c r="AR4" s="102"/>
      <c r="AS4" s="102"/>
      <c r="AT4" s="102"/>
      <c r="AU4" s="102"/>
      <c r="AV4" s="102"/>
      <c r="AX4" s="21"/>
      <c r="AY4" s="62"/>
      <c r="AZ4" s="21"/>
      <c r="BA4" s="195">
        <f>BA3+1</f>
        <v>1</v>
      </c>
      <c r="BB4" s="32"/>
      <c r="BC4" s="32"/>
      <c r="BD4" s="32"/>
      <c r="BG4" s="228" t="str">
        <f t="shared" ref="BG4:BG67" ca="1" si="0">IF($BA4&lt;&gt;"",IF(MID(_xlfn.FORMULATEXT($BA4),SEARCH("[",_xlfn.FORMULATEXT($BA4))+1,SEARCH("]",_xlfn.FORMULATEXT($BA4))-(SEARCH("[",_xlfn.FORMULATEXT($BA4))+1))="-1","",1),"")</f>
        <v/>
      </c>
      <c r="BH4" s="267" t="str">
        <f t="shared" ref="BH4:BH67" ca="1" si="1">IF($BB4&lt;&gt;"",IF(MID(_xlfn.FORMULATEXT($BB4),SEARCH("[",_xlfn.FORMULATEXT($BB4))+1,SEARCH("]",_xlfn.FORMULATEXT($BB4))-(SEARCH("[",_xlfn.FORMULATEXT($BB4))+1))="-1","",1),"")</f>
        <v/>
      </c>
      <c r="BI4" s="267" t="str">
        <f t="shared" ref="BI4:BI67" ca="1" si="2">IF($BC4&lt;&gt;"",IF(MID(_xlfn.FORMULATEXT($BC4),SEARCH("[",_xlfn.FORMULATEXT($BC4))+1,SEARCH("]",_xlfn.FORMULATEXT($BC4))-(SEARCH("[",_xlfn.FORMULATEXT($BC4))+1))="-1","",1),"")</f>
        <v/>
      </c>
      <c r="BJ4" s="267" t="str">
        <f t="shared" ref="BJ4:BJ67" ca="1" si="3">IF($BD4&lt;&gt;"",IF(MID(_xlfn.FORMULATEXT($BD4),SEARCH("[",_xlfn.FORMULATEXT($BD4))+1,SEARCH("]",_xlfn.FORMULATEXT($BD4))-(SEARCH("[",_xlfn.FORMULATEXT($BD4))+1))="-1","",1),"")</f>
        <v/>
      </c>
      <c r="BK4" s="267" t="str">
        <f t="shared" ref="BK4:BK67" ca="1" si="4">IF($BE4&lt;&gt;"",IF(MID(_xlfn.FORMULATEXT($BE4),SEARCH("[",_xlfn.FORMULATEXT($BE4))+1,SEARCH("]",_xlfn.FORMULATEXT($BE4))-(SEARCH("[",_xlfn.FORMULATEXT($BE4))+1))="-1","",1),"")</f>
        <v/>
      </c>
      <c r="BL4" s="229" t="str">
        <f t="shared" ref="BL4:BL67" ca="1" si="5">IF($BF4&lt;&gt;"",IF(MID(_xlfn.FORMULATEXT($BF4),SEARCH("[",_xlfn.FORMULATEXT($BF4))+1,SEARCH("]",_xlfn.FORMULATEXT($BF4))-(SEARCH("[",_xlfn.FORMULATEXT($BF4))+1))="-1","",1),"")</f>
        <v/>
      </c>
      <c r="BM4" s="21"/>
      <c r="BN4" s="21"/>
      <c r="BO4" s="21"/>
      <c r="BP4" s="21"/>
      <c r="BQ4" s="21"/>
      <c r="BR4" s="21"/>
      <c r="BS4" s="21"/>
      <c r="BT4" s="21"/>
    </row>
    <row r="5" spans="1:72" ht="15" customHeight="1">
      <c r="A5" s="53"/>
      <c r="B5" s="39"/>
      <c r="C5" s="39" t="s">
        <v>56</v>
      </c>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102"/>
      <c r="AF5" s="102"/>
      <c r="AG5" s="102"/>
      <c r="AH5" s="102"/>
      <c r="AI5" s="102"/>
      <c r="AJ5" s="102"/>
      <c r="AK5" s="102"/>
      <c r="AL5" s="102"/>
      <c r="AM5" s="102"/>
      <c r="AN5" s="102"/>
      <c r="AO5" s="102"/>
      <c r="AP5" s="102"/>
      <c r="AQ5" s="102"/>
      <c r="AR5" s="102"/>
      <c r="AS5" s="102"/>
      <c r="AT5" s="102"/>
      <c r="AU5" s="102"/>
      <c r="AV5" s="102"/>
      <c r="AX5" s="21"/>
      <c r="AY5" s="62"/>
      <c r="AZ5" s="21"/>
      <c r="BA5" s="201">
        <f t="shared" ref="BA5:BB38" si="6">BA4</f>
        <v>1</v>
      </c>
      <c r="BB5" s="32"/>
      <c r="BC5" s="32"/>
      <c r="BD5" s="32"/>
      <c r="BG5" s="228" t="str">
        <f t="shared" ca="1" si="0"/>
        <v/>
      </c>
      <c r="BH5" s="267" t="str">
        <f t="shared" ca="1" si="1"/>
        <v/>
      </c>
      <c r="BI5" s="267" t="str">
        <f t="shared" ca="1" si="2"/>
        <v/>
      </c>
      <c r="BJ5" s="267" t="str">
        <f t="shared" ca="1" si="3"/>
        <v/>
      </c>
      <c r="BK5" s="267" t="str">
        <f t="shared" ca="1" si="4"/>
        <v/>
      </c>
      <c r="BL5" s="229" t="str">
        <f t="shared" ca="1" si="5"/>
        <v/>
      </c>
      <c r="BM5" s="21"/>
      <c r="BN5" s="21"/>
      <c r="BO5" s="21"/>
      <c r="BP5" s="21"/>
      <c r="BQ5" s="21"/>
      <c r="BR5" s="21"/>
      <c r="BS5" s="21"/>
      <c r="BT5" s="21"/>
    </row>
    <row r="6" spans="1:72" ht="15" customHeight="1">
      <c r="A6" s="53"/>
      <c r="B6" s="39"/>
      <c r="C6" s="100" t="s">
        <v>58</v>
      </c>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102"/>
      <c r="AF6" s="102"/>
      <c r="AG6" s="102"/>
      <c r="AH6" s="102"/>
      <c r="AI6" s="102"/>
      <c r="AJ6" s="102"/>
      <c r="AK6" s="102"/>
      <c r="AL6" s="102"/>
      <c r="AM6" s="102"/>
      <c r="AN6" s="102"/>
      <c r="AO6" s="102"/>
      <c r="AP6" s="102"/>
      <c r="AQ6" s="102"/>
      <c r="AR6" s="102"/>
      <c r="AS6" s="102"/>
      <c r="AT6" s="102"/>
      <c r="AU6" s="102"/>
      <c r="AV6" s="102"/>
      <c r="AX6" s="21"/>
      <c r="AY6" s="62"/>
      <c r="AZ6" s="21"/>
      <c r="BA6" s="201">
        <f t="shared" si="6"/>
        <v>1</v>
      </c>
      <c r="BB6" s="32"/>
      <c r="BC6" s="32"/>
      <c r="BD6" s="32"/>
      <c r="BG6" s="228" t="str">
        <f t="shared" ca="1" si="0"/>
        <v/>
      </c>
      <c r="BH6" s="267" t="str">
        <f t="shared" ca="1" si="1"/>
        <v/>
      </c>
      <c r="BI6" s="267" t="str">
        <f t="shared" ca="1" si="2"/>
        <v/>
      </c>
      <c r="BJ6" s="267" t="str">
        <f t="shared" ca="1" si="3"/>
        <v/>
      </c>
      <c r="BK6" s="267" t="str">
        <f t="shared" ca="1" si="4"/>
        <v/>
      </c>
      <c r="BL6" s="229" t="str">
        <f t="shared" ca="1" si="5"/>
        <v/>
      </c>
      <c r="BM6" s="21"/>
      <c r="BN6" s="21"/>
      <c r="BO6" s="21"/>
      <c r="BP6" s="21"/>
      <c r="BQ6" s="21"/>
      <c r="BR6" s="21"/>
      <c r="BS6" s="21"/>
      <c r="BT6" s="21"/>
    </row>
    <row r="7" spans="1:72" s="22" customFormat="1" ht="15" customHeight="1">
      <c r="A7" s="27"/>
      <c r="B7" s="58"/>
      <c r="C7" s="58"/>
      <c r="D7" s="291" t="s">
        <v>60</v>
      </c>
      <c r="E7" s="292"/>
      <c r="F7" s="292"/>
      <c r="G7" s="292" t="s">
        <v>61</v>
      </c>
      <c r="H7" s="292"/>
      <c r="I7" s="292"/>
      <c r="J7" s="292"/>
      <c r="K7" s="292"/>
      <c r="L7" s="292"/>
      <c r="M7" s="292"/>
      <c r="N7" s="292"/>
      <c r="O7" s="292" t="s">
        <v>39</v>
      </c>
      <c r="P7" s="292"/>
      <c r="Q7" s="292"/>
      <c r="R7" s="292"/>
      <c r="S7" s="292"/>
      <c r="T7" s="292"/>
      <c r="U7" s="292"/>
      <c r="V7" s="292"/>
      <c r="W7" s="292"/>
      <c r="X7" s="292"/>
      <c r="Y7" s="292"/>
      <c r="Z7" s="292"/>
      <c r="AA7" s="292" t="s">
        <v>45</v>
      </c>
      <c r="AB7" s="292"/>
      <c r="AC7" s="292"/>
      <c r="AD7" s="292"/>
      <c r="AE7" s="292"/>
      <c r="AF7" s="292"/>
      <c r="AG7" s="292"/>
      <c r="AH7" s="292"/>
      <c r="AI7" s="292"/>
      <c r="AJ7" s="292"/>
      <c r="AK7" s="292"/>
      <c r="AL7" s="292"/>
      <c r="AM7" s="292"/>
      <c r="AN7" s="292"/>
      <c r="AO7" s="292"/>
      <c r="AP7" s="292"/>
      <c r="AQ7" s="292"/>
      <c r="AR7" s="292"/>
      <c r="AS7" s="292"/>
      <c r="AT7" s="292"/>
      <c r="AU7" s="292"/>
      <c r="AV7" s="292"/>
      <c r="AW7" s="292"/>
      <c r="AX7" s="293"/>
      <c r="AY7" s="116"/>
      <c r="AZ7" s="23"/>
      <c r="BA7" s="201">
        <f t="shared" si="6"/>
        <v>1</v>
      </c>
      <c r="BB7" s="32"/>
      <c r="BC7" s="32"/>
      <c r="BD7" s="32"/>
      <c r="BE7" s="17"/>
      <c r="BF7" s="17"/>
      <c r="BG7" s="228" t="str">
        <f t="shared" ca="1" si="0"/>
        <v/>
      </c>
      <c r="BH7" s="267" t="str">
        <f t="shared" ca="1" si="1"/>
        <v/>
      </c>
      <c r="BI7" s="267" t="str">
        <f t="shared" ca="1" si="2"/>
        <v/>
      </c>
      <c r="BJ7" s="267" t="str">
        <f t="shared" ca="1" si="3"/>
        <v/>
      </c>
      <c r="BK7" s="267" t="str">
        <f t="shared" ca="1" si="4"/>
        <v/>
      </c>
      <c r="BL7" s="229" t="str">
        <f t="shared" ca="1" si="5"/>
        <v/>
      </c>
    </row>
    <row r="8" spans="1:72" s="22" customFormat="1" ht="15" customHeight="1">
      <c r="A8" s="27"/>
      <c r="B8" s="58"/>
      <c r="C8" s="58"/>
      <c r="D8" s="139" t="s">
        <v>57</v>
      </c>
      <c r="E8" s="140"/>
      <c r="F8" s="141"/>
      <c r="G8" s="256" t="s">
        <v>0</v>
      </c>
      <c r="H8" s="257"/>
      <c r="I8" s="257"/>
      <c r="J8" s="257"/>
      <c r="K8" s="257"/>
      <c r="L8" s="401"/>
      <c r="M8" s="401"/>
      <c r="N8" s="397"/>
      <c r="O8" s="152" t="s">
        <v>0</v>
      </c>
      <c r="P8" s="140"/>
      <c r="Q8" s="140"/>
      <c r="R8" s="140"/>
      <c r="S8" s="140"/>
      <c r="T8" s="140"/>
      <c r="U8" s="140"/>
      <c r="V8" s="140"/>
      <c r="W8" s="140"/>
      <c r="X8" s="140"/>
      <c r="Y8" s="140"/>
      <c r="Z8" s="141"/>
      <c r="AA8" s="152"/>
      <c r="AB8" s="140"/>
      <c r="AC8" s="140"/>
      <c r="AD8" s="140"/>
      <c r="AE8" s="140"/>
      <c r="AF8" s="140"/>
      <c r="AG8" s="140"/>
      <c r="AH8" s="140"/>
      <c r="AI8" s="140"/>
      <c r="AJ8" s="140"/>
      <c r="AK8" s="140"/>
      <c r="AL8" s="140"/>
      <c r="AM8" s="140"/>
      <c r="AN8" s="140"/>
      <c r="AO8" s="140"/>
      <c r="AP8" s="140"/>
      <c r="AQ8" s="140"/>
      <c r="AR8" s="140"/>
      <c r="AS8" s="140"/>
      <c r="AT8" s="140"/>
      <c r="AU8" s="140"/>
      <c r="AV8" s="140"/>
      <c r="AW8" s="140"/>
      <c r="AX8" s="155"/>
      <c r="AY8" s="116"/>
      <c r="AZ8" s="23"/>
      <c r="BA8" s="201">
        <f t="shared" si="6"/>
        <v>1</v>
      </c>
      <c r="BB8" s="32"/>
      <c r="BC8" s="32"/>
      <c r="BD8" s="32"/>
      <c r="BE8" s="17"/>
      <c r="BF8" s="17"/>
      <c r="BG8" s="228" t="str">
        <f t="shared" ca="1" si="0"/>
        <v/>
      </c>
      <c r="BH8" s="267" t="str">
        <f t="shared" ca="1" si="1"/>
        <v/>
      </c>
      <c r="BI8" s="267" t="str">
        <f t="shared" ca="1" si="2"/>
        <v/>
      </c>
      <c r="BJ8" s="267" t="str">
        <f t="shared" ca="1" si="3"/>
        <v/>
      </c>
      <c r="BK8" s="267" t="str">
        <f t="shared" ca="1" si="4"/>
        <v/>
      </c>
      <c r="BL8" s="229" t="str">
        <f t="shared" ca="1" si="5"/>
        <v/>
      </c>
    </row>
    <row r="9" spans="1:72" s="22" customFormat="1" ht="15" customHeight="1">
      <c r="A9" s="27"/>
      <c r="B9" s="58"/>
      <c r="C9" s="58"/>
      <c r="D9" s="142" t="s">
        <v>66</v>
      </c>
      <c r="E9" s="143"/>
      <c r="F9" s="144"/>
      <c r="G9" s="254" t="s">
        <v>95</v>
      </c>
      <c r="H9" s="255"/>
      <c r="I9" s="255"/>
      <c r="J9" s="255"/>
      <c r="K9" s="255"/>
      <c r="L9" s="399"/>
      <c r="M9" s="399"/>
      <c r="N9" s="400"/>
      <c r="O9" s="153" t="s">
        <v>96</v>
      </c>
      <c r="P9" s="143"/>
      <c r="Q9" s="143"/>
      <c r="R9" s="143"/>
      <c r="S9" s="143"/>
      <c r="T9" s="143"/>
      <c r="U9" s="143"/>
      <c r="V9" s="143"/>
      <c r="W9" s="143"/>
      <c r="X9" s="143"/>
      <c r="Y9" s="143"/>
      <c r="Z9" s="144"/>
      <c r="AA9" s="153"/>
      <c r="AB9" s="143"/>
      <c r="AC9" s="143"/>
      <c r="AD9" s="143"/>
      <c r="AE9" s="143"/>
      <c r="AF9" s="143"/>
      <c r="AG9" s="143"/>
      <c r="AH9" s="143"/>
      <c r="AI9" s="143"/>
      <c r="AJ9" s="143"/>
      <c r="AK9" s="143"/>
      <c r="AL9" s="143"/>
      <c r="AM9" s="143"/>
      <c r="AN9" s="143"/>
      <c r="AO9" s="143"/>
      <c r="AP9" s="143"/>
      <c r="AQ9" s="143"/>
      <c r="AR9" s="143"/>
      <c r="AS9" s="143"/>
      <c r="AT9" s="143"/>
      <c r="AU9" s="143"/>
      <c r="AV9" s="143"/>
      <c r="AW9" s="143"/>
      <c r="AX9" s="156"/>
      <c r="AY9" s="116"/>
      <c r="AZ9" s="23"/>
      <c r="BA9" s="201">
        <f t="shared" si="6"/>
        <v>1</v>
      </c>
      <c r="BB9" s="32"/>
      <c r="BC9" s="32"/>
      <c r="BD9" s="32"/>
      <c r="BE9" s="17"/>
      <c r="BF9" s="17"/>
      <c r="BG9" s="228" t="str">
        <f t="shared" ca="1" si="0"/>
        <v/>
      </c>
      <c r="BH9" s="267" t="str">
        <f t="shared" ca="1" si="1"/>
        <v/>
      </c>
      <c r="BI9" s="267" t="str">
        <f t="shared" ca="1" si="2"/>
        <v/>
      </c>
      <c r="BJ9" s="267" t="str">
        <f t="shared" ca="1" si="3"/>
        <v/>
      </c>
      <c r="BK9" s="267" t="str">
        <f t="shared" ca="1" si="4"/>
        <v/>
      </c>
      <c r="BL9" s="229" t="str">
        <f t="shared" ca="1" si="5"/>
        <v/>
      </c>
    </row>
    <row r="10" spans="1:72" s="22" customFormat="1" ht="15" customHeight="1">
      <c r="A10" s="27"/>
      <c r="B10" s="58"/>
      <c r="C10" s="58"/>
      <c r="D10" s="142" t="s">
        <v>67</v>
      </c>
      <c r="E10" s="143"/>
      <c r="F10" s="144"/>
      <c r="G10" s="254" t="s">
        <v>0</v>
      </c>
      <c r="H10" s="255"/>
      <c r="I10" s="255"/>
      <c r="J10" s="255"/>
      <c r="K10" s="255"/>
      <c r="L10" s="399"/>
      <c r="M10" s="399"/>
      <c r="N10" s="400"/>
      <c r="O10" s="153" t="s">
        <v>0</v>
      </c>
      <c r="P10" s="143"/>
      <c r="Q10" s="143"/>
      <c r="R10" s="143"/>
      <c r="S10" s="143"/>
      <c r="T10" s="143"/>
      <c r="U10" s="143"/>
      <c r="V10" s="143"/>
      <c r="W10" s="143"/>
      <c r="X10" s="143"/>
      <c r="Y10" s="143"/>
      <c r="Z10" s="144"/>
      <c r="AA10" s="15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56"/>
      <c r="AY10" s="116"/>
      <c r="AZ10" s="23"/>
      <c r="BA10" s="201">
        <f t="shared" si="6"/>
        <v>1</v>
      </c>
      <c r="BB10" s="32"/>
      <c r="BC10" s="32"/>
      <c r="BD10" s="32"/>
      <c r="BE10" s="17"/>
      <c r="BF10" s="17"/>
      <c r="BG10" s="228" t="str">
        <f t="shared" ca="1" si="0"/>
        <v/>
      </c>
      <c r="BH10" s="267" t="str">
        <f t="shared" ca="1" si="1"/>
        <v/>
      </c>
      <c r="BI10" s="267" t="str">
        <f t="shared" ca="1" si="2"/>
        <v/>
      </c>
      <c r="BJ10" s="267" t="str">
        <f t="shared" ca="1" si="3"/>
        <v/>
      </c>
      <c r="BK10" s="267" t="str">
        <f t="shared" ca="1" si="4"/>
        <v/>
      </c>
      <c r="BL10" s="229" t="str">
        <f t="shared" ca="1" si="5"/>
        <v/>
      </c>
    </row>
    <row r="11" spans="1:72" s="22" customFormat="1" ht="15" customHeight="1">
      <c r="A11" s="27"/>
      <c r="B11" s="58"/>
      <c r="C11" s="58"/>
      <c r="D11" s="145" t="s">
        <v>68</v>
      </c>
      <c r="E11" s="146"/>
      <c r="F11" s="147"/>
      <c r="G11" s="254" t="s">
        <v>124</v>
      </c>
      <c r="H11" s="255"/>
      <c r="I11" s="255"/>
      <c r="J11" s="255"/>
      <c r="K11" s="255"/>
      <c r="L11" s="399"/>
      <c r="M11" s="399"/>
      <c r="N11" s="400"/>
      <c r="O11" s="153"/>
      <c r="P11" s="143"/>
      <c r="Q11" s="143"/>
      <c r="R11" s="143"/>
      <c r="S11" s="143"/>
      <c r="T11" s="143"/>
      <c r="U11" s="143"/>
      <c r="V11" s="143"/>
      <c r="W11" s="143"/>
      <c r="X11" s="143"/>
      <c r="Y11" s="143"/>
      <c r="Z11" s="144"/>
      <c r="AA11" s="15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56"/>
      <c r="AY11" s="116"/>
      <c r="AZ11" s="23"/>
      <c r="BA11" s="201">
        <f t="shared" si="6"/>
        <v>1</v>
      </c>
      <c r="BB11" s="32"/>
      <c r="BC11" s="32"/>
      <c r="BD11" s="32"/>
      <c r="BE11" s="17"/>
      <c r="BF11" s="17"/>
      <c r="BG11" s="228" t="str">
        <f t="shared" ca="1" si="0"/>
        <v/>
      </c>
      <c r="BH11" s="267" t="str">
        <f t="shared" ca="1" si="1"/>
        <v/>
      </c>
      <c r="BI11" s="267" t="str">
        <f t="shared" ca="1" si="2"/>
        <v/>
      </c>
      <c r="BJ11" s="267" t="str">
        <f t="shared" ca="1" si="3"/>
        <v/>
      </c>
      <c r="BK11" s="267" t="str">
        <f t="shared" ca="1" si="4"/>
        <v/>
      </c>
      <c r="BL11" s="229" t="str">
        <f t="shared" ca="1" si="5"/>
        <v/>
      </c>
    </row>
    <row r="12" spans="1:72" s="22" customFormat="1" ht="15" customHeight="1">
      <c r="A12" s="27"/>
      <c r="B12" s="58"/>
      <c r="C12" s="58"/>
      <c r="D12" s="142" t="s">
        <v>69</v>
      </c>
      <c r="E12" s="143"/>
      <c r="F12" s="144"/>
      <c r="G12" s="254" t="s">
        <v>62</v>
      </c>
      <c r="H12" s="255"/>
      <c r="I12" s="255"/>
      <c r="J12" s="255"/>
      <c r="K12" s="255"/>
      <c r="L12" s="399"/>
      <c r="M12" s="399"/>
      <c r="N12" s="400"/>
      <c r="O12" s="153" t="s">
        <v>59</v>
      </c>
      <c r="P12" s="143"/>
      <c r="Q12" s="143"/>
      <c r="R12" s="143"/>
      <c r="S12" s="143"/>
      <c r="T12" s="143"/>
      <c r="U12" s="143"/>
      <c r="V12" s="143"/>
      <c r="W12" s="143"/>
      <c r="X12" s="143"/>
      <c r="Y12" s="143"/>
      <c r="Z12" s="144"/>
      <c r="AA12" s="15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56"/>
      <c r="AY12" s="116"/>
      <c r="AZ12" s="23"/>
      <c r="BA12" s="201">
        <f t="shared" si="6"/>
        <v>1</v>
      </c>
      <c r="BB12" s="32"/>
      <c r="BC12" s="32"/>
      <c r="BD12" s="32"/>
      <c r="BE12" s="17"/>
      <c r="BF12" s="17"/>
      <c r="BG12" s="228" t="str">
        <f t="shared" ca="1" si="0"/>
        <v/>
      </c>
      <c r="BH12" s="267" t="str">
        <f t="shared" ca="1" si="1"/>
        <v/>
      </c>
      <c r="BI12" s="267" t="str">
        <f t="shared" ca="1" si="2"/>
        <v/>
      </c>
      <c r="BJ12" s="267" t="str">
        <f t="shared" ca="1" si="3"/>
        <v/>
      </c>
      <c r="BK12" s="267" t="str">
        <f t="shared" ca="1" si="4"/>
        <v/>
      </c>
      <c r="BL12" s="229" t="str">
        <f t="shared" ca="1" si="5"/>
        <v/>
      </c>
    </row>
    <row r="13" spans="1:72" s="22" customFormat="1" ht="15" customHeight="1">
      <c r="A13" s="27"/>
      <c r="B13" s="58"/>
      <c r="C13" s="58"/>
      <c r="D13" s="142" t="s">
        <v>63</v>
      </c>
      <c r="E13" s="143"/>
      <c r="F13" s="144"/>
      <c r="G13" s="254" t="s">
        <v>62</v>
      </c>
      <c r="H13" s="255"/>
      <c r="I13" s="255"/>
      <c r="J13" s="255"/>
      <c r="K13" s="255"/>
      <c r="L13" s="399"/>
      <c r="M13" s="399"/>
      <c r="N13" s="400"/>
      <c r="O13" s="153" t="s">
        <v>646</v>
      </c>
      <c r="P13" s="143"/>
      <c r="Q13" s="143"/>
      <c r="R13" s="143"/>
      <c r="S13" s="143"/>
      <c r="T13" s="143"/>
      <c r="U13" s="143"/>
      <c r="V13" s="143"/>
      <c r="W13" s="143"/>
      <c r="X13" s="143"/>
      <c r="Y13" s="143"/>
      <c r="Z13" s="144"/>
      <c r="AA13" s="15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56"/>
      <c r="AY13" s="116"/>
      <c r="AZ13" s="23"/>
      <c r="BA13" s="201">
        <f t="shared" si="6"/>
        <v>1</v>
      </c>
      <c r="BB13" s="32"/>
      <c r="BC13" s="32"/>
      <c r="BD13" s="32"/>
      <c r="BE13" s="17"/>
      <c r="BF13" s="17"/>
      <c r="BG13" s="228" t="str">
        <f t="shared" ca="1" si="0"/>
        <v/>
      </c>
      <c r="BH13" s="267" t="str">
        <f t="shared" ca="1" si="1"/>
        <v/>
      </c>
      <c r="BI13" s="267" t="str">
        <f t="shared" ca="1" si="2"/>
        <v/>
      </c>
      <c r="BJ13" s="267" t="str">
        <f t="shared" ca="1" si="3"/>
        <v/>
      </c>
      <c r="BK13" s="267" t="str">
        <f t="shared" ca="1" si="4"/>
        <v/>
      </c>
      <c r="BL13" s="229" t="str">
        <f t="shared" ca="1" si="5"/>
        <v/>
      </c>
    </row>
    <row r="14" spans="1:72" s="22" customFormat="1" ht="15" customHeight="1">
      <c r="A14" s="27"/>
      <c r="B14" s="58"/>
      <c r="C14" s="58"/>
      <c r="D14" s="142" t="s">
        <v>70</v>
      </c>
      <c r="E14" s="143"/>
      <c r="F14" s="144"/>
      <c r="G14" s="254" t="s">
        <v>0</v>
      </c>
      <c r="H14" s="255"/>
      <c r="I14" s="255"/>
      <c r="J14" s="255"/>
      <c r="K14" s="255"/>
      <c r="L14" s="399"/>
      <c r="M14" s="399"/>
      <c r="N14" s="400"/>
      <c r="O14" s="153" t="s">
        <v>0</v>
      </c>
      <c r="P14" s="143"/>
      <c r="Q14" s="143"/>
      <c r="R14" s="143"/>
      <c r="S14" s="143"/>
      <c r="T14" s="143"/>
      <c r="U14" s="143"/>
      <c r="V14" s="143"/>
      <c r="W14" s="143"/>
      <c r="X14" s="143"/>
      <c r="Y14" s="143"/>
      <c r="Z14" s="144"/>
      <c r="AA14" s="15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56"/>
      <c r="AY14" s="116"/>
      <c r="AZ14" s="23"/>
      <c r="BA14" s="201">
        <f t="shared" si="6"/>
        <v>1</v>
      </c>
      <c r="BB14" s="32"/>
      <c r="BC14" s="32"/>
      <c r="BD14" s="32"/>
      <c r="BE14" s="17"/>
      <c r="BF14" s="17"/>
      <c r="BG14" s="228" t="str">
        <f t="shared" ca="1" si="0"/>
        <v/>
      </c>
      <c r="BH14" s="267" t="str">
        <f t="shared" ca="1" si="1"/>
        <v/>
      </c>
      <c r="BI14" s="267" t="str">
        <f t="shared" ca="1" si="2"/>
        <v/>
      </c>
      <c r="BJ14" s="267" t="str">
        <f t="shared" ca="1" si="3"/>
        <v/>
      </c>
      <c r="BK14" s="267" t="str">
        <f t="shared" ca="1" si="4"/>
        <v/>
      </c>
      <c r="BL14" s="229" t="str">
        <f t="shared" ca="1" si="5"/>
        <v/>
      </c>
    </row>
    <row r="15" spans="1:72" s="22" customFormat="1" ht="15" customHeight="1">
      <c r="A15" s="27"/>
      <c r="B15" s="58"/>
      <c r="C15" s="58"/>
      <c r="D15" s="514" t="s">
        <v>71</v>
      </c>
      <c r="E15" s="515"/>
      <c r="F15" s="516"/>
      <c r="G15" s="254" t="s">
        <v>125</v>
      </c>
      <c r="H15" s="255"/>
      <c r="I15" s="255"/>
      <c r="J15" s="255"/>
      <c r="K15" s="255"/>
      <c r="L15" s="399"/>
      <c r="M15" s="399"/>
      <c r="N15" s="400"/>
      <c r="O15" s="153" t="s">
        <v>648</v>
      </c>
      <c r="P15" s="143"/>
      <c r="Q15" s="143"/>
      <c r="R15" s="143"/>
      <c r="S15" s="143"/>
      <c r="T15" s="143"/>
      <c r="U15" s="143"/>
      <c r="V15" s="143"/>
      <c r="W15" s="143"/>
      <c r="X15" s="143"/>
      <c r="Y15" s="143"/>
      <c r="Z15" s="144"/>
      <c r="AA15" s="15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56"/>
      <c r="AY15" s="116"/>
      <c r="AZ15" s="23"/>
      <c r="BA15" s="201">
        <f t="shared" si="6"/>
        <v>1</v>
      </c>
      <c r="BB15" s="32"/>
      <c r="BC15" s="32"/>
      <c r="BD15" s="32"/>
      <c r="BE15" s="17"/>
      <c r="BF15" s="17"/>
      <c r="BG15" s="228" t="str">
        <f t="shared" ca="1" si="0"/>
        <v/>
      </c>
      <c r="BH15" s="267" t="str">
        <f t="shared" ca="1" si="1"/>
        <v/>
      </c>
      <c r="BI15" s="267" t="str">
        <f t="shared" ca="1" si="2"/>
        <v/>
      </c>
      <c r="BJ15" s="267" t="str">
        <f t="shared" ca="1" si="3"/>
        <v/>
      </c>
      <c r="BK15" s="267" t="str">
        <f t="shared" ca="1" si="4"/>
        <v/>
      </c>
      <c r="BL15" s="229" t="str">
        <f t="shared" ca="1" si="5"/>
        <v/>
      </c>
    </row>
    <row r="16" spans="1:72" s="22" customFormat="1" ht="15" customHeight="1">
      <c r="A16" s="27"/>
      <c r="B16" s="58"/>
      <c r="C16" s="58"/>
      <c r="D16" s="517"/>
      <c r="E16" s="148"/>
      <c r="F16" s="518"/>
      <c r="G16" s="254" t="s">
        <v>639</v>
      </c>
      <c r="H16" s="255"/>
      <c r="I16" s="255"/>
      <c r="J16" s="255"/>
      <c r="K16" s="255"/>
      <c r="L16" s="399"/>
      <c r="M16" s="399"/>
      <c r="N16" s="400"/>
      <c r="O16" s="153" t="s">
        <v>640</v>
      </c>
      <c r="P16" s="143"/>
      <c r="Q16" s="143"/>
      <c r="R16" s="143"/>
      <c r="S16" s="143"/>
      <c r="T16" s="143"/>
      <c r="U16" s="143"/>
      <c r="V16" s="143"/>
      <c r="W16" s="143"/>
      <c r="X16" s="143"/>
      <c r="Y16" s="143"/>
      <c r="Z16" s="144"/>
      <c r="AA16" s="15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56"/>
      <c r="AY16" s="116"/>
      <c r="AZ16" s="23"/>
      <c r="BA16" s="201">
        <f t="shared" si="6"/>
        <v>1</v>
      </c>
      <c r="BB16" s="32"/>
      <c r="BC16" s="32"/>
      <c r="BD16" s="32"/>
      <c r="BE16" s="17"/>
      <c r="BF16" s="17"/>
      <c r="BG16" s="228" t="str">
        <f t="shared" ca="1" si="0"/>
        <v/>
      </c>
      <c r="BH16" s="267" t="str">
        <f t="shared" ca="1" si="1"/>
        <v/>
      </c>
      <c r="BI16" s="267" t="str">
        <f t="shared" ca="1" si="2"/>
        <v/>
      </c>
      <c r="BJ16" s="267" t="str">
        <f t="shared" ca="1" si="3"/>
        <v/>
      </c>
      <c r="BK16" s="267" t="str">
        <f t="shared" ca="1" si="4"/>
        <v/>
      </c>
      <c r="BL16" s="229" t="str">
        <f t="shared" ca="1" si="5"/>
        <v/>
      </c>
    </row>
    <row r="17" spans="1:64" s="22" customFormat="1" ht="15" customHeight="1">
      <c r="A17" s="27"/>
      <c r="B17" s="58"/>
      <c r="C17" s="58"/>
      <c r="D17" s="142" t="s">
        <v>72</v>
      </c>
      <c r="E17" s="143"/>
      <c r="F17" s="144"/>
      <c r="G17" s="398" t="s">
        <v>62</v>
      </c>
      <c r="H17" s="399"/>
      <c r="I17" s="399"/>
      <c r="J17" s="399"/>
      <c r="K17" s="399"/>
      <c r="L17" s="399"/>
      <c r="M17" s="399"/>
      <c r="N17" s="400"/>
      <c r="O17" s="153" t="s">
        <v>647</v>
      </c>
      <c r="P17" s="143"/>
      <c r="Q17" s="143"/>
      <c r="R17" s="143"/>
      <c r="S17" s="143"/>
      <c r="T17" s="143"/>
      <c r="U17" s="143"/>
      <c r="V17" s="143"/>
      <c r="W17" s="143"/>
      <c r="X17" s="143"/>
      <c r="Y17" s="143"/>
      <c r="Z17" s="144"/>
      <c r="AA17" s="15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56"/>
      <c r="AY17" s="116"/>
      <c r="AZ17" s="23"/>
      <c r="BA17" s="201">
        <f t="shared" si="6"/>
        <v>1</v>
      </c>
      <c r="BB17" s="32"/>
      <c r="BC17" s="32"/>
      <c r="BD17" s="32"/>
      <c r="BE17" s="17"/>
      <c r="BF17" s="17"/>
      <c r="BG17" s="228" t="str">
        <f t="shared" ca="1" si="0"/>
        <v/>
      </c>
      <c r="BH17" s="267" t="str">
        <f t="shared" ca="1" si="1"/>
        <v/>
      </c>
      <c r="BI17" s="267" t="str">
        <f t="shared" ca="1" si="2"/>
        <v/>
      </c>
      <c r="BJ17" s="267" t="str">
        <f t="shared" ca="1" si="3"/>
        <v/>
      </c>
      <c r="BK17" s="267" t="str">
        <f t="shared" ca="1" si="4"/>
        <v/>
      </c>
      <c r="BL17" s="229" t="str">
        <f t="shared" ca="1" si="5"/>
        <v/>
      </c>
    </row>
    <row r="18" spans="1:64" s="22" customFormat="1" ht="15" customHeight="1">
      <c r="A18" s="27"/>
      <c r="B18" s="58"/>
      <c r="C18" s="58"/>
      <c r="D18" s="142" t="s">
        <v>64</v>
      </c>
      <c r="E18" s="143"/>
      <c r="F18" s="144"/>
      <c r="G18" s="398" t="s">
        <v>126</v>
      </c>
      <c r="H18" s="399"/>
      <c r="I18" s="399"/>
      <c r="J18" s="399"/>
      <c r="K18" s="399"/>
      <c r="L18" s="399"/>
      <c r="M18" s="399"/>
      <c r="N18" s="400"/>
      <c r="O18" s="153"/>
      <c r="P18" s="143"/>
      <c r="Q18" s="143"/>
      <c r="R18" s="143"/>
      <c r="S18" s="143"/>
      <c r="T18" s="143"/>
      <c r="U18" s="143"/>
      <c r="V18" s="143"/>
      <c r="W18" s="143"/>
      <c r="X18" s="143"/>
      <c r="Y18" s="143"/>
      <c r="Z18" s="144"/>
      <c r="AA18" s="15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56"/>
      <c r="AY18" s="116"/>
      <c r="AZ18" s="23"/>
      <c r="BA18" s="201">
        <f t="shared" si="6"/>
        <v>1</v>
      </c>
      <c r="BB18" s="32"/>
      <c r="BC18" s="32"/>
      <c r="BD18" s="32"/>
      <c r="BE18" s="17"/>
      <c r="BF18" s="17"/>
      <c r="BG18" s="228" t="str">
        <f t="shared" ca="1" si="0"/>
        <v/>
      </c>
      <c r="BH18" s="267" t="str">
        <f t="shared" ca="1" si="1"/>
        <v/>
      </c>
      <c r="BI18" s="267" t="str">
        <f t="shared" ca="1" si="2"/>
        <v/>
      </c>
      <c r="BJ18" s="267" t="str">
        <f t="shared" ca="1" si="3"/>
        <v/>
      </c>
      <c r="BK18" s="267" t="str">
        <f t="shared" ca="1" si="4"/>
        <v/>
      </c>
      <c r="BL18" s="229" t="str">
        <f t="shared" ca="1" si="5"/>
        <v/>
      </c>
    </row>
    <row r="19" spans="1:64" s="22" customFormat="1" ht="15" customHeight="1">
      <c r="A19" s="27"/>
      <c r="B19" s="58"/>
      <c r="C19" s="58"/>
      <c r="D19" s="145" t="s">
        <v>65</v>
      </c>
      <c r="E19" s="146"/>
      <c r="F19" s="147"/>
      <c r="G19" s="398" t="s">
        <v>127</v>
      </c>
      <c r="H19" s="399"/>
      <c r="I19" s="399"/>
      <c r="J19" s="399"/>
      <c r="K19" s="399"/>
      <c r="L19" s="399"/>
      <c r="M19" s="399"/>
      <c r="N19" s="400"/>
      <c r="O19" s="153"/>
      <c r="P19" s="143"/>
      <c r="Q19" s="143"/>
      <c r="R19" s="143"/>
      <c r="S19" s="143"/>
      <c r="T19" s="143"/>
      <c r="U19" s="143"/>
      <c r="V19" s="143"/>
      <c r="W19" s="143"/>
      <c r="X19" s="143"/>
      <c r="Y19" s="143"/>
      <c r="Z19" s="144"/>
      <c r="AA19" s="15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56"/>
      <c r="AY19" s="116"/>
      <c r="AZ19" s="23"/>
      <c r="BA19" s="201">
        <f t="shared" si="6"/>
        <v>1</v>
      </c>
      <c r="BB19" s="32"/>
      <c r="BC19" s="32"/>
      <c r="BD19" s="32"/>
      <c r="BE19" s="17"/>
      <c r="BF19" s="17"/>
      <c r="BG19" s="228" t="str">
        <f t="shared" ca="1" si="0"/>
        <v/>
      </c>
      <c r="BH19" s="267" t="str">
        <f t="shared" ca="1" si="1"/>
        <v/>
      </c>
      <c r="BI19" s="267" t="str">
        <f t="shared" ca="1" si="2"/>
        <v/>
      </c>
      <c r="BJ19" s="267" t="str">
        <f t="shared" ca="1" si="3"/>
        <v/>
      </c>
      <c r="BK19" s="267" t="str">
        <f t="shared" ca="1" si="4"/>
        <v/>
      </c>
      <c r="BL19" s="229" t="str">
        <f t="shared" ca="1" si="5"/>
        <v/>
      </c>
    </row>
    <row r="20" spans="1:64" s="22" customFormat="1" ht="15" customHeight="1">
      <c r="A20" s="27"/>
      <c r="B20" s="58"/>
      <c r="C20" s="58"/>
      <c r="D20" s="149" t="s">
        <v>73</v>
      </c>
      <c r="E20" s="150"/>
      <c r="F20" s="151"/>
      <c r="G20" s="404" t="s">
        <v>62</v>
      </c>
      <c r="H20" s="405"/>
      <c r="I20" s="405"/>
      <c r="J20" s="405"/>
      <c r="K20" s="405"/>
      <c r="L20" s="405"/>
      <c r="M20" s="405"/>
      <c r="N20" s="406"/>
      <c r="O20" s="154" t="s">
        <v>107</v>
      </c>
      <c r="P20" s="150"/>
      <c r="Q20" s="150"/>
      <c r="R20" s="150"/>
      <c r="S20" s="150"/>
      <c r="T20" s="150"/>
      <c r="U20" s="150"/>
      <c r="V20" s="150"/>
      <c r="W20" s="150"/>
      <c r="X20" s="150"/>
      <c r="Y20" s="150"/>
      <c r="Z20" s="151"/>
      <c r="AA20" s="154"/>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7"/>
      <c r="AY20" s="116"/>
      <c r="AZ20" s="23"/>
      <c r="BA20" s="201">
        <f t="shared" si="6"/>
        <v>1</v>
      </c>
      <c r="BB20" s="32"/>
      <c r="BC20" s="32"/>
      <c r="BD20" s="32"/>
      <c r="BE20" s="17"/>
      <c r="BF20" s="17"/>
      <c r="BG20" s="228" t="str">
        <f t="shared" ca="1" si="0"/>
        <v/>
      </c>
      <c r="BH20" s="267" t="str">
        <f t="shared" ca="1" si="1"/>
        <v/>
      </c>
      <c r="BI20" s="267" t="str">
        <f t="shared" ca="1" si="2"/>
        <v/>
      </c>
      <c r="BJ20" s="267" t="str">
        <f t="shared" ca="1" si="3"/>
        <v/>
      </c>
      <c r="BK20" s="267" t="str">
        <f t="shared" ca="1" si="4"/>
        <v/>
      </c>
      <c r="BL20" s="229" t="str">
        <f t="shared" ca="1" si="5"/>
        <v/>
      </c>
    </row>
    <row r="21" spans="1:64" s="22" customFormat="1" ht="15" customHeight="1">
      <c r="A21" s="27"/>
      <c r="B21" s="58"/>
      <c r="C21" s="58"/>
      <c r="AV21" s="58"/>
      <c r="AW21" s="19"/>
      <c r="AX21" s="19"/>
      <c r="AY21" s="116"/>
      <c r="AZ21" s="23"/>
      <c r="BA21" s="201">
        <f t="shared" si="6"/>
        <v>1</v>
      </c>
      <c r="BB21" s="32"/>
      <c r="BC21" s="32"/>
      <c r="BD21" s="32"/>
      <c r="BE21" s="17"/>
      <c r="BF21" s="17"/>
      <c r="BG21" s="228" t="str">
        <f t="shared" ca="1" si="0"/>
        <v/>
      </c>
      <c r="BH21" s="267" t="str">
        <f t="shared" ca="1" si="1"/>
        <v/>
      </c>
      <c r="BI21" s="267" t="str">
        <f t="shared" ca="1" si="2"/>
        <v/>
      </c>
      <c r="BJ21" s="267" t="str">
        <f t="shared" ca="1" si="3"/>
        <v/>
      </c>
      <c r="BK21" s="267" t="str">
        <f t="shared" ca="1" si="4"/>
        <v/>
      </c>
      <c r="BL21" s="229" t="str">
        <f t="shared" ca="1" si="5"/>
        <v/>
      </c>
    </row>
    <row r="22" spans="1:64" s="22" customFormat="1" ht="15" customHeight="1">
      <c r="A22" s="27"/>
      <c r="B22" s="58"/>
      <c r="C22" s="58"/>
      <c r="AV22" s="58"/>
      <c r="AW22" s="19"/>
      <c r="AX22" s="19"/>
      <c r="AY22" s="116"/>
      <c r="AZ22" s="23"/>
      <c r="BA22" s="201">
        <f t="shared" si="6"/>
        <v>1</v>
      </c>
      <c r="BB22" s="32"/>
      <c r="BC22" s="32"/>
      <c r="BD22" s="32"/>
      <c r="BE22" s="17"/>
      <c r="BF22" s="17"/>
      <c r="BG22" s="228" t="str">
        <f t="shared" ca="1" si="0"/>
        <v/>
      </c>
      <c r="BH22" s="267" t="str">
        <f t="shared" ca="1" si="1"/>
        <v/>
      </c>
      <c r="BI22" s="267" t="str">
        <f t="shared" ca="1" si="2"/>
        <v/>
      </c>
      <c r="BJ22" s="267" t="str">
        <f t="shared" ca="1" si="3"/>
        <v/>
      </c>
      <c r="BK22" s="267" t="str">
        <f t="shared" ca="1" si="4"/>
        <v/>
      </c>
      <c r="BL22" s="229" t="str">
        <f t="shared" ca="1" si="5"/>
        <v/>
      </c>
    </row>
    <row r="23" spans="1:64" s="22" customFormat="1" ht="15" customHeight="1">
      <c r="A23" s="27"/>
      <c r="B23" s="58"/>
      <c r="C23" s="58"/>
      <c r="AV23" s="58"/>
      <c r="AW23" s="19"/>
      <c r="AX23" s="19"/>
      <c r="AY23" s="116"/>
      <c r="AZ23" s="23"/>
      <c r="BA23" s="201">
        <f t="shared" si="6"/>
        <v>1</v>
      </c>
      <c r="BB23" s="32"/>
      <c r="BC23" s="32"/>
      <c r="BD23" s="32"/>
      <c r="BE23" s="17"/>
      <c r="BF23" s="17"/>
      <c r="BG23" s="228" t="str">
        <f t="shared" ca="1" si="0"/>
        <v/>
      </c>
      <c r="BH23" s="267" t="str">
        <f t="shared" ca="1" si="1"/>
        <v/>
      </c>
      <c r="BI23" s="267" t="str">
        <f t="shared" ca="1" si="2"/>
        <v/>
      </c>
      <c r="BJ23" s="267" t="str">
        <f t="shared" ca="1" si="3"/>
        <v/>
      </c>
      <c r="BK23" s="267" t="str">
        <f t="shared" ca="1" si="4"/>
        <v/>
      </c>
      <c r="BL23" s="229" t="str">
        <f t="shared" ca="1" si="5"/>
        <v/>
      </c>
    </row>
    <row r="24" spans="1:64" s="22" customFormat="1" ht="15" customHeight="1">
      <c r="A24" s="27"/>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19"/>
      <c r="AX24" s="19"/>
      <c r="AY24" s="116"/>
      <c r="AZ24" s="23"/>
      <c r="BA24" s="201">
        <f t="shared" si="6"/>
        <v>1</v>
      </c>
      <c r="BB24" s="32"/>
      <c r="BC24" s="32"/>
      <c r="BD24" s="32"/>
      <c r="BE24" s="17"/>
      <c r="BF24" s="17"/>
      <c r="BG24" s="228" t="str">
        <f t="shared" ca="1" si="0"/>
        <v/>
      </c>
      <c r="BH24" s="267" t="str">
        <f t="shared" ca="1" si="1"/>
        <v/>
      </c>
      <c r="BI24" s="267" t="str">
        <f t="shared" ca="1" si="2"/>
        <v/>
      </c>
      <c r="BJ24" s="267" t="str">
        <f t="shared" ca="1" si="3"/>
        <v/>
      </c>
      <c r="BK24" s="267" t="str">
        <f t="shared" ca="1" si="4"/>
        <v/>
      </c>
      <c r="BL24" s="229" t="str">
        <f t="shared" ca="1" si="5"/>
        <v/>
      </c>
    </row>
    <row r="25" spans="1:64" s="22" customFormat="1" ht="15" customHeight="1">
      <c r="A25" s="27"/>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19"/>
      <c r="AX25" s="19"/>
      <c r="AY25" s="116"/>
      <c r="AZ25" s="23"/>
      <c r="BA25" s="201">
        <f t="shared" si="6"/>
        <v>1</v>
      </c>
      <c r="BB25" s="32"/>
      <c r="BC25" s="32"/>
      <c r="BD25" s="32"/>
      <c r="BE25" s="17"/>
      <c r="BF25" s="17"/>
      <c r="BG25" s="228" t="str">
        <f t="shared" ca="1" si="0"/>
        <v/>
      </c>
      <c r="BH25" s="267" t="str">
        <f t="shared" ca="1" si="1"/>
        <v/>
      </c>
      <c r="BI25" s="267" t="str">
        <f t="shared" ca="1" si="2"/>
        <v/>
      </c>
      <c r="BJ25" s="267" t="str">
        <f t="shared" ca="1" si="3"/>
        <v/>
      </c>
      <c r="BK25" s="267" t="str">
        <f t="shared" ca="1" si="4"/>
        <v/>
      </c>
      <c r="BL25" s="229" t="str">
        <f t="shared" ca="1" si="5"/>
        <v/>
      </c>
    </row>
    <row r="26" spans="1:64" s="22" customFormat="1" ht="15" customHeight="1">
      <c r="A26" s="27"/>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19"/>
      <c r="AX26" s="19"/>
      <c r="AY26" s="116"/>
      <c r="AZ26" s="23"/>
      <c r="BA26" s="201">
        <f t="shared" si="6"/>
        <v>1</v>
      </c>
      <c r="BB26" s="32"/>
      <c r="BC26" s="32"/>
      <c r="BD26" s="32"/>
      <c r="BE26" s="17"/>
      <c r="BF26" s="17"/>
      <c r="BG26" s="228" t="str">
        <f t="shared" ca="1" si="0"/>
        <v/>
      </c>
      <c r="BH26" s="267" t="str">
        <f t="shared" ca="1" si="1"/>
        <v/>
      </c>
      <c r="BI26" s="267" t="str">
        <f t="shared" ca="1" si="2"/>
        <v/>
      </c>
      <c r="BJ26" s="267" t="str">
        <f t="shared" ca="1" si="3"/>
        <v/>
      </c>
      <c r="BK26" s="267" t="str">
        <f t="shared" ca="1" si="4"/>
        <v/>
      </c>
      <c r="BL26" s="229" t="str">
        <f t="shared" ca="1" si="5"/>
        <v/>
      </c>
    </row>
    <row r="27" spans="1:64" s="22" customFormat="1" ht="15" customHeight="1">
      <c r="A27" s="27"/>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19"/>
      <c r="AX27" s="19"/>
      <c r="AY27" s="116"/>
      <c r="AZ27" s="23"/>
      <c r="BA27" s="201">
        <f t="shared" si="6"/>
        <v>1</v>
      </c>
      <c r="BB27" s="32"/>
      <c r="BC27" s="32"/>
      <c r="BD27" s="32"/>
      <c r="BE27" s="17"/>
      <c r="BF27" s="17"/>
      <c r="BG27" s="228" t="str">
        <f t="shared" ca="1" si="0"/>
        <v/>
      </c>
      <c r="BH27" s="267" t="str">
        <f t="shared" ca="1" si="1"/>
        <v/>
      </c>
      <c r="BI27" s="267" t="str">
        <f t="shared" ca="1" si="2"/>
        <v/>
      </c>
      <c r="BJ27" s="267" t="str">
        <f t="shared" ca="1" si="3"/>
        <v/>
      </c>
      <c r="BK27" s="267" t="str">
        <f t="shared" ca="1" si="4"/>
        <v/>
      </c>
      <c r="BL27" s="229" t="str">
        <f t="shared" ca="1" si="5"/>
        <v/>
      </c>
    </row>
    <row r="28" spans="1:64" s="22" customFormat="1" ht="15" customHeight="1">
      <c r="A28" s="27"/>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19"/>
      <c r="AX28" s="19"/>
      <c r="AY28" s="116"/>
      <c r="AZ28" s="23"/>
      <c r="BA28" s="201">
        <f t="shared" si="6"/>
        <v>1</v>
      </c>
      <c r="BB28" s="32"/>
      <c r="BC28" s="32"/>
      <c r="BD28" s="32"/>
      <c r="BE28" s="17"/>
      <c r="BF28" s="17"/>
      <c r="BG28" s="228" t="str">
        <f t="shared" ca="1" si="0"/>
        <v/>
      </c>
      <c r="BH28" s="267" t="str">
        <f t="shared" ca="1" si="1"/>
        <v/>
      </c>
      <c r="BI28" s="267" t="str">
        <f t="shared" ca="1" si="2"/>
        <v/>
      </c>
      <c r="BJ28" s="267" t="str">
        <f t="shared" ca="1" si="3"/>
        <v/>
      </c>
      <c r="BK28" s="267" t="str">
        <f t="shared" ca="1" si="4"/>
        <v/>
      </c>
      <c r="BL28" s="229" t="str">
        <f t="shared" ca="1" si="5"/>
        <v/>
      </c>
    </row>
    <row r="29" spans="1:64" s="22" customFormat="1" ht="15" customHeight="1">
      <c r="A29" s="27"/>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19"/>
      <c r="AX29" s="19"/>
      <c r="AY29" s="116"/>
      <c r="AZ29" s="23"/>
      <c r="BA29" s="201">
        <f t="shared" si="6"/>
        <v>1</v>
      </c>
      <c r="BB29" s="32"/>
      <c r="BC29" s="32"/>
      <c r="BD29" s="32"/>
      <c r="BE29" s="17"/>
      <c r="BF29" s="17"/>
      <c r="BG29" s="228" t="str">
        <f t="shared" ca="1" si="0"/>
        <v/>
      </c>
      <c r="BH29" s="267" t="str">
        <f t="shared" ca="1" si="1"/>
        <v/>
      </c>
      <c r="BI29" s="267" t="str">
        <f t="shared" ca="1" si="2"/>
        <v/>
      </c>
      <c r="BJ29" s="267" t="str">
        <f t="shared" ca="1" si="3"/>
        <v/>
      </c>
      <c r="BK29" s="267" t="str">
        <f t="shared" ca="1" si="4"/>
        <v/>
      </c>
      <c r="BL29" s="229" t="str">
        <f t="shared" ca="1" si="5"/>
        <v/>
      </c>
    </row>
    <row r="30" spans="1:64" s="22" customFormat="1" ht="15" customHeight="1">
      <c r="A30" s="27"/>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19"/>
      <c r="AX30" s="19"/>
      <c r="AY30" s="116"/>
      <c r="AZ30" s="23"/>
      <c r="BA30" s="201">
        <f t="shared" si="6"/>
        <v>1</v>
      </c>
      <c r="BB30" s="32"/>
      <c r="BC30" s="32"/>
      <c r="BD30" s="32"/>
      <c r="BE30" s="17"/>
      <c r="BF30" s="17"/>
      <c r="BG30" s="228" t="str">
        <f t="shared" ca="1" si="0"/>
        <v/>
      </c>
      <c r="BH30" s="267" t="str">
        <f t="shared" ca="1" si="1"/>
        <v/>
      </c>
      <c r="BI30" s="267" t="str">
        <f t="shared" ca="1" si="2"/>
        <v/>
      </c>
      <c r="BJ30" s="267" t="str">
        <f t="shared" ca="1" si="3"/>
        <v/>
      </c>
      <c r="BK30" s="267" t="str">
        <f t="shared" ca="1" si="4"/>
        <v/>
      </c>
      <c r="BL30" s="229" t="str">
        <f t="shared" ca="1" si="5"/>
        <v/>
      </c>
    </row>
    <row r="31" spans="1:64" s="22" customFormat="1" ht="15" customHeight="1">
      <c r="A31" s="27"/>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19"/>
      <c r="AX31" s="19"/>
      <c r="AY31" s="116"/>
      <c r="AZ31" s="23"/>
      <c r="BA31" s="201">
        <f t="shared" si="6"/>
        <v>1</v>
      </c>
      <c r="BB31" s="32"/>
      <c r="BC31" s="32"/>
      <c r="BD31" s="32"/>
      <c r="BE31" s="17"/>
      <c r="BF31" s="17"/>
      <c r="BG31" s="228" t="str">
        <f t="shared" ca="1" si="0"/>
        <v/>
      </c>
      <c r="BH31" s="267" t="str">
        <f t="shared" ca="1" si="1"/>
        <v/>
      </c>
      <c r="BI31" s="267" t="str">
        <f t="shared" ca="1" si="2"/>
        <v/>
      </c>
      <c r="BJ31" s="267" t="str">
        <f t="shared" ca="1" si="3"/>
        <v/>
      </c>
      <c r="BK31" s="267" t="str">
        <f t="shared" ca="1" si="4"/>
        <v/>
      </c>
      <c r="BL31" s="229" t="str">
        <f t="shared" ca="1" si="5"/>
        <v/>
      </c>
    </row>
    <row r="32" spans="1:64" s="22" customFormat="1" ht="15" customHeight="1">
      <c r="A32" s="27"/>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19"/>
      <c r="AX32" s="19"/>
      <c r="AY32" s="116"/>
      <c r="AZ32" s="23"/>
      <c r="BA32" s="201">
        <f t="shared" si="6"/>
        <v>1</v>
      </c>
      <c r="BB32" s="32"/>
      <c r="BC32" s="32"/>
      <c r="BD32" s="32"/>
      <c r="BE32" s="17"/>
      <c r="BF32" s="17"/>
      <c r="BG32" s="228" t="str">
        <f t="shared" ca="1" si="0"/>
        <v/>
      </c>
      <c r="BH32" s="267" t="str">
        <f t="shared" ca="1" si="1"/>
        <v/>
      </c>
      <c r="BI32" s="267" t="str">
        <f t="shared" ca="1" si="2"/>
        <v/>
      </c>
      <c r="BJ32" s="267" t="str">
        <f t="shared" ca="1" si="3"/>
        <v/>
      </c>
      <c r="BK32" s="267" t="str">
        <f t="shared" ca="1" si="4"/>
        <v/>
      </c>
      <c r="BL32" s="229" t="str">
        <f t="shared" ca="1" si="5"/>
        <v/>
      </c>
    </row>
    <row r="33" spans="1:64" s="22" customFormat="1" ht="15" customHeight="1" thickBot="1">
      <c r="A33" s="30"/>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8"/>
      <c r="AX33" s="118"/>
      <c r="AY33" s="119"/>
      <c r="AZ33" s="23"/>
      <c r="BA33" s="201">
        <f t="shared" si="6"/>
        <v>1</v>
      </c>
      <c r="BB33" s="32"/>
      <c r="BC33" s="32"/>
      <c r="BD33" s="32"/>
      <c r="BE33" s="17"/>
      <c r="BF33" s="17"/>
      <c r="BG33" s="228" t="str">
        <f t="shared" ca="1" si="0"/>
        <v/>
      </c>
      <c r="BH33" s="267" t="str">
        <f t="shared" ca="1" si="1"/>
        <v/>
      </c>
      <c r="BI33" s="267" t="str">
        <f t="shared" ca="1" si="2"/>
        <v/>
      </c>
      <c r="BJ33" s="267" t="str">
        <f t="shared" ca="1" si="3"/>
        <v/>
      </c>
      <c r="BK33" s="267" t="str">
        <f t="shared" ca="1" si="4"/>
        <v/>
      </c>
      <c r="BL33" s="229" t="str">
        <f t="shared" ca="1" si="5"/>
        <v/>
      </c>
    </row>
    <row r="34" spans="1:64" s="22" customFormat="1" ht="15" customHeight="1">
      <c r="A34" s="24"/>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1"/>
      <c r="AX34" s="121"/>
      <c r="AY34" s="122"/>
      <c r="AZ34" s="23"/>
      <c r="BA34" s="201">
        <f t="shared" si="6"/>
        <v>1</v>
      </c>
      <c r="BB34" s="32"/>
      <c r="BC34" s="32"/>
      <c r="BD34" s="32"/>
      <c r="BE34" s="17"/>
      <c r="BF34" s="17"/>
      <c r="BG34" s="228" t="str">
        <f t="shared" ca="1" si="0"/>
        <v/>
      </c>
      <c r="BH34" s="267" t="str">
        <f t="shared" ca="1" si="1"/>
        <v/>
      </c>
      <c r="BI34" s="267" t="str">
        <f t="shared" ca="1" si="2"/>
        <v/>
      </c>
      <c r="BJ34" s="267" t="str">
        <f t="shared" ca="1" si="3"/>
        <v/>
      </c>
      <c r="BK34" s="267" t="str">
        <f t="shared" ca="1" si="4"/>
        <v/>
      </c>
      <c r="BL34" s="229" t="str">
        <f t="shared" ca="1" si="5"/>
        <v/>
      </c>
    </row>
    <row r="35" spans="1:64" s="22" customFormat="1" ht="15" customHeight="1">
      <c r="A35" s="692" t="str">
        <f>$BA35&amp;"."</f>
        <v>2.</v>
      </c>
      <c r="B35" s="693"/>
      <c r="C35" s="58" t="s">
        <v>128</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19"/>
      <c r="AX35" s="41"/>
      <c r="AY35" s="116"/>
      <c r="AZ35" s="23"/>
      <c r="BA35" s="195">
        <f>BA34+1</f>
        <v>2</v>
      </c>
      <c r="BB35" s="32"/>
      <c r="BC35" s="32"/>
      <c r="BD35" s="32"/>
      <c r="BE35" s="17"/>
      <c r="BF35" s="17"/>
      <c r="BG35" s="228" t="str">
        <f t="shared" ca="1" si="0"/>
        <v/>
      </c>
      <c r="BH35" s="267" t="str">
        <f t="shared" ca="1" si="1"/>
        <v/>
      </c>
      <c r="BI35" s="267" t="str">
        <f t="shared" ca="1" si="2"/>
        <v/>
      </c>
      <c r="BJ35" s="267" t="str">
        <f t="shared" ca="1" si="3"/>
        <v/>
      </c>
      <c r="BK35" s="267" t="str">
        <f t="shared" ca="1" si="4"/>
        <v/>
      </c>
      <c r="BL35" s="229" t="str">
        <f t="shared" ca="1" si="5"/>
        <v/>
      </c>
    </row>
    <row r="36" spans="1:64" s="22" customFormat="1" ht="15" customHeight="1">
      <c r="A36" s="27"/>
      <c r="B36" s="28"/>
      <c r="C36" s="28" t="s">
        <v>76</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18"/>
      <c r="AX36" s="18"/>
      <c r="AY36" s="123"/>
      <c r="BA36" s="201">
        <f t="shared" si="6"/>
        <v>2</v>
      </c>
      <c r="BB36" s="32"/>
      <c r="BC36" s="32"/>
      <c r="BD36" s="32"/>
      <c r="BE36" s="17"/>
      <c r="BF36" s="17"/>
      <c r="BG36" s="228" t="str">
        <f t="shared" ca="1" si="0"/>
        <v/>
      </c>
      <c r="BH36" s="267" t="str">
        <f t="shared" ca="1" si="1"/>
        <v/>
      </c>
      <c r="BI36" s="267" t="str">
        <f t="shared" ca="1" si="2"/>
        <v/>
      </c>
      <c r="BJ36" s="267" t="str">
        <f t="shared" ca="1" si="3"/>
        <v/>
      </c>
      <c r="BK36" s="267" t="str">
        <f t="shared" ca="1" si="4"/>
        <v/>
      </c>
      <c r="BL36" s="229" t="str">
        <f t="shared" ca="1" si="5"/>
        <v/>
      </c>
    </row>
    <row r="37" spans="1:64" s="22" customFormat="1" ht="15" customHeight="1">
      <c r="A37" s="692" t="str">
        <f>$BA37&amp;"."&amp;$BB37&amp;"."</f>
        <v>2.1.</v>
      </c>
      <c r="B37" s="693"/>
      <c r="C37" s="693"/>
      <c r="D37" s="28" t="s">
        <v>79</v>
      </c>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18"/>
      <c r="AX37" s="18"/>
      <c r="AY37" s="123"/>
      <c r="BA37" s="201">
        <f t="shared" si="6"/>
        <v>2</v>
      </c>
      <c r="BB37" s="195">
        <f>BB36+1</f>
        <v>1</v>
      </c>
      <c r="BC37" s="32"/>
      <c r="BD37" s="32"/>
      <c r="BE37" s="17"/>
      <c r="BF37" s="17"/>
      <c r="BG37" s="228" t="str">
        <f t="shared" ca="1" si="0"/>
        <v/>
      </c>
      <c r="BH37" s="267" t="str">
        <f t="shared" ca="1" si="1"/>
        <v/>
      </c>
      <c r="BI37" s="267" t="str">
        <f t="shared" ca="1" si="2"/>
        <v/>
      </c>
      <c r="BJ37" s="267" t="str">
        <f t="shared" ca="1" si="3"/>
        <v/>
      </c>
      <c r="BK37" s="267" t="str">
        <f t="shared" ca="1" si="4"/>
        <v/>
      </c>
      <c r="BL37" s="229" t="str">
        <f t="shared" ca="1" si="5"/>
        <v/>
      </c>
    </row>
    <row r="38" spans="1:64" s="22" customFormat="1" ht="15" customHeight="1">
      <c r="A38" s="27"/>
      <c r="B38" s="28"/>
      <c r="C38" s="28"/>
      <c r="D38" s="28"/>
      <c r="E38" s="28"/>
      <c r="F38" s="28" t="s">
        <v>77</v>
      </c>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18"/>
      <c r="AX38" s="18"/>
      <c r="AY38" s="123"/>
      <c r="BA38" s="201">
        <f t="shared" si="6"/>
        <v>2</v>
      </c>
      <c r="BB38" s="201">
        <f t="shared" si="6"/>
        <v>1</v>
      </c>
      <c r="BC38" s="32"/>
      <c r="BD38" s="32"/>
      <c r="BE38" s="17"/>
      <c r="BF38" s="17"/>
      <c r="BG38" s="228" t="str">
        <f t="shared" ca="1" si="0"/>
        <v/>
      </c>
      <c r="BH38" s="267" t="str">
        <f t="shared" ca="1" si="1"/>
        <v/>
      </c>
      <c r="BI38" s="267" t="str">
        <f t="shared" ca="1" si="2"/>
        <v/>
      </c>
      <c r="BJ38" s="267" t="str">
        <f t="shared" ca="1" si="3"/>
        <v/>
      </c>
      <c r="BK38" s="267" t="str">
        <f t="shared" ca="1" si="4"/>
        <v/>
      </c>
      <c r="BL38" s="229" t="str">
        <f t="shared" ca="1" si="5"/>
        <v/>
      </c>
    </row>
    <row r="39" spans="1:64" s="22" customFormat="1" ht="15" customHeight="1">
      <c r="A39" s="27"/>
      <c r="B39" s="28"/>
      <c r="C39" s="28"/>
      <c r="D39" s="28"/>
      <c r="E39" s="28"/>
      <c r="F39" s="746" t="s">
        <v>46</v>
      </c>
      <c r="G39" s="747"/>
      <c r="H39" s="748"/>
      <c r="I39" s="752" t="s">
        <v>78</v>
      </c>
      <c r="J39" s="750"/>
      <c r="K39" s="750"/>
      <c r="L39" s="750"/>
      <c r="M39" s="750"/>
      <c r="N39" s="750"/>
      <c r="O39" s="750"/>
      <c r="P39" s="751"/>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18"/>
      <c r="AX39" s="18"/>
      <c r="AY39" s="123"/>
      <c r="BA39" s="201">
        <f t="shared" ref="BA39:BC54" si="7">BA38</f>
        <v>2</v>
      </c>
      <c r="BB39" s="201">
        <f t="shared" si="7"/>
        <v>1</v>
      </c>
      <c r="BC39" s="32"/>
      <c r="BD39" s="32"/>
      <c r="BE39" s="17"/>
      <c r="BF39" s="17"/>
      <c r="BG39" s="228" t="str">
        <f t="shared" ca="1" si="0"/>
        <v/>
      </c>
      <c r="BH39" s="267" t="str">
        <f t="shared" ca="1" si="1"/>
        <v/>
      </c>
      <c r="BI39" s="267" t="str">
        <f t="shared" ca="1" si="2"/>
        <v/>
      </c>
      <c r="BJ39" s="267" t="str">
        <f t="shared" ca="1" si="3"/>
        <v/>
      </c>
      <c r="BK39" s="267" t="str">
        <f t="shared" ca="1" si="4"/>
        <v/>
      </c>
      <c r="BL39" s="229" t="str">
        <f t="shared" ca="1" si="5"/>
        <v/>
      </c>
    </row>
    <row r="40" spans="1:64" s="22" customFormat="1" ht="15" customHeight="1">
      <c r="A40" s="27"/>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18"/>
      <c r="AX40" s="18"/>
      <c r="AY40" s="123"/>
      <c r="BA40" s="201">
        <f t="shared" si="7"/>
        <v>2</v>
      </c>
      <c r="BB40" s="201">
        <f t="shared" si="7"/>
        <v>1</v>
      </c>
      <c r="BC40" s="32"/>
      <c r="BD40" s="32"/>
      <c r="BE40" s="17"/>
      <c r="BF40" s="17"/>
      <c r="BG40" s="228" t="str">
        <f t="shared" ca="1" si="0"/>
        <v/>
      </c>
      <c r="BH40" s="267" t="str">
        <f t="shared" ca="1" si="1"/>
        <v/>
      </c>
      <c r="BI40" s="267" t="str">
        <f t="shared" ca="1" si="2"/>
        <v/>
      </c>
      <c r="BJ40" s="267" t="str">
        <f t="shared" ca="1" si="3"/>
        <v/>
      </c>
      <c r="BK40" s="267" t="str">
        <f t="shared" ca="1" si="4"/>
        <v/>
      </c>
      <c r="BL40" s="229" t="str">
        <f t="shared" ca="1" si="5"/>
        <v/>
      </c>
    </row>
    <row r="41" spans="1:64" s="22" customFormat="1" ht="15" customHeight="1">
      <c r="A41" s="27"/>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18"/>
      <c r="AX41" s="18"/>
      <c r="AY41" s="123"/>
      <c r="BA41" s="201">
        <f t="shared" si="7"/>
        <v>2</v>
      </c>
      <c r="BB41" s="201">
        <f t="shared" si="7"/>
        <v>1</v>
      </c>
      <c r="BC41" s="32"/>
      <c r="BD41" s="32"/>
      <c r="BE41" s="17"/>
      <c r="BF41" s="17"/>
      <c r="BG41" s="228" t="str">
        <f t="shared" ca="1" si="0"/>
        <v/>
      </c>
      <c r="BH41" s="267" t="str">
        <f t="shared" ca="1" si="1"/>
        <v/>
      </c>
      <c r="BI41" s="267" t="str">
        <f t="shared" ca="1" si="2"/>
        <v/>
      </c>
      <c r="BJ41" s="267" t="str">
        <f t="shared" ca="1" si="3"/>
        <v/>
      </c>
      <c r="BK41" s="267" t="str">
        <f t="shared" ca="1" si="4"/>
        <v/>
      </c>
      <c r="BL41" s="229" t="str">
        <f t="shared" ca="1" si="5"/>
        <v/>
      </c>
    </row>
    <row r="42" spans="1:64" s="22" customFormat="1" ht="15" customHeight="1">
      <c r="A42" s="2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18"/>
      <c r="AX42" s="18"/>
      <c r="AY42" s="123"/>
      <c r="BA42" s="201">
        <f t="shared" si="7"/>
        <v>2</v>
      </c>
      <c r="BB42" s="201">
        <f t="shared" si="7"/>
        <v>1</v>
      </c>
      <c r="BC42" s="32"/>
      <c r="BD42" s="32"/>
      <c r="BE42" s="17"/>
      <c r="BF42" s="17"/>
      <c r="BG42" s="228" t="str">
        <f t="shared" ca="1" si="0"/>
        <v/>
      </c>
      <c r="BH42" s="267" t="str">
        <f t="shared" ca="1" si="1"/>
        <v/>
      </c>
      <c r="BI42" s="267" t="str">
        <f t="shared" ca="1" si="2"/>
        <v/>
      </c>
      <c r="BJ42" s="267" t="str">
        <f t="shared" ca="1" si="3"/>
        <v/>
      </c>
      <c r="BK42" s="267" t="str">
        <f t="shared" ca="1" si="4"/>
        <v/>
      </c>
      <c r="BL42" s="229" t="str">
        <f t="shared" ca="1" si="5"/>
        <v/>
      </c>
    </row>
    <row r="43" spans="1:64" s="22" customFormat="1" ht="15" customHeight="1">
      <c r="A43" s="2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18"/>
      <c r="AX43" s="18"/>
      <c r="AY43" s="123"/>
      <c r="BA43" s="201">
        <f t="shared" si="7"/>
        <v>2</v>
      </c>
      <c r="BB43" s="201">
        <f t="shared" si="7"/>
        <v>1</v>
      </c>
      <c r="BC43" s="32"/>
      <c r="BD43" s="32"/>
      <c r="BE43" s="17"/>
      <c r="BF43" s="17"/>
      <c r="BG43" s="228" t="str">
        <f t="shared" ca="1" si="0"/>
        <v/>
      </c>
      <c r="BH43" s="267" t="str">
        <f t="shared" ca="1" si="1"/>
        <v/>
      </c>
      <c r="BI43" s="267" t="str">
        <f t="shared" ca="1" si="2"/>
        <v/>
      </c>
      <c r="BJ43" s="267" t="str">
        <f t="shared" ca="1" si="3"/>
        <v/>
      </c>
      <c r="BK43" s="267" t="str">
        <f t="shared" ca="1" si="4"/>
        <v/>
      </c>
      <c r="BL43" s="229" t="str">
        <f t="shared" ca="1" si="5"/>
        <v/>
      </c>
    </row>
    <row r="44" spans="1:64" s="22" customFormat="1" ht="15" customHeight="1">
      <c r="A44" s="27"/>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18"/>
      <c r="AX44" s="18"/>
      <c r="AY44" s="123"/>
      <c r="BA44" s="201">
        <f t="shared" si="7"/>
        <v>2</v>
      </c>
      <c r="BB44" s="201">
        <f t="shared" si="7"/>
        <v>1</v>
      </c>
      <c r="BC44" s="32"/>
      <c r="BD44" s="32"/>
      <c r="BE44" s="17"/>
      <c r="BF44" s="17"/>
      <c r="BG44" s="228" t="str">
        <f t="shared" ca="1" si="0"/>
        <v/>
      </c>
      <c r="BH44" s="267" t="str">
        <f t="shared" ca="1" si="1"/>
        <v/>
      </c>
      <c r="BI44" s="267" t="str">
        <f t="shared" ca="1" si="2"/>
        <v/>
      </c>
      <c r="BJ44" s="267" t="str">
        <f t="shared" ca="1" si="3"/>
        <v/>
      </c>
      <c r="BK44" s="267" t="str">
        <f t="shared" ca="1" si="4"/>
        <v/>
      </c>
      <c r="BL44" s="229" t="str">
        <f t="shared" ca="1" si="5"/>
        <v/>
      </c>
    </row>
    <row r="45" spans="1:64" s="22" customFormat="1" ht="15" customHeight="1">
      <c r="A45" s="27"/>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18"/>
      <c r="AX45" s="18"/>
      <c r="AY45" s="123"/>
      <c r="BA45" s="201">
        <f t="shared" si="7"/>
        <v>2</v>
      </c>
      <c r="BB45" s="201">
        <f t="shared" si="7"/>
        <v>1</v>
      </c>
      <c r="BC45" s="32"/>
      <c r="BD45" s="32"/>
      <c r="BE45" s="17"/>
      <c r="BF45" s="17"/>
      <c r="BG45" s="228" t="str">
        <f t="shared" ca="1" si="0"/>
        <v/>
      </c>
      <c r="BH45" s="267" t="str">
        <f t="shared" ca="1" si="1"/>
        <v/>
      </c>
      <c r="BI45" s="267" t="str">
        <f t="shared" ca="1" si="2"/>
        <v/>
      </c>
      <c r="BJ45" s="267" t="str">
        <f t="shared" ca="1" si="3"/>
        <v/>
      </c>
      <c r="BK45" s="267" t="str">
        <f t="shared" ca="1" si="4"/>
        <v/>
      </c>
      <c r="BL45" s="229" t="str">
        <f t="shared" ca="1" si="5"/>
        <v/>
      </c>
    </row>
    <row r="46" spans="1:64" s="22" customFormat="1" ht="15" customHeight="1">
      <c r="A46" s="27"/>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18"/>
      <c r="AX46" s="18"/>
      <c r="AY46" s="123"/>
      <c r="BA46" s="201">
        <f t="shared" si="7"/>
        <v>2</v>
      </c>
      <c r="BB46" s="201">
        <f t="shared" si="7"/>
        <v>1</v>
      </c>
      <c r="BC46" s="32"/>
      <c r="BD46" s="32"/>
      <c r="BE46" s="17"/>
      <c r="BF46" s="17"/>
      <c r="BG46" s="228" t="str">
        <f t="shared" ca="1" si="0"/>
        <v/>
      </c>
      <c r="BH46" s="267" t="str">
        <f t="shared" ca="1" si="1"/>
        <v/>
      </c>
      <c r="BI46" s="267" t="str">
        <f t="shared" ca="1" si="2"/>
        <v/>
      </c>
      <c r="BJ46" s="267" t="str">
        <f t="shared" ca="1" si="3"/>
        <v/>
      </c>
      <c r="BK46" s="267" t="str">
        <f t="shared" ca="1" si="4"/>
        <v/>
      </c>
      <c r="BL46" s="229" t="str">
        <f t="shared" ca="1" si="5"/>
        <v/>
      </c>
    </row>
    <row r="47" spans="1:64" ht="15" customHeight="1">
      <c r="A47" s="34"/>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X47" s="21"/>
      <c r="AY47" s="62"/>
      <c r="BA47" s="201">
        <f t="shared" si="7"/>
        <v>2</v>
      </c>
      <c r="BB47" s="201">
        <f t="shared" si="7"/>
        <v>1</v>
      </c>
      <c r="BC47" s="32"/>
      <c r="BD47" s="32"/>
      <c r="BG47" s="228" t="str">
        <f t="shared" ca="1" si="0"/>
        <v/>
      </c>
      <c r="BH47" s="267" t="str">
        <f t="shared" ca="1" si="1"/>
        <v/>
      </c>
      <c r="BI47" s="267" t="str">
        <f t="shared" ca="1" si="2"/>
        <v/>
      </c>
      <c r="BJ47" s="267" t="str">
        <f t="shared" ca="1" si="3"/>
        <v/>
      </c>
      <c r="BK47" s="267" t="str">
        <f t="shared" ca="1" si="4"/>
        <v/>
      </c>
      <c r="BL47" s="229" t="str">
        <f t="shared" ca="1" si="5"/>
        <v/>
      </c>
    </row>
    <row r="48" spans="1:64" ht="15" customHeight="1">
      <c r="A48" s="34"/>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X48" s="21"/>
      <c r="AY48" s="62"/>
      <c r="BA48" s="201">
        <f t="shared" si="7"/>
        <v>2</v>
      </c>
      <c r="BB48" s="201">
        <f t="shared" si="7"/>
        <v>1</v>
      </c>
      <c r="BC48" s="32"/>
      <c r="BD48" s="32"/>
      <c r="BG48" s="228" t="str">
        <f t="shared" ca="1" si="0"/>
        <v/>
      </c>
      <c r="BH48" s="267" t="str">
        <f t="shared" ca="1" si="1"/>
        <v/>
      </c>
      <c r="BI48" s="267" t="str">
        <f t="shared" ca="1" si="2"/>
        <v/>
      </c>
      <c r="BJ48" s="267" t="str">
        <f t="shared" ca="1" si="3"/>
        <v/>
      </c>
      <c r="BK48" s="267" t="str">
        <f t="shared" ca="1" si="4"/>
        <v/>
      </c>
      <c r="BL48" s="229" t="str">
        <f t="shared" ca="1" si="5"/>
        <v/>
      </c>
    </row>
    <row r="49" spans="1:64" ht="15" customHeight="1">
      <c r="A49" s="34"/>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X49" s="21"/>
      <c r="AY49" s="62"/>
      <c r="BA49" s="201">
        <f t="shared" si="7"/>
        <v>2</v>
      </c>
      <c r="BB49" s="201">
        <f t="shared" si="7"/>
        <v>1</v>
      </c>
      <c r="BC49" s="32"/>
      <c r="BD49" s="32"/>
      <c r="BG49" s="228" t="str">
        <f t="shared" ca="1" si="0"/>
        <v/>
      </c>
      <c r="BH49" s="267" t="str">
        <f t="shared" ca="1" si="1"/>
        <v/>
      </c>
      <c r="BI49" s="267" t="str">
        <f t="shared" ca="1" si="2"/>
        <v/>
      </c>
      <c r="BJ49" s="267" t="str">
        <f t="shared" ca="1" si="3"/>
        <v/>
      </c>
      <c r="BK49" s="267" t="str">
        <f t="shared" ca="1" si="4"/>
        <v/>
      </c>
      <c r="BL49" s="229" t="str">
        <f t="shared" ca="1" si="5"/>
        <v/>
      </c>
    </row>
    <row r="50" spans="1:64" ht="15" customHeight="1">
      <c r="A50" s="34"/>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X50" s="21"/>
      <c r="AY50" s="62"/>
      <c r="BA50" s="201">
        <f t="shared" si="7"/>
        <v>2</v>
      </c>
      <c r="BB50" s="201">
        <f t="shared" si="7"/>
        <v>1</v>
      </c>
      <c r="BC50" s="32"/>
      <c r="BD50" s="32"/>
      <c r="BG50" s="228" t="str">
        <f t="shared" ca="1" si="0"/>
        <v/>
      </c>
      <c r="BH50" s="267" t="str">
        <f t="shared" ca="1" si="1"/>
        <v/>
      </c>
      <c r="BI50" s="267" t="str">
        <f t="shared" ca="1" si="2"/>
        <v/>
      </c>
      <c r="BJ50" s="267" t="str">
        <f t="shared" ca="1" si="3"/>
        <v/>
      </c>
      <c r="BK50" s="267" t="str">
        <f t="shared" ca="1" si="4"/>
        <v/>
      </c>
      <c r="BL50" s="229" t="str">
        <f t="shared" ca="1" si="5"/>
        <v/>
      </c>
    </row>
    <row r="51" spans="1:64" ht="15" customHeight="1">
      <c r="A51" s="692" t="str">
        <f>$BA51&amp;"."&amp;$BB51&amp;"."</f>
        <v>2.2.</v>
      </c>
      <c r="B51" s="693"/>
      <c r="C51" s="693"/>
      <c r="D51" s="28" t="s">
        <v>80</v>
      </c>
      <c r="F51" s="28"/>
      <c r="G51" s="28"/>
      <c r="H51" s="28"/>
      <c r="I51" s="28"/>
      <c r="J51" s="28"/>
      <c r="K51" s="28"/>
      <c r="L51" s="28"/>
      <c r="M51" s="28"/>
      <c r="N51" s="28"/>
      <c r="O51" s="28"/>
      <c r="P51" s="28"/>
      <c r="Q51" s="28"/>
      <c r="R51" s="28"/>
      <c r="S51" s="28"/>
      <c r="T51" s="28"/>
      <c r="U51" s="28"/>
      <c r="V51" s="28"/>
      <c r="W51" s="28"/>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X51" s="21"/>
      <c r="AY51" s="62"/>
      <c r="BA51" s="201">
        <f t="shared" si="7"/>
        <v>2</v>
      </c>
      <c r="BB51" s="195">
        <f>BB50+1</f>
        <v>2</v>
      </c>
      <c r="BC51" s="32"/>
      <c r="BD51" s="32"/>
      <c r="BG51" s="228" t="str">
        <f t="shared" ca="1" si="0"/>
        <v/>
      </c>
      <c r="BH51" s="267" t="str">
        <f t="shared" ca="1" si="1"/>
        <v/>
      </c>
      <c r="BI51" s="267" t="str">
        <f t="shared" ca="1" si="2"/>
        <v/>
      </c>
      <c r="BJ51" s="267" t="str">
        <f t="shared" ca="1" si="3"/>
        <v/>
      </c>
      <c r="BK51" s="267" t="str">
        <f t="shared" ca="1" si="4"/>
        <v/>
      </c>
      <c r="BL51" s="229" t="str">
        <f t="shared" ca="1" si="5"/>
        <v/>
      </c>
    </row>
    <row r="52" spans="1:64" ht="15" customHeight="1">
      <c r="A52" s="692" t="str">
        <f>$BA52&amp;"."&amp;$BB52&amp;"."&amp;$BC52&amp;"."</f>
        <v>2.2.1.</v>
      </c>
      <c r="B52" s="693"/>
      <c r="C52" s="693"/>
      <c r="D52" s="693"/>
      <c r="E52" s="28" t="s">
        <v>81</v>
      </c>
      <c r="G52" s="28"/>
      <c r="H52" s="28"/>
      <c r="I52" s="28"/>
      <c r="J52" s="28"/>
      <c r="K52" s="28"/>
      <c r="L52" s="28"/>
      <c r="M52" s="28"/>
      <c r="N52" s="28"/>
      <c r="O52" s="28"/>
      <c r="P52" s="28"/>
      <c r="Q52" s="28"/>
      <c r="R52" s="28"/>
      <c r="S52" s="28"/>
      <c r="T52" s="28"/>
      <c r="U52" s="28"/>
      <c r="V52" s="28"/>
      <c r="W52" s="28"/>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X52" s="21"/>
      <c r="AY52" s="62"/>
      <c r="BA52" s="201">
        <f t="shared" si="7"/>
        <v>2</v>
      </c>
      <c r="BB52" s="201">
        <f t="shared" si="7"/>
        <v>2</v>
      </c>
      <c r="BC52" s="195">
        <f>BC51+1</f>
        <v>1</v>
      </c>
      <c r="BD52" s="32"/>
      <c r="BG52" s="228" t="str">
        <f t="shared" ca="1" si="0"/>
        <v/>
      </c>
      <c r="BH52" s="267" t="str">
        <f t="shared" ca="1" si="1"/>
        <v/>
      </c>
      <c r="BI52" s="267" t="str">
        <f t="shared" ca="1" si="2"/>
        <v/>
      </c>
      <c r="BJ52" s="267" t="str">
        <f t="shared" ca="1" si="3"/>
        <v/>
      </c>
      <c r="BK52" s="267" t="str">
        <f t="shared" ca="1" si="4"/>
        <v/>
      </c>
      <c r="BL52" s="229" t="str">
        <f t="shared" ca="1" si="5"/>
        <v/>
      </c>
    </row>
    <row r="53" spans="1:64" ht="15" customHeight="1">
      <c r="A53" s="34"/>
      <c r="B53" s="21"/>
      <c r="C53" s="28"/>
      <c r="D53" s="28"/>
      <c r="E53" s="28"/>
      <c r="F53" s="746" t="s">
        <v>46</v>
      </c>
      <c r="G53" s="747"/>
      <c r="H53" s="748"/>
      <c r="I53" s="749" t="s">
        <v>82</v>
      </c>
      <c r="J53" s="750"/>
      <c r="K53" s="750"/>
      <c r="L53" s="750"/>
      <c r="M53" s="750"/>
      <c r="N53" s="750"/>
      <c r="O53" s="750"/>
      <c r="P53" s="751"/>
      <c r="Q53" s="28"/>
      <c r="R53" s="28"/>
      <c r="S53" s="28"/>
      <c r="T53" s="28"/>
      <c r="U53" s="28"/>
      <c r="V53" s="28"/>
      <c r="W53" s="28"/>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X53" s="21"/>
      <c r="AY53" s="62"/>
      <c r="BA53" s="201">
        <f t="shared" si="7"/>
        <v>2</v>
      </c>
      <c r="BB53" s="201">
        <f t="shared" si="7"/>
        <v>2</v>
      </c>
      <c r="BC53" s="201">
        <f t="shared" si="7"/>
        <v>1</v>
      </c>
      <c r="BD53" s="32"/>
      <c r="BG53" s="228" t="str">
        <f t="shared" ca="1" si="0"/>
        <v/>
      </c>
      <c r="BH53" s="267" t="str">
        <f t="shared" ca="1" si="1"/>
        <v/>
      </c>
      <c r="BI53" s="267" t="str">
        <f t="shared" ca="1" si="2"/>
        <v/>
      </c>
      <c r="BJ53" s="267" t="str">
        <f t="shared" ca="1" si="3"/>
        <v/>
      </c>
      <c r="BK53" s="267" t="str">
        <f t="shared" ca="1" si="4"/>
        <v/>
      </c>
      <c r="BL53" s="229" t="str">
        <f t="shared" ca="1" si="5"/>
        <v/>
      </c>
    </row>
    <row r="54" spans="1:64" ht="15" customHeight="1">
      <c r="A54" s="34"/>
      <c r="B54" s="21"/>
      <c r="C54" s="28"/>
      <c r="D54" s="28"/>
      <c r="E54" s="28"/>
      <c r="F54" s="28"/>
      <c r="G54" s="28"/>
      <c r="H54" s="28"/>
      <c r="I54" s="28"/>
      <c r="J54" s="28"/>
      <c r="K54" s="28"/>
      <c r="L54" s="28"/>
      <c r="M54" s="28"/>
      <c r="N54" s="28"/>
      <c r="O54" s="28"/>
      <c r="P54" s="28"/>
      <c r="Q54" s="28"/>
      <c r="R54" s="28"/>
      <c r="S54" s="28"/>
      <c r="T54" s="28"/>
      <c r="U54" s="28"/>
      <c r="V54" s="28"/>
      <c r="W54" s="28"/>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X54" s="21"/>
      <c r="AY54" s="62"/>
      <c r="BA54" s="201">
        <f t="shared" si="7"/>
        <v>2</v>
      </c>
      <c r="BB54" s="201">
        <f t="shared" si="7"/>
        <v>2</v>
      </c>
      <c r="BC54" s="201">
        <f t="shared" si="7"/>
        <v>1</v>
      </c>
      <c r="BD54" s="32"/>
      <c r="BG54" s="228" t="str">
        <f t="shared" ca="1" si="0"/>
        <v/>
      </c>
      <c r="BH54" s="267" t="str">
        <f t="shared" ca="1" si="1"/>
        <v/>
      </c>
      <c r="BI54" s="267" t="str">
        <f t="shared" ca="1" si="2"/>
        <v/>
      </c>
      <c r="BJ54" s="267" t="str">
        <f t="shared" ca="1" si="3"/>
        <v/>
      </c>
      <c r="BK54" s="267" t="str">
        <f t="shared" ca="1" si="4"/>
        <v/>
      </c>
      <c r="BL54" s="229" t="str">
        <f t="shared" ca="1" si="5"/>
        <v/>
      </c>
    </row>
    <row r="55" spans="1:64" ht="15" customHeight="1">
      <c r="A55" s="34"/>
      <c r="B55" s="21"/>
      <c r="C55" s="28"/>
      <c r="D55" s="28"/>
      <c r="E55" s="28"/>
      <c r="F55" s="28"/>
      <c r="G55" s="28"/>
      <c r="H55" s="28"/>
      <c r="I55" s="28"/>
      <c r="J55" s="28"/>
      <c r="K55" s="28"/>
      <c r="L55" s="28"/>
      <c r="M55" s="28"/>
      <c r="N55" s="28"/>
      <c r="O55" s="28"/>
      <c r="P55" s="28"/>
      <c r="Q55" s="28"/>
      <c r="R55" s="28"/>
      <c r="S55" s="28"/>
      <c r="T55" s="28"/>
      <c r="U55" s="28"/>
      <c r="V55" s="28"/>
      <c r="W55" s="28"/>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X55" s="21"/>
      <c r="AY55" s="62"/>
      <c r="BA55" s="201">
        <f t="shared" ref="BA55:BC70" si="8">BA54</f>
        <v>2</v>
      </c>
      <c r="BB55" s="201">
        <f t="shared" si="8"/>
        <v>2</v>
      </c>
      <c r="BC55" s="201">
        <f t="shared" si="8"/>
        <v>1</v>
      </c>
      <c r="BD55" s="32"/>
      <c r="BG55" s="228" t="str">
        <f t="shared" ca="1" si="0"/>
        <v/>
      </c>
      <c r="BH55" s="267" t="str">
        <f t="shared" ca="1" si="1"/>
        <v/>
      </c>
      <c r="BI55" s="267" t="str">
        <f t="shared" ca="1" si="2"/>
        <v/>
      </c>
      <c r="BJ55" s="267" t="str">
        <f t="shared" ca="1" si="3"/>
        <v/>
      </c>
      <c r="BK55" s="267" t="str">
        <f t="shared" ca="1" si="4"/>
        <v/>
      </c>
      <c r="BL55" s="229" t="str">
        <f t="shared" ca="1" si="5"/>
        <v/>
      </c>
    </row>
    <row r="56" spans="1:64" ht="15" customHeight="1">
      <c r="A56" s="34"/>
      <c r="B56" s="21"/>
      <c r="C56" s="28"/>
      <c r="D56" s="28"/>
      <c r="E56" s="28"/>
      <c r="F56" s="28"/>
      <c r="G56" s="28"/>
      <c r="H56" s="28"/>
      <c r="I56" s="28"/>
      <c r="J56" s="28"/>
      <c r="K56" s="28"/>
      <c r="L56" s="28"/>
      <c r="M56" s="28"/>
      <c r="N56" s="28"/>
      <c r="O56" s="28"/>
      <c r="P56" s="28"/>
      <c r="Q56" s="28"/>
      <c r="R56" s="28"/>
      <c r="S56" s="28"/>
      <c r="T56" s="28"/>
      <c r="U56" s="28"/>
      <c r="V56" s="28"/>
      <c r="W56" s="28"/>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X56" s="21"/>
      <c r="AY56" s="62"/>
      <c r="BA56" s="201">
        <f t="shared" si="8"/>
        <v>2</v>
      </c>
      <c r="BB56" s="201">
        <f t="shared" si="8"/>
        <v>2</v>
      </c>
      <c r="BC56" s="201">
        <f t="shared" si="8"/>
        <v>1</v>
      </c>
      <c r="BD56" s="32"/>
      <c r="BG56" s="228" t="str">
        <f t="shared" ca="1" si="0"/>
        <v/>
      </c>
      <c r="BH56" s="267" t="str">
        <f t="shared" ca="1" si="1"/>
        <v/>
      </c>
      <c r="BI56" s="267" t="str">
        <f t="shared" ca="1" si="2"/>
        <v/>
      </c>
      <c r="BJ56" s="267" t="str">
        <f t="shared" ca="1" si="3"/>
        <v/>
      </c>
      <c r="BK56" s="267" t="str">
        <f t="shared" ca="1" si="4"/>
        <v/>
      </c>
      <c r="BL56" s="229" t="str">
        <f t="shared" ca="1" si="5"/>
        <v/>
      </c>
    </row>
    <row r="57" spans="1:64" ht="15" customHeight="1">
      <c r="A57" s="34"/>
      <c r="B57" s="21"/>
      <c r="C57" s="28"/>
      <c r="D57" s="28"/>
      <c r="E57" s="28"/>
      <c r="F57" s="28"/>
      <c r="G57" s="28"/>
      <c r="H57" s="28"/>
      <c r="I57" s="28"/>
      <c r="J57" s="28"/>
      <c r="K57" s="28"/>
      <c r="L57" s="28"/>
      <c r="M57" s="28"/>
      <c r="N57" s="28"/>
      <c r="O57" s="28"/>
      <c r="P57" s="28"/>
      <c r="Q57" s="28"/>
      <c r="R57" s="28"/>
      <c r="S57" s="28"/>
      <c r="T57" s="28"/>
      <c r="U57" s="28"/>
      <c r="V57" s="28"/>
      <c r="W57" s="28"/>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X57" s="21"/>
      <c r="AY57" s="62"/>
      <c r="BA57" s="201">
        <f t="shared" si="8"/>
        <v>2</v>
      </c>
      <c r="BB57" s="201">
        <f t="shared" si="8"/>
        <v>2</v>
      </c>
      <c r="BC57" s="201">
        <f t="shared" si="8"/>
        <v>1</v>
      </c>
      <c r="BD57" s="32"/>
      <c r="BG57" s="228" t="str">
        <f t="shared" ca="1" si="0"/>
        <v/>
      </c>
      <c r="BH57" s="267" t="str">
        <f t="shared" ca="1" si="1"/>
        <v/>
      </c>
      <c r="BI57" s="267" t="str">
        <f t="shared" ca="1" si="2"/>
        <v/>
      </c>
      <c r="BJ57" s="267" t="str">
        <f t="shared" ca="1" si="3"/>
        <v/>
      </c>
      <c r="BK57" s="267" t="str">
        <f t="shared" ca="1" si="4"/>
        <v/>
      </c>
      <c r="BL57" s="229" t="str">
        <f t="shared" ca="1" si="5"/>
        <v/>
      </c>
    </row>
    <row r="58" spans="1:64" ht="15" customHeight="1">
      <c r="A58" s="34"/>
      <c r="B58" s="21"/>
      <c r="C58" s="28"/>
      <c r="D58" s="28"/>
      <c r="E58" s="28"/>
      <c r="F58" s="28"/>
      <c r="G58" s="28"/>
      <c r="H58" s="28"/>
      <c r="I58" s="28"/>
      <c r="J58" s="28"/>
      <c r="K58" s="28"/>
      <c r="L58" s="28"/>
      <c r="M58" s="28"/>
      <c r="N58" s="28"/>
      <c r="O58" s="28"/>
      <c r="P58" s="28"/>
      <c r="Q58" s="28"/>
      <c r="R58" s="28"/>
      <c r="S58" s="28"/>
      <c r="T58" s="28"/>
      <c r="U58" s="28"/>
      <c r="V58" s="28"/>
      <c r="W58" s="28"/>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X58" s="21"/>
      <c r="AY58" s="62"/>
      <c r="BA58" s="201">
        <f t="shared" si="8"/>
        <v>2</v>
      </c>
      <c r="BB58" s="201">
        <f t="shared" si="8"/>
        <v>2</v>
      </c>
      <c r="BC58" s="201">
        <f t="shared" si="8"/>
        <v>1</v>
      </c>
      <c r="BD58" s="32"/>
      <c r="BG58" s="228" t="str">
        <f t="shared" ca="1" si="0"/>
        <v/>
      </c>
      <c r="BH58" s="267" t="str">
        <f t="shared" ca="1" si="1"/>
        <v/>
      </c>
      <c r="BI58" s="267" t="str">
        <f t="shared" ca="1" si="2"/>
        <v/>
      </c>
      <c r="BJ58" s="267" t="str">
        <f t="shared" ca="1" si="3"/>
        <v/>
      </c>
      <c r="BK58" s="267" t="str">
        <f t="shared" ca="1" si="4"/>
        <v/>
      </c>
      <c r="BL58" s="229" t="str">
        <f t="shared" ca="1" si="5"/>
        <v/>
      </c>
    </row>
    <row r="59" spans="1:64" ht="15" customHeight="1">
      <c r="A59" s="34"/>
      <c r="B59" s="21"/>
      <c r="C59" s="28"/>
      <c r="D59" s="28"/>
      <c r="E59" s="28"/>
      <c r="F59" s="28"/>
      <c r="G59" s="28"/>
      <c r="H59" s="28"/>
      <c r="I59" s="28"/>
      <c r="J59" s="28"/>
      <c r="K59" s="28"/>
      <c r="L59" s="28"/>
      <c r="M59" s="28"/>
      <c r="N59" s="28"/>
      <c r="O59" s="28"/>
      <c r="P59" s="28"/>
      <c r="Q59" s="28"/>
      <c r="R59" s="28"/>
      <c r="S59" s="28"/>
      <c r="T59" s="28"/>
      <c r="U59" s="28"/>
      <c r="V59" s="28"/>
      <c r="W59" s="28"/>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X59" s="21"/>
      <c r="AY59" s="62"/>
      <c r="BA59" s="201">
        <f t="shared" si="8"/>
        <v>2</v>
      </c>
      <c r="BB59" s="201">
        <f t="shared" si="8"/>
        <v>2</v>
      </c>
      <c r="BC59" s="201">
        <f t="shared" si="8"/>
        <v>1</v>
      </c>
      <c r="BD59" s="32"/>
      <c r="BG59" s="228" t="str">
        <f t="shared" ca="1" si="0"/>
        <v/>
      </c>
      <c r="BH59" s="267" t="str">
        <f t="shared" ca="1" si="1"/>
        <v/>
      </c>
      <c r="BI59" s="267" t="str">
        <f t="shared" ca="1" si="2"/>
        <v/>
      </c>
      <c r="BJ59" s="267" t="str">
        <f t="shared" ca="1" si="3"/>
        <v/>
      </c>
      <c r="BK59" s="267" t="str">
        <f t="shared" ca="1" si="4"/>
        <v/>
      </c>
      <c r="BL59" s="229" t="str">
        <f t="shared" ca="1" si="5"/>
        <v/>
      </c>
    </row>
    <row r="60" spans="1:64" ht="15" customHeight="1">
      <c r="A60" s="34"/>
      <c r="B60" s="21"/>
      <c r="C60" s="28"/>
      <c r="D60" s="28"/>
      <c r="E60" s="28"/>
      <c r="F60" s="28"/>
      <c r="G60" s="28"/>
      <c r="H60" s="28"/>
      <c r="I60" s="28"/>
      <c r="J60" s="28"/>
      <c r="K60" s="28"/>
      <c r="L60" s="28"/>
      <c r="M60" s="28"/>
      <c r="N60" s="28"/>
      <c r="O60" s="28"/>
      <c r="P60" s="28"/>
      <c r="Q60" s="28"/>
      <c r="R60" s="28"/>
      <c r="S60" s="28"/>
      <c r="T60" s="28"/>
      <c r="U60" s="28"/>
      <c r="V60" s="28"/>
      <c r="W60" s="28"/>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X60" s="21"/>
      <c r="AY60" s="62"/>
      <c r="BA60" s="201">
        <f t="shared" si="8"/>
        <v>2</v>
      </c>
      <c r="BB60" s="201">
        <f t="shared" si="8"/>
        <v>2</v>
      </c>
      <c r="BC60" s="201">
        <f t="shared" si="8"/>
        <v>1</v>
      </c>
      <c r="BD60" s="32"/>
      <c r="BG60" s="228" t="str">
        <f t="shared" ca="1" si="0"/>
        <v/>
      </c>
      <c r="BH60" s="267" t="str">
        <f t="shared" ca="1" si="1"/>
        <v/>
      </c>
      <c r="BI60" s="267" t="str">
        <f t="shared" ca="1" si="2"/>
        <v/>
      </c>
      <c r="BJ60" s="267" t="str">
        <f t="shared" ca="1" si="3"/>
        <v/>
      </c>
      <c r="BK60" s="267" t="str">
        <f t="shared" ca="1" si="4"/>
        <v/>
      </c>
      <c r="BL60" s="229" t="str">
        <f t="shared" ca="1" si="5"/>
        <v/>
      </c>
    </row>
    <row r="61" spans="1:64" ht="15" customHeight="1">
      <c r="A61" s="34"/>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X61" s="21"/>
      <c r="AY61" s="62"/>
      <c r="BA61" s="201">
        <f t="shared" si="8"/>
        <v>2</v>
      </c>
      <c r="BB61" s="201">
        <f t="shared" si="8"/>
        <v>2</v>
      </c>
      <c r="BC61" s="201">
        <f t="shared" si="8"/>
        <v>1</v>
      </c>
      <c r="BD61" s="32"/>
      <c r="BG61" s="228" t="str">
        <f t="shared" ca="1" si="0"/>
        <v/>
      </c>
      <c r="BH61" s="267" t="str">
        <f t="shared" ca="1" si="1"/>
        <v/>
      </c>
      <c r="BI61" s="267" t="str">
        <f t="shared" ca="1" si="2"/>
        <v/>
      </c>
      <c r="BJ61" s="267" t="str">
        <f t="shared" ca="1" si="3"/>
        <v/>
      </c>
      <c r="BK61" s="267" t="str">
        <f t="shared" ca="1" si="4"/>
        <v/>
      </c>
      <c r="BL61" s="229" t="str">
        <f t="shared" ca="1" si="5"/>
        <v/>
      </c>
    </row>
    <row r="62" spans="1:64" ht="15" customHeight="1">
      <c r="A62" s="34"/>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X62" s="21"/>
      <c r="AY62" s="62"/>
      <c r="BA62" s="201">
        <f t="shared" si="8"/>
        <v>2</v>
      </c>
      <c r="BB62" s="201">
        <f t="shared" si="8"/>
        <v>2</v>
      </c>
      <c r="BC62" s="201">
        <f t="shared" si="8"/>
        <v>1</v>
      </c>
      <c r="BD62" s="32"/>
      <c r="BG62" s="228" t="str">
        <f t="shared" ca="1" si="0"/>
        <v/>
      </c>
      <c r="BH62" s="267" t="str">
        <f t="shared" ca="1" si="1"/>
        <v/>
      </c>
      <c r="BI62" s="267" t="str">
        <f t="shared" ca="1" si="2"/>
        <v/>
      </c>
      <c r="BJ62" s="267" t="str">
        <f t="shared" ca="1" si="3"/>
        <v/>
      </c>
      <c r="BK62" s="267" t="str">
        <f t="shared" ca="1" si="4"/>
        <v/>
      </c>
      <c r="BL62" s="229" t="str">
        <f t="shared" ca="1" si="5"/>
        <v/>
      </c>
    </row>
    <row r="63" spans="1:64" ht="15" customHeight="1">
      <c r="A63" s="34"/>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X63" s="21"/>
      <c r="AY63" s="62"/>
      <c r="BA63" s="201">
        <f t="shared" si="8"/>
        <v>2</v>
      </c>
      <c r="BB63" s="201">
        <f t="shared" si="8"/>
        <v>2</v>
      </c>
      <c r="BC63" s="201">
        <f t="shared" si="8"/>
        <v>1</v>
      </c>
      <c r="BD63" s="32"/>
      <c r="BG63" s="228" t="str">
        <f t="shared" ca="1" si="0"/>
        <v/>
      </c>
      <c r="BH63" s="267" t="str">
        <f t="shared" ca="1" si="1"/>
        <v/>
      </c>
      <c r="BI63" s="267" t="str">
        <f t="shared" ca="1" si="2"/>
        <v/>
      </c>
      <c r="BJ63" s="267" t="str">
        <f t="shared" ca="1" si="3"/>
        <v/>
      </c>
      <c r="BK63" s="267" t="str">
        <f t="shared" ca="1" si="4"/>
        <v/>
      </c>
      <c r="BL63" s="229" t="str">
        <f t="shared" ca="1" si="5"/>
        <v/>
      </c>
    </row>
    <row r="64" spans="1:64" ht="15" customHeight="1" thickBot="1">
      <c r="A64" s="35"/>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7"/>
      <c r="BA64" s="201">
        <f t="shared" si="8"/>
        <v>2</v>
      </c>
      <c r="BB64" s="201">
        <f t="shared" si="8"/>
        <v>2</v>
      </c>
      <c r="BC64" s="201">
        <f t="shared" si="8"/>
        <v>1</v>
      </c>
      <c r="BD64" s="32"/>
      <c r="BG64" s="228" t="str">
        <f t="shared" ca="1" si="0"/>
        <v/>
      </c>
      <c r="BH64" s="267" t="str">
        <f t="shared" ca="1" si="1"/>
        <v/>
      </c>
      <c r="BI64" s="267" t="str">
        <f t="shared" ca="1" si="2"/>
        <v/>
      </c>
      <c r="BJ64" s="267" t="str">
        <f t="shared" ca="1" si="3"/>
        <v/>
      </c>
      <c r="BK64" s="267" t="str">
        <f t="shared" ca="1" si="4"/>
        <v/>
      </c>
      <c r="BL64" s="229" t="str">
        <f t="shared" ca="1" si="5"/>
        <v/>
      </c>
    </row>
    <row r="65" spans="1:64" ht="15" customHeight="1">
      <c r="A65" s="107"/>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108"/>
      <c r="BA65" s="201">
        <f t="shared" si="8"/>
        <v>2</v>
      </c>
      <c r="BB65" s="201">
        <f t="shared" si="8"/>
        <v>2</v>
      </c>
      <c r="BC65" s="201">
        <f t="shared" si="8"/>
        <v>1</v>
      </c>
      <c r="BD65" s="32"/>
      <c r="BG65" s="228" t="str">
        <f t="shared" ca="1" si="0"/>
        <v/>
      </c>
      <c r="BH65" s="267" t="str">
        <f t="shared" ca="1" si="1"/>
        <v/>
      </c>
      <c r="BI65" s="267" t="str">
        <f t="shared" ca="1" si="2"/>
        <v/>
      </c>
      <c r="BJ65" s="267" t="str">
        <f t="shared" ca="1" si="3"/>
        <v/>
      </c>
      <c r="BK65" s="267" t="str">
        <f t="shared" ca="1" si="4"/>
        <v/>
      </c>
      <c r="BL65" s="229" t="str">
        <f t="shared" ca="1" si="5"/>
        <v/>
      </c>
    </row>
    <row r="66" spans="1:64" ht="15" customHeight="1">
      <c r="A66" s="692" t="str">
        <f>$BA66&amp;"."&amp;$BB66&amp;"."&amp;$BC66&amp;"."</f>
        <v>2.2.2.</v>
      </c>
      <c r="B66" s="693"/>
      <c r="C66" s="693"/>
      <c r="D66" s="693"/>
      <c r="E66" s="28" t="s">
        <v>83</v>
      </c>
      <c r="G66" s="28"/>
      <c r="H66" s="28"/>
      <c r="I66" s="28"/>
      <c r="J66" s="28"/>
      <c r="K66" s="28"/>
      <c r="L66" s="28"/>
      <c r="M66" s="28"/>
      <c r="N66" s="28"/>
      <c r="O66" s="28"/>
      <c r="P66" s="28"/>
      <c r="Q66" s="28"/>
      <c r="R66" s="28"/>
      <c r="S66" s="28"/>
      <c r="T66" s="28"/>
      <c r="U66" s="28"/>
      <c r="V66" s="28"/>
      <c r="W66" s="28"/>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X66" s="21"/>
      <c r="AY66" s="62"/>
      <c r="BA66" s="201">
        <f t="shared" si="8"/>
        <v>2</v>
      </c>
      <c r="BB66" s="201">
        <f t="shared" si="8"/>
        <v>2</v>
      </c>
      <c r="BC66" s="195">
        <f>BC65+1</f>
        <v>2</v>
      </c>
      <c r="BD66" s="32"/>
      <c r="BG66" s="228" t="str">
        <f t="shared" ca="1" si="0"/>
        <v/>
      </c>
      <c r="BH66" s="267" t="str">
        <f t="shared" ca="1" si="1"/>
        <v/>
      </c>
      <c r="BI66" s="267" t="str">
        <f t="shared" ca="1" si="2"/>
        <v/>
      </c>
      <c r="BJ66" s="267" t="str">
        <f t="shared" ca="1" si="3"/>
        <v/>
      </c>
      <c r="BK66" s="267" t="str">
        <f t="shared" ca="1" si="4"/>
        <v/>
      </c>
      <c r="BL66" s="229" t="str">
        <f t="shared" ca="1" si="5"/>
        <v/>
      </c>
    </row>
    <row r="67" spans="1:64" ht="15" customHeight="1">
      <c r="A67" s="34"/>
      <c r="B67" s="21"/>
      <c r="C67" s="28"/>
      <c r="D67" s="28"/>
      <c r="E67" s="28"/>
      <c r="F67" s="746" t="s">
        <v>46</v>
      </c>
      <c r="G67" s="747"/>
      <c r="H67" s="748"/>
      <c r="I67" s="749" t="s">
        <v>84</v>
      </c>
      <c r="J67" s="750"/>
      <c r="K67" s="750"/>
      <c r="L67" s="750"/>
      <c r="M67" s="750"/>
      <c r="N67" s="750"/>
      <c r="O67" s="750"/>
      <c r="P67" s="751"/>
      <c r="Q67" s="28"/>
      <c r="R67" s="28"/>
      <c r="S67" s="28"/>
      <c r="T67" s="28"/>
      <c r="U67" s="28"/>
      <c r="V67" s="28"/>
      <c r="W67" s="28"/>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X67" s="21"/>
      <c r="AY67" s="62"/>
      <c r="BA67" s="201">
        <f t="shared" si="8"/>
        <v>2</v>
      </c>
      <c r="BB67" s="201">
        <f t="shared" si="8"/>
        <v>2</v>
      </c>
      <c r="BC67" s="201">
        <f t="shared" si="8"/>
        <v>2</v>
      </c>
      <c r="BD67" s="32"/>
      <c r="BG67" s="228" t="str">
        <f t="shared" ca="1" si="0"/>
        <v/>
      </c>
      <c r="BH67" s="267" t="str">
        <f t="shared" ca="1" si="1"/>
        <v/>
      </c>
      <c r="BI67" s="267" t="str">
        <f t="shared" ca="1" si="2"/>
        <v/>
      </c>
      <c r="BJ67" s="267" t="str">
        <f t="shared" ca="1" si="3"/>
        <v/>
      </c>
      <c r="BK67" s="267" t="str">
        <f t="shared" ca="1" si="4"/>
        <v/>
      </c>
      <c r="BL67" s="229" t="str">
        <f t="shared" ca="1" si="5"/>
        <v/>
      </c>
    </row>
    <row r="68" spans="1:64" ht="15" customHeight="1">
      <c r="A68" s="34"/>
      <c r="B68" s="21"/>
      <c r="C68" s="28"/>
      <c r="D68" s="28"/>
      <c r="E68" s="28"/>
      <c r="F68" s="28"/>
      <c r="G68" s="28"/>
      <c r="H68" s="28"/>
      <c r="I68" s="28"/>
      <c r="J68" s="28"/>
      <c r="K68" s="28"/>
      <c r="L68" s="28"/>
      <c r="M68" s="28"/>
      <c r="N68" s="28"/>
      <c r="O68" s="28"/>
      <c r="P68" s="28"/>
      <c r="Q68" s="28"/>
      <c r="R68" s="28"/>
      <c r="S68" s="28"/>
      <c r="T68" s="28"/>
      <c r="U68" s="28"/>
      <c r="V68" s="28"/>
      <c r="W68" s="28"/>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X68" s="21"/>
      <c r="AY68" s="62"/>
      <c r="BA68" s="201">
        <f t="shared" si="8"/>
        <v>2</v>
      </c>
      <c r="BB68" s="201">
        <f t="shared" si="8"/>
        <v>2</v>
      </c>
      <c r="BC68" s="201">
        <f t="shared" si="8"/>
        <v>2</v>
      </c>
      <c r="BD68" s="32"/>
      <c r="BG68" s="228" t="str">
        <f t="shared" ref="BG68:BG78" ca="1" si="9">IF($BA68&lt;&gt;"",IF(MID(_xlfn.FORMULATEXT($BA68),SEARCH("[",_xlfn.FORMULATEXT($BA68))+1,SEARCH("]",_xlfn.FORMULATEXT($BA68))-(SEARCH("[",_xlfn.FORMULATEXT($BA68))+1))="-1","",1),"")</f>
        <v/>
      </c>
      <c r="BH68" s="267" t="str">
        <f t="shared" ref="BH68:BH78" ca="1" si="10">IF($BB68&lt;&gt;"",IF(MID(_xlfn.FORMULATEXT($BB68),SEARCH("[",_xlfn.FORMULATEXT($BB68))+1,SEARCH("]",_xlfn.FORMULATEXT($BB68))-(SEARCH("[",_xlfn.FORMULATEXT($BB68))+1))="-1","",1),"")</f>
        <v/>
      </c>
      <c r="BI68" s="267" t="str">
        <f t="shared" ref="BI68:BI78" ca="1" si="11">IF($BC68&lt;&gt;"",IF(MID(_xlfn.FORMULATEXT($BC68),SEARCH("[",_xlfn.FORMULATEXT($BC68))+1,SEARCH("]",_xlfn.FORMULATEXT($BC68))-(SEARCH("[",_xlfn.FORMULATEXT($BC68))+1))="-1","",1),"")</f>
        <v/>
      </c>
      <c r="BJ68" s="267" t="str">
        <f t="shared" ref="BJ68:BJ78" ca="1" si="12">IF($BD68&lt;&gt;"",IF(MID(_xlfn.FORMULATEXT($BD68),SEARCH("[",_xlfn.FORMULATEXT($BD68))+1,SEARCH("]",_xlfn.FORMULATEXT($BD68))-(SEARCH("[",_xlfn.FORMULATEXT($BD68))+1))="-1","",1),"")</f>
        <v/>
      </c>
      <c r="BK68" s="267" t="str">
        <f t="shared" ref="BK68:BK78" ca="1" si="13">IF($BE68&lt;&gt;"",IF(MID(_xlfn.FORMULATEXT($BE68),SEARCH("[",_xlfn.FORMULATEXT($BE68))+1,SEARCH("]",_xlfn.FORMULATEXT($BE68))-(SEARCH("[",_xlfn.FORMULATEXT($BE68))+1))="-1","",1),"")</f>
        <v/>
      </c>
      <c r="BL68" s="229" t="str">
        <f t="shared" ref="BL68:BL78" ca="1" si="14">IF($BF68&lt;&gt;"",IF(MID(_xlfn.FORMULATEXT($BF68),SEARCH("[",_xlfn.FORMULATEXT($BF68))+1,SEARCH("]",_xlfn.FORMULATEXT($BF68))-(SEARCH("[",_xlfn.FORMULATEXT($BF68))+1))="-1","",1),"")</f>
        <v/>
      </c>
    </row>
    <row r="69" spans="1:64" ht="15" customHeight="1">
      <c r="A69" s="34"/>
      <c r="B69" s="21"/>
      <c r="C69" s="28"/>
      <c r="D69" s="28"/>
      <c r="E69" s="28"/>
      <c r="F69" s="28"/>
      <c r="G69" s="28"/>
      <c r="H69" s="28"/>
      <c r="I69" s="28"/>
      <c r="J69" s="28"/>
      <c r="K69" s="28"/>
      <c r="L69" s="28"/>
      <c r="M69" s="28"/>
      <c r="N69" s="28"/>
      <c r="O69" s="28"/>
      <c r="P69" s="28"/>
      <c r="Q69" s="28"/>
      <c r="R69" s="28"/>
      <c r="S69" s="28"/>
      <c r="T69" s="28"/>
      <c r="U69" s="28"/>
      <c r="V69" s="28"/>
      <c r="W69" s="28"/>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X69" s="21"/>
      <c r="AY69" s="62"/>
      <c r="BA69" s="201">
        <f t="shared" si="8"/>
        <v>2</v>
      </c>
      <c r="BB69" s="201">
        <f t="shared" si="8"/>
        <v>2</v>
      </c>
      <c r="BC69" s="201">
        <f t="shared" si="8"/>
        <v>2</v>
      </c>
      <c r="BD69" s="32"/>
      <c r="BG69" s="228" t="str">
        <f t="shared" ca="1" si="9"/>
        <v/>
      </c>
      <c r="BH69" s="267" t="str">
        <f t="shared" ca="1" si="10"/>
        <v/>
      </c>
      <c r="BI69" s="267" t="str">
        <f t="shared" ca="1" si="11"/>
        <v/>
      </c>
      <c r="BJ69" s="267" t="str">
        <f t="shared" ca="1" si="12"/>
        <v/>
      </c>
      <c r="BK69" s="267" t="str">
        <f t="shared" ca="1" si="13"/>
        <v/>
      </c>
      <c r="BL69" s="229" t="str">
        <f t="shared" ca="1" si="14"/>
        <v/>
      </c>
    </row>
    <row r="70" spans="1:64" ht="15" customHeight="1">
      <c r="A70" s="34"/>
      <c r="B70" s="21"/>
      <c r="C70" s="28"/>
      <c r="D70" s="28"/>
      <c r="E70" s="28"/>
      <c r="F70" s="28"/>
      <c r="G70" s="28"/>
      <c r="H70" s="28"/>
      <c r="I70" s="28"/>
      <c r="J70" s="28"/>
      <c r="K70" s="28"/>
      <c r="L70" s="28"/>
      <c r="M70" s="28"/>
      <c r="N70" s="28"/>
      <c r="O70" s="28"/>
      <c r="P70" s="28"/>
      <c r="Q70" s="28"/>
      <c r="R70" s="28"/>
      <c r="S70" s="28"/>
      <c r="T70" s="28"/>
      <c r="U70" s="28"/>
      <c r="V70" s="28"/>
      <c r="W70" s="28"/>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X70" s="21"/>
      <c r="AY70" s="62"/>
      <c r="BA70" s="201">
        <f t="shared" si="8"/>
        <v>2</v>
      </c>
      <c r="BB70" s="201">
        <f t="shared" si="8"/>
        <v>2</v>
      </c>
      <c r="BC70" s="201">
        <f t="shared" si="8"/>
        <v>2</v>
      </c>
      <c r="BD70" s="32"/>
      <c r="BG70" s="228" t="str">
        <f t="shared" ca="1" si="9"/>
        <v/>
      </c>
      <c r="BH70" s="267" t="str">
        <f t="shared" ca="1" si="10"/>
        <v/>
      </c>
      <c r="BI70" s="267" t="str">
        <f t="shared" ca="1" si="11"/>
        <v/>
      </c>
      <c r="BJ70" s="267" t="str">
        <f t="shared" ca="1" si="12"/>
        <v/>
      </c>
      <c r="BK70" s="267" t="str">
        <f t="shared" ca="1" si="13"/>
        <v/>
      </c>
      <c r="BL70" s="229" t="str">
        <f t="shared" ca="1" si="14"/>
        <v/>
      </c>
    </row>
    <row r="71" spans="1:64" ht="15" customHeight="1">
      <c r="A71" s="34"/>
      <c r="B71" s="21"/>
      <c r="C71" s="28"/>
      <c r="D71" s="28"/>
      <c r="E71" s="28"/>
      <c r="F71" s="28"/>
      <c r="G71" s="28"/>
      <c r="H71" s="28"/>
      <c r="I71" s="28"/>
      <c r="J71" s="28"/>
      <c r="K71" s="28"/>
      <c r="L71" s="28"/>
      <c r="M71" s="28"/>
      <c r="N71" s="28"/>
      <c r="O71" s="28"/>
      <c r="P71" s="28"/>
      <c r="Q71" s="28"/>
      <c r="R71" s="28"/>
      <c r="S71" s="28"/>
      <c r="T71" s="28"/>
      <c r="U71" s="28"/>
      <c r="V71" s="28"/>
      <c r="W71" s="28"/>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X71" s="21"/>
      <c r="AY71" s="62"/>
      <c r="BA71" s="201">
        <f t="shared" ref="BA71:BC78" si="15">BA70</f>
        <v>2</v>
      </c>
      <c r="BB71" s="201">
        <f t="shared" si="15"/>
        <v>2</v>
      </c>
      <c r="BC71" s="201">
        <f t="shared" si="15"/>
        <v>2</v>
      </c>
      <c r="BD71" s="32"/>
      <c r="BG71" s="228" t="str">
        <f t="shared" ca="1" si="9"/>
        <v/>
      </c>
      <c r="BH71" s="267" t="str">
        <f t="shared" ca="1" si="10"/>
        <v/>
      </c>
      <c r="BI71" s="267" t="str">
        <f t="shared" ca="1" si="11"/>
        <v/>
      </c>
      <c r="BJ71" s="267" t="str">
        <f t="shared" ca="1" si="12"/>
        <v/>
      </c>
      <c r="BK71" s="267" t="str">
        <f t="shared" ca="1" si="13"/>
        <v/>
      </c>
      <c r="BL71" s="229" t="str">
        <f t="shared" ca="1" si="14"/>
        <v/>
      </c>
    </row>
    <row r="72" spans="1:64" ht="15" customHeight="1">
      <c r="A72" s="34"/>
      <c r="B72" s="21"/>
      <c r="C72" s="28"/>
      <c r="D72" s="28"/>
      <c r="E72" s="28"/>
      <c r="F72" s="28"/>
      <c r="G72" s="28"/>
      <c r="H72" s="28"/>
      <c r="I72" s="28"/>
      <c r="J72" s="28"/>
      <c r="K72" s="28"/>
      <c r="L72" s="28"/>
      <c r="M72" s="28"/>
      <c r="N72" s="28"/>
      <c r="O72" s="28"/>
      <c r="P72" s="28"/>
      <c r="Q72" s="28"/>
      <c r="R72" s="28"/>
      <c r="S72" s="28"/>
      <c r="T72" s="28"/>
      <c r="U72" s="28"/>
      <c r="V72" s="28"/>
      <c r="W72" s="28"/>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X72" s="21"/>
      <c r="AY72" s="62"/>
      <c r="BA72" s="201">
        <f t="shared" si="15"/>
        <v>2</v>
      </c>
      <c r="BB72" s="201">
        <f t="shared" si="15"/>
        <v>2</v>
      </c>
      <c r="BC72" s="201">
        <f t="shared" si="15"/>
        <v>2</v>
      </c>
      <c r="BD72" s="32"/>
      <c r="BG72" s="228" t="str">
        <f t="shared" ca="1" si="9"/>
        <v/>
      </c>
      <c r="BH72" s="267" t="str">
        <f t="shared" ca="1" si="10"/>
        <v/>
      </c>
      <c r="BI72" s="267" t="str">
        <f t="shared" ca="1" si="11"/>
        <v/>
      </c>
      <c r="BJ72" s="267" t="str">
        <f t="shared" ca="1" si="12"/>
        <v/>
      </c>
      <c r="BK72" s="267" t="str">
        <f t="shared" ca="1" si="13"/>
        <v/>
      </c>
      <c r="BL72" s="229" t="str">
        <f t="shared" ca="1" si="14"/>
        <v/>
      </c>
    </row>
    <row r="73" spans="1:64" ht="15" customHeight="1">
      <c r="A73" s="34"/>
      <c r="B73" s="21"/>
      <c r="C73" s="28"/>
      <c r="D73" s="28"/>
      <c r="E73" s="28"/>
      <c r="F73" s="28"/>
      <c r="G73" s="28"/>
      <c r="H73" s="28"/>
      <c r="I73" s="28"/>
      <c r="J73" s="28"/>
      <c r="K73" s="28"/>
      <c r="L73" s="28"/>
      <c r="M73" s="28"/>
      <c r="N73" s="28"/>
      <c r="O73" s="28"/>
      <c r="P73" s="28"/>
      <c r="Q73" s="28"/>
      <c r="R73" s="28"/>
      <c r="S73" s="28"/>
      <c r="T73" s="28"/>
      <c r="U73" s="28"/>
      <c r="V73" s="28"/>
      <c r="W73" s="28"/>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X73" s="21"/>
      <c r="AY73" s="62"/>
      <c r="BA73" s="201">
        <f t="shared" si="15"/>
        <v>2</v>
      </c>
      <c r="BB73" s="201">
        <f t="shared" si="15"/>
        <v>2</v>
      </c>
      <c r="BC73" s="201">
        <f t="shared" si="15"/>
        <v>2</v>
      </c>
      <c r="BD73" s="32"/>
      <c r="BG73" s="228" t="str">
        <f t="shared" ca="1" si="9"/>
        <v/>
      </c>
      <c r="BH73" s="267" t="str">
        <f t="shared" ca="1" si="10"/>
        <v/>
      </c>
      <c r="BI73" s="267" t="str">
        <f t="shared" ca="1" si="11"/>
        <v/>
      </c>
      <c r="BJ73" s="267" t="str">
        <f t="shared" ca="1" si="12"/>
        <v/>
      </c>
      <c r="BK73" s="267" t="str">
        <f t="shared" ca="1" si="13"/>
        <v/>
      </c>
      <c r="BL73" s="229" t="str">
        <f t="shared" ca="1" si="14"/>
        <v/>
      </c>
    </row>
    <row r="74" spans="1:64" ht="15" customHeight="1">
      <c r="A74" s="34"/>
      <c r="B74" s="21"/>
      <c r="C74" s="28"/>
      <c r="D74" s="28"/>
      <c r="E74" s="28"/>
      <c r="F74" s="28"/>
      <c r="G74" s="28"/>
      <c r="H74" s="28"/>
      <c r="I74" s="28"/>
      <c r="J74" s="28"/>
      <c r="K74" s="28"/>
      <c r="L74" s="28"/>
      <c r="M74" s="28"/>
      <c r="N74" s="28"/>
      <c r="O74" s="28"/>
      <c r="P74" s="28"/>
      <c r="Q74" s="28"/>
      <c r="R74" s="28"/>
      <c r="S74" s="28"/>
      <c r="T74" s="28"/>
      <c r="U74" s="28"/>
      <c r="V74" s="28"/>
      <c r="W74" s="28"/>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X74" s="21"/>
      <c r="AY74" s="62"/>
      <c r="BA74" s="201">
        <f t="shared" si="15"/>
        <v>2</v>
      </c>
      <c r="BB74" s="201">
        <f t="shared" si="15"/>
        <v>2</v>
      </c>
      <c r="BC74" s="201">
        <f t="shared" si="15"/>
        <v>2</v>
      </c>
      <c r="BD74" s="32"/>
      <c r="BG74" s="228" t="str">
        <f t="shared" ca="1" si="9"/>
        <v/>
      </c>
      <c r="BH74" s="267" t="str">
        <f t="shared" ca="1" si="10"/>
        <v/>
      </c>
      <c r="BI74" s="267" t="str">
        <f t="shared" ca="1" si="11"/>
        <v/>
      </c>
      <c r="BJ74" s="267" t="str">
        <f t="shared" ca="1" si="12"/>
        <v/>
      </c>
      <c r="BK74" s="267" t="str">
        <f t="shared" ca="1" si="13"/>
        <v/>
      </c>
      <c r="BL74" s="229" t="str">
        <f t="shared" ca="1" si="14"/>
        <v/>
      </c>
    </row>
    <row r="75" spans="1:64" ht="15" customHeight="1">
      <c r="A75" s="34"/>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X75" s="21"/>
      <c r="AY75" s="62"/>
      <c r="BA75" s="201">
        <f t="shared" si="15"/>
        <v>2</v>
      </c>
      <c r="BB75" s="201">
        <f t="shared" si="15"/>
        <v>2</v>
      </c>
      <c r="BC75" s="201">
        <f t="shared" si="15"/>
        <v>2</v>
      </c>
      <c r="BD75" s="32"/>
      <c r="BG75" s="228" t="str">
        <f t="shared" ca="1" si="9"/>
        <v/>
      </c>
      <c r="BH75" s="267" t="str">
        <f t="shared" ca="1" si="10"/>
        <v/>
      </c>
      <c r="BI75" s="267" t="str">
        <f t="shared" ca="1" si="11"/>
        <v/>
      </c>
      <c r="BJ75" s="267" t="str">
        <f t="shared" ca="1" si="12"/>
        <v/>
      </c>
      <c r="BK75" s="267" t="str">
        <f t="shared" ca="1" si="13"/>
        <v/>
      </c>
      <c r="BL75" s="229" t="str">
        <f t="shared" ca="1" si="14"/>
        <v/>
      </c>
    </row>
    <row r="76" spans="1:64" ht="15" customHeight="1">
      <c r="A76" s="34"/>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X76" s="21"/>
      <c r="AY76" s="62"/>
      <c r="BA76" s="201">
        <f t="shared" si="15"/>
        <v>2</v>
      </c>
      <c r="BB76" s="201">
        <f t="shared" si="15"/>
        <v>2</v>
      </c>
      <c r="BC76" s="201">
        <f t="shared" si="15"/>
        <v>2</v>
      </c>
      <c r="BD76" s="32"/>
      <c r="BG76" s="228" t="str">
        <f t="shared" ca="1" si="9"/>
        <v/>
      </c>
      <c r="BH76" s="267" t="str">
        <f t="shared" ca="1" si="10"/>
        <v/>
      </c>
      <c r="BI76" s="267" t="str">
        <f t="shared" ca="1" si="11"/>
        <v/>
      </c>
      <c r="BJ76" s="267" t="str">
        <f t="shared" ca="1" si="12"/>
        <v/>
      </c>
      <c r="BK76" s="267" t="str">
        <f t="shared" ca="1" si="13"/>
        <v/>
      </c>
      <c r="BL76" s="229" t="str">
        <f t="shared" ca="1" si="14"/>
        <v/>
      </c>
    </row>
    <row r="77" spans="1:64" ht="15" customHeight="1">
      <c r="A77" s="34"/>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X77" s="21"/>
      <c r="AY77" s="62"/>
      <c r="BA77" s="201">
        <f t="shared" si="15"/>
        <v>2</v>
      </c>
      <c r="BB77" s="201">
        <f t="shared" si="15"/>
        <v>2</v>
      </c>
      <c r="BC77" s="201">
        <f t="shared" si="15"/>
        <v>2</v>
      </c>
      <c r="BD77" s="32"/>
      <c r="BG77" s="228" t="str">
        <f t="shared" ca="1" si="9"/>
        <v/>
      </c>
      <c r="BH77" s="267" t="str">
        <f t="shared" ca="1" si="10"/>
        <v/>
      </c>
      <c r="BI77" s="267" t="str">
        <f t="shared" ca="1" si="11"/>
        <v/>
      </c>
      <c r="BJ77" s="267" t="str">
        <f t="shared" ca="1" si="12"/>
        <v/>
      </c>
      <c r="BK77" s="267" t="str">
        <f t="shared" ca="1" si="13"/>
        <v/>
      </c>
      <c r="BL77" s="229" t="str">
        <f t="shared" ca="1" si="14"/>
        <v/>
      </c>
    </row>
    <row r="78" spans="1:64" ht="15" customHeight="1">
      <c r="A78" s="34"/>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X78" s="21"/>
      <c r="AY78" s="62"/>
      <c r="BA78" s="201">
        <f t="shared" si="15"/>
        <v>2</v>
      </c>
      <c r="BB78" s="201">
        <f t="shared" si="15"/>
        <v>2</v>
      </c>
      <c r="BC78" s="201">
        <f t="shared" si="15"/>
        <v>2</v>
      </c>
      <c r="BD78" s="32"/>
      <c r="BG78" s="228" t="str">
        <f t="shared" ca="1" si="9"/>
        <v/>
      </c>
      <c r="BH78" s="267" t="str">
        <f t="shared" ca="1" si="10"/>
        <v/>
      </c>
      <c r="BI78" s="267" t="str">
        <f t="shared" ca="1" si="11"/>
        <v/>
      </c>
      <c r="BJ78" s="267" t="str">
        <f t="shared" ca="1" si="12"/>
        <v/>
      </c>
      <c r="BK78" s="267" t="str">
        <f t="shared" ca="1" si="13"/>
        <v/>
      </c>
      <c r="BL78" s="229" t="str">
        <f t="shared" ca="1" si="14"/>
        <v/>
      </c>
    </row>
    <row r="79" spans="1:64" ht="15" customHeight="1">
      <c r="A79" s="34"/>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X79" s="21"/>
      <c r="AY79" s="62"/>
    </row>
    <row r="80" spans="1:64" ht="15" customHeight="1">
      <c r="A80" s="34"/>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X80" s="21"/>
      <c r="AY80" s="62"/>
    </row>
    <row r="81" spans="1:51" ht="15" customHeight="1">
      <c r="A81" s="34"/>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X81" s="21"/>
      <c r="AY81" s="62"/>
    </row>
    <row r="82" spans="1:51" ht="15" customHeight="1">
      <c r="A82" s="34"/>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X82" s="21"/>
      <c r="AY82" s="62"/>
    </row>
    <row r="83" spans="1:51" ht="15" customHeight="1">
      <c r="A83" s="34"/>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X83" s="21"/>
      <c r="AY83" s="62"/>
    </row>
    <row r="84" spans="1:51" ht="15" customHeight="1">
      <c r="A84" s="34"/>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X84" s="21"/>
      <c r="AY84" s="62"/>
    </row>
    <row r="85" spans="1:51" ht="15" customHeight="1">
      <c r="A85" s="34"/>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X85" s="21"/>
      <c r="AY85" s="62"/>
    </row>
    <row r="86" spans="1:51" ht="15" customHeight="1">
      <c r="A86" s="34"/>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X86" s="21"/>
      <c r="AY86" s="62"/>
    </row>
    <row r="87" spans="1:51" ht="15" customHeight="1">
      <c r="A87" s="34"/>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X87" s="21"/>
      <c r="AY87" s="62"/>
    </row>
    <row r="88" spans="1:51" ht="15" customHeight="1">
      <c r="A88" s="34"/>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X88" s="21"/>
      <c r="AY88" s="62"/>
    </row>
    <row r="89" spans="1:51" ht="15" customHeight="1">
      <c r="A89" s="34"/>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X89" s="21"/>
      <c r="AY89" s="62"/>
    </row>
    <row r="90" spans="1:51" ht="15" customHeight="1">
      <c r="A90" s="34"/>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X90" s="21"/>
      <c r="AY90" s="62"/>
    </row>
    <row r="91" spans="1:51" ht="15" customHeight="1">
      <c r="A91" s="34"/>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X91" s="21"/>
      <c r="AY91" s="62"/>
    </row>
    <row r="92" spans="1:51" ht="15" customHeight="1">
      <c r="A92" s="34"/>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X92" s="21"/>
      <c r="AY92" s="62"/>
    </row>
    <row r="93" spans="1:51" ht="15" customHeight="1">
      <c r="A93" s="34"/>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X93" s="21"/>
      <c r="AY93" s="62"/>
    </row>
    <row r="94" spans="1:51" ht="15" customHeight="1">
      <c r="A94" s="34"/>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X94" s="21"/>
      <c r="AY94" s="62"/>
    </row>
    <row r="95" spans="1:51" ht="15" customHeight="1" thickBot="1">
      <c r="A95" s="35"/>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7"/>
    </row>
  </sheetData>
  <mergeCells count="24">
    <mergeCell ref="AO1:AP1"/>
    <mergeCell ref="AO2:AP2"/>
    <mergeCell ref="AT1:AU1"/>
    <mergeCell ref="AV1:AY1"/>
    <mergeCell ref="AT2:AU2"/>
    <mergeCell ref="AV2:AY2"/>
    <mergeCell ref="AQ1:AS1"/>
    <mergeCell ref="AQ2:AS2"/>
    <mergeCell ref="A1:E2"/>
    <mergeCell ref="F1:X2"/>
    <mergeCell ref="Y1:AA2"/>
    <mergeCell ref="AB1:AN2"/>
    <mergeCell ref="I53:P53"/>
    <mergeCell ref="F53:H53"/>
    <mergeCell ref="F67:H67"/>
    <mergeCell ref="I67:P67"/>
    <mergeCell ref="F39:H39"/>
    <mergeCell ref="I39:P39"/>
    <mergeCell ref="A4:B4"/>
    <mergeCell ref="A35:B35"/>
    <mergeCell ref="A37:C37"/>
    <mergeCell ref="A51:C51"/>
    <mergeCell ref="A52:D52"/>
    <mergeCell ref="A66:D66"/>
  </mergeCells>
  <phoneticPr fontId="4"/>
  <pageMargins left="0.39370078740157483" right="0.39370078740157483" top="0.78740157480314965" bottom="0.39370078740157483" header="0.59055118110236227" footer="0.19685039370078741"/>
  <pageSetup paperSize="9" fitToHeight="0" orientation="landscape" r:id="rId1"/>
  <headerFooter scaleWithDoc="0">
    <oddHeader>&amp;L&amp;"メイリオ,ボールド"&amp;9&amp;K00-048&amp;F&amp;R&amp;"メイリオ,ボールド"&amp;9&amp;K00-048&amp;A</oddHeader>
    <oddFooter>&amp;C&amp;"メイリオ,レギュラー"&amp;9&amp;P/&amp;N&amp;R&amp;"メイリオ,レギュラー"&amp;9出力日：&amp;D &amp;T</oddFooter>
  </headerFooter>
  <rowBreaks count="1" manualBreakCount="1">
    <brk id="33" max="5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B33"/>
  <sheetViews>
    <sheetView workbookViewId="0">
      <selection sqref="A1:AY2"/>
    </sheetView>
  </sheetViews>
  <sheetFormatPr defaultColWidth="2.7109375" defaultRowHeight="15"/>
  <cols>
    <col min="1" max="49" width="2.7109375" style="17"/>
    <col min="50" max="54" width="2.7109375" style="32"/>
    <col min="55" max="16384" width="2.7109375" style="17"/>
  </cols>
  <sheetData>
    <row r="1" spans="1:54" s="114" customFormat="1" ht="18" customHeight="1">
      <c r="A1" s="710" t="s">
        <v>26</v>
      </c>
      <c r="B1" s="711"/>
      <c r="C1" s="711"/>
      <c r="D1" s="711"/>
      <c r="E1" s="712"/>
      <c r="F1" s="716" t="str">
        <f>IF(NOT(ISBLANK(表紙!N16)),表紙!N16,"")</f>
        <v>金型保守計画（改業務情報管理システム）</v>
      </c>
      <c r="G1" s="717"/>
      <c r="H1" s="717"/>
      <c r="I1" s="717"/>
      <c r="J1" s="717"/>
      <c r="K1" s="717"/>
      <c r="L1" s="717"/>
      <c r="M1" s="717"/>
      <c r="N1" s="717"/>
      <c r="O1" s="717"/>
      <c r="P1" s="717"/>
      <c r="Q1" s="717"/>
      <c r="R1" s="717"/>
      <c r="S1" s="717"/>
      <c r="T1" s="717"/>
      <c r="U1" s="717"/>
      <c r="V1" s="717"/>
      <c r="W1" s="718"/>
      <c r="X1" s="722" t="s">
        <v>99</v>
      </c>
      <c r="Y1" s="723"/>
      <c r="Z1" s="723"/>
      <c r="AA1" s="726" t="s">
        <v>139</v>
      </c>
      <c r="AB1" s="727"/>
      <c r="AC1" s="727"/>
      <c r="AD1" s="727"/>
      <c r="AE1" s="727"/>
      <c r="AF1" s="727"/>
      <c r="AG1" s="727"/>
      <c r="AH1" s="727"/>
      <c r="AI1" s="727"/>
      <c r="AJ1" s="727"/>
      <c r="AK1" s="727"/>
      <c r="AL1" s="727"/>
      <c r="AM1" s="727"/>
      <c r="AN1" s="728"/>
      <c r="AO1" s="732" t="s">
        <v>102</v>
      </c>
      <c r="AP1" s="733"/>
      <c r="AQ1" s="707" t="s">
        <v>141</v>
      </c>
      <c r="AR1" s="708"/>
      <c r="AS1" s="709"/>
      <c r="AT1" s="694" t="s">
        <v>102</v>
      </c>
      <c r="AU1" s="695"/>
      <c r="AV1" s="696">
        <v>44574</v>
      </c>
      <c r="AW1" s="696"/>
      <c r="AX1" s="696"/>
      <c r="AY1" s="697"/>
    </row>
    <row r="2" spans="1:54" s="114" customFormat="1" ht="18" customHeight="1" thickBot="1">
      <c r="A2" s="713"/>
      <c r="B2" s="714"/>
      <c r="C2" s="714"/>
      <c r="D2" s="714"/>
      <c r="E2" s="715"/>
      <c r="F2" s="719"/>
      <c r="G2" s="720"/>
      <c r="H2" s="720"/>
      <c r="I2" s="720"/>
      <c r="J2" s="720"/>
      <c r="K2" s="720"/>
      <c r="L2" s="720"/>
      <c r="M2" s="720"/>
      <c r="N2" s="720"/>
      <c r="O2" s="720"/>
      <c r="P2" s="720"/>
      <c r="Q2" s="720"/>
      <c r="R2" s="720"/>
      <c r="S2" s="720"/>
      <c r="T2" s="720"/>
      <c r="U2" s="720"/>
      <c r="V2" s="720"/>
      <c r="W2" s="721"/>
      <c r="X2" s="724"/>
      <c r="Y2" s="725"/>
      <c r="Z2" s="725"/>
      <c r="AA2" s="729"/>
      <c r="AB2" s="730"/>
      <c r="AC2" s="730"/>
      <c r="AD2" s="730"/>
      <c r="AE2" s="730"/>
      <c r="AF2" s="730"/>
      <c r="AG2" s="730"/>
      <c r="AH2" s="730"/>
      <c r="AI2" s="730"/>
      <c r="AJ2" s="730"/>
      <c r="AK2" s="730"/>
      <c r="AL2" s="730"/>
      <c r="AM2" s="730"/>
      <c r="AN2" s="731"/>
      <c r="AO2" s="698" t="s">
        <v>110</v>
      </c>
      <c r="AP2" s="699"/>
      <c r="AQ2" s="700"/>
      <c r="AR2" s="701"/>
      <c r="AS2" s="702"/>
      <c r="AT2" s="703" t="s">
        <v>103</v>
      </c>
      <c r="AU2" s="704"/>
      <c r="AV2" s="705"/>
      <c r="AW2" s="705"/>
      <c r="AX2" s="705"/>
      <c r="AY2" s="706"/>
    </row>
    <row r="3" spans="1:54" ht="15" customHeight="1">
      <c r="A3" s="128"/>
      <c r="B3" s="129"/>
      <c r="C3" s="129"/>
      <c r="D3" s="129"/>
      <c r="E3" s="129"/>
      <c r="F3" s="129"/>
      <c r="G3" s="129"/>
      <c r="H3" s="129"/>
      <c r="I3" s="129"/>
      <c r="J3" s="129"/>
      <c r="K3" s="129"/>
      <c r="L3" s="129"/>
      <c r="M3" s="129"/>
      <c r="N3" s="129"/>
      <c r="O3" s="129"/>
      <c r="P3" s="129"/>
      <c r="Q3" s="129"/>
      <c r="R3" s="129"/>
      <c r="S3" s="130"/>
      <c r="T3" s="130"/>
      <c r="U3" s="130"/>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76"/>
      <c r="AX3" s="25"/>
      <c r="AY3" s="26"/>
    </row>
    <row r="4" spans="1:54" s="20" customFormat="1" ht="15" customHeight="1">
      <c r="A4" s="33"/>
      <c r="B4" s="573" t="s">
        <v>22</v>
      </c>
      <c r="C4" s="573"/>
      <c r="D4" s="573" t="s">
        <v>39</v>
      </c>
      <c r="E4" s="573"/>
      <c r="F4" s="573"/>
      <c r="G4" s="573"/>
      <c r="H4" s="573"/>
      <c r="I4" s="573"/>
      <c r="J4" s="573" t="s">
        <v>778</v>
      </c>
      <c r="K4" s="573"/>
      <c r="L4" s="573"/>
      <c r="M4" s="573"/>
      <c r="N4" s="573"/>
      <c r="O4" s="573"/>
      <c r="P4" s="573"/>
      <c r="Q4" s="574" t="s">
        <v>24</v>
      </c>
      <c r="R4" s="575"/>
      <c r="S4" s="575"/>
      <c r="T4" s="575"/>
      <c r="U4" s="575"/>
      <c r="V4" s="575"/>
      <c r="W4" s="575"/>
      <c r="X4" s="575"/>
      <c r="Y4" s="575"/>
      <c r="Z4" s="575"/>
      <c r="AA4" s="575"/>
      <c r="AB4" s="575"/>
      <c r="AC4" s="575"/>
      <c r="AD4" s="575"/>
      <c r="AE4" s="575"/>
      <c r="AF4" s="575"/>
      <c r="AG4" s="575"/>
      <c r="AH4" s="576"/>
      <c r="AI4" s="574" t="s">
        <v>25</v>
      </c>
      <c r="AJ4" s="575"/>
      <c r="AK4" s="575"/>
      <c r="AL4" s="575"/>
      <c r="AM4" s="575"/>
      <c r="AN4" s="576"/>
      <c r="AO4" s="574" t="s">
        <v>19</v>
      </c>
      <c r="AP4" s="575"/>
      <c r="AQ4" s="575"/>
      <c r="AR4" s="575"/>
      <c r="AS4" s="575"/>
      <c r="AT4" s="575"/>
      <c r="AU4" s="575"/>
      <c r="AV4" s="575"/>
      <c r="AW4" s="575"/>
      <c r="AX4" s="576"/>
      <c r="AY4" s="38"/>
    </row>
    <row r="5" spans="1:54" ht="15" customHeight="1">
      <c r="A5" s="33"/>
      <c r="B5" s="764">
        <f>IF(NOT(ISBLANK(J5)),1,"")</f>
        <v>1</v>
      </c>
      <c r="C5" s="765"/>
      <c r="D5" s="104" t="s">
        <v>75</v>
      </c>
      <c r="E5" s="255"/>
      <c r="F5" s="255"/>
      <c r="G5" s="255"/>
      <c r="H5" s="255"/>
      <c r="I5" s="105"/>
      <c r="J5" s="769" t="s">
        <v>130</v>
      </c>
      <c r="K5" s="770"/>
      <c r="L5" s="770"/>
      <c r="M5" s="770"/>
      <c r="N5" s="770"/>
      <c r="O5" s="770"/>
      <c r="P5" s="771"/>
      <c r="Q5" s="265" t="s">
        <v>131</v>
      </c>
      <c r="R5" s="264"/>
      <c r="S5" s="264"/>
      <c r="T5" s="264"/>
      <c r="U5" s="264"/>
      <c r="V5" s="264"/>
      <c r="W5" s="264"/>
      <c r="X5" s="82"/>
      <c r="Y5" s="82"/>
      <c r="Z5" s="82"/>
      <c r="AA5" s="82"/>
      <c r="AB5" s="82"/>
      <c r="AC5" s="82"/>
      <c r="AD5" s="82"/>
      <c r="AE5" s="82"/>
      <c r="AF5" s="82"/>
      <c r="AG5" s="82"/>
      <c r="AH5" s="82"/>
      <c r="AI5" s="109" t="s">
        <v>723</v>
      </c>
      <c r="AJ5" s="266"/>
      <c r="AK5" s="522" t="s">
        <v>725</v>
      </c>
      <c r="AL5" s="234"/>
      <c r="AM5" s="523" t="s">
        <v>728</v>
      </c>
      <c r="AN5" s="127"/>
      <c r="AO5" s="81"/>
      <c r="AP5" s="82"/>
      <c r="AQ5" s="82"/>
      <c r="AR5" s="82"/>
      <c r="AS5" s="82"/>
      <c r="AT5" s="82"/>
      <c r="AU5" s="82"/>
      <c r="AV5" s="82"/>
      <c r="AW5" s="82"/>
      <c r="AX5" s="83"/>
      <c r="AY5" s="29"/>
      <c r="BB5" s="162" t="str">
        <f>AI5&amp;AK5&amp;AM5</f>
        <v>upk01020</v>
      </c>
    </row>
    <row r="6" spans="1:54" ht="15" customHeight="1">
      <c r="A6" s="33"/>
      <c r="B6" s="764">
        <f>IF(NOT(ISBLANK(J6)),B5+1,"")</f>
        <v>2</v>
      </c>
      <c r="C6" s="765"/>
      <c r="D6" s="104" t="s">
        <v>75</v>
      </c>
      <c r="E6" s="255"/>
      <c r="F6" s="255"/>
      <c r="G6" s="255"/>
      <c r="H6" s="255"/>
      <c r="I6" s="105"/>
      <c r="J6" s="766" t="s">
        <v>156</v>
      </c>
      <c r="K6" s="767"/>
      <c r="L6" s="767"/>
      <c r="M6" s="767"/>
      <c r="N6" s="767"/>
      <c r="O6" s="767"/>
      <c r="P6" s="768"/>
      <c r="Q6" s="265" t="s">
        <v>157</v>
      </c>
      <c r="R6" s="264"/>
      <c r="S6" s="264"/>
      <c r="T6" s="264"/>
      <c r="U6" s="264"/>
      <c r="V6" s="264"/>
      <c r="W6" s="264"/>
      <c r="X6" s="264"/>
      <c r="Y6" s="264"/>
      <c r="Z6" s="264"/>
      <c r="AA6" s="264"/>
      <c r="AB6" s="264"/>
      <c r="AC6" s="264"/>
      <c r="AD6" s="264"/>
      <c r="AE6" s="264"/>
      <c r="AF6" s="264"/>
      <c r="AG6" s="264"/>
      <c r="AH6" s="264"/>
      <c r="AI6" s="265" t="s">
        <v>724</v>
      </c>
      <c r="AJ6" s="261"/>
      <c r="AK6" s="523" t="s">
        <v>725</v>
      </c>
      <c r="AL6" s="126"/>
      <c r="AM6" s="523" t="s">
        <v>729</v>
      </c>
      <c r="AN6" s="127"/>
      <c r="AO6" s="265"/>
      <c r="AP6" s="264"/>
      <c r="AQ6" s="264"/>
      <c r="AR6" s="264"/>
      <c r="AS6" s="264"/>
      <c r="AT6" s="82"/>
      <c r="AU6" s="82"/>
      <c r="AV6" s="82"/>
      <c r="AW6" s="82"/>
      <c r="AX6" s="83"/>
      <c r="AY6" s="29"/>
      <c r="BB6" s="162" t="str">
        <f t="shared" ref="BB6:BB33" si="0">AI6&amp;AK6&amp;AM6</f>
        <v>k4001001</v>
      </c>
    </row>
    <row r="7" spans="1:54" ht="15" customHeight="1">
      <c r="A7" s="33"/>
      <c r="B7" s="764">
        <f>IF(NOT(ISBLANK(J7)),MAX(B$5:B6)+1,"")</f>
        <v>3</v>
      </c>
      <c r="C7" s="765"/>
      <c r="D7" s="104" t="s">
        <v>132</v>
      </c>
      <c r="E7" s="255"/>
      <c r="F7" s="255"/>
      <c r="G7" s="255"/>
      <c r="H7" s="255"/>
      <c r="I7" s="105"/>
      <c r="J7" s="766" t="s">
        <v>133</v>
      </c>
      <c r="K7" s="767"/>
      <c r="L7" s="767"/>
      <c r="M7" s="767"/>
      <c r="N7" s="767"/>
      <c r="O7" s="767"/>
      <c r="P7" s="768"/>
      <c r="Q7" s="265" t="s">
        <v>134</v>
      </c>
      <c r="R7" s="264"/>
      <c r="S7" s="264"/>
      <c r="T7" s="264"/>
      <c r="U7" s="264"/>
      <c r="V7" s="264"/>
      <c r="W7" s="264"/>
      <c r="X7" s="264"/>
      <c r="Y7" s="264"/>
      <c r="Z7" s="264"/>
      <c r="AA7" s="264"/>
      <c r="AB7" s="264"/>
      <c r="AC7" s="264"/>
      <c r="AD7" s="264"/>
      <c r="AE7" s="264"/>
      <c r="AF7" s="264"/>
      <c r="AG7" s="264"/>
      <c r="AH7" s="264"/>
      <c r="AI7" s="265" t="s">
        <v>724</v>
      </c>
      <c r="AJ7" s="261"/>
      <c r="AK7" s="523" t="s">
        <v>725</v>
      </c>
      <c r="AL7" s="126"/>
      <c r="AM7" s="523" t="s">
        <v>730</v>
      </c>
      <c r="AN7" s="127"/>
      <c r="AO7" s="265"/>
      <c r="AP7" s="264"/>
      <c r="AQ7" s="264"/>
      <c r="AR7" s="264"/>
      <c r="AS7" s="264"/>
      <c r="AT7" s="264"/>
      <c r="AU7" s="264"/>
      <c r="AV7" s="264"/>
      <c r="AW7" s="264"/>
      <c r="AX7" s="164"/>
      <c r="AY7" s="29"/>
      <c r="BB7" s="162" t="str">
        <f t="shared" si="0"/>
        <v>k4001002</v>
      </c>
    </row>
    <row r="8" spans="1:54" s="20" customFormat="1" ht="15" customHeight="1">
      <c r="A8" s="33"/>
      <c r="B8" s="764">
        <f>IF(NOT(ISBLANK(J8)),MAX(B$5:B7)+1,"")</f>
        <v>4</v>
      </c>
      <c r="C8" s="765"/>
      <c r="D8" s="104" t="s">
        <v>132</v>
      </c>
      <c r="E8" s="255"/>
      <c r="F8" s="255"/>
      <c r="G8" s="255"/>
      <c r="H8" s="255"/>
      <c r="I8" s="105"/>
      <c r="J8" s="766" t="s">
        <v>135</v>
      </c>
      <c r="K8" s="767"/>
      <c r="L8" s="767"/>
      <c r="M8" s="767"/>
      <c r="N8" s="767"/>
      <c r="O8" s="767"/>
      <c r="P8" s="768"/>
      <c r="Q8" s="265" t="s">
        <v>136</v>
      </c>
      <c r="R8" s="264"/>
      <c r="S8" s="264"/>
      <c r="T8" s="264"/>
      <c r="U8" s="264"/>
      <c r="V8" s="264"/>
      <c r="W8" s="264"/>
      <c r="X8" s="296"/>
      <c r="Y8" s="296"/>
      <c r="Z8" s="296"/>
      <c r="AA8" s="296"/>
      <c r="AB8" s="296"/>
      <c r="AC8" s="296"/>
      <c r="AD8" s="296"/>
      <c r="AE8" s="296"/>
      <c r="AF8" s="296"/>
      <c r="AG8" s="296"/>
      <c r="AH8" s="297"/>
      <c r="AI8" s="265" t="s">
        <v>724</v>
      </c>
      <c r="AJ8" s="261"/>
      <c r="AK8" s="523" t="s">
        <v>725</v>
      </c>
      <c r="AL8" s="126"/>
      <c r="AM8" s="523" t="s">
        <v>731</v>
      </c>
      <c r="AN8" s="127"/>
      <c r="AO8" s="265"/>
      <c r="AP8" s="264"/>
      <c r="AQ8" s="264"/>
      <c r="AR8" s="264"/>
      <c r="AS8" s="264"/>
      <c r="AT8" s="264"/>
      <c r="AU8" s="264"/>
      <c r="AV8" s="264"/>
      <c r="AW8" s="264"/>
      <c r="AX8" s="164"/>
      <c r="AY8" s="38"/>
      <c r="BB8" s="162" t="str">
        <f t="shared" si="0"/>
        <v>k4001003</v>
      </c>
    </row>
    <row r="9" spans="1:54" ht="15" customHeight="1">
      <c r="A9" s="33"/>
      <c r="B9" s="764">
        <f>IF(NOT(ISBLANK(J9)),MAX(B$5:B8)+1,"")</f>
        <v>5</v>
      </c>
      <c r="C9" s="765"/>
      <c r="D9" s="104" t="s">
        <v>132</v>
      </c>
      <c r="E9" s="255"/>
      <c r="F9" s="255"/>
      <c r="G9" s="255"/>
      <c r="H9" s="255"/>
      <c r="I9" s="105"/>
      <c r="J9" s="766" t="s">
        <v>732</v>
      </c>
      <c r="K9" s="767"/>
      <c r="L9" s="767"/>
      <c r="M9" s="767"/>
      <c r="N9" s="767"/>
      <c r="O9" s="767"/>
      <c r="P9" s="768"/>
      <c r="Q9" s="265" t="s">
        <v>137</v>
      </c>
      <c r="R9" s="264"/>
      <c r="S9" s="264"/>
      <c r="T9" s="264"/>
      <c r="U9" s="264"/>
      <c r="V9" s="264"/>
      <c r="W9" s="264"/>
      <c r="X9" s="296"/>
      <c r="Y9" s="296"/>
      <c r="Z9" s="296"/>
      <c r="AA9" s="296"/>
      <c r="AB9" s="296"/>
      <c r="AC9" s="296"/>
      <c r="AD9" s="296"/>
      <c r="AE9" s="296"/>
      <c r="AF9" s="296"/>
      <c r="AG9" s="296"/>
      <c r="AH9" s="297"/>
      <c r="AI9" s="265" t="s">
        <v>724</v>
      </c>
      <c r="AJ9" s="261"/>
      <c r="AK9" s="523" t="s">
        <v>726</v>
      </c>
      <c r="AL9" s="126"/>
      <c r="AM9" s="523" t="s">
        <v>729</v>
      </c>
      <c r="AN9" s="127"/>
      <c r="AO9" s="265"/>
      <c r="AP9" s="264"/>
      <c r="AQ9" s="264"/>
      <c r="AR9" s="264"/>
      <c r="AS9" s="264"/>
      <c r="AT9" s="264"/>
      <c r="AU9" s="264"/>
      <c r="AV9" s="264"/>
      <c r="AW9" s="264"/>
      <c r="AX9" s="164"/>
      <c r="AY9" s="29"/>
      <c r="BB9" s="162" t="str">
        <f t="shared" si="0"/>
        <v>k4002001</v>
      </c>
    </row>
    <row r="10" spans="1:54" ht="15" customHeight="1">
      <c r="A10" s="33"/>
      <c r="B10" s="764">
        <f>IF(NOT(ISBLANK(J10)),MAX(B$5:B9)+1,"")</f>
        <v>6</v>
      </c>
      <c r="C10" s="765"/>
      <c r="D10" s="104" t="s">
        <v>132</v>
      </c>
      <c r="E10" s="524"/>
      <c r="F10" s="524"/>
      <c r="G10" s="524"/>
      <c r="H10" s="524"/>
      <c r="I10" s="105"/>
      <c r="J10" s="78" t="s">
        <v>138</v>
      </c>
      <c r="K10" s="158"/>
      <c r="L10" s="158"/>
      <c r="M10" s="158"/>
      <c r="N10" s="158"/>
      <c r="O10" s="158"/>
      <c r="P10" s="159"/>
      <c r="Q10" s="527" t="s">
        <v>140</v>
      </c>
      <c r="R10" s="526"/>
      <c r="S10" s="526"/>
      <c r="T10" s="526"/>
      <c r="U10" s="526"/>
      <c r="V10" s="526"/>
      <c r="W10" s="526"/>
      <c r="X10" s="526"/>
      <c r="Y10" s="526"/>
      <c r="Z10" s="526"/>
      <c r="AA10" s="526"/>
      <c r="AB10" s="526"/>
      <c r="AC10" s="526"/>
      <c r="AD10" s="526"/>
      <c r="AE10" s="526"/>
      <c r="AF10" s="526"/>
      <c r="AG10" s="526"/>
      <c r="AH10" s="526"/>
      <c r="AI10" s="527" t="s">
        <v>724</v>
      </c>
      <c r="AJ10" s="525"/>
      <c r="AK10" s="523" t="s">
        <v>727</v>
      </c>
      <c r="AL10" s="126"/>
      <c r="AM10" s="523" t="s">
        <v>729</v>
      </c>
      <c r="AN10" s="127"/>
      <c r="AO10" s="527"/>
      <c r="AP10" s="264"/>
      <c r="AQ10" s="264"/>
      <c r="AR10" s="264"/>
      <c r="AS10" s="264"/>
      <c r="AT10" s="264"/>
      <c r="AU10" s="264"/>
      <c r="AV10" s="264"/>
      <c r="AW10" s="264"/>
      <c r="AX10" s="164"/>
      <c r="AY10" s="29"/>
      <c r="BB10" s="162" t="str">
        <f t="shared" si="0"/>
        <v>k4003001</v>
      </c>
    </row>
    <row r="11" spans="1:54" ht="15" customHeight="1">
      <c r="A11" s="33"/>
      <c r="B11" s="764" t="str">
        <f>IF(NOT(ISBLANK(J11)),MAX(B$5:B10)+1,"")</f>
        <v/>
      </c>
      <c r="C11" s="765"/>
      <c r="D11" s="104"/>
      <c r="E11" s="524"/>
      <c r="F11" s="524"/>
      <c r="G11" s="524"/>
      <c r="H11" s="524"/>
      <c r="I11" s="105"/>
      <c r="J11" s="766"/>
      <c r="K11" s="767"/>
      <c r="L11" s="767"/>
      <c r="M11" s="767"/>
      <c r="N11" s="767"/>
      <c r="O11" s="767"/>
      <c r="P11" s="768"/>
      <c r="Q11" s="527"/>
      <c r="R11" s="526"/>
      <c r="S11" s="526"/>
      <c r="T11" s="526"/>
      <c r="U11" s="526"/>
      <c r="V11" s="526"/>
      <c r="W11" s="526"/>
      <c r="X11" s="526"/>
      <c r="Y11" s="526"/>
      <c r="Z11" s="526"/>
      <c r="AA11" s="526"/>
      <c r="AB11" s="526"/>
      <c r="AC11" s="526"/>
      <c r="AD11" s="526"/>
      <c r="AE11" s="526"/>
      <c r="AF11" s="526"/>
      <c r="AG11" s="526"/>
      <c r="AH11" s="526"/>
      <c r="AI11" s="527"/>
      <c r="AJ11" s="525"/>
      <c r="AK11" s="125"/>
      <c r="AL11" s="126"/>
      <c r="AM11" s="125"/>
      <c r="AN11" s="127"/>
      <c r="AO11" s="527"/>
      <c r="AP11" s="264"/>
      <c r="AQ11" s="264"/>
      <c r="AR11" s="264"/>
      <c r="AS11" s="264"/>
      <c r="AT11" s="264"/>
      <c r="AU11" s="264"/>
      <c r="AV11" s="264"/>
      <c r="AW11" s="264"/>
      <c r="AX11" s="164"/>
      <c r="AY11" s="29"/>
      <c r="BB11" s="162" t="str">
        <f t="shared" si="0"/>
        <v/>
      </c>
    </row>
    <row r="12" spans="1:54" ht="15" customHeight="1">
      <c r="A12" s="33"/>
      <c r="B12" s="764" t="str">
        <f>IF(NOT(ISBLANK(J12)),MAX(B$5:B11)+1,"")</f>
        <v/>
      </c>
      <c r="C12" s="765"/>
      <c r="D12" s="104"/>
      <c r="E12" s="255"/>
      <c r="F12" s="255"/>
      <c r="G12" s="255"/>
      <c r="H12" s="255"/>
      <c r="I12" s="105"/>
      <c r="J12" s="766"/>
      <c r="K12" s="767"/>
      <c r="L12" s="767"/>
      <c r="M12" s="767"/>
      <c r="N12" s="767"/>
      <c r="O12" s="767"/>
      <c r="P12" s="768"/>
      <c r="Q12" s="265"/>
      <c r="R12" s="264"/>
      <c r="S12" s="264"/>
      <c r="T12" s="264"/>
      <c r="U12" s="264"/>
      <c r="V12" s="264"/>
      <c r="W12" s="264"/>
      <c r="X12" s="264"/>
      <c r="Y12" s="264"/>
      <c r="Z12" s="264"/>
      <c r="AA12" s="264"/>
      <c r="AB12" s="264"/>
      <c r="AC12" s="264"/>
      <c r="AD12" s="264"/>
      <c r="AE12" s="264"/>
      <c r="AF12" s="264"/>
      <c r="AG12" s="264"/>
      <c r="AH12" s="264"/>
      <c r="AI12" s="265"/>
      <c r="AJ12" s="261"/>
      <c r="AK12" s="125"/>
      <c r="AL12" s="126"/>
      <c r="AM12" s="125"/>
      <c r="AN12" s="127"/>
      <c r="AO12" s="265"/>
      <c r="AP12" s="264"/>
      <c r="AQ12" s="264"/>
      <c r="AR12" s="264"/>
      <c r="AS12" s="264"/>
      <c r="AT12" s="264"/>
      <c r="AU12" s="264"/>
      <c r="AV12" s="264"/>
      <c r="AW12" s="264"/>
      <c r="AX12" s="164"/>
      <c r="AY12" s="29"/>
      <c r="BB12" s="162" t="str">
        <f t="shared" si="0"/>
        <v/>
      </c>
    </row>
    <row r="13" spans="1:54" ht="15" customHeight="1">
      <c r="A13" s="33"/>
      <c r="B13" s="764" t="str">
        <f>IF(NOT(ISBLANK(J13)),MAX(B$5:B12)+1,"")</f>
        <v/>
      </c>
      <c r="C13" s="765"/>
      <c r="D13" s="104"/>
      <c r="E13" s="255"/>
      <c r="F13" s="255"/>
      <c r="G13" s="255"/>
      <c r="H13" s="255"/>
      <c r="I13" s="105"/>
      <c r="J13" s="766"/>
      <c r="K13" s="767"/>
      <c r="L13" s="767"/>
      <c r="M13" s="767"/>
      <c r="N13" s="767"/>
      <c r="O13" s="767"/>
      <c r="P13" s="768"/>
      <c r="Q13" s="265"/>
      <c r="R13" s="264"/>
      <c r="S13" s="264"/>
      <c r="T13" s="264"/>
      <c r="U13" s="264"/>
      <c r="V13" s="264"/>
      <c r="W13" s="264"/>
      <c r="X13" s="264"/>
      <c r="Y13" s="264"/>
      <c r="Z13" s="264"/>
      <c r="AA13" s="264"/>
      <c r="AB13" s="264"/>
      <c r="AC13" s="264"/>
      <c r="AD13" s="264"/>
      <c r="AE13" s="264"/>
      <c r="AF13" s="264"/>
      <c r="AG13" s="264"/>
      <c r="AH13" s="264"/>
      <c r="AI13" s="265"/>
      <c r="AJ13" s="261"/>
      <c r="AK13" s="125"/>
      <c r="AL13" s="126"/>
      <c r="AM13" s="125"/>
      <c r="AN13" s="127"/>
      <c r="AO13" s="265"/>
      <c r="AP13" s="264"/>
      <c r="AQ13" s="264"/>
      <c r="AR13" s="264"/>
      <c r="AS13" s="264"/>
      <c r="AT13" s="264"/>
      <c r="AU13" s="264"/>
      <c r="AV13" s="264"/>
      <c r="AW13" s="264"/>
      <c r="AX13" s="164"/>
      <c r="AY13" s="29"/>
      <c r="BA13" s="106"/>
      <c r="BB13" s="162" t="str">
        <f t="shared" si="0"/>
        <v/>
      </c>
    </row>
    <row r="14" spans="1:54" ht="15" customHeight="1">
      <c r="A14" s="33"/>
      <c r="B14" s="764" t="str">
        <f>IF(NOT(ISBLANK(J14)),MAX(B$5:B13)+1,"")</f>
        <v/>
      </c>
      <c r="C14" s="765"/>
      <c r="D14" s="104"/>
      <c r="E14" s="255"/>
      <c r="F14" s="255"/>
      <c r="G14" s="255"/>
      <c r="H14" s="255"/>
      <c r="I14" s="105"/>
      <c r="J14" s="766"/>
      <c r="K14" s="767"/>
      <c r="L14" s="767"/>
      <c r="M14" s="767"/>
      <c r="N14" s="767"/>
      <c r="O14" s="767"/>
      <c r="P14" s="768"/>
      <c r="Q14" s="265"/>
      <c r="R14" s="264"/>
      <c r="S14" s="264"/>
      <c r="T14" s="264"/>
      <c r="U14" s="264"/>
      <c r="V14" s="264"/>
      <c r="W14" s="264"/>
      <c r="X14" s="264"/>
      <c r="Y14" s="264"/>
      <c r="Z14" s="264"/>
      <c r="AA14" s="264"/>
      <c r="AB14" s="264"/>
      <c r="AC14" s="264"/>
      <c r="AD14" s="264"/>
      <c r="AE14" s="264"/>
      <c r="AF14" s="264"/>
      <c r="AG14" s="264"/>
      <c r="AH14" s="264"/>
      <c r="AI14" s="265"/>
      <c r="AJ14" s="261"/>
      <c r="AK14" s="125"/>
      <c r="AL14" s="126"/>
      <c r="AM14" s="125"/>
      <c r="AN14" s="127"/>
      <c r="AO14" s="265"/>
      <c r="AP14" s="264"/>
      <c r="AQ14" s="264"/>
      <c r="AR14" s="264"/>
      <c r="AS14" s="264"/>
      <c r="AT14" s="264"/>
      <c r="AU14" s="264"/>
      <c r="AV14" s="264"/>
      <c r="AW14" s="264"/>
      <c r="AX14" s="164"/>
      <c r="AY14" s="29"/>
      <c r="BB14" s="162" t="str">
        <f t="shared" si="0"/>
        <v/>
      </c>
    </row>
    <row r="15" spans="1:54" ht="15" customHeight="1">
      <c r="A15" s="33"/>
      <c r="B15" s="764" t="str">
        <f>IF(NOT(ISBLANK(J15)),MAX(B$5:B14)+1,"")</f>
        <v/>
      </c>
      <c r="C15" s="772"/>
      <c r="D15" s="104"/>
      <c r="E15" s="255"/>
      <c r="F15" s="255"/>
      <c r="G15" s="255"/>
      <c r="H15" s="255"/>
      <c r="I15" s="105"/>
      <c r="J15" s="766"/>
      <c r="K15" s="767"/>
      <c r="L15" s="767"/>
      <c r="M15" s="767"/>
      <c r="N15" s="767"/>
      <c r="O15" s="767"/>
      <c r="P15" s="768"/>
      <c r="Q15" s="265"/>
      <c r="R15" s="264"/>
      <c r="S15" s="264"/>
      <c r="T15" s="264"/>
      <c r="U15" s="264"/>
      <c r="V15" s="264"/>
      <c r="W15" s="264"/>
      <c r="X15" s="264"/>
      <c r="Y15" s="264"/>
      <c r="Z15" s="264"/>
      <c r="AA15" s="264"/>
      <c r="AB15" s="264"/>
      <c r="AC15" s="264"/>
      <c r="AD15" s="264"/>
      <c r="AE15" s="264"/>
      <c r="AF15" s="264"/>
      <c r="AG15" s="264"/>
      <c r="AH15" s="264"/>
      <c r="AI15" s="265"/>
      <c r="AJ15" s="261"/>
      <c r="AK15" s="125"/>
      <c r="AL15" s="126"/>
      <c r="AM15" s="125"/>
      <c r="AN15" s="127"/>
      <c r="AO15" s="265"/>
      <c r="AP15" s="264"/>
      <c r="AQ15" s="264"/>
      <c r="AR15" s="264"/>
      <c r="AS15" s="264"/>
      <c r="AT15" s="264"/>
      <c r="AU15" s="264"/>
      <c r="AV15" s="264"/>
      <c r="AW15" s="264"/>
      <c r="AX15" s="164"/>
      <c r="AY15" s="29"/>
      <c r="BB15" s="162" t="str">
        <f t="shared" si="0"/>
        <v/>
      </c>
    </row>
    <row r="16" spans="1:54" ht="15" customHeight="1">
      <c r="A16" s="33"/>
      <c r="B16" s="764" t="str">
        <f>IF(NOT(ISBLANK(J16)),MAX(B$5:B15)+1,"")</f>
        <v/>
      </c>
      <c r="C16" s="765"/>
      <c r="D16" s="104"/>
      <c r="E16" s="255"/>
      <c r="F16" s="255"/>
      <c r="G16" s="255"/>
      <c r="H16" s="255"/>
      <c r="I16" s="105"/>
      <c r="J16" s="766"/>
      <c r="K16" s="767"/>
      <c r="L16" s="767"/>
      <c r="M16" s="767"/>
      <c r="N16" s="767"/>
      <c r="O16" s="767"/>
      <c r="P16" s="768"/>
      <c r="Q16" s="265"/>
      <c r="R16" s="264"/>
      <c r="S16" s="264"/>
      <c r="T16" s="264"/>
      <c r="U16" s="264"/>
      <c r="V16" s="264"/>
      <c r="W16" s="264"/>
      <c r="X16" s="264"/>
      <c r="Y16" s="264"/>
      <c r="Z16" s="264"/>
      <c r="AA16" s="264"/>
      <c r="AB16" s="264"/>
      <c r="AC16" s="264"/>
      <c r="AD16" s="264"/>
      <c r="AE16" s="264"/>
      <c r="AF16" s="264"/>
      <c r="AG16" s="264"/>
      <c r="AH16" s="264"/>
      <c r="AI16" s="265"/>
      <c r="AJ16" s="261"/>
      <c r="AK16" s="125"/>
      <c r="AL16" s="126"/>
      <c r="AM16" s="125"/>
      <c r="AN16" s="127"/>
      <c r="AO16" s="265"/>
      <c r="AP16" s="264"/>
      <c r="AQ16" s="264"/>
      <c r="AR16" s="264"/>
      <c r="AS16" s="264"/>
      <c r="AT16" s="264"/>
      <c r="AU16" s="264"/>
      <c r="AV16" s="264"/>
      <c r="AW16" s="264"/>
      <c r="AX16" s="164"/>
      <c r="AY16" s="29"/>
      <c r="BB16" s="162" t="str">
        <f t="shared" si="0"/>
        <v/>
      </c>
    </row>
    <row r="17" spans="1:54" ht="15" customHeight="1">
      <c r="A17" s="33"/>
      <c r="B17" s="764" t="str">
        <f>IF(NOT(ISBLANK(J17)),MAX(B$5:B16)+1,"")</f>
        <v/>
      </c>
      <c r="C17" s="773"/>
      <c r="D17" s="104"/>
      <c r="E17" s="255"/>
      <c r="F17" s="255"/>
      <c r="G17" s="255"/>
      <c r="H17" s="255"/>
      <c r="I17" s="105"/>
      <c r="J17" s="766"/>
      <c r="K17" s="767"/>
      <c r="L17" s="767"/>
      <c r="M17" s="767"/>
      <c r="N17" s="767"/>
      <c r="O17" s="767"/>
      <c r="P17" s="768"/>
      <c r="Q17" s="265"/>
      <c r="R17" s="264"/>
      <c r="S17" s="264"/>
      <c r="T17" s="264"/>
      <c r="U17" s="264"/>
      <c r="V17" s="264"/>
      <c r="W17" s="264"/>
      <c r="X17" s="264"/>
      <c r="Y17" s="264"/>
      <c r="Z17" s="264"/>
      <c r="AA17" s="264"/>
      <c r="AB17" s="264"/>
      <c r="AC17" s="264"/>
      <c r="AD17" s="264"/>
      <c r="AE17" s="264"/>
      <c r="AF17" s="264"/>
      <c r="AG17" s="264"/>
      <c r="AH17" s="264"/>
      <c r="AI17" s="265"/>
      <c r="AJ17" s="261"/>
      <c r="AK17" s="125"/>
      <c r="AL17" s="126"/>
      <c r="AM17" s="125"/>
      <c r="AN17" s="127"/>
      <c r="AO17" s="265"/>
      <c r="AP17" s="264"/>
      <c r="AQ17" s="264"/>
      <c r="AR17" s="264"/>
      <c r="AS17" s="264"/>
      <c r="AT17" s="264"/>
      <c r="AU17" s="264"/>
      <c r="AV17" s="264"/>
      <c r="AW17" s="264"/>
      <c r="AX17" s="164"/>
      <c r="AY17" s="29"/>
      <c r="BB17" s="162" t="str">
        <f t="shared" si="0"/>
        <v/>
      </c>
    </row>
    <row r="18" spans="1:54" ht="15" customHeight="1">
      <c r="A18" s="33"/>
      <c r="B18" s="764" t="str">
        <f>IF(NOT(ISBLANK(J18)),MAX(B$5:B17)+1,"")</f>
        <v/>
      </c>
      <c r="C18" s="772"/>
      <c r="D18" s="104"/>
      <c r="E18" s="255"/>
      <c r="F18" s="255"/>
      <c r="G18" s="255"/>
      <c r="H18" s="255"/>
      <c r="I18" s="105"/>
      <c r="J18" s="766"/>
      <c r="K18" s="767"/>
      <c r="L18" s="767"/>
      <c r="M18" s="767"/>
      <c r="N18" s="767"/>
      <c r="O18" s="767"/>
      <c r="P18" s="768"/>
      <c r="Q18" s="265"/>
      <c r="R18" s="264"/>
      <c r="S18" s="264"/>
      <c r="T18" s="264"/>
      <c r="U18" s="264"/>
      <c r="V18" s="264"/>
      <c r="W18" s="264"/>
      <c r="X18" s="264"/>
      <c r="Y18" s="264"/>
      <c r="Z18" s="264"/>
      <c r="AA18" s="264"/>
      <c r="AB18" s="264"/>
      <c r="AC18" s="264"/>
      <c r="AD18" s="264"/>
      <c r="AE18" s="264"/>
      <c r="AF18" s="264"/>
      <c r="AG18" s="264"/>
      <c r="AH18" s="264"/>
      <c r="AI18" s="265"/>
      <c r="AJ18" s="261"/>
      <c r="AK18" s="125"/>
      <c r="AL18" s="126"/>
      <c r="AM18" s="125"/>
      <c r="AN18" s="127"/>
      <c r="AO18" s="265"/>
      <c r="AP18" s="264"/>
      <c r="AQ18" s="264"/>
      <c r="AR18" s="264"/>
      <c r="AS18" s="264"/>
      <c r="AT18" s="264"/>
      <c r="AU18" s="264"/>
      <c r="AV18" s="264"/>
      <c r="AW18" s="264"/>
      <c r="AX18" s="164"/>
      <c r="AY18" s="29"/>
      <c r="BB18" s="162" t="str">
        <f t="shared" si="0"/>
        <v/>
      </c>
    </row>
    <row r="19" spans="1:54" ht="15" customHeight="1">
      <c r="A19" s="33"/>
      <c r="B19" s="764" t="str">
        <f>IF(NOT(ISBLANK(J19)),MAX(B$5:B18)+1,"")</f>
        <v/>
      </c>
      <c r="C19" s="773"/>
      <c r="D19" s="298"/>
      <c r="E19" s="299"/>
      <c r="F19" s="299"/>
      <c r="G19" s="299"/>
      <c r="H19" s="299"/>
      <c r="I19" s="300"/>
      <c r="J19" s="766"/>
      <c r="K19" s="767"/>
      <c r="L19" s="767"/>
      <c r="M19" s="767"/>
      <c r="N19" s="767"/>
      <c r="O19" s="767"/>
      <c r="P19" s="768"/>
      <c r="Q19" s="78"/>
      <c r="R19" s="262"/>
      <c r="S19" s="262"/>
      <c r="T19" s="262"/>
      <c r="U19" s="262"/>
      <c r="V19" s="262"/>
      <c r="W19" s="262"/>
      <c r="X19" s="262"/>
      <c r="Y19" s="262"/>
      <c r="Z19" s="262"/>
      <c r="AA19" s="262"/>
      <c r="AB19" s="262"/>
      <c r="AC19" s="262"/>
      <c r="AD19" s="262"/>
      <c r="AE19" s="262"/>
      <c r="AF19" s="262"/>
      <c r="AG19" s="262"/>
      <c r="AH19" s="79"/>
      <c r="AI19" s="265"/>
      <c r="AJ19" s="261"/>
      <c r="AK19" s="125"/>
      <c r="AL19" s="126"/>
      <c r="AM19" s="125"/>
      <c r="AN19" s="127"/>
      <c r="AO19" s="78"/>
      <c r="AP19" s="301"/>
      <c r="AQ19" s="301"/>
      <c r="AR19" s="301"/>
      <c r="AS19" s="301"/>
      <c r="AT19" s="301"/>
      <c r="AU19" s="301"/>
      <c r="AV19" s="301"/>
      <c r="AW19" s="301"/>
      <c r="AX19" s="302"/>
      <c r="AY19" s="29"/>
      <c r="BB19" s="162" t="str">
        <f t="shared" si="0"/>
        <v/>
      </c>
    </row>
    <row r="20" spans="1:54" ht="15" customHeight="1">
      <c r="A20" s="33"/>
      <c r="B20" s="764" t="str">
        <f>IF(NOT(ISBLANK(J20)),MAX(B$5:B19)+1,"")</f>
        <v/>
      </c>
      <c r="C20" s="772"/>
      <c r="D20" s="298"/>
      <c r="E20" s="299"/>
      <c r="F20" s="299"/>
      <c r="G20" s="299"/>
      <c r="H20" s="299"/>
      <c r="I20" s="300"/>
      <c r="J20" s="766"/>
      <c r="K20" s="767"/>
      <c r="L20" s="767"/>
      <c r="M20" s="767"/>
      <c r="N20" s="767"/>
      <c r="O20" s="767"/>
      <c r="P20" s="768"/>
      <c r="Q20" s="78"/>
      <c r="R20" s="262"/>
      <c r="S20" s="262"/>
      <c r="T20" s="262"/>
      <c r="U20" s="262"/>
      <c r="V20" s="262"/>
      <c r="W20" s="262"/>
      <c r="X20" s="262"/>
      <c r="Y20" s="262"/>
      <c r="Z20" s="262"/>
      <c r="AA20" s="262"/>
      <c r="AB20" s="262"/>
      <c r="AC20" s="262"/>
      <c r="AD20" s="262"/>
      <c r="AE20" s="262"/>
      <c r="AF20" s="262"/>
      <c r="AG20" s="262"/>
      <c r="AH20" s="79"/>
      <c r="AI20" s="265"/>
      <c r="AJ20" s="261"/>
      <c r="AK20" s="125"/>
      <c r="AL20" s="126"/>
      <c r="AM20" s="125"/>
      <c r="AN20" s="127"/>
      <c r="AO20" s="78"/>
      <c r="AP20" s="301"/>
      <c r="AQ20" s="301"/>
      <c r="AR20" s="301"/>
      <c r="AS20" s="301"/>
      <c r="AT20" s="301"/>
      <c r="AU20" s="301"/>
      <c r="AV20" s="301"/>
      <c r="AW20" s="301"/>
      <c r="AX20" s="302"/>
      <c r="AY20" s="29"/>
      <c r="BB20" s="162" t="str">
        <f t="shared" si="0"/>
        <v/>
      </c>
    </row>
    <row r="21" spans="1:54" ht="15" customHeight="1">
      <c r="A21" s="33"/>
      <c r="B21" s="764" t="str">
        <f>IF(NOT(ISBLANK(J21)),MAX(B$5:B20)+1,"")</f>
        <v/>
      </c>
      <c r="C21" s="772"/>
      <c r="D21" s="104"/>
      <c r="E21" s="103"/>
      <c r="F21" s="103"/>
      <c r="G21" s="103"/>
      <c r="H21" s="103"/>
      <c r="I21" s="105"/>
      <c r="J21" s="766"/>
      <c r="K21" s="767"/>
      <c r="L21" s="767"/>
      <c r="M21" s="767"/>
      <c r="N21" s="767"/>
      <c r="O21" s="767"/>
      <c r="P21" s="768"/>
      <c r="Q21" s="81"/>
      <c r="R21" s="82"/>
      <c r="S21" s="82"/>
      <c r="T21" s="82"/>
      <c r="U21" s="82"/>
      <c r="V21" s="82"/>
      <c r="W21" s="82"/>
      <c r="X21" s="82"/>
      <c r="Y21" s="82"/>
      <c r="Z21" s="82"/>
      <c r="AA21" s="82"/>
      <c r="AB21" s="82"/>
      <c r="AC21" s="82"/>
      <c r="AD21" s="82"/>
      <c r="AE21" s="82"/>
      <c r="AF21" s="82"/>
      <c r="AG21" s="82"/>
      <c r="AH21" s="82"/>
      <c r="AI21" s="265"/>
      <c r="AJ21" s="261"/>
      <c r="AK21" s="125"/>
      <c r="AL21" s="126"/>
      <c r="AM21" s="125"/>
      <c r="AN21" s="127"/>
      <c r="AO21" s="81"/>
      <c r="AP21" s="82"/>
      <c r="AQ21" s="82"/>
      <c r="AR21" s="82"/>
      <c r="AS21" s="82"/>
      <c r="AT21" s="82"/>
      <c r="AU21" s="82"/>
      <c r="AV21" s="82"/>
      <c r="AW21" s="82"/>
      <c r="AX21" s="83"/>
      <c r="AY21" s="29"/>
      <c r="BB21" s="162" t="str">
        <f t="shared" si="0"/>
        <v/>
      </c>
    </row>
    <row r="22" spans="1:54" ht="15" customHeight="1">
      <c r="A22" s="33"/>
      <c r="B22" s="764" t="str">
        <f>IF(NOT(ISBLANK(J22)),MAX(B$5:B21)+1,"")</f>
        <v/>
      </c>
      <c r="C22" s="772"/>
      <c r="D22" s="104"/>
      <c r="E22" s="103"/>
      <c r="F22" s="103"/>
      <c r="G22" s="103"/>
      <c r="H22" s="103"/>
      <c r="I22" s="105"/>
      <c r="J22" s="766"/>
      <c r="K22" s="767"/>
      <c r="L22" s="767"/>
      <c r="M22" s="767"/>
      <c r="N22" s="767"/>
      <c r="O22" s="767"/>
      <c r="P22" s="768"/>
      <c r="Q22" s="81"/>
      <c r="R22" s="82"/>
      <c r="S22" s="82"/>
      <c r="T22" s="82"/>
      <c r="U22" s="82"/>
      <c r="V22" s="82"/>
      <c r="W22" s="82"/>
      <c r="X22" s="82"/>
      <c r="Y22" s="82"/>
      <c r="Z22" s="82"/>
      <c r="AA22" s="82"/>
      <c r="AB22" s="82"/>
      <c r="AC22" s="82"/>
      <c r="AD22" s="82"/>
      <c r="AE22" s="82"/>
      <c r="AF22" s="82"/>
      <c r="AG22" s="82"/>
      <c r="AH22" s="83"/>
      <c r="AI22" s="265"/>
      <c r="AJ22" s="261"/>
      <c r="AK22" s="125"/>
      <c r="AL22" s="126"/>
      <c r="AM22" s="125"/>
      <c r="AN22" s="127"/>
      <c r="AO22" s="81"/>
      <c r="AP22" s="82"/>
      <c r="AQ22" s="82"/>
      <c r="AR22" s="82"/>
      <c r="AS22" s="82"/>
      <c r="AT22" s="82"/>
      <c r="AU22" s="82"/>
      <c r="AV22" s="82"/>
      <c r="AW22" s="82"/>
      <c r="AX22" s="83"/>
      <c r="AY22" s="29"/>
      <c r="BB22" s="162" t="str">
        <f t="shared" si="0"/>
        <v/>
      </c>
    </row>
    <row r="23" spans="1:54" ht="15" customHeight="1">
      <c r="A23" s="33"/>
      <c r="B23" s="764" t="str">
        <f>IF(NOT(ISBLANK(J23)),MAX(B$5:B22)+1,"")</f>
        <v/>
      </c>
      <c r="C23" s="765"/>
      <c r="D23" s="104"/>
      <c r="E23" s="103"/>
      <c r="F23" s="103"/>
      <c r="G23" s="103"/>
      <c r="H23" s="103"/>
      <c r="I23" s="105"/>
      <c r="J23" s="766"/>
      <c r="K23" s="767"/>
      <c r="L23" s="767"/>
      <c r="M23" s="767"/>
      <c r="N23" s="767"/>
      <c r="O23" s="767"/>
      <c r="P23" s="768"/>
      <c r="Q23" s="81"/>
      <c r="R23" s="82"/>
      <c r="S23" s="82"/>
      <c r="T23" s="82"/>
      <c r="U23" s="82"/>
      <c r="V23" s="82"/>
      <c r="W23" s="82"/>
      <c r="X23" s="82"/>
      <c r="Y23" s="82"/>
      <c r="Z23" s="82"/>
      <c r="AA23" s="82"/>
      <c r="AB23" s="82"/>
      <c r="AC23" s="82"/>
      <c r="AD23" s="82"/>
      <c r="AE23" s="82"/>
      <c r="AF23" s="82"/>
      <c r="AG23" s="82"/>
      <c r="AH23" s="83"/>
      <c r="AI23" s="265"/>
      <c r="AJ23" s="261"/>
      <c r="AK23" s="125"/>
      <c r="AL23" s="126"/>
      <c r="AM23" s="125"/>
      <c r="AN23" s="127"/>
      <c r="AO23" s="81"/>
      <c r="AP23" s="82"/>
      <c r="AQ23" s="82"/>
      <c r="AR23" s="82"/>
      <c r="AS23" s="82"/>
      <c r="AT23" s="82"/>
      <c r="AU23" s="82"/>
      <c r="AV23" s="82"/>
      <c r="AW23" s="82"/>
      <c r="AX23" s="83"/>
      <c r="AY23" s="29"/>
      <c r="BB23" s="162" t="str">
        <f t="shared" si="0"/>
        <v/>
      </c>
    </row>
    <row r="24" spans="1:54" ht="15" customHeight="1">
      <c r="A24" s="33"/>
      <c r="B24" s="764" t="str">
        <f>IF(NOT(ISBLANK(J24)),MAX(B$5:B23)+1,"")</f>
        <v/>
      </c>
      <c r="C24" s="765"/>
      <c r="D24" s="104"/>
      <c r="E24" s="103"/>
      <c r="F24" s="103"/>
      <c r="G24" s="103"/>
      <c r="H24" s="103"/>
      <c r="I24" s="105"/>
      <c r="J24" s="766"/>
      <c r="K24" s="767"/>
      <c r="L24" s="767"/>
      <c r="M24" s="767"/>
      <c r="N24" s="767"/>
      <c r="O24" s="767"/>
      <c r="P24" s="768"/>
      <c r="Q24" s="81"/>
      <c r="R24" s="82"/>
      <c r="S24" s="82"/>
      <c r="T24" s="82"/>
      <c r="U24" s="82"/>
      <c r="V24" s="82"/>
      <c r="W24" s="82"/>
      <c r="X24" s="82"/>
      <c r="Y24" s="82"/>
      <c r="Z24" s="82"/>
      <c r="AA24" s="82"/>
      <c r="AB24" s="82"/>
      <c r="AC24" s="82"/>
      <c r="AD24" s="82"/>
      <c r="AE24" s="82"/>
      <c r="AF24" s="82"/>
      <c r="AG24" s="82"/>
      <c r="AH24" s="83"/>
      <c r="AI24" s="265"/>
      <c r="AJ24" s="261"/>
      <c r="AK24" s="125"/>
      <c r="AL24" s="126"/>
      <c r="AM24" s="125"/>
      <c r="AN24" s="127"/>
      <c r="AO24" s="81"/>
      <c r="AP24" s="82"/>
      <c r="AQ24" s="82"/>
      <c r="AR24" s="82"/>
      <c r="AS24" s="82"/>
      <c r="AT24" s="82"/>
      <c r="AU24" s="82"/>
      <c r="AV24" s="82"/>
      <c r="AW24" s="82"/>
      <c r="AX24" s="83"/>
      <c r="AY24" s="29"/>
      <c r="BB24" s="162" t="str">
        <f t="shared" si="0"/>
        <v/>
      </c>
    </row>
    <row r="25" spans="1:54" ht="15" customHeight="1">
      <c r="A25" s="33"/>
      <c r="B25" s="764" t="str">
        <f>IF(NOT(ISBLANK(J25)),MAX(B$5:B24)+1,"")</f>
        <v/>
      </c>
      <c r="C25" s="765"/>
      <c r="D25" s="104"/>
      <c r="E25" s="103"/>
      <c r="F25" s="103"/>
      <c r="G25" s="103"/>
      <c r="H25" s="103"/>
      <c r="I25" s="105"/>
      <c r="J25" s="766"/>
      <c r="K25" s="767"/>
      <c r="L25" s="767"/>
      <c r="M25" s="767"/>
      <c r="N25" s="767"/>
      <c r="O25" s="767"/>
      <c r="P25" s="768"/>
      <c r="Q25" s="81"/>
      <c r="R25" s="82"/>
      <c r="S25" s="82"/>
      <c r="T25" s="82"/>
      <c r="U25" s="82"/>
      <c r="V25" s="82"/>
      <c r="W25" s="82"/>
      <c r="X25" s="82"/>
      <c r="Y25" s="82"/>
      <c r="Z25" s="82"/>
      <c r="AA25" s="82"/>
      <c r="AB25" s="82"/>
      <c r="AC25" s="82"/>
      <c r="AD25" s="82"/>
      <c r="AE25" s="82"/>
      <c r="AF25" s="82"/>
      <c r="AG25" s="82"/>
      <c r="AH25" s="83"/>
      <c r="AI25" s="265"/>
      <c r="AJ25" s="261"/>
      <c r="AK25" s="125"/>
      <c r="AL25" s="126"/>
      <c r="AM25" s="125"/>
      <c r="AN25" s="127"/>
      <c r="AO25" s="81"/>
      <c r="AP25" s="82"/>
      <c r="AQ25" s="82"/>
      <c r="AR25" s="82"/>
      <c r="AS25" s="82"/>
      <c r="AT25" s="82"/>
      <c r="AU25" s="82"/>
      <c r="AV25" s="82"/>
      <c r="AW25" s="82"/>
      <c r="AX25" s="83"/>
      <c r="AY25" s="29"/>
      <c r="BB25" s="162" t="str">
        <f t="shared" si="0"/>
        <v/>
      </c>
    </row>
    <row r="26" spans="1:54" ht="15" customHeight="1">
      <c r="A26" s="33"/>
      <c r="B26" s="764" t="str">
        <f>IF(NOT(ISBLANK(J26)),MAX(B$5:B25)+1,"")</f>
        <v/>
      </c>
      <c r="C26" s="765"/>
      <c r="D26" s="104"/>
      <c r="E26" s="103"/>
      <c r="F26" s="103"/>
      <c r="G26" s="103"/>
      <c r="H26" s="103"/>
      <c r="I26" s="105"/>
      <c r="J26" s="766"/>
      <c r="K26" s="767"/>
      <c r="L26" s="767"/>
      <c r="M26" s="767"/>
      <c r="N26" s="767"/>
      <c r="O26" s="767"/>
      <c r="P26" s="768"/>
      <c r="Q26" s="81"/>
      <c r="R26" s="82"/>
      <c r="S26" s="82"/>
      <c r="T26" s="82"/>
      <c r="U26" s="82"/>
      <c r="V26" s="82"/>
      <c r="W26" s="82"/>
      <c r="X26" s="82"/>
      <c r="Y26" s="82"/>
      <c r="Z26" s="82"/>
      <c r="AA26" s="82"/>
      <c r="AB26" s="82"/>
      <c r="AC26" s="82"/>
      <c r="AD26" s="82"/>
      <c r="AE26" s="82"/>
      <c r="AF26" s="82"/>
      <c r="AG26" s="82"/>
      <c r="AH26" s="83"/>
      <c r="AI26" s="265"/>
      <c r="AJ26" s="261"/>
      <c r="AK26" s="125"/>
      <c r="AL26" s="126"/>
      <c r="AM26" s="125"/>
      <c r="AN26" s="127"/>
      <c r="AO26" s="81"/>
      <c r="AP26" s="82"/>
      <c r="AQ26" s="82"/>
      <c r="AR26" s="82"/>
      <c r="AS26" s="82"/>
      <c r="AT26" s="82"/>
      <c r="AU26" s="82"/>
      <c r="AV26" s="82"/>
      <c r="AW26" s="82"/>
      <c r="AX26" s="83"/>
      <c r="AY26" s="29"/>
      <c r="BB26" s="162" t="str">
        <f t="shared" si="0"/>
        <v/>
      </c>
    </row>
    <row r="27" spans="1:54" ht="15" customHeight="1">
      <c r="A27" s="33"/>
      <c r="B27" s="764" t="str">
        <f>IF(NOT(ISBLANK(J27)),MAX(B$5:B26)+1,"")</f>
        <v/>
      </c>
      <c r="C27" s="765"/>
      <c r="D27" s="104"/>
      <c r="E27" s="103"/>
      <c r="F27" s="103"/>
      <c r="G27" s="103"/>
      <c r="H27" s="103"/>
      <c r="I27" s="105"/>
      <c r="J27" s="766"/>
      <c r="K27" s="767"/>
      <c r="L27" s="767"/>
      <c r="M27" s="767"/>
      <c r="N27" s="767"/>
      <c r="O27" s="767"/>
      <c r="P27" s="768"/>
      <c r="Q27" s="81"/>
      <c r="R27" s="82"/>
      <c r="S27" s="82"/>
      <c r="T27" s="82"/>
      <c r="U27" s="82"/>
      <c r="V27" s="82"/>
      <c r="W27" s="82"/>
      <c r="X27" s="82"/>
      <c r="Y27" s="82"/>
      <c r="Z27" s="82"/>
      <c r="AA27" s="82"/>
      <c r="AB27" s="82"/>
      <c r="AC27" s="82"/>
      <c r="AD27" s="82"/>
      <c r="AE27" s="82"/>
      <c r="AF27" s="82"/>
      <c r="AG27" s="82"/>
      <c r="AH27" s="83"/>
      <c r="AI27" s="265"/>
      <c r="AJ27" s="261"/>
      <c r="AK27" s="125"/>
      <c r="AL27" s="126"/>
      <c r="AM27" s="125"/>
      <c r="AN27" s="127"/>
      <c r="AO27" s="81"/>
      <c r="AP27" s="82"/>
      <c r="AQ27" s="82"/>
      <c r="AR27" s="82"/>
      <c r="AS27" s="82"/>
      <c r="AT27" s="82"/>
      <c r="AU27" s="82"/>
      <c r="AV27" s="82"/>
      <c r="AW27" s="82"/>
      <c r="AX27" s="83"/>
      <c r="AY27" s="29"/>
      <c r="BB27" s="162" t="str">
        <f t="shared" si="0"/>
        <v/>
      </c>
    </row>
    <row r="28" spans="1:54" ht="15" customHeight="1">
      <c r="A28" s="33"/>
      <c r="B28" s="764" t="str">
        <f>IF(NOT(ISBLANK(J28)),MAX(B$5:B27)+1,"")</f>
        <v/>
      </c>
      <c r="C28" s="765"/>
      <c r="D28" s="104"/>
      <c r="E28" s="103"/>
      <c r="F28" s="103"/>
      <c r="G28" s="103"/>
      <c r="H28" s="103"/>
      <c r="I28" s="105"/>
      <c r="J28" s="766"/>
      <c r="K28" s="767"/>
      <c r="L28" s="767"/>
      <c r="M28" s="767"/>
      <c r="N28" s="767"/>
      <c r="O28" s="767"/>
      <c r="P28" s="768"/>
      <c r="Q28" s="81"/>
      <c r="R28" s="82"/>
      <c r="S28" s="82"/>
      <c r="T28" s="82"/>
      <c r="U28" s="82"/>
      <c r="V28" s="82"/>
      <c r="W28" s="82"/>
      <c r="X28" s="82"/>
      <c r="Y28" s="82"/>
      <c r="Z28" s="82"/>
      <c r="AA28" s="82"/>
      <c r="AB28" s="82"/>
      <c r="AC28" s="82"/>
      <c r="AD28" s="82"/>
      <c r="AE28" s="82"/>
      <c r="AF28" s="82"/>
      <c r="AG28" s="82"/>
      <c r="AH28" s="83"/>
      <c r="AI28" s="265"/>
      <c r="AJ28" s="261"/>
      <c r="AK28" s="125"/>
      <c r="AL28" s="126"/>
      <c r="AM28" s="125"/>
      <c r="AN28" s="127"/>
      <c r="AO28" s="81"/>
      <c r="AP28" s="82"/>
      <c r="AQ28" s="82"/>
      <c r="AR28" s="82"/>
      <c r="AS28" s="82"/>
      <c r="AT28" s="82"/>
      <c r="AU28" s="82"/>
      <c r="AV28" s="82"/>
      <c r="AW28" s="82"/>
      <c r="AX28" s="83"/>
      <c r="AY28" s="29"/>
      <c r="BB28" s="162" t="str">
        <f t="shared" si="0"/>
        <v/>
      </c>
    </row>
    <row r="29" spans="1:54" ht="15" customHeight="1">
      <c r="A29" s="33"/>
      <c r="B29" s="764" t="str">
        <f>IF(NOT(ISBLANK(J29)),MAX(B$5:B28)+1,"")</f>
        <v/>
      </c>
      <c r="C29" s="765"/>
      <c r="D29" s="104"/>
      <c r="E29" s="103"/>
      <c r="F29" s="103"/>
      <c r="G29" s="103"/>
      <c r="H29" s="103"/>
      <c r="I29" s="105"/>
      <c r="J29" s="766"/>
      <c r="K29" s="767"/>
      <c r="L29" s="767"/>
      <c r="M29" s="767"/>
      <c r="N29" s="767"/>
      <c r="O29" s="767"/>
      <c r="P29" s="768"/>
      <c r="Q29" s="81"/>
      <c r="R29" s="82"/>
      <c r="S29" s="82"/>
      <c r="T29" s="82"/>
      <c r="U29" s="82"/>
      <c r="V29" s="82"/>
      <c r="W29" s="82"/>
      <c r="X29" s="82"/>
      <c r="Y29" s="82"/>
      <c r="Z29" s="82"/>
      <c r="AA29" s="82"/>
      <c r="AB29" s="82"/>
      <c r="AC29" s="82"/>
      <c r="AD29" s="82"/>
      <c r="AE29" s="82"/>
      <c r="AF29" s="82"/>
      <c r="AG29" s="82"/>
      <c r="AH29" s="83"/>
      <c r="AI29" s="265"/>
      <c r="AJ29" s="261"/>
      <c r="AK29" s="125"/>
      <c r="AL29" s="126"/>
      <c r="AM29" s="125"/>
      <c r="AN29" s="127"/>
      <c r="AO29" s="81"/>
      <c r="AP29" s="82"/>
      <c r="AQ29" s="82"/>
      <c r="AR29" s="82"/>
      <c r="AS29" s="82"/>
      <c r="AT29" s="82"/>
      <c r="AU29" s="82"/>
      <c r="AV29" s="82"/>
      <c r="AW29" s="82"/>
      <c r="AX29" s="83"/>
      <c r="AY29" s="29"/>
      <c r="BB29" s="162" t="str">
        <f t="shared" si="0"/>
        <v/>
      </c>
    </row>
    <row r="30" spans="1:54" ht="15" customHeight="1">
      <c r="A30" s="33"/>
      <c r="B30" s="764" t="str">
        <f>IF(NOT(ISBLANK(J30)),MAX(B$5:B29)+1,"")</f>
        <v/>
      </c>
      <c r="C30" s="765"/>
      <c r="D30" s="104"/>
      <c r="E30" s="103"/>
      <c r="F30" s="103"/>
      <c r="G30" s="103"/>
      <c r="H30" s="103"/>
      <c r="I30" s="105"/>
      <c r="J30" s="766"/>
      <c r="K30" s="767"/>
      <c r="L30" s="767"/>
      <c r="M30" s="767"/>
      <c r="N30" s="767"/>
      <c r="O30" s="767"/>
      <c r="P30" s="768"/>
      <c r="Q30" s="81"/>
      <c r="R30" s="82"/>
      <c r="S30" s="82"/>
      <c r="T30" s="82"/>
      <c r="U30" s="82"/>
      <c r="V30" s="82"/>
      <c r="W30" s="82"/>
      <c r="X30" s="82"/>
      <c r="Y30" s="82"/>
      <c r="Z30" s="82"/>
      <c r="AA30" s="82"/>
      <c r="AB30" s="82"/>
      <c r="AC30" s="82"/>
      <c r="AD30" s="82"/>
      <c r="AE30" s="82"/>
      <c r="AF30" s="82"/>
      <c r="AG30" s="82"/>
      <c r="AH30" s="83"/>
      <c r="AI30" s="265"/>
      <c r="AJ30" s="261"/>
      <c r="AK30" s="125"/>
      <c r="AL30" s="126"/>
      <c r="AM30" s="125"/>
      <c r="AN30" s="127"/>
      <c r="AO30" s="81"/>
      <c r="AP30" s="82"/>
      <c r="AQ30" s="82"/>
      <c r="AR30" s="82"/>
      <c r="AS30" s="82"/>
      <c r="AT30" s="82"/>
      <c r="AU30" s="82"/>
      <c r="AV30" s="82"/>
      <c r="AW30" s="82"/>
      <c r="AX30" s="83"/>
      <c r="AY30" s="29"/>
      <c r="BB30" s="162" t="str">
        <f t="shared" si="0"/>
        <v/>
      </c>
    </row>
    <row r="31" spans="1:54" ht="15" customHeight="1">
      <c r="A31" s="33"/>
      <c r="B31" s="764" t="str">
        <f>IF(NOT(ISBLANK(J31)),MAX(B$5:B30)+1,"")</f>
        <v/>
      </c>
      <c r="C31" s="765"/>
      <c r="D31" s="104"/>
      <c r="E31" s="103"/>
      <c r="F31" s="103"/>
      <c r="G31" s="103"/>
      <c r="H31" s="103"/>
      <c r="I31" s="105"/>
      <c r="J31" s="766"/>
      <c r="K31" s="767"/>
      <c r="L31" s="767"/>
      <c r="M31" s="767"/>
      <c r="N31" s="767"/>
      <c r="O31" s="767"/>
      <c r="P31" s="768"/>
      <c r="Q31" s="81"/>
      <c r="R31" s="82"/>
      <c r="S31" s="82"/>
      <c r="T31" s="82"/>
      <c r="U31" s="82"/>
      <c r="V31" s="82"/>
      <c r="W31" s="82"/>
      <c r="X31" s="82"/>
      <c r="Y31" s="82"/>
      <c r="Z31" s="82"/>
      <c r="AA31" s="82"/>
      <c r="AB31" s="82"/>
      <c r="AC31" s="82"/>
      <c r="AD31" s="82"/>
      <c r="AE31" s="82"/>
      <c r="AF31" s="82"/>
      <c r="AG31" s="82"/>
      <c r="AH31" s="83"/>
      <c r="AI31" s="265"/>
      <c r="AJ31" s="261"/>
      <c r="AK31" s="125"/>
      <c r="AL31" s="126"/>
      <c r="AM31" s="125"/>
      <c r="AN31" s="127"/>
      <c r="AO31" s="81"/>
      <c r="AP31" s="82"/>
      <c r="AQ31" s="82"/>
      <c r="AR31" s="82"/>
      <c r="AS31" s="82"/>
      <c r="AT31" s="82"/>
      <c r="AU31" s="82"/>
      <c r="AV31" s="82"/>
      <c r="AW31" s="82"/>
      <c r="AX31" s="83"/>
      <c r="AY31" s="29"/>
      <c r="BB31" s="162" t="str">
        <f t="shared" si="0"/>
        <v/>
      </c>
    </row>
    <row r="32" spans="1:54" ht="15" customHeight="1">
      <c r="A32" s="33"/>
      <c r="B32" s="764" t="str">
        <f>IF(NOT(ISBLANK(J32)),MAX(B$5:B31)+1,"")</f>
        <v/>
      </c>
      <c r="C32" s="765"/>
      <c r="D32" s="104"/>
      <c r="E32" s="103"/>
      <c r="F32" s="103"/>
      <c r="G32" s="103"/>
      <c r="H32" s="103"/>
      <c r="I32" s="105"/>
      <c r="J32" s="766"/>
      <c r="K32" s="767"/>
      <c r="L32" s="767"/>
      <c r="M32" s="767"/>
      <c r="N32" s="767"/>
      <c r="O32" s="767"/>
      <c r="P32" s="768"/>
      <c r="Q32" s="81"/>
      <c r="R32" s="82"/>
      <c r="S32" s="82"/>
      <c r="T32" s="82"/>
      <c r="U32" s="82"/>
      <c r="V32" s="82"/>
      <c r="W32" s="82"/>
      <c r="X32" s="82"/>
      <c r="Y32" s="82"/>
      <c r="Z32" s="82"/>
      <c r="AA32" s="82"/>
      <c r="AB32" s="82"/>
      <c r="AC32" s="82"/>
      <c r="AD32" s="82"/>
      <c r="AE32" s="82"/>
      <c r="AF32" s="82"/>
      <c r="AG32" s="82"/>
      <c r="AH32" s="83"/>
      <c r="AI32" s="84"/>
      <c r="AJ32" s="260"/>
      <c r="AK32" s="125"/>
      <c r="AL32" s="126"/>
      <c r="AM32" s="125"/>
      <c r="AN32" s="127"/>
      <c r="AO32" s="81"/>
      <c r="AP32" s="82"/>
      <c r="AQ32" s="82"/>
      <c r="AR32" s="82"/>
      <c r="AS32" s="82"/>
      <c r="AT32" s="82"/>
      <c r="AU32" s="82"/>
      <c r="AV32" s="82"/>
      <c r="AW32" s="82"/>
      <c r="AX32" s="83"/>
      <c r="AY32" s="29"/>
      <c r="BB32" s="162" t="str">
        <f t="shared" si="0"/>
        <v/>
      </c>
    </row>
    <row r="33" spans="1:54" ht="15" customHeight="1" thickBot="1">
      <c r="A33" s="131"/>
      <c r="B33" s="132"/>
      <c r="C33" s="133"/>
      <c r="D33" s="134"/>
      <c r="E33" s="134"/>
      <c r="F33" s="134"/>
      <c r="G33" s="134"/>
      <c r="H33" s="134"/>
      <c r="I33" s="134"/>
      <c r="J33" s="135"/>
      <c r="K33" s="135"/>
      <c r="L33" s="135"/>
      <c r="M33" s="135"/>
      <c r="N33" s="135"/>
      <c r="O33" s="135"/>
      <c r="P33" s="135"/>
      <c r="Q33" s="136"/>
      <c r="R33" s="136"/>
      <c r="S33" s="136"/>
      <c r="T33" s="136"/>
      <c r="U33" s="136"/>
      <c r="V33" s="136"/>
      <c r="W33" s="136"/>
      <c r="X33" s="136"/>
      <c r="Y33" s="136"/>
      <c r="Z33" s="136"/>
      <c r="AA33" s="136"/>
      <c r="AB33" s="136"/>
      <c r="AC33" s="136"/>
      <c r="AD33" s="136"/>
      <c r="AE33" s="136"/>
      <c r="AF33" s="136"/>
      <c r="AG33" s="136"/>
      <c r="AH33" s="136"/>
      <c r="AI33" s="136"/>
      <c r="AJ33" s="136"/>
      <c r="AK33" s="137"/>
      <c r="AL33" s="137"/>
      <c r="AM33" s="137"/>
      <c r="AN33" s="137"/>
      <c r="AO33" s="136"/>
      <c r="AP33" s="136"/>
      <c r="AQ33" s="136"/>
      <c r="AR33" s="136"/>
      <c r="AS33" s="136"/>
      <c r="AT33" s="136"/>
      <c r="AU33" s="136"/>
      <c r="AV33" s="136"/>
      <c r="AW33" s="136"/>
      <c r="AX33" s="136"/>
      <c r="AY33" s="61"/>
      <c r="BB33" s="162" t="str">
        <f t="shared" si="0"/>
        <v/>
      </c>
    </row>
  </sheetData>
  <mergeCells count="67">
    <mergeCell ref="AT1:AU1"/>
    <mergeCell ref="AV1:AY1"/>
    <mergeCell ref="AT2:AU2"/>
    <mergeCell ref="AV2:AY2"/>
    <mergeCell ref="B5:C5"/>
    <mergeCell ref="B6:C6"/>
    <mergeCell ref="B7:C7"/>
    <mergeCell ref="A1:E2"/>
    <mergeCell ref="AQ1:AS1"/>
    <mergeCell ref="AO2:AP2"/>
    <mergeCell ref="AQ2:AS2"/>
    <mergeCell ref="F1:W2"/>
    <mergeCell ref="X1:Z2"/>
    <mergeCell ref="AA1:AN2"/>
    <mergeCell ref="AO1:AP1"/>
    <mergeCell ref="B31:C31"/>
    <mergeCell ref="B32:C32"/>
    <mergeCell ref="B11:C11"/>
    <mergeCell ref="B15:C15"/>
    <mergeCell ref="B17:C17"/>
    <mergeCell ref="B12:C12"/>
    <mergeCell ref="B19:C19"/>
    <mergeCell ref="B9:C9"/>
    <mergeCell ref="B30:C30"/>
    <mergeCell ref="B28:C28"/>
    <mergeCell ref="B29:C29"/>
    <mergeCell ref="B22:C22"/>
    <mergeCell ref="B23:C23"/>
    <mergeCell ref="B21:C21"/>
    <mergeCell ref="B24:C24"/>
    <mergeCell ref="B25:C25"/>
    <mergeCell ref="B26:C26"/>
    <mergeCell ref="B27:C27"/>
    <mergeCell ref="B18:C18"/>
    <mergeCell ref="B14:C14"/>
    <mergeCell ref="B16:C16"/>
    <mergeCell ref="B20:C20"/>
    <mergeCell ref="B13:C13"/>
    <mergeCell ref="J12:P12"/>
    <mergeCell ref="J13:P13"/>
    <mergeCell ref="J5:P5"/>
    <mergeCell ref="J6:P6"/>
    <mergeCell ref="J7:P7"/>
    <mergeCell ref="J8:P8"/>
    <mergeCell ref="J9:P9"/>
    <mergeCell ref="J11:P11"/>
    <mergeCell ref="J14:P14"/>
    <mergeCell ref="J15:P15"/>
    <mergeCell ref="J16:P16"/>
    <mergeCell ref="J17:P17"/>
    <mergeCell ref="J18:P18"/>
    <mergeCell ref="B8:C8"/>
    <mergeCell ref="J30:P30"/>
    <mergeCell ref="J31:P31"/>
    <mergeCell ref="J32:P32"/>
    <mergeCell ref="J21:P21"/>
    <mergeCell ref="J22:P22"/>
    <mergeCell ref="J23:P23"/>
    <mergeCell ref="J24:P24"/>
    <mergeCell ref="J25:P25"/>
    <mergeCell ref="J26:P26"/>
    <mergeCell ref="J27:P27"/>
    <mergeCell ref="J28:P28"/>
    <mergeCell ref="J29:P29"/>
    <mergeCell ref="J19:P19"/>
    <mergeCell ref="J20:P20"/>
    <mergeCell ref="B10:C10"/>
  </mergeCells>
  <phoneticPr fontId="4"/>
  <dataValidations count="2">
    <dataValidation imeMode="disabled" allowBlank="1" showInputMessage="1" showErrorMessage="1" sqref="AJ13:AJ19 AJ21:AJ26 AJ5:AJ10 B5:C33 AN5:AN7 AM5:AM33 AI5:AI33 AK5:AK33 AL6:AL33"/>
    <dataValidation imeMode="hiragana" allowBlank="1" showInputMessage="1" showErrorMessage="1" sqref="Q5:AF6 Q19:AF19 J22:AF33 J19 AO21:AO33 J5:J7 T10:AF17 T8:W9 Q7:S7 J8:Q17 R9:S17 AO5:AO19"/>
  </dataValidations>
  <pageMargins left="0.39370078740157483" right="0.39370078740157483" top="0.78740157480314965" bottom="0.39370078740157483" header="0.59055118110236227" footer="0.19685039370078741"/>
  <pageSetup paperSize="9" fitToHeight="0" orientation="landscape" r:id="rId1"/>
  <headerFooter scaleWithDoc="0">
    <oddHeader>&amp;L&amp;"メイリオ,ボールド"&amp;9&amp;K00-048&amp;F&amp;R&amp;"メイリオ,ボールド"&amp;9&amp;K00-048&amp;A</oddHeader>
    <oddFooter>&amp;C&amp;"メイリオ,レギュラー"&amp;9&amp;P/&amp;N&amp;R&amp;"メイリオ,レギュラー"&amp;9出力日：&amp;D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L387"/>
  <sheetViews>
    <sheetView topLeftCell="A165" workbookViewId="0">
      <selection activeCell="F174" sqref="F174"/>
    </sheetView>
  </sheetViews>
  <sheetFormatPr defaultColWidth="2.7109375" defaultRowHeight="15" customHeight="1"/>
  <cols>
    <col min="1" max="1" width="2.7109375" style="21"/>
    <col min="2" max="48" width="2.7109375" style="17"/>
    <col min="49" max="49" width="2.7109375" style="21"/>
    <col min="50" max="50" width="2.7109375" style="32" customWidth="1"/>
    <col min="51" max="52" width="2.7109375" style="32"/>
    <col min="53" max="53" width="2.7109375" style="201" customWidth="1"/>
    <col min="54" max="16384" width="2.7109375" style="17"/>
  </cols>
  <sheetData>
    <row r="1" spans="1:64" s="114" customFormat="1" ht="18" customHeight="1">
      <c r="A1" s="710" t="s">
        <v>26</v>
      </c>
      <c r="B1" s="711"/>
      <c r="C1" s="711"/>
      <c r="D1" s="711"/>
      <c r="E1" s="712"/>
      <c r="F1" s="716" t="str">
        <f>IF(NOT(ISBLANK(表紙!N16)),表紙!N16,"")</f>
        <v>金型保守計画（改業務情報管理システム）</v>
      </c>
      <c r="G1" s="717"/>
      <c r="H1" s="717"/>
      <c r="I1" s="717"/>
      <c r="J1" s="717"/>
      <c r="K1" s="717"/>
      <c r="L1" s="717"/>
      <c r="M1" s="717"/>
      <c r="N1" s="717"/>
      <c r="O1" s="717"/>
      <c r="P1" s="717"/>
      <c r="Q1" s="717"/>
      <c r="R1" s="717"/>
      <c r="S1" s="717"/>
      <c r="T1" s="717"/>
      <c r="U1" s="717"/>
      <c r="V1" s="717"/>
      <c r="W1" s="718"/>
      <c r="X1" s="722" t="s">
        <v>99</v>
      </c>
      <c r="Y1" s="723"/>
      <c r="Z1" s="723"/>
      <c r="AA1" s="726" t="s">
        <v>146</v>
      </c>
      <c r="AB1" s="727"/>
      <c r="AC1" s="727"/>
      <c r="AD1" s="727"/>
      <c r="AE1" s="727"/>
      <c r="AF1" s="727"/>
      <c r="AG1" s="727"/>
      <c r="AH1" s="727"/>
      <c r="AI1" s="727"/>
      <c r="AJ1" s="727"/>
      <c r="AK1" s="727"/>
      <c r="AL1" s="727"/>
      <c r="AM1" s="727"/>
      <c r="AN1" s="728"/>
      <c r="AO1" s="732" t="s">
        <v>102</v>
      </c>
      <c r="AP1" s="733"/>
      <c r="AQ1" s="707" t="s">
        <v>141</v>
      </c>
      <c r="AR1" s="708"/>
      <c r="AS1" s="709"/>
      <c r="AT1" s="694" t="s">
        <v>102</v>
      </c>
      <c r="AU1" s="695"/>
      <c r="AV1" s="696">
        <v>44574</v>
      </c>
      <c r="AW1" s="696"/>
      <c r="AX1" s="696"/>
      <c r="AY1" s="697"/>
      <c r="BA1" s="202"/>
    </row>
    <row r="2" spans="1:64" s="114" customFormat="1" ht="18" customHeight="1" thickBot="1">
      <c r="A2" s="713"/>
      <c r="B2" s="714"/>
      <c r="C2" s="714"/>
      <c r="D2" s="714"/>
      <c r="E2" s="715"/>
      <c r="F2" s="719"/>
      <c r="G2" s="720"/>
      <c r="H2" s="720"/>
      <c r="I2" s="720"/>
      <c r="J2" s="720"/>
      <c r="K2" s="720"/>
      <c r="L2" s="720"/>
      <c r="M2" s="720"/>
      <c r="N2" s="720"/>
      <c r="O2" s="720"/>
      <c r="P2" s="720"/>
      <c r="Q2" s="720"/>
      <c r="R2" s="720"/>
      <c r="S2" s="720"/>
      <c r="T2" s="720"/>
      <c r="U2" s="720"/>
      <c r="V2" s="720"/>
      <c r="W2" s="721"/>
      <c r="X2" s="724"/>
      <c r="Y2" s="725"/>
      <c r="Z2" s="725"/>
      <c r="AA2" s="729"/>
      <c r="AB2" s="730"/>
      <c r="AC2" s="730"/>
      <c r="AD2" s="730"/>
      <c r="AE2" s="730"/>
      <c r="AF2" s="730"/>
      <c r="AG2" s="730"/>
      <c r="AH2" s="730"/>
      <c r="AI2" s="730"/>
      <c r="AJ2" s="730"/>
      <c r="AK2" s="730"/>
      <c r="AL2" s="730"/>
      <c r="AM2" s="730"/>
      <c r="AN2" s="731"/>
      <c r="AO2" s="698" t="s">
        <v>110</v>
      </c>
      <c r="AP2" s="699"/>
      <c r="AQ2" s="700"/>
      <c r="AR2" s="701"/>
      <c r="AS2" s="702"/>
      <c r="AT2" s="703" t="s">
        <v>103</v>
      </c>
      <c r="AU2" s="704"/>
      <c r="AV2" s="705"/>
      <c r="AW2" s="705"/>
      <c r="AX2" s="705"/>
      <c r="AY2" s="706"/>
      <c r="BA2" s="202"/>
    </row>
    <row r="3" spans="1:64" ht="15" customHeight="1">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50"/>
      <c r="AF3" s="50"/>
      <c r="AG3" s="50"/>
      <c r="AH3" s="50"/>
      <c r="AI3" s="50"/>
      <c r="AJ3" s="50"/>
      <c r="AK3" s="50"/>
      <c r="AL3" s="50"/>
      <c r="AM3" s="51"/>
      <c r="AN3" s="51"/>
      <c r="AO3" s="50"/>
      <c r="AP3" s="50"/>
      <c r="AQ3" s="50"/>
      <c r="AR3" s="50"/>
      <c r="AS3" s="50"/>
      <c r="AT3" s="50"/>
      <c r="AU3" s="50"/>
      <c r="AV3" s="50"/>
      <c r="AW3" s="50"/>
      <c r="AX3" s="50"/>
      <c r="AY3" s="52"/>
      <c r="AZ3" s="21"/>
      <c r="BB3" s="32"/>
      <c r="BC3" s="32"/>
      <c r="BD3" s="32"/>
    </row>
    <row r="4" spans="1:64" ht="15" customHeight="1">
      <c r="A4" s="691" t="str">
        <f>$BA4&amp;"."</f>
        <v>1.</v>
      </c>
      <c r="B4" s="691"/>
      <c r="C4" s="28" t="str">
        <f>VLOOKUP($BA4,機能一覧!$B$5:$P$33,9,FALSE)</f>
        <v>部品番号マスタ</v>
      </c>
      <c r="D4" s="39"/>
      <c r="E4" s="39"/>
      <c r="F4" s="39"/>
      <c r="G4" s="39"/>
      <c r="H4" s="39"/>
      <c r="I4" s="39"/>
      <c r="J4" s="39"/>
      <c r="K4" s="39"/>
      <c r="L4" s="39"/>
      <c r="M4" s="39"/>
      <c r="N4" s="39"/>
      <c r="O4" s="39"/>
      <c r="P4" s="39"/>
      <c r="Q4" s="39"/>
      <c r="R4" s="39"/>
      <c r="S4" s="39"/>
      <c r="T4" s="39"/>
      <c r="U4" s="39"/>
      <c r="V4" s="39"/>
      <c r="W4" s="39"/>
      <c r="X4" s="39"/>
      <c r="Y4" s="39"/>
      <c r="Z4" s="39"/>
      <c r="AA4" s="39"/>
      <c r="AB4" s="39"/>
      <c r="AC4" s="39"/>
      <c r="AD4" s="102"/>
      <c r="AE4" s="102"/>
      <c r="AF4" s="102"/>
      <c r="AG4" s="102"/>
      <c r="AH4" s="102"/>
      <c r="AI4" s="102"/>
      <c r="AJ4" s="102"/>
      <c r="AK4" s="102"/>
      <c r="AL4" s="102"/>
      <c r="AM4" s="102"/>
      <c r="AN4" s="102"/>
      <c r="AO4" s="102"/>
      <c r="AP4" s="102"/>
      <c r="AQ4" s="102"/>
      <c r="AR4" s="102"/>
      <c r="AS4" s="102"/>
      <c r="AT4" s="102"/>
      <c r="AU4" s="102"/>
      <c r="AV4" s="102"/>
      <c r="AW4" s="102"/>
      <c r="AX4" s="17"/>
      <c r="AY4" s="47"/>
      <c r="AZ4" s="21"/>
      <c r="BA4" s="195">
        <f>BA3+1</f>
        <v>1</v>
      </c>
      <c r="BB4" s="32"/>
      <c r="BC4" s="32"/>
      <c r="BD4" s="32"/>
      <c r="BG4" s="228" t="str">
        <f ca="1">IF($BA4&lt;&gt;"",IF(MID(_xlfn.FORMULATEXT($BA4),SEARCH("[",_xlfn.FORMULATEXT($BA4))+1,SEARCH("]",_xlfn.FORMULATEXT($BA4))-(SEARCH("[",_xlfn.FORMULATEXT($BA4))+1))="-1","",1),"")</f>
        <v/>
      </c>
      <c r="BH4" s="267" t="str">
        <f ca="1">IF($BB4&lt;&gt;"",IF(MID(_xlfn.FORMULATEXT($BB4),SEARCH("[",_xlfn.FORMULATEXT($BB4))+1,SEARCH("]",_xlfn.FORMULATEXT($BB4))-(SEARCH("[",_xlfn.FORMULATEXT($BB4))+1))="-1","",1),"")</f>
        <v/>
      </c>
      <c r="BI4" s="267" t="str">
        <f ca="1">IF($BC4&lt;&gt;"",IF(MID(_xlfn.FORMULATEXT($BC4),SEARCH("[",_xlfn.FORMULATEXT($BC4))+1,SEARCH("]",_xlfn.FORMULATEXT($BC4))-(SEARCH("[",_xlfn.FORMULATEXT($BC4))+1))="-1","",1),"")</f>
        <v/>
      </c>
      <c r="BJ4" s="267" t="str">
        <f ca="1">IF($BD4&lt;&gt;"",IF(MID(_xlfn.FORMULATEXT($BD4),SEARCH("[",_xlfn.FORMULATEXT($BD4))+1,SEARCH("]",_xlfn.FORMULATEXT($BD4))-(SEARCH("[",_xlfn.FORMULATEXT($BD4))+1))="-1","",1),"")</f>
        <v/>
      </c>
      <c r="BK4" s="267" t="str">
        <f ca="1">IF($BE4&lt;&gt;"",IF(MID(_xlfn.FORMULATEXT($BE4),SEARCH("[",_xlfn.FORMULATEXT($BE4))+1,SEARCH("]",_xlfn.FORMULATEXT($BE4))-(SEARCH("[",_xlfn.FORMULATEXT($BE4))+1))="-1","",1),"")</f>
        <v/>
      </c>
      <c r="BL4" s="229" t="str">
        <f ca="1">IF($BF4&lt;&gt;"",IF(MID(_xlfn.FORMULATEXT($BF4),SEARCH("[",_xlfn.FORMULATEXT($BF4))+1,SEARCH("]",_xlfn.FORMULATEXT($BF4))-(SEARCH("[",_xlfn.FORMULATEXT($BF4))+1))="-1","",1),"")</f>
        <v/>
      </c>
    </row>
    <row r="5" spans="1:64" ht="15" customHeight="1">
      <c r="A5" s="39"/>
      <c r="B5" s="21"/>
      <c r="C5" s="39" t="s">
        <v>152</v>
      </c>
      <c r="D5" s="39"/>
      <c r="E5" s="39"/>
      <c r="F5" s="39"/>
      <c r="G5" s="39"/>
      <c r="H5" s="39"/>
      <c r="I5" s="39"/>
      <c r="J5" s="39"/>
      <c r="K5" s="39"/>
      <c r="L5" s="39"/>
      <c r="M5" s="39"/>
      <c r="N5" s="39"/>
      <c r="O5" s="39"/>
      <c r="P5" s="39"/>
      <c r="Q5" s="39"/>
      <c r="R5" s="39"/>
      <c r="S5" s="39"/>
      <c r="T5" s="39"/>
      <c r="U5" s="39"/>
      <c r="V5" s="39"/>
      <c r="W5" s="39"/>
      <c r="X5" s="39"/>
      <c r="Y5" s="39"/>
      <c r="Z5" s="39"/>
      <c r="AA5" s="39"/>
      <c r="AB5" s="39"/>
      <c r="AC5" s="39"/>
      <c r="AD5" s="102"/>
      <c r="AE5" s="102"/>
      <c r="AF5" s="102"/>
      <c r="AG5" s="102"/>
      <c r="AH5" s="102"/>
      <c r="AI5" s="102"/>
      <c r="AJ5" s="102"/>
      <c r="AK5" s="102"/>
      <c r="AL5" s="102"/>
      <c r="AM5" s="102"/>
      <c r="AN5" s="102"/>
      <c r="AO5" s="102"/>
      <c r="AP5" s="102"/>
      <c r="AQ5" s="102"/>
      <c r="AR5" s="102"/>
      <c r="AS5" s="102"/>
      <c r="AT5" s="102"/>
      <c r="AU5" s="102"/>
      <c r="AV5" s="102"/>
      <c r="AW5" s="102"/>
      <c r="AX5" s="17"/>
      <c r="AY5" s="47"/>
      <c r="AZ5" s="21"/>
      <c r="BA5" s="201">
        <f t="shared" ref="BA5:BA17" si="0">BA4</f>
        <v>1</v>
      </c>
      <c r="BB5" s="32"/>
      <c r="BC5" s="32"/>
      <c r="BD5" s="32"/>
      <c r="BG5" s="228" t="str">
        <f t="shared" ref="BG5:BG84" ca="1" si="1">IF($BA5&lt;&gt;"",IF(MID(_xlfn.FORMULATEXT($BA5),SEARCH("[",_xlfn.FORMULATEXT($BA5))+1,SEARCH("]",_xlfn.FORMULATEXT($BA5))-(SEARCH("[",_xlfn.FORMULATEXT($BA5))+1))="-1","",1),"")</f>
        <v/>
      </c>
      <c r="BH5" s="267" t="str">
        <f t="shared" ref="BH5:BH84" ca="1" si="2">IF($BB5&lt;&gt;"",IF(MID(_xlfn.FORMULATEXT($BB5),SEARCH("[",_xlfn.FORMULATEXT($BB5))+1,SEARCH("]",_xlfn.FORMULATEXT($BB5))-(SEARCH("[",_xlfn.FORMULATEXT($BB5))+1))="-1","",1),"")</f>
        <v/>
      </c>
      <c r="BI5" s="267" t="str">
        <f t="shared" ref="BI5:BI84" ca="1" si="3">IF($BC5&lt;&gt;"",IF(MID(_xlfn.FORMULATEXT($BC5),SEARCH("[",_xlfn.FORMULATEXT($BC5))+1,SEARCH("]",_xlfn.FORMULATEXT($BC5))-(SEARCH("[",_xlfn.FORMULATEXT($BC5))+1))="-1","",1),"")</f>
        <v/>
      </c>
      <c r="BJ5" s="267" t="str">
        <f t="shared" ref="BJ5:BJ84" ca="1" si="4">IF($BD5&lt;&gt;"",IF(MID(_xlfn.FORMULATEXT($BD5),SEARCH("[",_xlfn.FORMULATEXT($BD5))+1,SEARCH("]",_xlfn.FORMULATEXT($BD5))-(SEARCH("[",_xlfn.FORMULATEXT($BD5))+1))="-1","",1),"")</f>
        <v/>
      </c>
      <c r="BK5" s="267" t="str">
        <f t="shared" ref="BK5:BK84" ca="1" si="5">IF($BE5&lt;&gt;"",IF(MID(_xlfn.FORMULATEXT($BE5),SEARCH("[",_xlfn.FORMULATEXT($BE5))+1,SEARCH("]",_xlfn.FORMULATEXT($BE5))-(SEARCH("[",_xlfn.FORMULATEXT($BE5))+1))="-1","",1),"")</f>
        <v/>
      </c>
      <c r="BL5" s="229" t="str">
        <f t="shared" ref="BL5:BL84" ca="1" si="6">IF($BF5&lt;&gt;"",IF(MID(_xlfn.FORMULATEXT($BF5),SEARCH("[",_xlfn.FORMULATEXT($BF5))+1,SEARCH("]",_xlfn.FORMULATEXT($BF5))-(SEARCH("[",_xlfn.FORMULATEXT($BF5))+1))="-1","",1),"")</f>
        <v/>
      </c>
    </row>
    <row r="6" spans="1:64" ht="15" customHeight="1">
      <c r="A6" s="692" t="str">
        <f>BA6&amp;"."&amp;BB6</f>
        <v>1.1</v>
      </c>
      <c r="B6" s="693"/>
      <c r="C6" s="693"/>
      <c r="D6" s="39" t="s">
        <v>42</v>
      </c>
      <c r="E6" s="39"/>
      <c r="F6" s="39"/>
      <c r="G6" s="39"/>
      <c r="H6" s="39"/>
      <c r="I6" s="39"/>
      <c r="J6" s="39"/>
      <c r="K6" s="39"/>
      <c r="L6" s="39"/>
      <c r="M6" s="39"/>
      <c r="N6" s="39"/>
      <c r="O6" s="39"/>
      <c r="P6" s="39"/>
      <c r="Q6" s="39"/>
      <c r="R6" s="39"/>
      <c r="S6" s="39"/>
      <c r="T6" s="39"/>
      <c r="U6" s="39"/>
      <c r="V6" s="39"/>
      <c r="W6" s="39"/>
      <c r="X6" s="39"/>
      <c r="Y6" s="39"/>
      <c r="Z6" s="39"/>
      <c r="AA6" s="39"/>
      <c r="AQ6" s="102"/>
      <c r="AR6" s="102"/>
      <c r="AS6" s="102"/>
      <c r="AT6" s="102"/>
      <c r="AU6" s="102"/>
      <c r="AV6" s="102"/>
      <c r="AW6" s="102"/>
      <c r="AX6" s="17"/>
      <c r="AY6" s="47"/>
      <c r="AZ6" s="21"/>
      <c r="BA6" s="201">
        <f t="shared" si="0"/>
        <v>1</v>
      </c>
      <c r="BB6" s="195">
        <f>BB5+1</f>
        <v>1</v>
      </c>
      <c r="BC6" s="32"/>
      <c r="BD6" s="32"/>
      <c r="BG6" s="228" t="str">
        <f t="shared" ca="1" si="1"/>
        <v/>
      </c>
      <c r="BH6" s="267" t="str">
        <f t="shared" ca="1" si="2"/>
        <v/>
      </c>
      <c r="BI6" s="267" t="str">
        <f t="shared" ca="1" si="3"/>
        <v/>
      </c>
      <c r="BJ6" s="267" t="str">
        <f t="shared" ca="1" si="4"/>
        <v/>
      </c>
      <c r="BK6" s="267" t="str">
        <f t="shared" ca="1" si="5"/>
        <v/>
      </c>
      <c r="BL6" s="229" t="str">
        <f t="shared" ca="1" si="6"/>
        <v/>
      </c>
    </row>
    <row r="7" spans="1:64" ht="15" customHeight="1">
      <c r="A7" s="39"/>
      <c r="B7" s="21"/>
      <c r="C7" s="39"/>
      <c r="D7" s="39" t="s">
        <v>43</v>
      </c>
      <c r="E7" s="39"/>
      <c r="F7" s="39"/>
      <c r="G7" s="39"/>
      <c r="H7" s="39"/>
      <c r="I7" s="39"/>
      <c r="J7" s="39"/>
      <c r="K7" s="39"/>
      <c r="L7" s="39"/>
      <c r="M7" s="39"/>
      <c r="N7" s="39"/>
      <c r="O7" s="39"/>
      <c r="P7" s="39"/>
      <c r="Q7" s="39"/>
      <c r="R7" s="39"/>
      <c r="S7" s="39"/>
      <c r="T7" s="39"/>
      <c r="U7" s="39"/>
      <c r="V7" s="39"/>
      <c r="W7" s="39"/>
      <c r="X7" s="39"/>
      <c r="Y7" s="39"/>
      <c r="Z7" s="39"/>
      <c r="AA7" s="39"/>
      <c r="AB7" s="102"/>
      <c r="AC7" s="102"/>
      <c r="AD7" s="102"/>
      <c r="AE7" s="102"/>
      <c r="AF7" s="102"/>
      <c r="AH7" s="218" t="s">
        <v>116</v>
      </c>
      <c r="AI7" s="219"/>
      <c r="AJ7" s="102" t="s">
        <v>117</v>
      </c>
      <c r="AK7" s="102"/>
      <c r="AL7" s="102"/>
      <c r="AM7" s="166"/>
      <c r="AN7" s="102" t="s">
        <v>118</v>
      </c>
      <c r="AO7" s="102"/>
      <c r="AP7" s="102"/>
      <c r="AQ7" s="220"/>
      <c r="AR7" s="102" t="s">
        <v>119</v>
      </c>
      <c r="AS7" s="102"/>
      <c r="AT7" s="102"/>
      <c r="AU7" s="221"/>
      <c r="AV7" s="102" t="s">
        <v>120</v>
      </c>
      <c r="AW7" s="102"/>
      <c r="AX7" s="17"/>
      <c r="AY7" s="47"/>
      <c r="AZ7" s="21"/>
      <c r="BA7" s="201">
        <f t="shared" si="0"/>
        <v>1</v>
      </c>
      <c r="BB7" s="32">
        <f t="shared" ref="BB7:BB16" si="7">BB6</f>
        <v>1</v>
      </c>
      <c r="BC7" s="32"/>
      <c r="BD7" s="32"/>
      <c r="BG7" s="228" t="str">
        <f t="shared" ca="1" si="1"/>
        <v/>
      </c>
      <c r="BH7" s="267" t="str">
        <f t="shared" ca="1" si="2"/>
        <v/>
      </c>
      <c r="BI7" s="267" t="str">
        <f t="shared" ca="1" si="3"/>
        <v/>
      </c>
      <c r="BJ7" s="267" t="str">
        <f t="shared" ca="1" si="4"/>
        <v/>
      </c>
      <c r="BK7" s="267" t="str">
        <f t="shared" ca="1" si="5"/>
        <v/>
      </c>
      <c r="BL7" s="229" t="str">
        <f t="shared" ca="1" si="6"/>
        <v/>
      </c>
    </row>
    <row r="8" spans="1:64" ht="15" customHeight="1">
      <c r="A8" s="39"/>
      <c r="B8" s="39"/>
      <c r="C8" s="39"/>
      <c r="D8" s="196" t="s">
        <v>27</v>
      </c>
      <c r="E8" s="165"/>
      <c r="F8" s="163" t="s">
        <v>28</v>
      </c>
      <c r="G8" s="161"/>
      <c r="H8" s="161"/>
      <c r="I8" s="161"/>
      <c r="J8" s="161"/>
      <c r="K8" s="161"/>
      <c r="L8" s="163" t="s">
        <v>153</v>
      </c>
      <c r="M8" s="161"/>
      <c r="N8" s="167"/>
      <c r="O8" s="163" t="s">
        <v>29</v>
      </c>
      <c r="P8" s="161"/>
      <c r="Q8" s="167"/>
      <c r="R8" s="163" t="s">
        <v>34</v>
      </c>
      <c r="S8" s="161"/>
      <c r="T8" s="161"/>
      <c r="U8" s="167"/>
      <c r="V8" s="163" t="s">
        <v>47</v>
      </c>
      <c r="W8" s="161"/>
      <c r="X8" s="161"/>
      <c r="Y8" s="161"/>
      <c r="Z8" s="161"/>
      <c r="AA8" s="161"/>
      <c r="AB8" s="161"/>
      <c r="AC8" s="161"/>
      <c r="AD8" s="167"/>
      <c r="AE8" s="197" t="s">
        <v>45</v>
      </c>
      <c r="AF8" s="198"/>
      <c r="AG8" s="198"/>
      <c r="AH8" s="198"/>
      <c r="AI8" s="198"/>
      <c r="AJ8" s="198"/>
      <c r="AK8" s="198"/>
      <c r="AL8" s="198"/>
      <c r="AM8" s="198"/>
      <c r="AN8" s="198"/>
      <c r="AO8" s="198"/>
      <c r="AP8" s="198"/>
      <c r="AQ8" s="198"/>
      <c r="AR8" s="198"/>
      <c r="AS8" s="198"/>
      <c r="AT8" s="198"/>
      <c r="AU8" s="199"/>
      <c r="AV8" s="198"/>
      <c r="AW8" s="198"/>
      <c r="AX8" s="199"/>
      <c r="AY8" s="47"/>
      <c r="AZ8" s="21"/>
      <c r="BA8" s="201">
        <f t="shared" si="0"/>
        <v>1</v>
      </c>
      <c r="BB8" s="32">
        <f t="shared" si="7"/>
        <v>1</v>
      </c>
      <c r="BC8" s="32"/>
      <c r="BD8" s="32"/>
      <c r="BG8" s="228" t="str">
        <f t="shared" ca="1" si="1"/>
        <v/>
      </c>
      <c r="BH8" s="267" t="str">
        <f t="shared" ca="1" si="2"/>
        <v/>
      </c>
      <c r="BI8" s="267" t="str">
        <f t="shared" ca="1" si="3"/>
        <v/>
      </c>
      <c r="BJ8" s="267" t="str">
        <f t="shared" ca="1" si="4"/>
        <v/>
      </c>
      <c r="BK8" s="267" t="str">
        <f t="shared" ca="1" si="5"/>
        <v/>
      </c>
      <c r="BL8" s="229" t="str">
        <f t="shared" ca="1" si="6"/>
        <v/>
      </c>
    </row>
    <row r="9" spans="1:64" ht="15" customHeight="1">
      <c r="A9" s="39"/>
      <c r="B9" s="39"/>
      <c r="C9" s="39"/>
      <c r="D9" s="788">
        <v>1</v>
      </c>
      <c r="E9" s="789"/>
      <c r="F9" s="247" t="s">
        <v>142</v>
      </c>
      <c r="G9" s="248"/>
      <c r="H9" s="248"/>
      <c r="I9" s="248"/>
      <c r="J9" s="248"/>
      <c r="K9" s="248"/>
      <c r="L9" s="247" t="s">
        <v>154</v>
      </c>
      <c r="M9" s="248"/>
      <c r="N9" s="249"/>
      <c r="O9" s="247" t="s">
        <v>36</v>
      </c>
      <c r="P9" s="248"/>
      <c r="Q9" s="249"/>
      <c r="R9" s="247" t="s">
        <v>38</v>
      </c>
      <c r="S9" s="248"/>
      <c r="T9" s="248"/>
      <c r="U9" s="248"/>
      <c r="V9" s="247"/>
      <c r="W9" s="248"/>
      <c r="X9" s="248"/>
      <c r="Y9" s="248"/>
      <c r="Z9" s="248"/>
      <c r="AA9" s="248"/>
      <c r="AB9" s="248"/>
      <c r="AC9" s="248"/>
      <c r="AD9" s="248"/>
      <c r="AE9" s="212" t="s">
        <v>142</v>
      </c>
      <c r="AF9" s="213"/>
      <c r="AG9" s="213"/>
      <c r="AH9" s="213"/>
      <c r="AI9" s="213"/>
      <c r="AJ9" s="213"/>
      <c r="AK9" s="213"/>
      <c r="AL9" s="213"/>
      <c r="AM9" s="213"/>
      <c r="AN9" s="213"/>
      <c r="AO9" s="213"/>
      <c r="AP9" s="213"/>
      <c r="AQ9" s="213"/>
      <c r="AR9" s="213"/>
      <c r="AS9" s="213"/>
      <c r="AT9" s="213"/>
      <c r="AU9" s="213"/>
      <c r="AV9" s="213"/>
      <c r="AW9" s="213"/>
      <c r="AX9" s="214"/>
      <c r="AY9" s="47"/>
      <c r="AZ9" s="21"/>
      <c r="BA9" s="201">
        <f t="shared" si="0"/>
        <v>1</v>
      </c>
      <c r="BB9" s="32">
        <f t="shared" si="7"/>
        <v>1</v>
      </c>
      <c r="BC9" s="32"/>
      <c r="BD9" s="32"/>
      <c r="BG9" s="228" t="str">
        <f t="shared" ca="1" si="1"/>
        <v/>
      </c>
      <c r="BH9" s="267" t="str">
        <f t="shared" ca="1" si="2"/>
        <v/>
      </c>
      <c r="BI9" s="267" t="str">
        <f t="shared" ca="1" si="3"/>
        <v/>
      </c>
      <c r="BJ9" s="267" t="str">
        <f t="shared" ca="1" si="4"/>
        <v/>
      </c>
      <c r="BK9" s="267" t="str">
        <f t="shared" ca="1" si="5"/>
        <v/>
      </c>
      <c r="BL9" s="229" t="str">
        <f t="shared" ca="1" si="6"/>
        <v/>
      </c>
    </row>
    <row r="10" spans="1:64" ht="15" customHeight="1">
      <c r="A10" s="39"/>
      <c r="B10" s="39"/>
      <c r="C10" s="39"/>
      <c r="D10" s="778">
        <f t="shared" ref="D10:D15" si="8">D9+1</f>
        <v>2</v>
      </c>
      <c r="E10" s="779"/>
      <c r="F10" s="241" t="s">
        <v>31</v>
      </c>
      <c r="G10" s="242"/>
      <c r="H10" s="242"/>
      <c r="I10" s="242"/>
      <c r="J10" s="242"/>
      <c r="K10" s="242"/>
      <c r="L10" s="241" t="s">
        <v>155</v>
      </c>
      <c r="M10" s="242"/>
      <c r="N10" s="243"/>
      <c r="O10" s="241" t="s">
        <v>36</v>
      </c>
      <c r="P10" s="242"/>
      <c r="Q10" s="243"/>
      <c r="R10" s="241" t="s">
        <v>35</v>
      </c>
      <c r="S10" s="242"/>
      <c r="T10" s="242"/>
      <c r="U10" s="242"/>
      <c r="V10" s="241"/>
      <c r="W10" s="242"/>
      <c r="X10" s="242"/>
      <c r="Y10" s="242"/>
      <c r="Z10" s="242"/>
      <c r="AA10" s="242"/>
      <c r="AB10" s="242"/>
      <c r="AC10" s="242"/>
      <c r="AD10" s="242"/>
      <c r="AE10" s="263" t="s">
        <v>143</v>
      </c>
      <c r="AF10" s="258"/>
      <c r="AG10" s="258"/>
      <c r="AH10" s="258"/>
      <c r="AI10" s="258"/>
      <c r="AJ10" s="258"/>
      <c r="AK10" s="258"/>
      <c r="AL10" s="258"/>
      <c r="AM10" s="258"/>
      <c r="AN10" s="258"/>
      <c r="AO10" s="258"/>
      <c r="AP10" s="258"/>
      <c r="AQ10" s="258"/>
      <c r="AR10" s="258"/>
      <c r="AS10" s="258"/>
      <c r="AT10" s="258"/>
      <c r="AU10" s="258"/>
      <c r="AV10" s="258"/>
      <c r="AW10" s="258"/>
      <c r="AX10" s="259"/>
      <c r="AY10" s="47"/>
      <c r="AZ10" s="21"/>
      <c r="BA10" s="201">
        <f t="shared" si="0"/>
        <v>1</v>
      </c>
      <c r="BB10" s="32">
        <f t="shared" si="7"/>
        <v>1</v>
      </c>
      <c r="BC10" s="32"/>
      <c r="BD10" s="32"/>
      <c r="BG10" s="228" t="str">
        <f t="shared" ca="1" si="1"/>
        <v/>
      </c>
      <c r="BH10" s="267" t="str">
        <f t="shared" ca="1" si="2"/>
        <v/>
      </c>
      <c r="BI10" s="267" t="str">
        <f t="shared" ca="1" si="3"/>
        <v/>
      </c>
      <c r="BJ10" s="267" t="str">
        <f t="shared" ca="1" si="4"/>
        <v/>
      </c>
      <c r="BK10" s="267" t="str">
        <f t="shared" ca="1" si="5"/>
        <v/>
      </c>
      <c r="BL10" s="229" t="str">
        <f t="shared" ca="1" si="6"/>
        <v/>
      </c>
    </row>
    <row r="11" spans="1:64" ht="15" customHeight="1">
      <c r="A11" s="39"/>
      <c r="B11" s="39"/>
      <c r="C11" s="39"/>
      <c r="D11" s="778">
        <f t="shared" si="8"/>
        <v>3</v>
      </c>
      <c r="E11" s="779"/>
      <c r="F11" s="241" t="s">
        <v>150</v>
      </c>
      <c r="G11" s="242"/>
      <c r="H11" s="242"/>
      <c r="I11" s="242"/>
      <c r="J11" s="242"/>
      <c r="K11" s="242"/>
      <c r="L11" s="241" t="s">
        <v>154</v>
      </c>
      <c r="M11" s="242"/>
      <c r="N11" s="243"/>
      <c r="O11" s="241" t="s">
        <v>36</v>
      </c>
      <c r="P11" s="242"/>
      <c r="Q11" s="243"/>
      <c r="R11" s="241" t="s">
        <v>35</v>
      </c>
      <c r="S11" s="242"/>
      <c r="T11" s="242"/>
      <c r="U11" s="242"/>
      <c r="V11" s="241"/>
      <c r="W11" s="242"/>
      <c r="X11" s="242"/>
      <c r="Y11" s="242"/>
      <c r="Z11" s="242"/>
      <c r="AA11" s="242"/>
      <c r="AB11" s="242"/>
      <c r="AC11" s="242"/>
      <c r="AD11" s="242"/>
      <c r="AE11" s="263" t="s">
        <v>151</v>
      </c>
      <c r="AF11" s="258"/>
      <c r="AG11" s="258"/>
      <c r="AH11" s="258"/>
      <c r="AI11" s="258"/>
      <c r="AJ11" s="258"/>
      <c r="AK11" s="258"/>
      <c r="AL11" s="258"/>
      <c r="AM11" s="258"/>
      <c r="AN11" s="258"/>
      <c r="AO11" s="258"/>
      <c r="AP11" s="258"/>
      <c r="AQ11" s="258"/>
      <c r="AR11" s="258"/>
      <c r="AS11" s="258"/>
      <c r="AT11" s="258"/>
      <c r="AU11" s="258"/>
      <c r="AV11" s="258"/>
      <c r="AW11" s="258"/>
      <c r="AX11" s="259"/>
      <c r="AY11" s="47"/>
      <c r="AZ11" s="21"/>
      <c r="BA11" s="201">
        <f t="shared" si="0"/>
        <v>1</v>
      </c>
      <c r="BB11" s="32">
        <f t="shared" si="7"/>
        <v>1</v>
      </c>
      <c r="BC11" s="32"/>
      <c r="BD11" s="32"/>
      <c r="BG11" s="228" t="str">
        <f t="shared" ca="1" si="1"/>
        <v/>
      </c>
      <c r="BH11" s="267" t="str">
        <f t="shared" ca="1" si="2"/>
        <v/>
      </c>
      <c r="BI11" s="267" t="str">
        <f t="shared" ca="1" si="3"/>
        <v/>
      </c>
      <c r="BJ11" s="267" t="str">
        <f t="shared" ca="1" si="4"/>
        <v/>
      </c>
      <c r="BK11" s="267" t="str">
        <f t="shared" ca="1" si="5"/>
        <v/>
      </c>
      <c r="BL11" s="229" t="str">
        <f t="shared" ca="1" si="6"/>
        <v/>
      </c>
    </row>
    <row r="12" spans="1:64" ht="15" customHeight="1">
      <c r="A12" s="39"/>
      <c r="B12" s="39"/>
      <c r="C12" s="39"/>
      <c r="D12" s="780">
        <f>D10+1</f>
        <v>3</v>
      </c>
      <c r="E12" s="781"/>
      <c r="F12" s="94" t="s">
        <v>31</v>
      </c>
      <c r="G12" s="95"/>
      <c r="H12" s="95"/>
      <c r="I12" s="95"/>
      <c r="J12" s="95"/>
      <c r="K12" s="95"/>
      <c r="L12" s="94" t="s">
        <v>155</v>
      </c>
      <c r="M12" s="95"/>
      <c r="N12" s="253"/>
      <c r="O12" s="94" t="s">
        <v>36</v>
      </c>
      <c r="P12" s="95"/>
      <c r="Q12" s="253"/>
      <c r="R12" s="94" t="s">
        <v>35</v>
      </c>
      <c r="S12" s="95"/>
      <c r="T12" s="95"/>
      <c r="U12" s="95"/>
      <c r="V12" s="94"/>
      <c r="W12" s="95"/>
      <c r="X12" s="95"/>
      <c r="Y12" s="95"/>
      <c r="Z12" s="95"/>
      <c r="AA12" s="95"/>
      <c r="AB12" s="95"/>
      <c r="AC12" s="95"/>
      <c r="AD12" s="95"/>
      <c r="AE12" s="97"/>
      <c r="AF12" s="98"/>
      <c r="AG12" s="98"/>
      <c r="AH12" s="98"/>
      <c r="AI12" s="98"/>
      <c r="AJ12" s="98"/>
      <c r="AK12" s="98"/>
      <c r="AL12" s="98"/>
      <c r="AM12" s="98"/>
      <c r="AN12" s="98"/>
      <c r="AO12" s="98"/>
      <c r="AP12" s="98"/>
      <c r="AQ12" s="98"/>
      <c r="AR12" s="98"/>
      <c r="AS12" s="98"/>
      <c r="AT12" s="98"/>
      <c r="AU12" s="98"/>
      <c r="AV12" s="98"/>
      <c r="AW12" s="98"/>
      <c r="AX12" s="99"/>
      <c r="AY12" s="47"/>
      <c r="AZ12" s="21"/>
      <c r="BA12" s="201">
        <f t="shared" si="0"/>
        <v>1</v>
      </c>
      <c r="BB12" s="32">
        <f t="shared" si="7"/>
        <v>1</v>
      </c>
      <c r="BC12" s="32"/>
      <c r="BD12" s="32"/>
      <c r="BG12" s="228" t="str">
        <f t="shared" ca="1" si="1"/>
        <v/>
      </c>
      <c r="BH12" s="267" t="str">
        <f t="shared" ca="1" si="2"/>
        <v/>
      </c>
      <c r="BI12" s="267" t="str">
        <f t="shared" ca="1" si="3"/>
        <v/>
      </c>
      <c r="BJ12" s="267" t="str">
        <f t="shared" ca="1" si="4"/>
        <v/>
      </c>
      <c r="BK12" s="267" t="str">
        <f t="shared" ca="1" si="5"/>
        <v/>
      </c>
      <c r="BL12" s="229" t="str">
        <f t="shared" ca="1" si="6"/>
        <v/>
      </c>
    </row>
    <row r="13" spans="1:64" ht="15" customHeight="1">
      <c r="A13" s="39"/>
      <c r="B13" s="39"/>
      <c r="C13" s="39"/>
      <c r="D13" s="790">
        <f>D12+1</f>
        <v>4</v>
      </c>
      <c r="E13" s="791"/>
      <c r="F13" s="244" t="s">
        <v>97</v>
      </c>
      <c r="G13" s="245"/>
      <c r="H13" s="245"/>
      <c r="I13" s="245"/>
      <c r="J13" s="245"/>
      <c r="K13" s="245"/>
      <c r="L13" s="244" t="s">
        <v>48</v>
      </c>
      <c r="M13" s="245"/>
      <c r="N13" s="246"/>
      <c r="O13" s="244" t="s">
        <v>36</v>
      </c>
      <c r="P13" s="245"/>
      <c r="Q13" s="246"/>
      <c r="R13" s="244" t="s">
        <v>48</v>
      </c>
      <c r="S13" s="245"/>
      <c r="T13" s="245"/>
      <c r="U13" s="245"/>
      <c r="V13" s="244"/>
      <c r="W13" s="245"/>
      <c r="X13" s="245"/>
      <c r="Y13" s="245"/>
      <c r="Z13" s="245"/>
      <c r="AA13" s="245"/>
      <c r="AB13" s="245"/>
      <c r="AC13" s="245"/>
      <c r="AD13" s="246"/>
      <c r="AE13" s="203"/>
      <c r="AF13" s="204"/>
      <c r="AG13" s="204"/>
      <c r="AH13" s="204"/>
      <c r="AI13" s="204"/>
      <c r="AJ13" s="204"/>
      <c r="AK13" s="204"/>
      <c r="AL13" s="204"/>
      <c r="AM13" s="204"/>
      <c r="AN13" s="204"/>
      <c r="AO13" s="204"/>
      <c r="AP13" s="204"/>
      <c r="AQ13" s="204"/>
      <c r="AR13" s="204"/>
      <c r="AS13" s="204"/>
      <c r="AT13" s="204"/>
      <c r="AU13" s="204"/>
      <c r="AV13" s="204"/>
      <c r="AW13" s="204"/>
      <c r="AX13" s="205"/>
      <c r="AY13" s="55"/>
      <c r="AZ13" s="21"/>
      <c r="BA13" s="201">
        <f t="shared" si="0"/>
        <v>1</v>
      </c>
      <c r="BB13" s="32">
        <f t="shared" si="7"/>
        <v>1</v>
      </c>
      <c r="BC13" s="32"/>
      <c r="BD13" s="32"/>
      <c r="BG13" s="228" t="str">
        <f t="shared" ca="1" si="1"/>
        <v/>
      </c>
      <c r="BH13" s="267" t="str">
        <f t="shared" ca="1" si="2"/>
        <v/>
      </c>
      <c r="BI13" s="267" t="str">
        <f t="shared" ca="1" si="3"/>
        <v/>
      </c>
      <c r="BJ13" s="267" t="str">
        <f t="shared" ca="1" si="4"/>
        <v/>
      </c>
      <c r="BK13" s="267" t="str">
        <f t="shared" ca="1" si="5"/>
        <v/>
      </c>
      <c r="BL13" s="229" t="str">
        <f t="shared" ca="1" si="6"/>
        <v/>
      </c>
    </row>
    <row r="14" spans="1:64" ht="15" customHeight="1">
      <c r="A14" s="39"/>
      <c r="B14" s="39"/>
      <c r="C14" s="39"/>
      <c r="D14" s="774">
        <f t="shared" si="8"/>
        <v>5</v>
      </c>
      <c r="E14" s="775"/>
      <c r="F14" s="238" t="s">
        <v>142</v>
      </c>
      <c r="G14" s="239"/>
      <c r="H14" s="239"/>
      <c r="I14" s="239"/>
      <c r="J14" s="239"/>
      <c r="K14" s="239"/>
      <c r="L14" s="238" t="s">
        <v>154</v>
      </c>
      <c r="M14" s="239"/>
      <c r="N14" s="240"/>
      <c r="O14" s="238" t="s">
        <v>36</v>
      </c>
      <c r="P14" s="239"/>
      <c r="Q14" s="240"/>
      <c r="R14" s="238" t="s">
        <v>41</v>
      </c>
      <c r="S14" s="239"/>
      <c r="T14" s="239"/>
      <c r="U14" s="240"/>
      <c r="V14" s="238" t="s">
        <v>130</v>
      </c>
      <c r="W14" s="239"/>
      <c r="X14" s="239"/>
      <c r="Y14" s="239"/>
      <c r="Z14" s="239"/>
      <c r="AA14" s="239"/>
      <c r="AB14" s="239"/>
      <c r="AC14" s="239"/>
      <c r="AD14" s="240"/>
      <c r="AE14" s="192"/>
      <c r="AF14" s="193"/>
      <c r="AG14" s="193"/>
      <c r="AH14" s="193"/>
      <c r="AI14" s="193"/>
      <c r="AJ14" s="193"/>
      <c r="AK14" s="193"/>
      <c r="AL14" s="193"/>
      <c r="AM14" s="193"/>
      <c r="AN14" s="193"/>
      <c r="AO14" s="193"/>
      <c r="AP14" s="193"/>
      <c r="AQ14" s="193"/>
      <c r="AR14" s="193"/>
      <c r="AS14" s="193"/>
      <c r="AT14" s="193"/>
      <c r="AU14" s="193"/>
      <c r="AV14" s="193"/>
      <c r="AW14" s="193"/>
      <c r="AX14" s="194"/>
      <c r="AY14" s="47"/>
      <c r="AZ14" s="21"/>
      <c r="BA14" s="201">
        <f t="shared" si="0"/>
        <v>1</v>
      </c>
      <c r="BB14" s="32">
        <f t="shared" si="7"/>
        <v>1</v>
      </c>
      <c r="BC14" s="32"/>
      <c r="BD14" s="32"/>
      <c r="BG14" s="228" t="str">
        <f t="shared" ca="1" si="1"/>
        <v/>
      </c>
      <c r="BH14" s="267" t="str">
        <f t="shared" ca="1" si="2"/>
        <v/>
      </c>
      <c r="BI14" s="267" t="str">
        <f t="shared" ca="1" si="3"/>
        <v/>
      </c>
      <c r="BJ14" s="267" t="str">
        <f t="shared" ca="1" si="4"/>
        <v/>
      </c>
      <c r="BK14" s="267" t="str">
        <f t="shared" ca="1" si="5"/>
        <v/>
      </c>
      <c r="BL14" s="229" t="str">
        <f t="shared" ca="1" si="6"/>
        <v/>
      </c>
    </row>
    <row r="15" spans="1:64" ht="15" customHeight="1">
      <c r="A15" s="39"/>
      <c r="B15" s="39"/>
      <c r="C15" s="39"/>
      <c r="D15" s="774">
        <f t="shared" si="8"/>
        <v>6</v>
      </c>
      <c r="E15" s="775"/>
      <c r="F15" s="238" t="s">
        <v>31</v>
      </c>
      <c r="G15" s="239"/>
      <c r="H15" s="239"/>
      <c r="I15" s="239"/>
      <c r="J15" s="239"/>
      <c r="K15" s="239"/>
      <c r="L15" s="238" t="s">
        <v>155</v>
      </c>
      <c r="M15" s="239"/>
      <c r="N15" s="240"/>
      <c r="O15" s="238" t="s">
        <v>36</v>
      </c>
      <c r="P15" s="239"/>
      <c r="Q15" s="240"/>
      <c r="R15" s="238" t="s">
        <v>41</v>
      </c>
      <c r="S15" s="239"/>
      <c r="T15" s="239"/>
      <c r="U15" s="240"/>
      <c r="V15" s="238" t="s">
        <v>130</v>
      </c>
      <c r="W15" s="239"/>
      <c r="X15" s="239"/>
      <c r="Y15" s="239"/>
      <c r="Z15" s="239"/>
      <c r="AA15" s="239"/>
      <c r="AB15" s="239"/>
      <c r="AC15" s="239"/>
      <c r="AD15" s="240"/>
      <c r="AE15" s="192"/>
      <c r="AF15" s="193"/>
      <c r="AG15" s="193"/>
      <c r="AH15" s="193"/>
      <c r="AI15" s="193"/>
      <c r="AJ15" s="193"/>
      <c r="AK15" s="193"/>
      <c r="AL15" s="193"/>
      <c r="AM15" s="193"/>
      <c r="AN15" s="193"/>
      <c r="AO15" s="193"/>
      <c r="AP15" s="193"/>
      <c r="AQ15" s="193"/>
      <c r="AR15" s="193"/>
      <c r="AS15" s="193"/>
      <c r="AT15" s="193"/>
      <c r="AU15" s="193"/>
      <c r="AV15" s="193"/>
      <c r="AW15" s="193"/>
      <c r="AX15" s="194"/>
      <c r="AY15" s="47"/>
      <c r="AZ15" s="21"/>
      <c r="BA15" s="201">
        <f t="shared" si="0"/>
        <v>1</v>
      </c>
      <c r="BB15" s="32">
        <f t="shared" si="7"/>
        <v>1</v>
      </c>
      <c r="BC15" s="32"/>
      <c r="BD15" s="32"/>
      <c r="BG15" s="228" t="str">
        <f t="shared" ca="1" si="1"/>
        <v/>
      </c>
      <c r="BH15" s="267" t="str">
        <f t="shared" ca="1" si="2"/>
        <v/>
      </c>
      <c r="BI15" s="267" t="str">
        <f t="shared" ca="1" si="3"/>
        <v/>
      </c>
      <c r="BJ15" s="267" t="str">
        <f t="shared" ca="1" si="4"/>
        <v/>
      </c>
      <c r="BK15" s="267" t="str">
        <f t="shared" ca="1" si="5"/>
        <v/>
      </c>
      <c r="BL15" s="229" t="str">
        <f t="shared" ca="1" si="6"/>
        <v/>
      </c>
    </row>
    <row r="16" spans="1:64" ht="15" customHeight="1">
      <c r="A16" s="39"/>
      <c r="B16" s="39"/>
      <c r="C16" s="39"/>
      <c r="D16" s="786">
        <f>D14+1</f>
        <v>6</v>
      </c>
      <c r="E16" s="787"/>
      <c r="F16" s="222" t="s">
        <v>150</v>
      </c>
      <c r="G16" s="223"/>
      <c r="H16" s="223"/>
      <c r="I16" s="223"/>
      <c r="J16" s="223"/>
      <c r="K16" s="223"/>
      <c r="L16" s="222" t="s">
        <v>154</v>
      </c>
      <c r="M16" s="223"/>
      <c r="N16" s="224"/>
      <c r="O16" s="222" t="s">
        <v>36</v>
      </c>
      <c r="P16" s="223"/>
      <c r="Q16" s="224"/>
      <c r="R16" s="222" t="s">
        <v>41</v>
      </c>
      <c r="S16" s="223"/>
      <c r="T16" s="223"/>
      <c r="U16" s="224"/>
      <c r="V16" s="222" t="s">
        <v>130</v>
      </c>
      <c r="W16" s="223"/>
      <c r="X16" s="223"/>
      <c r="Y16" s="223"/>
      <c r="Z16" s="235"/>
      <c r="AA16" s="235"/>
      <c r="AB16" s="235"/>
      <c r="AC16" s="235"/>
      <c r="AD16" s="236"/>
      <c r="AE16" s="209"/>
      <c r="AF16" s="210"/>
      <c r="AG16" s="210"/>
      <c r="AH16" s="210"/>
      <c r="AI16" s="210"/>
      <c r="AJ16" s="210"/>
      <c r="AK16" s="210"/>
      <c r="AL16" s="210"/>
      <c r="AM16" s="210"/>
      <c r="AN16" s="210"/>
      <c r="AO16" s="210"/>
      <c r="AP16" s="210"/>
      <c r="AQ16" s="210"/>
      <c r="AR16" s="210"/>
      <c r="AS16" s="210"/>
      <c r="AT16" s="210"/>
      <c r="AU16" s="210"/>
      <c r="AV16" s="210"/>
      <c r="AW16" s="210"/>
      <c r="AX16" s="211"/>
      <c r="AY16" s="47"/>
      <c r="AZ16" s="21"/>
      <c r="BA16" s="201">
        <f t="shared" si="0"/>
        <v>1</v>
      </c>
      <c r="BB16" s="32">
        <f t="shared" si="7"/>
        <v>1</v>
      </c>
      <c r="BC16" s="32"/>
      <c r="BD16" s="32"/>
      <c r="BG16" s="228" t="str">
        <f t="shared" ca="1" si="1"/>
        <v/>
      </c>
      <c r="BH16" s="267" t="str">
        <f t="shared" ca="1" si="2"/>
        <v/>
      </c>
      <c r="BI16" s="267" t="str">
        <f t="shared" ca="1" si="3"/>
        <v/>
      </c>
      <c r="BJ16" s="267" t="str">
        <f t="shared" ca="1" si="4"/>
        <v/>
      </c>
      <c r="BK16" s="267" t="str">
        <f t="shared" ca="1" si="5"/>
        <v/>
      </c>
      <c r="BL16" s="229" t="str">
        <f t="shared" ca="1" si="6"/>
        <v/>
      </c>
    </row>
    <row r="17" spans="1:64" ht="15" customHeight="1">
      <c r="A17" s="692" t="str">
        <f>$BA17&amp;"."&amp;$BB17&amp;"."</f>
        <v>1.2.</v>
      </c>
      <c r="B17" s="693"/>
      <c r="C17" s="693"/>
      <c r="D17" s="39" t="s">
        <v>39</v>
      </c>
      <c r="E17" s="39"/>
      <c r="F17" s="39"/>
      <c r="G17" s="39"/>
      <c r="H17" s="39"/>
      <c r="I17" s="39"/>
      <c r="J17" s="39"/>
      <c r="K17" s="39"/>
      <c r="L17" s="39"/>
      <c r="M17" s="39"/>
      <c r="N17" s="39"/>
      <c r="O17" s="39"/>
      <c r="P17" s="39"/>
      <c r="Q17" s="39"/>
      <c r="R17" s="39"/>
      <c r="S17" s="39"/>
      <c r="T17" s="39"/>
      <c r="U17" s="39"/>
      <c r="V17" s="39"/>
      <c r="W17" s="39"/>
      <c r="X17" s="39"/>
      <c r="Y17" s="39"/>
      <c r="Z17" s="39"/>
      <c r="AB17" s="39"/>
      <c r="AC17" s="39"/>
      <c r="AD17" s="54"/>
      <c r="AE17" s="54"/>
      <c r="AF17" s="54"/>
      <c r="AG17" s="54"/>
      <c r="AH17" s="54"/>
      <c r="AI17" s="54"/>
      <c r="AJ17" s="54"/>
      <c r="AK17" s="54"/>
      <c r="AL17" s="54"/>
      <c r="AM17" s="54"/>
      <c r="AN17" s="54"/>
      <c r="AO17" s="54"/>
      <c r="AP17" s="54"/>
      <c r="AQ17" s="54"/>
      <c r="AR17" s="54"/>
      <c r="AS17" s="54"/>
      <c r="AT17" s="54"/>
      <c r="AU17" s="54"/>
      <c r="AV17" s="54"/>
      <c r="AW17" s="54"/>
      <c r="AX17" s="17"/>
      <c r="AY17" s="55"/>
      <c r="AZ17" s="21"/>
      <c r="BA17" s="201">
        <f t="shared" si="0"/>
        <v>1</v>
      </c>
      <c r="BB17" s="195">
        <f>BB16+1</f>
        <v>2</v>
      </c>
      <c r="BC17" s="32"/>
      <c r="BD17" s="32"/>
      <c r="BG17" s="228" t="str">
        <f t="shared" ca="1" si="1"/>
        <v/>
      </c>
      <c r="BH17" s="267" t="str">
        <f t="shared" ca="1" si="2"/>
        <v/>
      </c>
      <c r="BI17" s="267" t="str">
        <f t="shared" ca="1" si="3"/>
        <v/>
      </c>
      <c r="BJ17" s="267" t="str">
        <f t="shared" ca="1" si="4"/>
        <v/>
      </c>
      <c r="BK17" s="267" t="str">
        <f t="shared" ca="1" si="5"/>
        <v/>
      </c>
      <c r="BL17" s="229" t="str">
        <f t="shared" ca="1" si="6"/>
        <v/>
      </c>
    </row>
    <row r="18" spans="1:64" ht="15" customHeight="1">
      <c r="A18" s="39"/>
      <c r="B18" s="21"/>
      <c r="C18" s="39"/>
      <c r="D18" s="39" t="s">
        <v>40</v>
      </c>
      <c r="E18" s="39"/>
      <c r="F18" s="39"/>
      <c r="G18" s="39"/>
      <c r="H18" s="39"/>
      <c r="I18" s="39"/>
      <c r="J18" s="39"/>
      <c r="K18" s="39"/>
      <c r="L18" s="39"/>
      <c r="M18" s="39"/>
      <c r="N18" s="39"/>
      <c r="O18" s="39"/>
      <c r="P18" s="39"/>
      <c r="Q18" s="39"/>
      <c r="R18" s="39"/>
      <c r="T18" s="39"/>
      <c r="U18" s="39"/>
      <c r="V18" s="39"/>
      <c r="W18" s="39"/>
      <c r="X18" s="39"/>
      <c r="Y18" s="39"/>
      <c r="Z18" s="39"/>
      <c r="AB18" s="39"/>
      <c r="AC18" s="39"/>
      <c r="AD18" s="54"/>
      <c r="AE18" s="54"/>
      <c r="AF18" s="54"/>
      <c r="AG18" s="54"/>
      <c r="AH18" s="54"/>
      <c r="AI18" s="54"/>
      <c r="AJ18" s="54"/>
      <c r="AK18" s="54"/>
      <c r="AL18" s="54"/>
      <c r="AM18" s="54"/>
      <c r="AN18" s="54"/>
      <c r="AO18" s="54"/>
      <c r="AP18" s="54"/>
      <c r="AQ18" s="54"/>
      <c r="AR18" s="54"/>
      <c r="AS18" s="54"/>
      <c r="AT18" s="54"/>
      <c r="AU18" s="54"/>
      <c r="AV18" s="54"/>
      <c r="AW18" s="54"/>
      <c r="AX18" s="17"/>
      <c r="AY18" s="55"/>
      <c r="AZ18" s="21"/>
      <c r="BA18" s="201">
        <f t="shared" ref="BA18:BB20" si="9">BA17</f>
        <v>1</v>
      </c>
      <c r="BB18" s="32">
        <f t="shared" si="9"/>
        <v>2</v>
      </c>
      <c r="BC18" s="32"/>
      <c r="BD18" s="32"/>
      <c r="BG18" s="228" t="str">
        <f t="shared" ca="1" si="1"/>
        <v/>
      </c>
      <c r="BH18" s="267" t="str">
        <f t="shared" ca="1" si="2"/>
        <v/>
      </c>
      <c r="BI18" s="267" t="str">
        <f t="shared" ca="1" si="3"/>
        <v/>
      </c>
      <c r="BJ18" s="267" t="str">
        <f t="shared" ca="1" si="4"/>
        <v/>
      </c>
      <c r="BK18" s="267" t="str">
        <f t="shared" ca="1" si="5"/>
        <v/>
      </c>
      <c r="BL18" s="229" t="str">
        <f t="shared" ca="1" si="6"/>
        <v/>
      </c>
    </row>
    <row r="19" spans="1:64" ht="15" customHeight="1">
      <c r="A19" s="692" t="str">
        <f>$BA19&amp;"."&amp;$BB19&amp;"."&amp;$BC19&amp;"."</f>
        <v>1.2.1.</v>
      </c>
      <c r="B19" s="693"/>
      <c r="C19" s="693"/>
      <c r="D19" s="693"/>
      <c r="E19" s="39" t="s">
        <v>111</v>
      </c>
      <c r="G19" s="39"/>
      <c r="H19" s="39"/>
      <c r="I19" s="39"/>
      <c r="J19" s="39"/>
      <c r="K19" s="39"/>
      <c r="L19" s="39"/>
      <c r="M19" s="39"/>
      <c r="N19" s="39"/>
      <c r="O19" s="39"/>
      <c r="P19" s="39"/>
      <c r="Q19" s="39"/>
      <c r="R19" s="39"/>
      <c r="T19" s="39"/>
      <c r="U19" s="39"/>
      <c r="V19" s="39"/>
      <c r="W19" s="39"/>
      <c r="X19" s="39"/>
      <c r="Y19" s="39"/>
      <c r="Z19" s="39"/>
      <c r="AB19" s="39"/>
      <c r="AC19" s="39"/>
      <c r="AD19" s="102"/>
      <c r="AE19" s="102"/>
      <c r="AF19" s="102"/>
      <c r="AG19" s="102"/>
      <c r="AH19" s="102"/>
      <c r="AI19" s="102"/>
      <c r="AJ19" s="102"/>
      <c r="AK19" s="102"/>
      <c r="AL19" s="102"/>
      <c r="AM19" s="102"/>
      <c r="AN19" s="102"/>
      <c r="AO19" s="102"/>
      <c r="AP19" s="102"/>
      <c r="AQ19" s="102"/>
      <c r="AR19" s="102"/>
      <c r="AS19" s="102"/>
      <c r="AT19" s="102"/>
      <c r="AU19" s="102"/>
      <c r="AV19" s="102"/>
      <c r="AW19" s="102"/>
      <c r="AX19" s="17"/>
      <c r="AY19" s="47"/>
      <c r="AZ19" s="21"/>
      <c r="BA19" s="201">
        <f t="shared" ref="BA19:BA25" si="10">BA18</f>
        <v>1</v>
      </c>
      <c r="BB19" s="32">
        <f t="shared" si="9"/>
        <v>2</v>
      </c>
      <c r="BC19" s="195">
        <f>BC18+1</f>
        <v>1</v>
      </c>
      <c r="BD19" s="32"/>
      <c r="BG19" s="228" t="str">
        <f t="shared" ca="1" si="1"/>
        <v/>
      </c>
      <c r="BH19" s="267" t="str">
        <f t="shared" ca="1" si="2"/>
        <v/>
      </c>
      <c r="BI19" s="267" t="str">
        <f t="shared" ca="1" si="3"/>
        <v/>
      </c>
      <c r="BJ19" s="267" t="str">
        <f t="shared" ca="1" si="4"/>
        <v/>
      </c>
      <c r="BK19" s="267" t="str">
        <f t="shared" ca="1" si="5"/>
        <v/>
      </c>
      <c r="BL19" s="229" t="str">
        <f t="shared" ca="1" si="6"/>
        <v/>
      </c>
    </row>
    <row r="20" spans="1:64" ht="15" customHeight="1">
      <c r="A20" s="692" t="str">
        <f>$BA20&amp;"."&amp;$BB20&amp;"."&amp;$BC20&amp;"."</f>
        <v>1.2.2.</v>
      </c>
      <c r="B20" s="693"/>
      <c r="C20" s="693"/>
      <c r="D20" s="693"/>
      <c r="E20" s="39" t="s">
        <v>112</v>
      </c>
      <c r="G20" s="39"/>
      <c r="H20" s="39"/>
      <c r="I20" s="39"/>
      <c r="J20" s="39"/>
      <c r="K20" s="39"/>
      <c r="L20" s="39"/>
      <c r="M20" s="39"/>
      <c r="N20" s="39"/>
      <c r="O20" s="39"/>
      <c r="P20" s="39"/>
      <c r="Q20" s="39"/>
      <c r="R20" s="39"/>
      <c r="T20" s="39"/>
      <c r="U20" s="39"/>
      <c r="V20" s="39"/>
      <c r="W20" s="39"/>
      <c r="X20" s="39"/>
      <c r="Y20" s="39"/>
      <c r="Z20" s="39"/>
      <c r="AB20" s="39"/>
      <c r="AC20" s="39"/>
      <c r="AD20" s="56"/>
      <c r="AE20" s="56"/>
      <c r="AF20" s="56"/>
      <c r="AG20" s="56"/>
      <c r="AH20" s="56"/>
      <c r="AI20" s="56"/>
      <c r="AJ20" s="56"/>
      <c r="AK20" s="56"/>
      <c r="AL20" s="56"/>
      <c r="AM20" s="56"/>
      <c r="AN20" s="56"/>
      <c r="AO20" s="56"/>
      <c r="AP20" s="56"/>
      <c r="AQ20" s="56"/>
      <c r="AR20" s="56"/>
      <c r="AS20" s="56"/>
      <c r="AT20" s="56"/>
      <c r="AU20" s="56"/>
      <c r="AV20" s="56"/>
      <c r="AW20" s="56"/>
      <c r="AX20" s="17"/>
      <c r="AY20" s="57"/>
      <c r="AZ20" s="21"/>
      <c r="BA20" s="201">
        <f t="shared" si="10"/>
        <v>1</v>
      </c>
      <c r="BB20" s="32">
        <f t="shared" si="9"/>
        <v>2</v>
      </c>
      <c r="BC20" s="195">
        <f>BC19+1</f>
        <v>2</v>
      </c>
      <c r="BD20" s="32"/>
      <c r="BG20" s="228" t="str">
        <f t="shared" ca="1" si="1"/>
        <v/>
      </c>
      <c r="BH20" s="267" t="str">
        <f t="shared" ca="1" si="2"/>
        <v/>
      </c>
      <c r="BI20" s="267" t="str">
        <f t="shared" ca="1" si="3"/>
        <v/>
      </c>
      <c r="BJ20" s="267" t="str">
        <f t="shared" ca="1" si="4"/>
        <v/>
      </c>
      <c r="BK20" s="267" t="str">
        <f t="shared" ca="1" si="5"/>
        <v/>
      </c>
      <c r="BL20" s="229" t="str">
        <f t="shared" ca="1" si="6"/>
        <v/>
      </c>
    </row>
    <row r="21" spans="1:64" ht="15" customHeight="1">
      <c r="A21" s="692" t="str">
        <f>$BA21&amp;"."&amp;$BB21&amp;"."&amp;$BC21&amp;"."</f>
        <v>1.2.3.</v>
      </c>
      <c r="B21" s="693"/>
      <c r="C21" s="693"/>
      <c r="D21" s="693"/>
      <c r="E21" s="39" t="s">
        <v>113</v>
      </c>
      <c r="G21" s="39"/>
      <c r="H21" s="39"/>
      <c r="I21" s="39"/>
      <c r="J21" s="39"/>
      <c r="K21" s="39"/>
      <c r="L21" s="39"/>
      <c r="M21" s="39"/>
      <c r="N21" s="39"/>
      <c r="O21" s="39"/>
      <c r="P21" s="39"/>
      <c r="Q21" s="39"/>
      <c r="R21" s="39"/>
      <c r="T21" s="39"/>
      <c r="U21" s="39"/>
      <c r="V21" s="39"/>
      <c r="W21" s="39"/>
      <c r="X21" s="39"/>
      <c r="Y21" s="39"/>
      <c r="Z21" s="39"/>
      <c r="AB21" s="39"/>
      <c r="AC21" s="39"/>
      <c r="AD21" s="102"/>
      <c r="AE21" s="102"/>
      <c r="AF21" s="102"/>
      <c r="AG21" s="102"/>
      <c r="AH21" s="102"/>
      <c r="AI21" s="102"/>
      <c r="AJ21" s="102"/>
      <c r="AK21" s="102"/>
      <c r="AL21" s="102"/>
      <c r="AM21" s="102"/>
      <c r="AN21" s="102"/>
      <c r="AO21" s="102"/>
      <c r="AP21" s="102"/>
      <c r="AQ21" s="102"/>
      <c r="AR21" s="102"/>
      <c r="AS21" s="102"/>
      <c r="AT21" s="102"/>
      <c r="AU21" s="102"/>
      <c r="AV21" s="102"/>
      <c r="AW21" s="102"/>
      <c r="AX21" s="17"/>
      <c r="AY21" s="47"/>
      <c r="AZ21" s="21"/>
      <c r="BA21" s="201">
        <f t="shared" si="10"/>
        <v>1</v>
      </c>
      <c r="BB21" s="32">
        <f>BB20</f>
        <v>2</v>
      </c>
      <c r="BC21" s="195">
        <f>BC20+1</f>
        <v>3</v>
      </c>
      <c r="BD21" s="32"/>
      <c r="BG21" s="228" t="str">
        <f t="shared" ca="1" si="1"/>
        <v/>
      </c>
      <c r="BH21" s="267" t="str">
        <f t="shared" ca="1" si="2"/>
        <v/>
      </c>
      <c r="BI21" s="267" t="str">
        <f t="shared" ca="1" si="3"/>
        <v/>
      </c>
      <c r="BJ21" s="267" t="str">
        <f t="shared" ca="1" si="4"/>
        <v/>
      </c>
      <c r="BK21" s="267" t="str">
        <f t="shared" ca="1" si="5"/>
        <v/>
      </c>
      <c r="BL21" s="229" t="str">
        <f t="shared" ca="1" si="6"/>
        <v/>
      </c>
    </row>
    <row r="22" spans="1:64" ht="15" customHeight="1">
      <c r="A22" s="692" t="str">
        <f>$BA22&amp;"."&amp;$BB22&amp;"."&amp;$BC22&amp;"."</f>
        <v>1.2.4.</v>
      </c>
      <c r="B22" s="693"/>
      <c r="C22" s="693"/>
      <c r="D22" s="693"/>
      <c r="E22" s="39" t="s">
        <v>114</v>
      </c>
      <c r="G22" s="39"/>
      <c r="H22" s="39"/>
      <c r="I22" s="39"/>
      <c r="J22" s="39"/>
      <c r="K22" s="39"/>
      <c r="L22" s="39"/>
      <c r="M22" s="39"/>
      <c r="N22" s="39"/>
      <c r="O22" s="39"/>
      <c r="P22" s="39"/>
      <c r="Q22" s="39"/>
      <c r="R22" s="39"/>
      <c r="T22" s="39"/>
      <c r="U22" s="39"/>
      <c r="V22" s="39"/>
      <c r="W22" s="39"/>
      <c r="X22" s="39"/>
      <c r="Y22" s="39"/>
      <c r="Z22" s="39"/>
      <c r="AB22" s="39"/>
      <c r="AC22" s="39"/>
      <c r="AD22" s="102"/>
      <c r="AE22" s="102"/>
      <c r="AF22" s="102"/>
      <c r="AG22" s="102"/>
      <c r="AH22" s="102"/>
      <c r="AI22" s="102"/>
      <c r="AJ22" s="102"/>
      <c r="AK22" s="102"/>
      <c r="AL22" s="102"/>
      <c r="AM22" s="102"/>
      <c r="AN22" s="102"/>
      <c r="AO22" s="102"/>
      <c r="AP22" s="102"/>
      <c r="AQ22" s="102"/>
      <c r="AR22" s="102"/>
      <c r="AS22" s="102"/>
      <c r="AT22" s="102"/>
      <c r="AU22" s="102"/>
      <c r="AV22" s="102"/>
      <c r="AW22" s="102"/>
      <c r="AX22" s="17"/>
      <c r="AY22" s="47"/>
      <c r="AZ22" s="21"/>
      <c r="BA22" s="201">
        <f t="shared" si="10"/>
        <v>1</v>
      </c>
      <c r="BB22" s="32">
        <f>BB21</f>
        <v>2</v>
      </c>
      <c r="BC22" s="195">
        <f>BC21+1</f>
        <v>4</v>
      </c>
      <c r="BD22" s="32"/>
      <c r="BG22" s="228" t="str">
        <f t="shared" ca="1" si="1"/>
        <v/>
      </c>
      <c r="BH22" s="267" t="str">
        <f t="shared" ca="1" si="2"/>
        <v/>
      </c>
      <c r="BI22" s="267" t="str">
        <f t="shared" ca="1" si="3"/>
        <v/>
      </c>
      <c r="BJ22" s="267" t="str">
        <f t="shared" ca="1" si="4"/>
        <v/>
      </c>
      <c r="BK22" s="267" t="str">
        <f t="shared" ca="1" si="5"/>
        <v/>
      </c>
      <c r="BL22" s="229" t="str">
        <f t="shared" ca="1" si="6"/>
        <v/>
      </c>
    </row>
    <row r="23" spans="1:64" ht="15" customHeight="1">
      <c r="A23" s="692" t="str">
        <f>$BA23&amp;"."&amp;$BB23&amp;"."&amp;$BC23&amp;"."</f>
        <v>1.2.5.</v>
      </c>
      <c r="B23" s="693"/>
      <c r="C23" s="693"/>
      <c r="D23" s="693"/>
      <c r="E23" s="39" t="s">
        <v>115</v>
      </c>
      <c r="G23" s="39"/>
      <c r="H23" s="39"/>
      <c r="I23" s="39"/>
      <c r="J23" s="39"/>
      <c r="K23" s="39"/>
      <c r="L23" s="39"/>
      <c r="M23" s="39"/>
      <c r="N23" s="39"/>
      <c r="O23" s="39"/>
      <c r="P23" s="39"/>
      <c r="Q23" s="39"/>
      <c r="R23" s="39"/>
      <c r="T23" s="39"/>
      <c r="U23" s="39"/>
      <c r="V23" s="39"/>
      <c r="W23" s="39"/>
      <c r="X23" s="39"/>
      <c r="Y23" s="39"/>
      <c r="Z23" s="39"/>
      <c r="AB23" s="39"/>
      <c r="AC23" s="39"/>
      <c r="AD23" s="102"/>
      <c r="AE23" s="102"/>
      <c r="AF23" s="102"/>
      <c r="AG23" s="102"/>
      <c r="AH23" s="102"/>
      <c r="AI23" s="102"/>
      <c r="AJ23" s="102"/>
      <c r="AK23" s="102"/>
      <c r="AL23" s="102"/>
      <c r="AM23" s="102"/>
      <c r="AN23" s="102"/>
      <c r="AO23" s="102"/>
      <c r="AP23" s="102"/>
      <c r="AQ23" s="102"/>
      <c r="AR23" s="102"/>
      <c r="AS23" s="102"/>
      <c r="AT23" s="102"/>
      <c r="AU23" s="102"/>
      <c r="AV23" s="102"/>
      <c r="AW23" s="102"/>
      <c r="AX23" s="17"/>
      <c r="AY23" s="47"/>
      <c r="AZ23" s="21"/>
      <c r="BA23" s="201">
        <f t="shared" si="10"/>
        <v>1</v>
      </c>
      <c r="BB23" s="32">
        <f>BB22</f>
        <v>2</v>
      </c>
      <c r="BC23" s="195">
        <f>BC22+1</f>
        <v>5</v>
      </c>
      <c r="BD23" s="32"/>
      <c r="BG23" s="228" t="str">
        <f t="shared" ca="1" si="1"/>
        <v/>
      </c>
      <c r="BH23" s="267" t="str">
        <f t="shared" ca="1" si="2"/>
        <v/>
      </c>
      <c r="BI23" s="267" t="str">
        <f t="shared" ca="1" si="3"/>
        <v/>
      </c>
      <c r="BJ23" s="267" t="str">
        <f t="shared" ca="1" si="4"/>
        <v/>
      </c>
      <c r="BK23" s="267" t="str">
        <f t="shared" ca="1" si="5"/>
        <v/>
      </c>
      <c r="BL23" s="229" t="str">
        <f t="shared" ca="1" si="6"/>
        <v/>
      </c>
    </row>
    <row r="24" spans="1:64" ht="15" customHeight="1">
      <c r="A24" s="692" t="str">
        <f>$BA24&amp;"."&amp;$BB24&amp;"."</f>
        <v>1.3.</v>
      </c>
      <c r="B24" s="693"/>
      <c r="C24" s="693"/>
      <c r="D24" s="39" t="s">
        <v>93</v>
      </c>
      <c r="F24" s="39"/>
      <c r="G24" s="39"/>
      <c r="H24" s="39"/>
      <c r="I24" s="39"/>
      <c r="J24" s="39"/>
      <c r="K24" s="39"/>
      <c r="L24" s="39"/>
      <c r="M24" s="39"/>
      <c r="N24" s="39"/>
      <c r="O24" s="39"/>
      <c r="P24" s="39"/>
      <c r="Q24" s="39"/>
      <c r="R24" s="39"/>
      <c r="S24" s="39"/>
      <c r="T24" s="39"/>
      <c r="U24" s="39"/>
      <c r="V24" s="39"/>
      <c r="W24" s="39"/>
      <c r="X24" s="39"/>
      <c r="Y24" s="39"/>
      <c r="Z24" s="39"/>
      <c r="AA24" s="39"/>
      <c r="AB24" s="39"/>
      <c r="AC24" s="39"/>
      <c r="AD24" s="102"/>
      <c r="AE24" s="102"/>
      <c r="AF24" s="102"/>
      <c r="AG24" s="102"/>
      <c r="AH24" s="102"/>
      <c r="AI24" s="102"/>
      <c r="AJ24" s="102"/>
      <c r="AK24" s="102"/>
      <c r="AL24" s="102"/>
      <c r="AM24" s="102"/>
      <c r="AN24" s="102"/>
      <c r="AO24" s="102"/>
      <c r="AP24" s="102"/>
      <c r="AQ24" s="102"/>
      <c r="AR24" s="102"/>
      <c r="AS24" s="102"/>
      <c r="AT24" s="102"/>
      <c r="AU24" s="102"/>
      <c r="AV24" s="102"/>
      <c r="AW24" s="102"/>
      <c r="AX24" s="17"/>
      <c r="AY24" s="47"/>
      <c r="AZ24" s="21"/>
      <c r="BA24" s="201">
        <f t="shared" si="10"/>
        <v>1</v>
      </c>
      <c r="BB24" s="195">
        <f>BB23+1</f>
        <v>3</v>
      </c>
      <c r="BC24" s="32"/>
      <c r="BD24" s="32"/>
      <c r="BG24" s="228" t="str">
        <f t="shared" ca="1" si="1"/>
        <v/>
      </c>
      <c r="BH24" s="267" t="str">
        <f t="shared" ca="1" si="2"/>
        <v/>
      </c>
      <c r="BI24" s="267" t="str">
        <f t="shared" ca="1" si="3"/>
        <v/>
      </c>
      <c r="BJ24" s="267" t="str">
        <f t="shared" ca="1" si="4"/>
        <v/>
      </c>
      <c r="BK24" s="267" t="str">
        <f t="shared" ca="1" si="5"/>
        <v/>
      </c>
      <c r="BL24" s="229" t="str">
        <f t="shared" ca="1" si="6"/>
        <v/>
      </c>
    </row>
    <row r="25" spans="1:64" ht="15" customHeight="1">
      <c r="A25" s="692" t="str">
        <f>$BA25&amp;"."&amp;$BB25&amp;"."&amp;$BC25&amp;"."</f>
        <v>1.3.1.</v>
      </c>
      <c r="B25" s="693"/>
      <c r="C25" s="693"/>
      <c r="D25" s="693"/>
      <c r="E25" s="39" t="s">
        <v>94</v>
      </c>
      <c r="F25" s="39"/>
      <c r="G25" s="39"/>
      <c r="H25" s="39"/>
      <c r="I25" s="39"/>
      <c r="J25" s="39"/>
      <c r="K25" s="39"/>
      <c r="L25" s="39"/>
      <c r="M25" s="39"/>
      <c r="N25" s="39"/>
      <c r="O25" s="39"/>
      <c r="P25" s="39"/>
      <c r="Q25" s="39"/>
      <c r="R25" s="39"/>
      <c r="S25" s="39"/>
      <c r="T25" s="39"/>
      <c r="U25" s="39"/>
      <c r="V25" s="39"/>
      <c r="W25" s="39"/>
      <c r="X25" s="39"/>
      <c r="Y25" s="39"/>
      <c r="Z25" s="39"/>
      <c r="AA25" s="39"/>
      <c r="AC25" s="39"/>
      <c r="AD25" s="102"/>
      <c r="AE25" s="102"/>
      <c r="AF25" s="102"/>
      <c r="AG25" s="102"/>
      <c r="AH25" s="102"/>
      <c r="AI25" s="102"/>
      <c r="AJ25" s="102"/>
      <c r="AK25" s="102"/>
      <c r="AL25" s="102"/>
      <c r="AM25" s="102"/>
      <c r="AN25" s="102"/>
      <c r="AO25" s="102"/>
      <c r="AP25" s="102"/>
      <c r="AQ25" s="102"/>
      <c r="AR25" s="102"/>
      <c r="AS25" s="102"/>
      <c r="AT25" s="102"/>
      <c r="AU25" s="102"/>
      <c r="AV25" s="102"/>
      <c r="AW25" s="102"/>
      <c r="AX25" s="17"/>
      <c r="AY25" s="47"/>
      <c r="AZ25" s="21"/>
      <c r="BA25" s="201">
        <f t="shared" si="10"/>
        <v>1</v>
      </c>
      <c r="BB25" s="32">
        <f>BB24</f>
        <v>3</v>
      </c>
      <c r="BC25" s="195">
        <f>BC24+1</f>
        <v>1</v>
      </c>
      <c r="BD25" s="32"/>
      <c r="BG25" s="228" t="str">
        <f t="shared" ca="1" si="1"/>
        <v/>
      </c>
      <c r="BH25" s="267" t="str">
        <f t="shared" ca="1" si="2"/>
        <v/>
      </c>
      <c r="BI25" s="267" t="str">
        <f t="shared" ca="1" si="3"/>
        <v/>
      </c>
      <c r="BJ25" s="267" t="str">
        <f t="shared" ca="1" si="4"/>
        <v/>
      </c>
      <c r="BK25" s="267" t="str">
        <f t="shared" ca="1" si="5"/>
        <v/>
      </c>
      <c r="BL25" s="229" t="str">
        <f t="shared" ca="1" si="6"/>
        <v/>
      </c>
    </row>
    <row r="26" spans="1:64" ht="15" customHeight="1">
      <c r="A26" s="690" t="str">
        <f>$BD26&amp;"."</f>
        <v>①.</v>
      </c>
      <c r="B26" s="691"/>
      <c r="C26" s="691"/>
      <c r="D26" s="691"/>
      <c r="E26" s="691"/>
      <c r="F26" s="39" t="s">
        <v>145</v>
      </c>
      <c r="G26" s="39"/>
      <c r="H26" s="39"/>
      <c r="I26" s="39"/>
      <c r="J26" s="39"/>
      <c r="K26" s="39"/>
      <c r="L26" s="39"/>
      <c r="M26" s="39"/>
      <c r="N26" s="39"/>
      <c r="O26" s="39"/>
      <c r="P26" s="39"/>
      <c r="Q26" s="39"/>
      <c r="R26" s="39"/>
      <c r="S26" s="39"/>
      <c r="T26" s="39"/>
      <c r="U26" s="39"/>
      <c r="V26" s="39"/>
      <c r="W26" s="39"/>
      <c r="X26" s="39"/>
      <c r="Y26" s="39"/>
      <c r="Z26" s="39"/>
      <c r="AA26" s="39"/>
      <c r="AC26" s="39"/>
      <c r="AD26" s="102"/>
      <c r="AE26" s="102"/>
      <c r="AF26" s="102"/>
      <c r="AG26" s="102"/>
      <c r="AH26" s="102"/>
      <c r="AI26" s="102"/>
      <c r="AJ26" s="102"/>
      <c r="AK26" s="102"/>
      <c r="AL26" s="102"/>
      <c r="AM26" s="102"/>
      <c r="AN26" s="102"/>
      <c r="AO26" s="102"/>
      <c r="AP26" s="102"/>
      <c r="AQ26" s="102"/>
      <c r="AR26" s="102"/>
      <c r="AS26" s="102"/>
      <c r="AT26" s="102"/>
      <c r="AU26" s="102"/>
      <c r="AV26" s="102"/>
      <c r="AW26" s="102"/>
      <c r="AX26" s="17"/>
      <c r="AY26" s="47"/>
      <c r="AZ26" s="21"/>
      <c r="BA26" s="201">
        <f t="shared" ref="BA26:BC28" si="11">BA25</f>
        <v>1</v>
      </c>
      <c r="BB26" s="32">
        <f t="shared" si="11"/>
        <v>3</v>
      </c>
      <c r="BC26" s="32">
        <f t="shared" si="11"/>
        <v>1</v>
      </c>
      <c r="BD26" s="200" t="str">
        <f>IF(ISBLANK(BD25),"①",CHAR(CODE(BD25)+1))</f>
        <v>①</v>
      </c>
      <c r="BG26" s="228" t="str">
        <f t="shared" ca="1" si="1"/>
        <v/>
      </c>
      <c r="BH26" s="267" t="str">
        <f t="shared" ca="1" si="2"/>
        <v/>
      </c>
      <c r="BI26" s="267" t="str">
        <f t="shared" ca="1" si="3"/>
        <v/>
      </c>
      <c r="BJ26" s="267" t="str">
        <f t="shared" ca="1" si="4"/>
        <v/>
      </c>
      <c r="BK26" s="267" t="str">
        <f t="shared" ca="1" si="5"/>
        <v/>
      </c>
      <c r="BL26" s="229" t="str">
        <f t="shared" ca="1" si="6"/>
        <v/>
      </c>
    </row>
    <row r="27" spans="1:64" ht="15" customHeight="1">
      <c r="A27" s="690" t="str">
        <f>$BD27&amp;"."&amp;$BE27&amp;"."</f>
        <v>①.1.</v>
      </c>
      <c r="B27" s="691"/>
      <c r="C27" s="691"/>
      <c r="D27" s="691"/>
      <c r="E27" s="691"/>
      <c r="F27" s="691"/>
      <c r="G27" s="39" t="s">
        <v>159</v>
      </c>
      <c r="H27" s="39"/>
      <c r="I27" s="39"/>
      <c r="J27" s="39"/>
      <c r="K27" s="39"/>
      <c r="L27" s="39"/>
      <c r="M27" s="39"/>
      <c r="N27" s="39"/>
      <c r="O27" s="39"/>
      <c r="P27" s="39"/>
      <c r="Q27" s="39"/>
      <c r="R27" s="39"/>
      <c r="S27" s="39"/>
      <c r="T27" s="39"/>
      <c r="U27" s="39"/>
      <c r="V27" s="39"/>
      <c r="W27" s="39"/>
      <c r="X27" s="39"/>
      <c r="Y27" s="39"/>
      <c r="Z27" s="39"/>
      <c r="AA27" s="39"/>
      <c r="AC27" s="39"/>
      <c r="AD27" s="102"/>
      <c r="AE27" s="102"/>
      <c r="AF27" s="102"/>
      <c r="AG27" s="102"/>
      <c r="AH27" s="102"/>
      <c r="AI27" s="102"/>
      <c r="AJ27" s="102"/>
      <c r="AK27" s="102"/>
      <c r="AL27" s="102"/>
      <c r="AM27" s="102"/>
      <c r="AN27" s="102"/>
      <c r="AO27" s="102"/>
      <c r="AP27" s="102"/>
      <c r="AQ27" s="102"/>
      <c r="AR27" s="102"/>
      <c r="AS27" s="102"/>
      <c r="AT27" s="102"/>
      <c r="AU27" s="102"/>
      <c r="AV27" s="102"/>
      <c r="AW27" s="102"/>
      <c r="AX27" s="17"/>
      <c r="AY27" s="47"/>
      <c r="AZ27" s="21"/>
      <c r="BA27" s="201">
        <f>BA26</f>
        <v>1</v>
      </c>
      <c r="BB27" s="32">
        <f>BB26</f>
        <v>3</v>
      </c>
      <c r="BC27" s="32">
        <f t="shared" si="11"/>
        <v>1</v>
      </c>
      <c r="BD27" s="201" t="str">
        <f>BD26</f>
        <v>①</v>
      </c>
      <c r="BE27" s="195">
        <f>BE26+1</f>
        <v>1</v>
      </c>
      <c r="BG27" s="228" t="str">
        <f t="shared" ca="1" si="1"/>
        <v/>
      </c>
      <c r="BH27" s="267" t="str">
        <f t="shared" ca="1" si="2"/>
        <v/>
      </c>
      <c r="BI27" s="267" t="str">
        <f t="shared" ca="1" si="3"/>
        <v/>
      </c>
      <c r="BJ27" s="267" t="str">
        <f t="shared" ca="1" si="4"/>
        <v/>
      </c>
      <c r="BK27" s="267" t="str">
        <f t="shared" ca="1" si="5"/>
        <v/>
      </c>
      <c r="BL27" s="229" t="str">
        <f t="shared" ca="1" si="6"/>
        <v/>
      </c>
    </row>
    <row r="28" spans="1:64" ht="15" customHeight="1">
      <c r="A28" s="690" t="str">
        <f>$BD28&amp;"."&amp;$BE28&amp;"."</f>
        <v>①.2.</v>
      </c>
      <c r="B28" s="691"/>
      <c r="C28" s="691"/>
      <c r="D28" s="691"/>
      <c r="E28" s="691"/>
      <c r="F28" s="691"/>
      <c r="G28" s="39" t="s">
        <v>144</v>
      </c>
      <c r="H28" s="39"/>
      <c r="I28" s="39"/>
      <c r="J28" s="39"/>
      <c r="K28" s="39"/>
      <c r="L28" s="39"/>
      <c r="M28" s="39"/>
      <c r="N28" s="39"/>
      <c r="O28" s="39"/>
      <c r="P28" s="39"/>
      <c r="Q28" s="39"/>
      <c r="R28" s="39"/>
      <c r="S28" s="39"/>
      <c r="T28" s="39"/>
      <c r="U28" s="39"/>
      <c r="V28" s="39"/>
      <c r="W28" s="39"/>
      <c r="X28" s="39"/>
      <c r="Y28" s="39"/>
      <c r="Z28" s="39"/>
      <c r="AA28" s="39"/>
      <c r="AC28" s="39"/>
      <c r="AD28" s="102"/>
      <c r="AE28" s="102"/>
      <c r="AF28" s="102"/>
      <c r="AG28" s="102"/>
      <c r="AH28" s="102"/>
      <c r="AI28" s="102"/>
      <c r="AJ28" s="102"/>
      <c r="AK28" s="102"/>
      <c r="AL28" s="102"/>
      <c r="AM28" s="102"/>
      <c r="AN28" s="102"/>
      <c r="AO28" s="102"/>
      <c r="AP28" s="102"/>
      <c r="AQ28" s="102"/>
      <c r="AR28" s="102"/>
      <c r="AS28" s="102"/>
      <c r="AT28" s="102"/>
      <c r="AU28" s="102"/>
      <c r="AV28" s="102"/>
      <c r="AW28" s="102"/>
      <c r="AX28" s="17"/>
      <c r="AY28" s="47"/>
      <c r="AZ28" s="21"/>
      <c r="BA28" s="201">
        <f>BA27</f>
        <v>1</v>
      </c>
      <c r="BB28" s="32">
        <f>BB27</f>
        <v>3</v>
      </c>
      <c r="BC28" s="32">
        <f t="shared" si="11"/>
        <v>1</v>
      </c>
      <c r="BD28" s="201" t="str">
        <f>BD27</f>
        <v>①</v>
      </c>
      <c r="BE28" s="195">
        <f>BE27+1</f>
        <v>2</v>
      </c>
      <c r="BG28" s="228" t="str">
        <f t="shared" ca="1" si="1"/>
        <v/>
      </c>
      <c r="BH28" s="267" t="str">
        <f t="shared" ca="1" si="2"/>
        <v/>
      </c>
      <c r="BI28" s="267" t="str">
        <f t="shared" ca="1" si="3"/>
        <v/>
      </c>
      <c r="BJ28" s="267" t="str">
        <f t="shared" ca="1" si="4"/>
        <v/>
      </c>
      <c r="BK28" s="267" t="str">
        <f t="shared" ca="1" si="5"/>
        <v/>
      </c>
      <c r="BL28" s="229" t="str">
        <f t="shared" ca="1" si="6"/>
        <v/>
      </c>
    </row>
    <row r="29" spans="1:64" ht="15" customHeight="1">
      <c r="A29" s="691" t="str">
        <f>$BA29&amp;"."</f>
        <v>2.</v>
      </c>
      <c r="B29" s="691"/>
      <c r="C29" s="28" t="str">
        <f>VLOOKUP($BA29,機能一覧!$B$5:$P$33,9,FALSE)</f>
        <v>圧造課用部品番号マスタ</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102"/>
      <c r="AE29" s="102"/>
      <c r="AF29" s="102"/>
      <c r="AG29" s="102"/>
      <c r="AH29" s="102"/>
      <c r="AI29" s="102"/>
      <c r="AJ29" s="102"/>
      <c r="AK29" s="102"/>
      <c r="AL29" s="102"/>
      <c r="AM29" s="102"/>
      <c r="AN29" s="102"/>
      <c r="AO29" s="102"/>
      <c r="AP29" s="102"/>
      <c r="AQ29" s="102"/>
      <c r="AR29" s="102"/>
      <c r="AS29" s="102"/>
      <c r="AT29" s="102"/>
      <c r="AU29" s="102"/>
      <c r="AV29" s="102"/>
      <c r="AW29" s="102"/>
      <c r="AX29" s="17"/>
      <c r="AY29" s="47"/>
      <c r="AZ29" s="21"/>
      <c r="BA29" s="195">
        <f>BA28+1</f>
        <v>2</v>
      </c>
      <c r="BB29" s="32"/>
      <c r="BC29" s="32"/>
      <c r="BD29" s="32"/>
      <c r="BG29" s="228" t="str">
        <f t="shared" ca="1" si="1"/>
        <v/>
      </c>
      <c r="BH29" s="267" t="str">
        <f t="shared" ca="1" si="2"/>
        <v/>
      </c>
      <c r="BI29" s="267" t="str">
        <f t="shared" ca="1" si="3"/>
        <v/>
      </c>
      <c r="BJ29" s="267" t="str">
        <f t="shared" ca="1" si="4"/>
        <v/>
      </c>
      <c r="BK29" s="267" t="str">
        <f t="shared" ca="1" si="5"/>
        <v/>
      </c>
      <c r="BL29" s="229" t="str">
        <f t="shared" ca="1" si="6"/>
        <v/>
      </c>
    </row>
    <row r="30" spans="1:64" ht="15" customHeight="1">
      <c r="A30" s="39"/>
      <c r="B30" s="21"/>
      <c r="C30" s="39"/>
      <c r="D30" s="39" t="s">
        <v>158</v>
      </c>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102"/>
      <c r="AE30" s="102"/>
      <c r="AF30" s="102"/>
      <c r="AG30" s="102"/>
      <c r="AH30" s="102"/>
      <c r="AI30" s="102"/>
      <c r="AJ30" s="102"/>
      <c r="AK30" s="102"/>
      <c r="AL30" s="102"/>
      <c r="AM30" s="102"/>
      <c r="AN30" s="102"/>
      <c r="AO30" s="102"/>
      <c r="AP30" s="102"/>
      <c r="AQ30" s="102"/>
      <c r="AR30" s="102"/>
      <c r="AS30" s="102"/>
      <c r="AT30" s="102"/>
      <c r="AU30" s="102"/>
      <c r="AV30" s="102"/>
      <c r="AW30" s="102"/>
      <c r="AX30" s="17"/>
      <c r="AY30" s="47"/>
      <c r="AZ30" s="21"/>
      <c r="BA30" s="201">
        <f t="shared" ref="BA30:BA40" si="12">BA29</f>
        <v>2</v>
      </c>
      <c r="BB30" s="32"/>
      <c r="BC30" s="32"/>
      <c r="BD30" s="32"/>
      <c r="BG30" s="228" t="str">
        <f t="shared" ca="1" si="1"/>
        <v/>
      </c>
      <c r="BH30" s="267" t="str">
        <f t="shared" ca="1" si="2"/>
        <v/>
      </c>
      <c r="BI30" s="267" t="str">
        <f t="shared" ca="1" si="3"/>
        <v/>
      </c>
      <c r="BJ30" s="267" t="str">
        <f t="shared" ca="1" si="4"/>
        <v/>
      </c>
      <c r="BK30" s="267" t="str">
        <f t="shared" ca="1" si="5"/>
        <v/>
      </c>
      <c r="BL30" s="229" t="str">
        <f t="shared" ca="1" si="6"/>
        <v/>
      </c>
    </row>
    <row r="31" spans="1:64" ht="15" customHeight="1">
      <c r="A31" s="692" t="str">
        <f>BA31&amp;"."&amp;BB31</f>
        <v>2.1</v>
      </c>
      <c r="B31" s="693"/>
      <c r="C31" s="693"/>
      <c r="D31" s="39" t="s">
        <v>42</v>
      </c>
      <c r="E31" s="39"/>
      <c r="F31" s="39"/>
      <c r="G31" s="39"/>
      <c r="H31" s="39"/>
      <c r="I31" s="39"/>
      <c r="J31" s="39"/>
      <c r="K31" s="39"/>
      <c r="L31" s="39"/>
      <c r="M31" s="39"/>
      <c r="N31" s="39"/>
      <c r="O31" s="39"/>
      <c r="P31" s="39"/>
      <c r="Q31" s="39"/>
      <c r="R31" s="39"/>
      <c r="S31" s="39"/>
      <c r="T31" s="39"/>
      <c r="U31" s="39"/>
      <c r="V31" s="39"/>
      <c r="W31" s="39"/>
      <c r="X31" s="39"/>
      <c r="Y31" s="39"/>
      <c r="Z31" s="39"/>
      <c r="AA31" s="39"/>
      <c r="AQ31" s="102"/>
      <c r="AR31" s="102"/>
      <c r="AS31" s="102"/>
      <c r="AT31" s="102"/>
      <c r="AU31" s="102"/>
      <c r="AV31" s="102"/>
      <c r="AW31" s="102"/>
      <c r="AX31" s="17"/>
      <c r="AY31" s="47"/>
      <c r="AZ31" s="21"/>
      <c r="BA31" s="201">
        <f t="shared" si="12"/>
        <v>2</v>
      </c>
      <c r="BB31" s="195">
        <f>BB30+1</f>
        <v>1</v>
      </c>
      <c r="BC31" s="32"/>
      <c r="BD31" s="32"/>
      <c r="BG31" s="228" t="str">
        <f t="shared" ca="1" si="1"/>
        <v/>
      </c>
      <c r="BH31" s="267" t="str">
        <f t="shared" ca="1" si="2"/>
        <v/>
      </c>
      <c r="BI31" s="267" t="str">
        <f t="shared" ca="1" si="3"/>
        <v/>
      </c>
      <c r="BJ31" s="267" t="str">
        <f t="shared" ca="1" si="4"/>
        <v/>
      </c>
      <c r="BK31" s="267" t="str">
        <f t="shared" ca="1" si="5"/>
        <v/>
      </c>
      <c r="BL31" s="229" t="str">
        <f t="shared" ca="1" si="6"/>
        <v/>
      </c>
    </row>
    <row r="32" spans="1:64" ht="15" customHeight="1">
      <c r="A32" s="39"/>
      <c r="B32" s="21"/>
      <c r="C32" s="39"/>
      <c r="D32" s="39" t="s">
        <v>43</v>
      </c>
      <c r="E32" s="39"/>
      <c r="F32" s="39"/>
      <c r="G32" s="39"/>
      <c r="H32" s="39"/>
      <c r="I32" s="39"/>
      <c r="J32" s="39"/>
      <c r="K32" s="39"/>
      <c r="L32" s="39"/>
      <c r="M32" s="39"/>
      <c r="N32" s="39"/>
      <c r="O32" s="39"/>
      <c r="P32" s="39"/>
      <c r="Q32" s="39"/>
      <c r="R32" s="39"/>
      <c r="S32" s="39"/>
      <c r="T32" s="39"/>
      <c r="U32" s="39"/>
      <c r="V32" s="39"/>
      <c r="W32" s="39"/>
      <c r="X32" s="39"/>
      <c r="Y32" s="39"/>
      <c r="Z32" s="39"/>
      <c r="AA32" s="39"/>
      <c r="AB32" s="102"/>
      <c r="AC32" s="102"/>
      <c r="AD32" s="102"/>
      <c r="AE32" s="102"/>
      <c r="AF32" s="102"/>
      <c r="AH32" s="218" t="s">
        <v>116</v>
      </c>
      <c r="AI32" s="219"/>
      <c r="AJ32" s="102" t="s">
        <v>117</v>
      </c>
      <c r="AK32" s="102"/>
      <c r="AL32" s="102"/>
      <c r="AM32" s="166"/>
      <c r="AN32" s="102" t="s">
        <v>118</v>
      </c>
      <c r="AO32" s="102"/>
      <c r="AP32" s="102"/>
      <c r="AQ32" s="220"/>
      <c r="AR32" s="102" t="s">
        <v>119</v>
      </c>
      <c r="AS32" s="102"/>
      <c r="AT32" s="102"/>
      <c r="AU32" s="221"/>
      <c r="AV32" s="102" t="s">
        <v>120</v>
      </c>
      <c r="AW32" s="102"/>
      <c r="AX32" s="17"/>
      <c r="AY32" s="47"/>
      <c r="AZ32" s="21"/>
      <c r="BA32" s="201">
        <f t="shared" si="12"/>
        <v>2</v>
      </c>
      <c r="BB32" s="32">
        <f t="shared" ref="BB32:BB39" si="13">BB31</f>
        <v>1</v>
      </c>
      <c r="BC32" s="32"/>
      <c r="BD32" s="32"/>
      <c r="BG32" s="228" t="str">
        <f t="shared" ca="1" si="1"/>
        <v/>
      </c>
      <c r="BH32" s="267" t="str">
        <f t="shared" ca="1" si="2"/>
        <v/>
      </c>
      <c r="BI32" s="267" t="str">
        <f t="shared" ca="1" si="3"/>
        <v/>
      </c>
      <c r="BJ32" s="267" t="str">
        <f t="shared" ca="1" si="4"/>
        <v/>
      </c>
      <c r="BK32" s="267" t="str">
        <f t="shared" ca="1" si="5"/>
        <v/>
      </c>
      <c r="BL32" s="229" t="str">
        <f t="shared" ca="1" si="6"/>
        <v/>
      </c>
    </row>
    <row r="33" spans="1:64" ht="15" customHeight="1">
      <c r="A33" s="39"/>
      <c r="B33" s="39"/>
      <c r="C33" s="39"/>
      <c r="D33" s="196" t="s">
        <v>27</v>
      </c>
      <c r="E33" s="165"/>
      <c r="F33" s="163" t="s">
        <v>28</v>
      </c>
      <c r="G33" s="161"/>
      <c r="H33" s="161"/>
      <c r="I33" s="161"/>
      <c r="J33" s="161"/>
      <c r="K33" s="161"/>
      <c r="L33" s="161"/>
      <c r="M33" s="161"/>
      <c r="N33" s="167"/>
      <c r="O33" s="163" t="s">
        <v>29</v>
      </c>
      <c r="P33" s="161"/>
      <c r="Q33" s="167"/>
      <c r="R33" s="163" t="s">
        <v>34</v>
      </c>
      <c r="S33" s="161"/>
      <c r="T33" s="161"/>
      <c r="U33" s="167"/>
      <c r="V33" s="163" t="s">
        <v>47</v>
      </c>
      <c r="W33" s="161"/>
      <c r="X33" s="161"/>
      <c r="Y33" s="161"/>
      <c r="Z33" s="161"/>
      <c r="AA33" s="161"/>
      <c r="AB33" s="161"/>
      <c r="AC33" s="161"/>
      <c r="AD33" s="167"/>
      <c r="AE33" s="197" t="s">
        <v>45</v>
      </c>
      <c r="AF33" s="198"/>
      <c r="AG33" s="198"/>
      <c r="AH33" s="198"/>
      <c r="AI33" s="198"/>
      <c r="AJ33" s="198"/>
      <c r="AK33" s="198"/>
      <c r="AL33" s="198"/>
      <c r="AM33" s="198"/>
      <c r="AN33" s="198"/>
      <c r="AO33" s="198"/>
      <c r="AP33" s="198"/>
      <c r="AQ33" s="198"/>
      <c r="AR33" s="198"/>
      <c r="AS33" s="198"/>
      <c r="AT33" s="198"/>
      <c r="AU33" s="199"/>
      <c r="AV33" s="198"/>
      <c r="AW33" s="198"/>
      <c r="AX33" s="199"/>
      <c r="AY33" s="47"/>
      <c r="AZ33" s="21"/>
      <c r="BA33" s="201">
        <f t="shared" si="12"/>
        <v>2</v>
      </c>
      <c r="BB33" s="32">
        <f t="shared" si="13"/>
        <v>1</v>
      </c>
      <c r="BC33" s="32"/>
      <c r="BD33" s="32"/>
      <c r="BG33" s="228" t="str">
        <f t="shared" ca="1" si="1"/>
        <v/>
      </c>
      <c r="BH33" s="267" t="str">
        <f t="shared" ca="1" si="2"/>
        <v/>
      </c>
      <c r="BI33" s="267" t="str">
        <f t="shared" ca="1" si="3"/>
        <v/>
      </c>
      <c r="BJ33" s="267" t="str">
        <f t="shared" ca="1" si="4"/>
        <v/>
      </c>
      <c r="BK33" s="267" t="str">
        <f t="shared" ca="1" si="5"/>
        <v/>
      </c>
      <c r="BL33" s="229" t="str">
        <f t="shared" ca="1" si="6"/>
        <v/>
      </c>
    </row>
    <row r="34" spans="1:64" ht="15" customHeight="1">
      <c r="A34" s="39"/>
      <c r="B34" s="39"/>
      <c r="C34" s="39"/>
      <c r="D34" s="788">
        <v>1</v>
      </c>
      <c r="E34" s="789"/>
      <c r="F34" s="247" t="s">
        <v>142</v>
      </c>
      <c r="G34" s="248"/>
      <c r="H34" s="248"/>
      <c r="I34" s="248"/>
      <c r="J34" s="248"/>
      <c r="K34" s="248"/>
      <c r="L34" s="248"/>
      <c r="M34" s="248"/>
      <c r="N34" s="249"/>
      <c r="O34" s="247" t="s">
        <v>36</v>
      </c>
      <c r="P34" s="248"/>
      <c r="Q34" s="249"/>
      <c r="R34" s="247" t="s">
        <v>38</v>
      </c>
      <c r="S34" s="248"/>
      <c r="T34" s="248"/>
      <c r="U34" s="248"/>
      <c r="V34" s="247"/>
      <c r="W34" s="248"/>
      <c r="X34" s="248"/>
      <c r="Y34" s="248"/>
      <c r="Z34" s="248"/>
      <c r="AA34" s="248"/>
      <c r="AB34" s="248"/>
      <c r="AC34" s="248"/>
      <c r="AD34" s="248"/>
      <c r="AE34" s="212" t="s">
        <v>142</v>
      </c>
      <c r="AF34" s="213"/>
      <c r="AG34" s="213"/>
      <c r="AH34" s="213"/>
      <c r="AI34" s="213"/>
      <c r="AJ34" s="213"/>
      <c r="AK34" s="213"/>
      <c r="AL34" s="213"/>
      <c r="AM34" s="213"/>
      <c r="AN34" s="213"/>
      <c r="AO34" s="213"/>
      <c r="AP34" s="213"/>
      <c r="AQ34" s="213"/>
      <c r="AR34" s="213"/>
      <c r="AS34" s="213"/>
      <c r="AT34" s="213"/>
      <c r="AU34" s="213"/>
      <c r="AV34" s="213"/>
      <c r="AW34" s="213"/>
      <c r="AX34" s="214"/>
      <c r="AY34" s="47"/>
      <c r="AZ34" s="21"/>
      <c r="BA34" s="201">
        <f t="shared" si="12"/>
        <v>2</v>
      </c>
      <c r="BB34" s="32">
        <f t="shared" si="13"/>
        <v>1</v>
      </c>
      <c r="BC34" s="32"/>
      <c r="BD34" s="32"/>
      <c r="BG34" s="228" t="str">
        <f t="shared" ca="1" si="1"/>
        <v/>
      </c>
      <c r="BH34" s="267" t="str">
        <f t="shared" ca="1" si="2"/>
        <v/>
      </c>
      <c r="BI34" s="267" t="str">
        <f t="shared" ca="1" si="3"/>
        <v/>
      </c>
      <c r="BJ34" s="267" t="str">
        <f t="shared" ca="1" si="4"/>
        <v/>
      </c>
      <c r="BK34" s="267" t="str">
        <f t="shared" ca="1" si="5"/>
        <v/>
      </c>
      <c r="BL34" s="229" t="str">
        <f t="shared" ca="1" si="6"/>
        <v/>
      </c>
    </row>
    <row r="35" spans="1:64" ht="15" customHeight="1">
      <c r="A35" s="39"/>
      <c r="B35" s="39"/>
      <c r="C35" s="39"/>
      <c r="D35" s="778">
        <f>D34+1</f>
        <v>2</v>
      </c>
      <c r="E35" s="779"/>
      <c r="F35" s="241" t="s">
        <v>31</v>
      </c>
      <c r="G35" s="242"/>
      <c r="H35" s="242"/>
      <c r="I35" s="242"/>
      <c r="J35" s="242"/>
      <c r="K35" s="242"/>
      <c r="L35" s="242"/>
      <c r="M35" s="242"/>
      <c r="N35" s="243"/>
      <c r="O35" s="241" t="s">
        <v>36</v>
      </c>
      <c r="P35" s="242"/>
      <c r="Q35" s="243"/>
      <c r="R35" s="241" t="s">
        <v>35</v>
      </c>
      <c r="S35" s="242"/>
      <c r="T35" s="242"/>
      <c r="U35" s="242"/>
      <c r="V35" s="241"/>
      <c r="W35" s="242"/>
      <c r="X35" s="242"/>
      <c r="Y35" s="242"/>
      <c r="Z35" s="242"/>
      <c r="AA35" s="242"/>
      <c r="AB35" s="242"/>
      <c r="AC35" s="242"/>
      <c r="AD35" s="242"/>
      <c r="AE35" s="263" t="s">
        <v>143</v>
      </c>
      <c r="AF35" s="258"/>
      <c r="AG35" s="258"/>
      <c r="AH35" s="258"/>
      <c r="AI35" s="258"/>
      <c r="AJ35" s="258"/>
      <c r="AK35" s="258"/>
      <c r="AL35" s="258"/>
      <c r="AM35" s="258"/>
      <c r="AN35" s="258"/>
      <c r="AO35" s="258"/>
      <c r="AP35" s="258"/>
      <c r="AQ35" s="258"/>
      <c r="AR35" s="258"/>
      <c r="AS35" s="258"/>
      <c r="AT35" s="258"/>
      <c r="AU35" s="258"/>
      <c r="AV35" s="258"/>
      <c r="AW35" s="258"/>
      <c r="AX35" s="259"/>
      <c r="AY35" s="47"/>
      <c r="AZ35" s="21"/>
      <c r="BA35" s="201">
        <f t="shared" si="12"/>
        <v>2</v>
      </c>
      <c r="BB35" s="32">
        <f t="shared" si="13"/>
        <v>1</v>
      </c>
      <c r="BC35" s="32"/>
      <c r="BD35" s="32"/>
      <c r="BG35" s="228" t="str">
        <f t="shared" ca="1" si="1"/>
        <v/>
      </c>
      <c r="BH35" s="267" t="str">
        <f t="shared" ca="1" si="2"/>
        <v/>
      </c>
      <c r="BI35" s="267" t="str">
        <f t="shared" ca="1" si="3"/>
        <v/>
      </c>
      <c r="BJ35" s="267" t="str">
        <f t="shared" ca="1" si="4"/>
        <v/>
      </c>
      <c r="BK35" s="267" t="str">
        <f t="shared" ca="1" si="5"/>
        <v/>
      </c>
      <c r="BL35" s="229" t="str">
        <f t="shared" ca="1" si="6"/>
        <v/>
      </c>
    </row>
    <row r="36" spans="1:64" ht="15" customHeight="1">
      <c r="A36" s="39"/>
      <c r="B36" s="39"/>
      <c r="C36" s="39"/>
      <c r="D36" s="780">
        <f>D35+1</f>
        <v>3</v>
      </c>
      <c r="E36" s="781"/>
      <c r="F36" s="94" t="s">
        <v>31</v>
      </c>
      <c r="G36" s="95"/>
      <c r="H36" s="95"/>
      <c r="I36" s="95"/>
      <c r="J36" s="95"/>
      <c r="K36" s="95"/>
      <c r="L36" s="95"/>
      <c r="M36" s="95"/>
      <c r="N36" s="253"/>
      <c r="O36" s="94" t="s">
        <v>36</v>
      </c>
      <c r="P36" s="95"/>
      <c r="Q36" s="253"/>
      <c r="R36" s="94" t="s">
        <v>35</v>
      </c>
      <c r="S36" s="95"/>
      <c r="T36" s="95"/>
      <c r="U36" s="95"/>
      <c r="V36" s="94"/>
      <c r="W36" s="95"/>
      <c r="X36" s="95"/>
      <c r="Y36" s="95"/>
      <c r="Z36" s="95"/>
      <c r="AA36" s="95"/>
      <c r="AB36" s="95"/>
      <c r="AC36" s="95"/>
      <c r="AD36" s="95"/>
      <c r="AE36" s="97"/>
      <c r="AF36" s="98"/>
      <c r="AG36" s="98"/>
      <c r="AH36" s="98"/>
      <c r="AI36" s="98"/>
      <c r="AJ36" s="98"/>
      <c r="AK36" s="98"/>
      <c r="AL36" s="98"/>
      <c r="AM36" s="98"/>
      <c r="AN36" s="98"/>
      <c r="AO36" s="98"/>
      <c r="AP36" s="98"/>
      <c r="AQ36" s="98"/>
      <c r="AR36" s="98"/>
      <c r="AS36" s="98"/>
      <c r="AT36" s="98"/>
      <c r="AU36" s="98"/>
      <c r="AV36" s="98"/>
      <c r="AW36" s="98"/>
      <c r="AX36" s="99"/>
      <c r="AY36" s="47"/>
      <c r="AZ36" s="21"/>
      <c r="BA36" s="201">
        <f t="shared" si="12"/>
        <v>2</v>
      </c>
      <c r="BB36" s="32">
        <f t="shared" si="13"/>
        <v>1</v>
      </c>
      <c r="BC36" s="32"/>
      <c r="BD36" s="32"/>
      <c r="BG36" s="228" t="str">
        <f t="shared" ca="1" si="1"/>
        <v/>
      </c>
      <c r="BH36" s="267" t="str">
        <f t="shared" ca="1" si="2"/>
        <v/>
      </c>
      <c r="BI36" s="267" t="str">
        <f t="shared" ca="1" si="3"/>
        <v/>
      </c>
      <c r="BJ36" s="267" t="str">
        <f t="shared" ca="1" si="4"/>
        <v/>
      </c>
      <c r="BK36" s="267" t="str">
        <f t="shared" ca="1" si="5"/>
        <v/>
      </c>
      <c r="BL36" s="229" t="str">
        <f t="shared" ca="1" si="6"/>
        <v/>
      </c>
    </row>
    <row r="37" spans="1:64" ht="15" customHeight="1">
      <c r="A37" s="39"/>
      <c r="B37" s="39"/>
      <c r="C37" s="39"/>
      <c r="D37" s="790">
        <f>D36+1</f>
        <v>4</v>
      </c>
      <c r="E37" s="791"/>
      <c r="F37" s="244" t="s">
        <v>97</v>
      </c>
      <c r="G37" s="245"/>
      <c r="H37" s="245"/>
      <c r="I37" s="245"/>
      <c r="J37" s="245"/>
      <c r="K37" s="245"/>
      <c r="L37" s="245"/>
      <c r="M37" s="245"/>
      <c r="N37" s="246"/>
      <c r="O37" s="244" t="s">
        <v>36</v>
      </c>
      <c r="P37" s="245"/>
      <c r="Q37" s="246"/>
      <c r="R37" s="244" t="s">
        <v>48</v>
      </c>
      <c r="S37" s="245"/>
      <c r="T37" s="245"/>
      <c r="U37" s="245"/>
      <c r="V37" s="244"/>
      <c r="W37" s="245"/>
      <c r="X37" s="245"/>
      <c r="Y37" s="245"/>
      <c r="Z37" s="245"/>
      <c r="AA37" s="245"/>
      <c r="AB37" s="245"/>
      <c r="AC37" s="245"/>
      <c r="AD37" s="246"/>
      <c r="AE37" s="203"/>
      <c r="AF37" s="204"/>
      <c r="AG37" s="204"/>
      <c r="AH37" s="204"/>
      <c r="AI37" s="204"/>
      <c r="AJ37" s="204"/>
      <c r="AK37" s="204"/>
      <c r="AL37" s="204"/>
      <c r="AM37" s="204"/>
      <c r="AN37" s="204"/>
      <c r="AO37" s="204"/>
      <c r="AP37" s="204"/>
      <c r="AQ37" s="204"/>
      <c r="AR37" s="204"/>
      <c r="AS37" s="204"/>
      <c r="AT37" s="204"/>
      <c r="AU37" s="204"/>
      <c r="AV37" s="204"/>
      <c r="AW37" s="204"/>
      <c r="AX37" s="205"/>
      <c r="AY37" s="55"/>
      <c r="AZ37" s="21"/>
      <c r="BA37" s="201">
        <f t="shared" si="12"/>
        <v>2</v>
      </c>
      <c r="BB37" s="32">
        <f t="shared" si="13"/>
        <v>1</v>
      </c>
      <c r="BC37" s="32"/>
      <c r="BD37" s="32"/>
      <c r="BG37" s="228" t="str">
        <f t="shared" ca="1" si="1"/>
        <v/>
      </c>
      <c r="BH37" s="267" t="str">
        <f t="shared" ca="1" si="2"/>
        <v/>
      </c>
      <c r="BI37" s="267" t="str">
        <f t="shared" ca="1" si="3"/>
        <v/>
      </c>
      <c r="BJ37" s="267" t="str">
        <f t="shared" ca="1" si="4"/>
        <v/>
      </c>
      <c r="BK37" s="267" t="str">
        <f t="shared" ca="1" si="5"/>
        <v/>
      </c>
      <c r="BL37" s="229" t="str">
        <f t="shared" ca="1" si="6"/>
        <v/>
      </c>
    </row>
    <row r="38" spans="1:64" ht="15" customHeight="1">
      <c r="A38" s="39"/>
      <c r="B38" s="39"/>
      <c r="C38" s="39"/>
      <c r="D38" s="774">
        <f>D37+1</f>
        <v>5</v>
      </c>
      <c r="E38" s="775"/>
      <c r="F38" s="238" t="s">
        <v>142</v>
      </c>
      <c r="G38" s="239"/>
      <c r="H38" s="239"/>
      <c r="I38" s="239"/>
      <c r="J38" s="239"/>
      <c r="K38" s="239"/>
      <c r="L38" s="239"/>
      <c r="M38" s="239"/>
      <c r="N38" s="240"/>
      <c r="O38" s="238" t="s">
        <v>36</v>
      </c>
      <c r="P38" s="239"/>
      <c r="Q38" s="240"/>
      <c r="R38" s="238" t="s">
        <v>41</v>
      </c>
      <c r="S38" s="239"/>
      <c r="T38" s="239"/>
      <c r="U38" s="240"/>
      <c r="V38" s="238" t="s">
        <v>130</v>
      </c>
      <c r="W38" s="239"/>
      <c r="X38" s="239"/>
      <c r="Y38" s="239"/>
      <c r="Z38" s="239"/>
      <c r="AA38" s="239"/>
      <c r="AB38" s="239"/>
      <c r="AC38" s="239"/>
      <c r="AD38" s="240"/>
      <c r="AE38" s="192"/>
      <c r="AF38" s="193"/>
      <c r="AG38" s="193"/>
      <c r="AH38" s="193"/>
      <c r="AI38" s="193"/>
      <c r="AJ38" s="193"/>
      <c r="AK38" s="193"/>
      <c r="AL38" s="193"/>
      <c r="AM38" s="193"/>
      <c r="AN38" s="193"/>
      <c r="AO38" s="193"/>
      <c r="AP38" s="193"/>
      <c r="AQ38" s="193"/>
      <c r="AR38" s="193"/>
      <c r="AS38" s="193"/>
      <c r="AT38" s="193"/>
      <c r="AU38" s="193"/>
      <c r="AV38" s="193"/>
      <c r="AW38" s="193"/>
      <c r="AX38" s="194"/>
      <c r="AY38" s="47"/>
      <c r="AZ38" s="21"/>
      <c r="BA38" s="201">
        <f t="shared" si="12"/>
        <v>2</v>
      </c>
      <c r="BB38" s="32">
        <f t="shared" si="13"/>
        <v>1</v>
      </c>
      <c r="BC38" s="32"/>
      <c r="BD38" s="32"/>
      <c r="BG38" s="228" t="str">
        <f t="shared" ca="1" si="1"/>
        <v/>
      </c>
      <c r="BH38" s="267" t="str">
        <f t="shared" ca="1" si="2"/>
        <v/>
      </c>
      <c r="BI38" s="267" t="str">
        <f t="shared" ca="1" si="3"/>
        <v/>
      </c>
      <c r="BJ38" s="267" t="str">
        <f t="shared" ca="1" si="4"/>
        <v/>
      </c>
      <c r="BK38" s="267" t="str">
        <f t="shared" ca="1" si="5"/>
        <v/>
      </c>
      <c r="BL38" s="229" t="str">
        <f t="shared" ca="1" si="6"/>
        <v/>
      </c>
    </row>
    <row r="39" spans="1:64" ht="15" customHeight="1">
      <c r="A39" s="39"/>
      <c r="B39" s="39"/>
      <c r="C39" s="39"/>
      <c r="D39" s="786">
        <f>D38+1</f>
        <v>6</v>
      </c>
      <c r="E39" s="787"/>
      <c r="F39" s="222" t="s">
        <v>31</v>
      </c>
      <c r="G39" s="223"/>
      <c r="H39" s="223"/>
      <c r="I39" s="223"/>
      <c r="J39" s="223"/>
      <c r="K39" s="223"/>
      <c r="L39" s="223"/>
      <c r="M39" s="223"/>
      <c r="N39" s="224"/>
      <c r="O39" s="222" t="s">
        <v>36</v>
      </c>
      <c r="P39" s="223"/>
      <c r="Q39" s="224"/>
      <c r="R39" s="222" t="s">
        <v>41</v>
      </c>
      <c r="S39" s="223"/>
      <c r="T39" s="223"/>
      <c r="U39" s="224"/>
      <c r="V39" s="222" t="s">
        <v>130</v>
      </c>
      <c r="W39" s="223"/>
      <c r="X39" s="223"/>
      <c r="Y39" s="223"/>
      <c r="Z39" s="223"/>
      <c r="AA39" s="223"/>
      <c r="AB39" s="223"/>
      <c r="AC39" s="223"/>
      <c r="AD39" s="224"/>
      <c r="AE39" s="225"/>
      <c r="AF39" s="226"/>
      <c r="AG39" s="226"/>
      <c r="AH39" s="226"/>
      <c r="AI39" s="226"/>
      <c r="AJ39" s="226"/>
      <c r="AK39" s="226"/>
      <c r="AL39" s="226"/>
      <c r="AM39" s="226"/>
      <c r="AN39" s="226"/>
      <c r="AO39" s="226"/>
      <c r="AP39" s="226"/>
      <c r="AQ39" s="226"/>
      <c r="AR39" s="226"/>
      <c r="AS39" s="226"/>
      <c r="AT39" s="226"/>
      <c r="AU39" s="226"/>
      <c r="AV39" s="226"/>
      <c r="AW39" s="226"/>
      <c r="AX39" s="227"/>
      <c r="AY39" s="47"/>
      <c r="AZ39" s="21"/>
      <c r="BA39" s="201">
        <f t="shared" si="12"/>
        <v>2</v>
      </c>
      <c r="BB39" s="32">
        <f t="shared" si="13"/>
        <v>1</v>
      </c>
      <c r="BC39" s="32"/>
      <c r="BD39" s="32"/>
      <c r="BG39" s="228" t="str">
        <f t="shared" ca="1" si="1"/>
        <v/>
      </c>
      <c r="BH39" s="267" t="str">
        <f t="shared" ca="1" si="2"/>
        <v/>
      </c>
      <c r="BI39" s="267" t="str">
        <f t="shared" ca="1" si="3"/>
        <v/>
      </c>
      <c r="BJ39" s="267" t="str">
        <f t="shared" ca="1" si="4"/>
        <v/>
      </c>
      <c r="BK39" s="267" t="str">
        <f t="shared" ca="1" si="5"/>
        <v/>
      </c>
      <c r="BL39" s="229" t="str">
        <f t="shared" ca="1" si="6"/>
        <v/>
      </c>
    </row>
    <row r="40" spans="1:64" ht="15" customHeight="1">
      <c r="A40" s="692" t="str">
        <f>$BA40&amp;"."&amp;$BB40&amp;"."</f>
        <v>2.2.</v>
      </c>
      <c r="B40" s="693"/>
      <c r="C40" s="693"/>
      <c r="D40" s="39" t="s">
        <v>39</v>
      </c>
      <c r="E40" s="39"/>
      <c r="F40" s="39"/>
      <c r="G40" s="39"/>
      <c r="H40" s="39"/>
      <c r="I40" s="39"/>
      <c r="J40" s="39"/>
      <c r="K40" s="39"/>
      <c r="L40" s="39"/>
      <c r="M40" s="39"/>
      <c r="N40" s="39"/>
      <c r="O40" s="39"/>
      <c r="P40" s="39"/>
      <c r="Q40" s="39"/>
      <c r="R40" s="39"/>
      <c r="S40" s="39"/>
      <c r="T40" s="39"/>
      <c r="U40" s="39"/>
      <c r="V40" s="39"/>
      <c r="W40" s="39"/>
      <c r="X40" s="39"/>
      <c r="Y40" s="39"/>
      <c r="Z40" s="39"/>
      <c r="AB40" s="39"/>
      <c r="AC40" s="39"/>
      <c r="AD40" s="54"/>
      <c r="AE40" s="54"/>
      <c r="AF40" s="54"/>
      <c r="AG40" s="54"/>
      <c r="AH40" s="54"/>
      <c r="AI40" s="54"/>
      <c r="AJ40" s="54"/>
      <c r="AK40" s="54"/>
      <c r="AL40" s="54"/>
      <c r="AM40" s="54"/>
      <c r="AN40" s="54"/>
      <c r="AO40" s="54"/>
      <c r="AP40" s="54"/>
      <c r="AQ40" s="54"/>
      <c r="AR40" s="54"/>
      <c r="AS40" s="54"/>
      <c r="AT40" s="54"/>
      <c r="AU40" s="54"/>
      <c r="AV40" s="54"/>
      <c r="AW40" s="54"/>
      <c r="AX40" s="17"/>
      <c r="AY40" s="55"/>
      <c r="AZ40" s="21"/>
      <c r="BA40" s="201">
        <f t="shared" si="12"/>
        <v>2</v>
      </c>
      <c r="BB40" s="195">
        <f>BB39+1</f>
        <v>2</v>
      </c>
      <c r="BC40" s="32"/>
      <c r="BD40" s="32"/>
      <c r="BG40" s="228" t="str">
        <f t="shared" ca="1" si="1"/>
        <v/>
      </c>
      <c r="BH40" s="267" t="str">
        <f t="shared" ca="1" si="2"/>
        <v/>
      </c>
      <c r="BI40" s="267" t="str">
        <f t="shared" ca="1" si="3"/>
        <v/>
      </c>
      <c r="BJ40" s="267" t="str">
        <f t="shared" ca="1" si="4"/>
        <v/>
      </c>
      <c r="BK40" s="267" t="str">
        <f t="shared" ca="1" si="5"/>
        <v/>
      </c>
      <c r="BL40" s="229" t="str">
        <f t="shared" ca="1" si="6"/>
        <v/>
      </c>
    </row>
    <row r="41" spans="1:64" ht="15" customHeight="1">
      <c r="A41" s="39"/>
      <c r="B41" s="21"/>
      <c r="C41" s="39"/>
      <c r="D41" s="39" t="s">
        <v>40</v>
      </c>
      <c r="E41" s="39"/>
      <c r="F41" s="39"/>
      <c r="G41" s="39"/>
      <c r="H41" s="39"/>
      <c r="I41" s="39"/>
      <c r="J41" s="39"/>
      <c r="K41" s="39"/>
      <c r="L41" s="39"/>
      <c r="M41" s="39"/>
      <c r="N41" s="39"/>
      <c r="O41" s="39"/>
      <c r="P41" s="39"/>
      <c r="Q41" s="39"/>
      <c r="R41" s="39"/>
      <c r="T41" s="39"/>
      <c r="U41" s="39"/>
      <c r="V41" s="39"/>
      <c r="W41" s="39"/>
      <c r="X41" s="39"/>
      <c r="Y41" s="39"/>
      <c r="Z41" s="39"/>
      <c r="AB41" s="39"/>
      <c r="AC41" s="39"/>
      <c r="AD41" s="54"/>
      <c r="AE41" s="54"/>
      <c r="AF41" s="54"/>
      <c r="AG41" s="54"/>
      <c r="AH41" s="54"/>
      <c r="AI41" s="54"/>
      <c r="AJ41" s="54"/>
      <c r="AK41" s="54"/>
      <c r="AL41" s="54"/>
      <c r="AM41" s="54"/>
      <c r="AN41" s="54"/>
      <c r="AO41" s="54"/>
      <c r="AP41" s="54"/>
      <c r="AQ41" s="54"/>
      <c r="AR41" s="54"/>
      <c r="AS41" s="54"/>
      <c r="AT41" s="54"/>
      <c r="AU41" s="54"/>
      <c r="AV41" s="54"/>
      <c r="AW41" s="54"/>
      <c r="AX41" s="17"/>
      <c r="AY41" s="55"/>
      <c r="AZ41" s="21"/>
      <c r="BA41" s="201">
        <f t="shared" ref="BA41:BB43" si="14">BA40</f>
        <v>2</v>
      </c>
      <c r="BB41" s="32">
        <f t="shared" si="14"/>
        <v>2</v>
      </c>
      <c r="BC41" s="32"/>
      <c r="BD41" s="32"/>
      <c r="BG41" s="228" t="str">
        <f t="shared" ca="1" si="1"/>
        <v/>
      </c>
      <c r="BH41" s="267" t="str">
        <f t="shared" ca="1" si="2"/>
        <v/>
      </c>
      <c r="BI41" s="267" t="str">
        <f t="shared" ca="1" si="3"/>
        <v/>
      </c>
      <c r="BJ41" s="267" t="str">
        <f t="shared" ca="1" si="4"/>
        <v/>
      </c>
      <c r="BK41" s="267" t="str">
        <f t="shared" ca="1" si="5"/>
        <v/>
      </c>
      <c r="BL41" s="229" t="str">
        <f t="shared" ca="1" si="6"/>
        <v/>
      </c>
    </row>
    <row r="42" spans="1:64" ht="15" customHeight="1">
      <c r="A42" s="692" t="str">
        <f>$BA42&amp;"."&amp;$BB42&amp;"."&amp;$BC42&amp;"."</f>
        <v>2.2.1.</v>
      </c>
      <c r="B42" s="693"/>
      <c r="C42" s="693"/>
      <c r="D42" s="693"/>
      <c r="E42" s="39" t="s">
        <v>111</v>
      </c>
      <c r="G42" s="39"/>
      <c r="H42" s="39"/>
      <c r="I42" s="39"/>
      <c r="J42" s="39"/>
      <c r="K42" s="39"/>
      <c r="L42" s="39"/>
      <c r="M42" s="39"/>
      <c r="N42" s="39"/>
      <c r="O42" s="39"/>
      <c r="P42" s="39"/>
      <c r="Q42" s="39"/>
      <c r="R42" s="39"/>
      <c r="T42" s="39"/>
      <c r="U42" s="39"/>
      <c r="V42" s="39"/>
      <c r="W42" s="39"/>
      <c r="X42" s="39"/>
      <c r="Y42" s="39"/>
      <c r="Z42" s="39"/>
      <c r="AB42" s="39"/>
      <c r="AC42" s="39"/>
      <c r="AD42" s="102"/>
      <c r="AE42" s="102"/>
      <c r="AF42" s="102"/>
      <c r="AG42" s="102"/>
      <c r="AH42" s="102"/>
      <c r="AI42" s="102"/>
      <c r="AJ42" s="102"/>
      <c r="AK42" s="102"/>
      <c r="AL42" s="102"/>
      <c r="AM42" s="102"/>
      <c r="AN42" s="102"/>
      <c r="AO42" s="102"/>
      <c r="AP42" s="102"/>
      <c r="AQ42" s="102"/>
      <c r="AR42" s="102"/>
      <c r="AS42" s="102"/>
      <c r="AT42" s="102"/>
      <c r="AU42" s="102"/>
      <c r="AV42" s="102"/>
      <c r="AW42" s="102"/>
      <c r="AX42" s="17"/>
      <c r="AY42" s="47"/>
      <c r="AZ42" s="21"/>
      <c r="BA42" s="201">
        <f t="shared" si="14"/>
        <v>2</v>
      </c>
      <c r="BB42" s="32">
        <f t="shared" si="14"/>
        <v>2</v>
      </c>
      <c r="BC42" s="195">
        <f>BC41+1</f>
        <v>1</v>
      </c>
      <c r="BD42" s="32"/>
      <c r="BG42" s="228" t="str">
        <f t="shared" ca="1" si="1"/>
        <v/>
      </c>
      <c r="BH42" s="267" t="str">
        <f t="shared" ca="1" si="2"/>
        <v/>
      </c>
      <c r="BI42" s="267" t="str">
        <f t="shared" ca="1" si="3"/>
        <v/>
      </c>
      <c r="BJ42" s="267" t="str">
        <f t="shared" ca="1" si="4"/>
        <v/>
      </c>
      <c r="BK42" s="267" t="str">
        <f t="shared" ca="1" si="5"/>
        <v/>
      </c>
      <c r="BL42" s="229" t="str">
        <f t="shared" ca="1" si="6"/>
        <v/>
      </c>
    </row>
    <row r="43" spans="1:64" ht="15" customHeight="1">
      <c r="A43" s="692" t="str">
        <f>$BA43&amp;"."&amp;$BB43&amp;"."&amp;$BC43&amp;"."</f>
        <v>2.2.2.</v>
      </c>
      <c r="B43" s="693"/>
      <c r="C43" s="693"/>
      <c r="D43" s="693"/>
      <c r="E43" s="39" t="s">
        <v>112</v>
      </c>
      <c r="G43" s="39"/>
      <c r="H43" s="39"/>
      <c r="I43" s="39"/>
      <c r="J43" s="39"/>
      <c r="K43" s="39"/>
      <c r="L43" s="39"/>
      <c r="M43" s="39"/>
      <c r="N43" s="39"/>
      <c r="O43" s="39"/>
      <c r="P43" s="39"/>
      <c r="Q43" s="39"/>
      <c r="R43" s="39"/>
      <c r="T43" s="39"/>
      <c r="U43" s="39"/>
      <c r="V43" s="39"/>
      <c r="W43" s="39"/>
      <c r="X43" s="39"/>
      <c r="Y43" s="39"/>
      <c r="Z43" s="39"/>
      <c r="AB43" s="39"/>
      <c r="AC43" s="39"/>
      <c r="AD43" s="56"/>
      <c r="AE43" s="56"/>
      <c r="AF43" s="56"/>
      <c r="AG43" s="56"/>
      <c r="AH43" s="56"/>
      <c r="AI43" s="56"/>
      <c r="AJ43" s="56"/>
      <c r="AK43" s="56"/>
      <c r="AL43" s="56"/>
      <c r="AM43" s="56"/>
      <c r="AN43" s="56"/>
      <c r="AO43" s="56"/>
      <c r="AP43" s="56"/>
      <c r="AQ43" s="56"/>
      <c r="AR43" s="56"/>
      <c r="AS43" s="56"/>
      <c r="AT43" s="56"/>
      <c r="AU43" s="56"/>
      <c r="AV43" s="56"/>
      <c r="AW43" s="56"/>
      <c r="AX43" s="17"/>
      <c r="AY43" s="57"/>
      <c r="AZ43" s="21"/>
      <c r="BA43" s="201">
        <f t="shared" si="14"/>
        <v>2</v>
      </c>
      <c r="BB43" s="32">
        <f t="shared" si="14"/>
        <v>2</v>
      </c>
      <c r="BC43" s="195">
        <f>BC42+1</f>
        <v>2</v>
      </c>
      <c r="BD43" s="32"/>
      <c r="BG43" s="228" t="str">
        <f t="shared" ca="1" si="1"/>
        <v/>
      </c>
      <c r="BH43" s="267" t="str">
        <f t="shared" ca="1" si="2"/>
        <v/>
      </c>
      <c r="BI43" s="267" t="str">
        <f t="shared" ca="1" si="3"/>
        <v/>
      </c>
      <c r="BJ43" s="267" t="str">
        <f t="shared" ca="1" si="4"/>
        <v/>
      </c>
      <c r="BK43" s="267" t="str">
        <f t="shared" ca="1" si="5"/>
        <v/>
      </c>
      <c r="BL43" s="229" t="str">
        <f t="shared" ca="1" si="6"/>
        <v/>
      </c>
    </row>
    <row r="44" spans="1:64" ht="15" customHeight="1">
      <c r="A44" s="692" t="str">
        <f>$BA44&amp;"."&amp;$BB44&amp;"."&amp;$BC44&amp;"."</f>
        <v>2.2.3.</v>
      </c>
      <c r="B44" s="693"/>
      <c r="C44" s="693"/>
      <c r="D44" s="693"/>
      <c r="E44" s="39" t="s">
        <v>113</v>
      </c>
      <c r="G44" s="39"/>
      <c r="H44" s="39"/>
      <c r="I44" s="39"/>
      <c r="J44" s="39"/>
      <c r="K44" s="39"/>
      <c r="L44" s="39"/>
      <c r="M44" s="39"/>
      <c r="N44" s="39"/>
      <c r="O44" s="39"/>
      <c r="P44" s="39"/>
      <c r="Q44" s="39"/>
      <c r="R44" s="39"/>
      <c r="T44" s="39"/>
      <c r="U44" s="39"/>
      <c r="V44" s="39"/>
      <c r="W44" s="39"/>
      <c r="X44" s="39"/>
      <c r="Y44" s="39"/>
      <c r="Z44" s="39"/>
      <c r="AB44" s="39"/>
      <c r="AC44" s="39"/>
      <c r="AD44" s="102"/>
      <c r="AE44" s="102"/>
      <c r="AF44" s="102"/>
      <c r="AG44" s="102"/>
      <c r="AH44" s="102"/>
      <c r="AI44" s="102"/>
      <c r="AJ44" s="102"/>
      <c r="AK44" s="102"/>
      <c r="AL44" s="102"/>
      <c r="AM44" s="102"/>
      <c r="AN44" s="102"/>
      <c r="AO44" s="102"/>
      <c r="AP44" s="102"/>
      <c r="AQ44" s="102"/>
      <c r="AR44" s="102"/>
      <c r="AS44" s="102"/>
      <c r="AT44" s="102"/>
      <c r="AU44" s="102"/>
      <c r="AV44" s="102"/>
      <c r="AW44" s="102"/>
      <c r="AX44" s="17"/>
      <c r="AY44" s="47"/>
      <c r="AZ44" s="21"/>
      <c r="BA44" s="201">
        <f t="shared" ref="BA44:BB46" si="15">BA43</f>
        <v>2</v>
      </c>
      <c r="BB44" s="32">
        <f t="shared" si="15"/>
        <v>2</v>
      </c>
      <c r="BC44" s="195">
        <f>BC43+1</f>
        <v>3</v>
      </c>
      <c r="BD44" s="32"/>
      <c r="BG44" s="228" t="str">
        <f t="shared" ca="1" si="1"/>
        <v/>
      </c>
      <c r="BH44" s="267" t="str">
        <f t="shared" ca="1" si="2"/>
        <v/>
      </c>
      <c r="BI44" s="267" t="str">
        <f t="shared" ca="1" si="3"/>
        <v/>
      </c>
      <c r="BJ44" s="267" t="str">
        <f t="shared" ca="1" si="4"/>
        <v/>
      </c>
      <c r="BK44" s="267" t="str">
        <f t="shared" ca="1" si="5"/>
        <v/>
      </c>
      <c r="BL44" s="229" t="str">
        <f t="shared" ca="1" si="6"/>
        <v/>
      </c>
    </row>
    <row r="45" spans="1:64" ht="15" customHeight="1">
      <c r="A45" s="692" t="str">
        <f>$BA45&amp;"."&amp;$BB45&amp;"."&amp;$BC45&amp;"."</f>
        <v>2.2.4.</v>
      </c>
      <c r="B45" s="693"/>
      <c r="C45" s="693"/>
      <c r="D45" s="693"/>
      <c r="E45" s="39" t="s">
        <v>114</v>
      </c>
      <c r="G45" s="39"/>
      <c r="H45" s="39"/>
      <c r="I45" s="39"/>
      <c r="J45" s="39"/>
      <c r="K45" s="39"/>
      <c r="L45" s="39"/>
      <c r="M45" s="39"/>
      <c r="N45" s="39"/>
      <c r="O45" s="39"/>
      <c r="P45" s="39"/>
      <c r="Q45" s="39"/>
      <c r="R45" s="39"/>
      <c r="T45" s="39"/>
      <c r="U45" s="39"/>
      <c r="V45" s="39"/>
      <c r="W45" s="39"/>
      <c r="X45" s="39"/>
      <c r="Y45" s="39"/>
      <c r="Z45" s="39"/>
      <c r="AB45" s="39"/>
      <c r="AC45" s="39"/>
      <c r="AD45" s="102"/>
      <c r="AE45" s="102"/>
      <c r="AF45" s="102"/>
      <c r="AG45" s="102"/>
      <c r="AH45" s="102"/>
      <c r="AI45" s="102"/>
      <c r="AJ45" s="102"/>
      <c r="AK45" s="102"/>
      <c r="AL45" s="102"/>
      <c r="AM45" s="102"/>
      <c r="AN45" s="102"/>
      <c r="AO45" s="102"/>
      <c r="AP45" s="102"/>
      <c r="AQ45" s="102"/>
      <c r="AR45" s="102"/>
      <c r="AS45" s="102"/>
      <c r="AT45" s="102"/>
      <c r="AU45" s="102"/>
      <c r="AV45" s="102"/>
      <c r="AW45" s="102"/>
      <c r="AX45" s="17"/>
      <c r="AY45" s="47"/>
      <c r="AZ45" s="21"/>
      <c r="BA45" s="201">
        <f t="shared" si="15"/>
        <v>2</v>
      </c>
      <c r="BB45" s="32">
        <f t="shared" si="15"/>
        <v>2</v>
      </c>
      <c r="BC45" s="195">
        <f>BC44+1</f>
        <v>4</v>
      </c>
      <c r="BD45" s="32"/>
      <c r="BG45" s="228" t="str">
        <f t="shared" ca="1" si="1"/>
        <v/>
      </c>
      <c r="BH45" s="267" t="str">
        <f t="shared" ca="1" si="2"/>
        <v/>
      </c>
      <c r="BI45" s="267" t="str">
        <f t="shared" ca="1" si="3"/>
        <v/>
      </c>
      <c r="BJ45" s="267" t="str">
        <f t="shared" ca="1" si="4"/>
        <v/>
      </c>
      <c r="BK45" s="267" t="str">
        <f t="shared" ca="1" si="5"/>
        <v/>
      </c>
      <c r="BL45" s="229" t="str">
        <f t="shared" ca="1" si="6"/>
        <v/>
      </c>
    </row>
    <row r="46" spans="1:64" ht="15" customHeight="1">
      <c r="A46" s="692" t="str">
        <f>$BA46&amp;"."&amp;$BB46&amp;"."&amp;$BC46&amp;"."</f>
        <v>2.2.5.</v>
      </c>
      <c r="B46" s="693"/>
      <c r="C46" s="693"/>
      <c r="D46" s="693"/>
      <c r="E46" s="39" t="s">
        <v>115</v>
      </c>
      <c r="G46" s="39"/>
      <c r="H46" s="39"/>
      <c r="I46" s="39"/>
      <c r="J46" s="39"/>
      <c r="K46" s="39"/>
      <c r="L46" s="39"/>
      <c r="M46" s="39"/>
      <c r="N46" s="39"/>
      <c r="O46" s="39"/>
      <c r="P46" s="39"/>
      <c r="Q46" s="39"/>
      <c r="R46" s="39"/>
      <c r="T46" s="39"/>
      <c r="U46" s="39"/>
      <c r="V46" s="39"/>
      <c r="W46" s="39"/>
      <c r="X46" s="39"/>
      <c r="Y46" s="39"/>
      <c r="Z46" s="39"/>
      <c r="AB46" s="39"/>
      <c r="AC46" s="39"/>
      <c r="AD46" s="102"/>
      <c r="AE46" s="102"/>
      <c r="AF46" s="102"/>
      <c r="AG46" s="102"/>
      <c r="AH46" s="102"/>
      <c r="AI46" s="102"/>
      <c r="AJ46" s="102"/>
      <c r="AK46" s="102"/>
      <c r="AL46" s="102"/>
      <c r="AM46" s="102"/>
      <c r="AN46" s="102"/>
      <c r="AO46" s="102"/>
      <c r="AP46" s="102"/>
      <c r="AQ46" s="102"/>
      <c r="AR46" s="102"/>
      <c r="AS46" s="102"/>
      <c r="AT46" s="102"/>
      <c r="AU46" s="102"/>
      <c r="AV46" s="102"/>
      <c r="AW46" s="102"/>
      <c r="AX46" s="17"/>
      <c r="AY46" s="47"/>
      <c r="AZ46" s="21"/>
      <c r="BA46" s="201">
        <f t="shared" si="15"/>
        <v>2</v>
      </c>
      <c r="BB46" s="32">
        <f t="shared" si="15"/>
        <v>2</v>
      </c>
      <c r="BC46" s="195">
        <f>BC45+1</f>
        <v>5</v>
      </c>
      <c r="BD46" s="32"/>
      <c r="BG46" s="228" t="str">
        <f t="shared" ca="1" si="1"/>
        <v/>
      </c>
      <c r="BH46" s="267" t="str">
        <f t="shared" ca="1" si="2"/>
        <v/>
      </c>
      <c r="BI46" s="267" t="str">
        <f t="shared" ca="1" si="3"/>
        <v/>
      </c>
      <c r="BJ46" s="267" t="str">
        <f t="shared" ca="1" si="4"/>
        <v/>
      </c>
      <c r="BK46" s="267" t="str">
        <f t="shared" ca="1" si="5"/>
        <v/>
      </c>
      <c r="BL46" s="229" t="str">
        <f t="shared" ca="1" si="6"/>
        <v/>
      </c>
    </row>
    <row r="47" spans="1:64" ht="15" customHeight="1">
      <c r="A47" s="692" t="str">
        <f>$BA47&amp;"."&amp;$BB47&amp;"."</f>
        <v>2.3.</v>
      </c>
      <c r="B47" s="693"/>
      <c r="C47" s="693"/>
      <c r="D47" s="39" t="s">
        <v>93</v>
      </c>
      <c r="F47" s="39"/>
      <c r="G47" s="39"/>
      <c r="H47" s="39"/>
      <c r="I47" s="39"/>
      <c r="J47" s="39"/>
      <c r="K47" s="39"/>
      <c r="L47" s="39"/>
      <c r="M47" s="39"/>
      <c r="N47" s="39"/>
      <c r="O47" s="39"/>
      <c r="P47" s="39"/>
      <c r="Q47" s="39"/>
      <c r="R47" s="39"/>
      <c r="S47" s="39"/>
      <c r="T47" s="39"/>
      <c r="U47" s="39"/>
      <c r="V47" s="39"/>
      <c r="W47" s="39"/>
      <c r="X47" s="39"/>
      <c r="Y47" s="39"/>
      <c r="Z47" s="39"/>
      <c r="AA47" s="39"/>
      <c r="AB47" s="39"/>
      <c r="AC47" s="39"/>
      <c r="AD47" s="102"/>
      <c r="AE47" s="102"/>
      <c r="AF47" s="102"/>
      <c r="AG47" s="102"/>
      <c r="AH47" s="102"/>
      <c r="AI47" s="102"/>
      <c r="AJ47" s="102"/>
      <c r="AK47" s="102"/>
      <c r="AL47" s="102"/>
      <c r="AM47" s="102"/>
      <c r="AN47" s="102"/>
      <c r="AO47" s="102"/>
      <c r="AP47" s="102"/>
      <c r="AQ47" s="102"/>
      <c r="AR47" s="102"/>
      <c r="AS47" s="102"/>
      <c r="AT47" s="102"/>
      <c r="AU47" s="102"/>
      <c r="AV47" s="102"/>
      <c r="AW47" s="102"/>
      <c r="AX47" s="17"/>
      <c r="AY47" s="47"/>
      <c r="AZ47" s="21"/>
      <c r="BA47" s="201">
        <f>BA46</f>
        <v>2</v>
      </c>
      <c r="BB47" s="195">
        <f>BB46+1</f>
        <v>3</v>
      </c>
      <c r="BC47" s="32"/>
      <c r="BD47" s="32"/>
      <c r="BG47" s="228" t="str">
        <f t="shared" ca="1" si="1"/>
        <v/>
      </c>
      <c r="BH47" s="267" t="str">
        <f t="shared" ca="1" si="2"/>
        <v/>
      </c>
      <c r="BI47" s="267" t="str">
        <f t="shared" ca="1" si="3"/>
        <v/>
      </c>
      <c r="BJ47" s="267" t="str">
        <f t="shared" ca="1" si="4"/>
        <v/>
      </c>
      <c r="BK47" s="267" t="str">
        <f t="shared" ca="1" si="5"/>
        <v/>
      </c>
      <c r="BL47" s="229" t="str">
        <f t="shared" ca="1" si="6"/>
        <v/>
      </c>
    </row>
    <row r="48" spans="1:64" ht="15" customHeight="1">
      <c r="A48" s="692" t="str">
        <f>$BA48&amp;"."&amp;$BB48&amp;"."&amp;$BC48&amp;"."</f>
        <v>2.3.1.</v>
      </c>
      <c r="B48" s="693"/>
      <c r="C48" s="693"/>
      <c r="D48" s="693"/>
      <c r="E48" s="39" t="s">
        <v>94</v>
      </c>
      <c r="F48" s="39"/>
      <c r="G48" s="39"/>
      <c r="H48" s="39"/>
      <c r="I48" s="39"/>
      <c r="J48" s="39"/>
      <c r="K48" s="39"/>
      <c r="L48" s="39"/>
      <c r="M48" s="39"/>
      <c r="N48" s="39"/>
      <c r="O48" s="39"/>
      <c r="P48" s="39"/>
      <c r="Q48" s="39"/>
      <c r="R48" s="39"/>
      <c r="S48" s="39"/>
      <c r="T48" s="39"/>
      <c r="U48" s="39"/>
      <c r="V48" s="39"/>
      <c r="W48" s="39"/>
      <c r="X48" s="39"/>
      <c r="Y48" s="39"/>
      <c r="Z48" s="39"/>
      <c r="AA48" s="39"/>
      <c r="AC48" s="39"/>
      <c r="AD48" s="102"/>
      <c r="AE48" s="102"/>
      <c r="AF48" s="102"/>
      <c r="AG48" s="102"/>
      <c r="AH48" s="102"/>
      <c r="AI48" s="102"/>
      <c r="AJ48" s="102"/>
      <c r="AK48" s="102"/>
      <c r="AL48" s="102"/>
      <c r="AM48" s="102"/>
      <c r="AN48" s="102"/>
      <c r="AO48" s="102"/>
      <c r="AP48" s="102"/>
      <c r="AQ48" s="102"/>
      <c r="AR48" s="102"/>
      <c r="AS48" s="102"/>
      <c r="AT48" s="102"/>
      <c r="AU48" s="102"/>
      <c r="AV48" s="102"/>
      <c r="AW48" s="102"/>
      <c r="AX48" s="17"/>
      <c r="AY48" s="47"/>
      <c r="AZ48" s="21"/>
      <c r="BA48" s="201">
        <f>BA47</f>
        <v>2</v>
      </c>
      <c r="BB48" s="32">
        <f>BB47</f>
        <v>3</v>
      </c>
      <c r="BC48" s="195">
        <f>BC47+1</f>
        <v>1</v>
      </c>
      <c r="BD48" s="32"/>
      <c r="BG48" s="228" t="str">
        <f t="shared" ca="1" si="1"/>
        <v/>
      </c>
      <c r="BH48" s="267" t="str">
        <f t="shared" ca="1" si="2"/>
        <v/>
      </c>
      <c r="BI48" s="267" t="str">
        <f t="shared" ca="1" si="3"/>
        <v/>
      </c>
      <c r="BJ48" s="267" t="str">
        <f t="shared" ca="1" si="4"/>
        <v/>
      </c>
      <c r="BK48" s="267" t="str">
        <f t="shared" ca="1" si="5"/>
        <v/>
      </c>
      <c r="BL48" s="229" t="str">
        <f t="shared" ca="1" si="6"/>
        <v/>
      </c>
    </row>
    <row r="49" spans="1:64" ht="15" customHeight="1">
      <c r="A49" s="690" t="str">
        <f>$BD49&amp;"."</f>
        <v>①.</v>
      </c>
      <c r="B49" s="691"/>
      <c r="C49" s="691"/>
      <c r="D49" s="691"/>
      <c r="E49" s="691"/>
      <c r="F49" s="39" t="s">
        <v>145</v>
      </c>
      <c r="G49" s="39"/>
      <c r="H49" s="39"/>
      <c r="I49" s="39"/>
      <c r="J49" s="39"/>
      <c r="K49" s="39"/>
      <c r="L49" s="39"/>
      <c r="M49" s="39"/>
      <c r="N49" s="39"/>
      <c r="O49" s="39"/>
      <c r="P49" s="39"/>
      <c r="Q49" s="39"/>
      <c r="R49" s="39"/>
      <c r="S49" s="39"/>
      <c r="T49" s="39"/>
      <c r="U49" s="39"/>
      <c r="V49" s="39"/>
      <c r="W49" s="39"/>
      <c r="X49" s="39"/>
      <c r="Y49" s="39"/>
      <c r="Z49" s="39"/>
      <c r="AA49" s="39"/>
      <c r="AC49" s="39"/>
      <c r="AD49" s="102"/>
      <c r="AE49" s="102"/>
      <c r="AF49" s="102"/>
      <c r="AG49" s="102"/>
      <c r="AH49" s="102"/>
      <c r="AI49" s="102"/>
      <c r="AJ49" s="102"/>
      <c r="AK49" s="102"/>
      <c r="AL49" s="102"/>
      <c r="AM49" s="102"/>
      <c r="AN49" s="102"/>
      <c r="AO49" s="102"/>
      <c r="AP49" s="102"/>
      <c r="AQ49" s="102"/>
      <c r="AR49" s="102"/>
      <c r="AS49" s="102"/>
      <c r="AT49" s="102"/>
      <c r="AU49" s="102"/>
      <c r="AV49" s="102"/>
      <c r="AW49" s="102"/>
      <c r="AX49" s="17"/>
      <c r="AY49" s="47"/>
      <c r="AZ49" s="21"/>
      <c r="BA49" s="201">
        <f>BA48</f>
        <v>2</v>
      </c>
      <c r="BB49" s="32">
        <f>BB48</f>
        <v>3</v>
      </c>
      <c r="BC49" s="32">
        <f>BC48</f>
        <v>1</v>
      </c>
      <c r="BD49" s="200" t="str">
        <f>IF(ISBLANK(BD48),"①",CHAR(CODE(BD48)+1))</f>
        <v>①</v>
      </c>
      <c r="BG49" s="228" t="str">
        <f t="shared" ca="1" si="1"/>
        <v/>
      </c>
      <c r="BH49" s="267" t="str">
        <f t="shared" ca="1" si="2"/>
        <v/>
      </c>
      <c r="BI49" s="267" t="str">
        <f t="shared" ca="1" si="3"/>
        <v/>
      </c>
      <c r="BJ49" s="267" t="str">
        <f t="shared" ca="1" si="4"/>
        <v/>
      </c>
      <c r="BK49" s="267" t="str">
        <f t="shared" ca="1" si="5"/>
        <v/>
      </c>
      <c r="BL49" s="229" t="str">
        <f t="shared" ca="1" si="6"/>
        <v/>
      </c>
    </row>
    <row r="50" spans="1:64" ht="15" customHeight="1">
      <c r="A50" s="690" t="str">
        <f>$BD50&amp;"."&amp;$BE50&amp;"."</f>
        <v>①.1.</v>
      </c>
      <c r="B50" s="691"/>
      <c r="C50" s="691"/>
      <c r="D50" s="691"/>
      <c r="E50" s="691"/>
      <c r="F50" s="691"/>
      <c r="G50" s="39" t="s">
        <v>160</v>
      </c>
      <c r="H50" s="39"/>
      <c r="I50" s="39"/>
      <c r="J50" s="39"/>
      <c r="K50" s="39"/>
      <c r="L50" s="39"/>
      <c r="M50" s="39"/>
      <c r="N50" s="39"/>
      <c r="O50" s="39"/>
      <c r="P50" s="39"/>
      <c r="Q50" s="39"/>
      <c r="R50" s="39"/>
      <c r="S50" s="39"/>
      <c r="T50" s="39"/>
      <c r="U50" s="39"/>
      <c r="V50" s="39"/>
      <c r="W50" s="39"/>
      <c r="X50" s="39"/>
      <c r="Y50" s="39"/>
      <c r="Z50" s="39"/>
      <c r="AA50" s="39"/>
      <c r="AC50" s="39"/>
      <c r="AD50" s="102"/>
      <c r="AE50" s="102"/>
      <c r="AF50" s="102"/>
      <c r="AG50" s="102"/>
      <c r="AH50" s="102"/>
      <c r="AI50" s="102"/>
      <c r="AJ50" s="102"/>
      <c r="AK50" s="102"/>
      <c r="AL50" s="102"/>
      <c r="AM50" s="102"/>
      <c r="AN50" s="102"/>
      <c r="AO50" s="102"/>
      <c r="AP50" s="102"/>
      <c r="AQ50" s="102"/>
      <c r="AR50" s="102"/>
      <c r="AS50" s="102"/>
      <c r="AT50" s="102"/>
      <c r="AU50" s="102"/>
      <c r="AV50" s="102"/>
      <c r="AW50" s="102"/>
      <c r="AX50" s="17"/>
      <c r="AY50" s="47"/>
      <c r="AZ50" s="21"/>
      <c r="BA50" s="201">
        <f>BA49</f>
        <v>2</v>
      </c>
      <c r="BB50" s="32">
        <f>BB49</f>
        <v>3</v>
      </c>
      <c r="BC50" s="32">
        <f>BC49</f>
        <v>1</v>
      </c>
      <c r="BD50" s="201" t="str">
        <f>BD49</f>
        <v>①</v>
      </c>
      <c r="BE50" s="195">
        <f>BE49+1</f>
        <v>1</v>
      </c>
      <c r="BG50" s="228" t="str">
        <f t="shared" ca="1" si="1"/>
        <v/>
      </c>
      <c r="BH50" s="267" t="str">
        <f t="shared" ca="1" si="2"/>
        <v/>
      </c>
      <c r="BI50" s="267" t="str">
        <f t="shared" ca="1" si="3"/>
        <v/>
      </c>
      <c r="BJ50" s="267" t="str">
        <f t="shared" ca="1" si="4"/>
        <v/>
      </c>
      <c r="BK50" s="267" t="str">
        <f t="shared" ca="1" si="5"/>
        <v/>
      </c>
      <c r="BL50" s="229" t="str">
        <f t="shared" ca="1" si="6"/>
        <v/>
      </c>
    </row>
    <row r="51" spans="1:64" ht="15" customHeight="1">
      <c r="A51" s="690" t="str">
        <f>$BD51&amp;"."&amp;$BE51&amp;"."</f>
        <v>①.2.</v>
      </c>
      <c r="B51" s="691"/>
      <c r="C51" s="691"/>
      <c r="D51" s="691"/>
      <c r="E51" s="691"/>
      <c r="F51" s="691"/>
      <c r="G51" s="39" t="s">
        <v>144</v>
      </c>
      <c r="H51" s="39"/>
      <c r="I51" s="39"/>
      <c r="J51" s="39"/>
      <c r="K51" s="39"/>
      <c r="L51" s="39"/>
      <c r="M51" s="39"/>
      <c r="N51" s="39"/>
      <c r="O51" s="39"/>
      <c r="P51" s="39"/>
      <c r="Q51" s="39"/>
      <c r="R51" s="39"/>
      <c r="S51" s="39"/>
      <c r="T51" s="39"/>
      <c r="U51" s="39"/>
      <c r="V51" s="39"/>
      <c r="W51" s="39"/>
      <c r="X51" s="39"/>
      <c r="Y51" s="39"/>
      <c r="Z51" s="39"/>
      <c r="AA51" s="39"/>
      <c r="AC51" s="39"/>
      <c r="AD51" s="102"/>
      <c r="AE51" s="102"/>
      <c r="AF51" s="102"/>
      <c r="AG51" s="102"/>
      <c r="AH51" s="102"/>
      <c r="AI51" s="102"/>
      <c r="AJ51" s="102"/>
      <c r="AK51" s="102"/>
      <c r="AL51" s="102"/>
      <c r="AM51" s="102"/>
      <c r="AN51" s="102"/>
      <c r="AO51" s="102"/>
      <c r="AP51" s="102"/>
      <c r="AQ51" s="102"/>
      <c r="AR51" s="102"/>
      <c r="AS51" s="102"/>
      <c r="AT51" s="102"/>
      <c r="AU51" s="102"/>
      <c r="AV51" s="102"/>
      <c r="AW51" s="102"/>
      <c r="AX51" s="17"/>
      <c r="AY51" s="47"/>
      <c r="AZ51" s="21"/>
      <c r="BA51" s="201">
        <f t="shared" ref="BA51:BC53" si="16">BA50</f>
        <v>2</v>
      </c>
      <c r="BB51" s="32">
        <f t="shared" si="16"/>
        <v>3</v>
      </c>
      <c r="BC51" s="32">
        <f t="shared" si="16"/>
        <v>1</v>
      </c>
      <c r="BD51" s="201" t="str">
        <f>BD50</f>
        <v>①</v>
      </c>
      <c r="BE51" s="195">
        <f>BE50+1</f>
        <v>2</v>
      </c>
      <c r="BG51" s="228" t="str">
        <f t="shared" ca="1" si="1"/>
        <v/>
      </c>
      <c r="BH51" s="267" t="str">
        <f t="shared" ca="1" si="2"/>
        <v/>
      </c>
      <c r="BI51" s="267" t="str">
        <f t="shared" ca="1" si="3"/>
        <v/>
      </c>
      <c r="BJ51" s="267" t="str">
        <f t="shared" ca="1" si="4"/>
        <v/>
      </c>
      <c r="BK51" s="267" t="str">
        <f t="shared" ca="1" si="5"/>
        <v/>
      </c>
      <c r="BL51" s="229" t="str">
        <f t="shared" ca="1" si="6"/>
        <v/>
      </c>
    </row>
    <row r="52" spans="1:64" ht="15" customHeight="1">
      <c r="A52" s="691" t="str">
        <f>$BA52&amp;"."</f>
        <v>3.</v>
      </c>
      <c r="B52" s="691"/>
      <c r="C52" s="28" t="str">
        <f>VLOOKUP($BA52,機能一覧!$B$5:$P$33,9,FALSE)</f>
        <v>部品番号リンク情報</v>
      </c>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102"/>
      <c r="AE52" s="102"/>
      <c r="AF52" s="102"/>
      <c r="AG52" s="102"/>
      <c r="AH52" s="102"/>
      <c r="AI52" s="102"/>
      <c r="AJ52" s="102"/>
      <c r="AK52" s="102"/>
      <c r="AL52" s="102"/>
      <c r="AM52" s="102"/>
      <c r="AN52" s="102"/>
      <c r="AO52" s="102"/>
      <c r="AP52" s="102"/>
      <c r="AQ52" s="102"/>
      <c r="AR52" s="102"/>
      <c r="AS52" s="102"/>
      <c r="AT52" s="102"/>
      <c r="AU52" s="102"/>
      <c r="AV52" s="102"/>
      <c r="AW52" s="102"/>
      <c r="AX52" s="17"/>
      <c r="AY52" s="47"/>
      <c r="AZ52" s="21"/>
      <c r="BA52" s="195">
        <f>BA51+1</f>
        <v>3</v>
      </c>
      <c r="BB52" s="32"/>
      <c r="BC52" s="32"/>
      <c r="BD52" s="32"/>
      <c r="BG52" s="228" t="str">
        <f t="shared" ca="1" si="1"/>
        <v/>
      </c>
      <c r="BH52" s="267" t="str">
        <f t="shared" ca="1" si="2"/>
        <v/>
      </c>
      <c r="BI52" s="267" t="str">
        <f t="shared" ca="1" si="3"/>
        <v/>
      </c>
      <c r="BJ52" s="267" t="str">
        <f t="shared" ca="1" si="4"/>
        <v/>
      </c>
      <c r="BK52" s="267" t="str">
        <f t="shared" ca="1" si="5"/>
        <v/>
      </c>
      <c r="BL52" s="229" t="str">
        <f t="shared" ca="1" si="6"/>
        <v/>
      </c>
    </row>
    <row r="53" spans="1:64" ht="15" customHeight="1">
      <c r="A53" s="39"/>
      <c r="B53" s="21"/>
      <c r="C53" s="39"/>
      <c r="D53" s="39" t="s">
        <v>161</v>
      </c>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102"/>
      <c r="AE53" s="102"/>
      <c r="AF53" s="102"/>
      <c r="AG53" s="102"/>
      <c r="AH53" s="102"/>
      <c r="AI53" s="102"/>
      <c r="AJ53" s="102"/>
      <c r="AK53" s="102"/>
      <c r="AL53" s="102"/>
      <c r="AM53" s="102"/>
      <c r="AN53" s="102"/>
      <c r="AO53" s="102"/>
      <c r="AP53" s="102"/>
      <c r="AQ53" s="102"/>
      <c r="AR53" s="102"/>
      <c r="AS53" s="102"/>
      <c r="AT53" s="102"/>
      <c r="AU53" s="102"/>
      <c r="AV53" s="102"/>
      <c r="AW53" s="102"/>
      <c r="AX53" s="17"/>
      <c r="AY53" s="47"/>
      <c r="AZ53" s="21"/>
      <c r="BA53" s="201">
        <f t="shared" si="16"/>
        <v>3</v>
      </c>
      <c r="BB53" s="32"/>
      <c r="BC53" s="32"/>
      <c r="BD53" s="32"/>
      <c r="BG53" s="228" t="str">
        <f t="shared" ca="1" si="1"/>
        <v/>
      </c>
      <c r="BH53" s="267" t="str">
        <f t="shared" ca="1" si="2"/>
        <v/>
      </c>
      <c r="BI53" s="267" t="str">
        <f t="shared" ca="1" si="3"/>
        <v/>
      </c>
      <c r="BJ53" s="267" t="str">
        <f t="shared" ca="1" si="4"/>
        <v/>
      </c>
      <c r="BK53" s="267" t="str">
        <f t="shared" ca="1" si="5"/>
        <v/>
      </c>
      <c r="BL53" s="229" t="str">
        <f t="shared" ca="1" si="6"/>
        <v/>
      </c>
    </row>
    <row r="54" spans="1:64" ht="15" customHeight="1">
      <c r="A54" s="692" t="str">
        <f>BA54&amp;"."&amp;BB54</f>
        <v>3.1</v>
      </c>
      <c r="B54" s="693"/>
      <c r="C54" s="693"/>
      <c r="D54" s="39" t="s">
        <v>42</v>
      </c>
      <c r="E54" s="39"/>
      <c r="F54" s="39"/>
      <c r="G54" s="39"/>
      <c r="H54" s="39"/>
      <c r="I54" s="39"/>
      <c r="J54" s="39"/>
      <c r="K54" s="39"/>
      <c r="L54" s="39"/>
      <c r="M54" s="39"/>
      <c r="N54" s="39"/>
      <c r="O54" s="39"/>
      <c r="P54" s="39"/>
      <c r="Q54" s="39"/>
      <c r="R54" s="39"/>
      <c r="S54" s="39"/>
      <c r="T54" s="39"/>
      <c r="U54" s="39"/>
      <c r="V54" s="39"/>
      <c r="W54" s="39"/>
      <c r="X54" s="39"/>
      <c r="Y54" s="39"/>
      <c r="Z54" s="39"/>
      <c r="AA54" s="39"/>
      <c r="AQ54" s="102"/>
      <c r="AR54" s="102"/>
      <c r="AS54" s="102"/>
      <c r="AT54" s="102"/>
      <c r="AU54" s="102"/>
      <c r="AV54" s="102"/>
      <c r="AW54" s="102"/>
      <c r="AX54" s="17"/>
      <c r="AY54" s="47"/>
      <c r="AZ54" s="21"/>
      <c r="BA54" s="201">
        <f t="shared" ref="BA54:BA71" si="17">BA53</f>
        <v>3</v>
      </c>
      <c r="BB54" s="195">
        <f>BB53+1</f>
        <v>1</v>
      </c>
      <c r="BC54" s="32"/>
      <c r="BD54" s="32"/>
      <c r="BG54" s="228" t="str">
        <f t="shared" ca="1" si="1"/>
        <v/>
      </c>
      <c r="BH54" s="267" t="str">
        <f t="shared" ca="1" si="2"/>
        <v/>
      </c>
      <c r="BI54" s="267" t="str">
        <f t="shared" ca="1" si="3"/>
        <v/>
      </c>
      <c r="BJ54" s="267" t="str">
        <f t="shared" ca="1" si="4"/>
        <v/>
      </c>
      <c r="BK54" s="267" t="str">
        <f t="shared" ca="1" si="5"/>
        <v/>
      </c>
      <c r="BL54" s="229" t="str">
        <f t="shared" ca="1" si="6"/>
        <v/>
      </c>
    </row>
    <row r="55" spans="1:64" ht="15" customHeight="1">
      <c r="A55" s="39"/>
      <c r="B55" s="21"/>
      <c r="C55" s="39"/>
      <c r="D55" s="39" t="s">
        <v>43</v>
      </c>
      <c r="E55" s="39"/>
      <c r="F55" s="39"/>
      <c r="G55" s="39"/>
      <c r="H55" s="39"/>
      <c r="I55" s="39"/>
      <c r="J55" s="39"/>
      <c r="K55" s="39"/>
      <c r="L55" s="39"/>
      <c r="M55" s="39"/>
      <c r="N55" s="39"/>
      <c r="O55" s="39"/>
      <c r="P55" s="39"/>
      <c r="Q55" s="39"/>
      <c r="R55" s="39"/>
      <c r="S55" s="39"/>
      <c r="T55" s="39"/>
      <c r="U55" s="39"/>
      <c r="V55" s="39"/>
      <c r="W55" s="39"/>
      <c r="X55" s="39"/>
      <c r="Y55" s="39"/>
      <c r="Z55" s="39"/>
      <c r="AA55" s="39"/>
      <c r="AB55" s="102"/>
      <c r="AC55" s="102"/>
      <c r="AD55" s="102"/>
      <c r="AE55" s="102"/>
      <c r="AF55" s="102"/>
      <c r="AH55" s="218" t="s">
        <v>116</v>
      </c>
      <c r="AI55" s="219"/>
      <c r="AJ55" s="102" t="s">
        <v>117</v>
      </c>
      <c r="AK55" s="102"/>
      <c r="AL55" s="102"/>
      <c r="AM55" s="166"/>
      <c r="AN55" s="102" t="s">
        <v>118</v>
      </c>
      <c r="AO55" s="102"/>
      <c r="AP55" s="102"/>
      <c r="AQ55" s="220"/>
      <c r="AR55" s="102" t="s">
        <v>119</v>
      </c>
      <c r="AS55" s="102"/>
      <c r="AT55" s="102"/>
      <c r="AU55" s="221"/>
      <c r="AV55" s="102" t="s">
        <v>120</v>
      </c>
      <c r="AW55" s="102"/>
      <c r="AX55" s="17"/>
      <c r="AY55" s="47"/>
      <c r="AZ55" s="21"/>
      <c r="BA55" s="201">
        <f t="shared" si="17"/>
        <v>3</v>
      </c>
      <c r="BB55" s="32">
        <f t="shared" ref="BB55:BB64" si="18">BB54</f>
        <v>1</v>
      </c>
      <c r="BC55" s="32"/>
      <c r="BD55" s="32"/>
      <c r="BG55" s="228" t="str">
        <f t="shared" ca="1" si="1"/>
        <v/>
      </c>
      <c r="BH55" s="267" t="str">
        <f t="shared" ca="1" si="2"/>
        <v/>
      </c>
      <c r="BI55" s="267" t="str">
        <f t="shared" ca="1" si="3"/>
        <v/>
      </c>
      <c r="BJ55" s="267" t="str">
        <f t="shared" ca="1" si="4"/>
        <v/>
      </c>
      <c r="BK55" s="267" t="str">
        <f t="shared" ca="1" si="5"/>
        <v/>
      </c>
      <c r="BL55" s="229" t="str">
        <f t="shared" ca="1" si="6"/>
        <v/>
      </c>
    </row>
    <row r="56" spans="1:64" ht="15" customHeight="1">
      <c r="A56" s="39"/>
      <c r="B56" s="39"/>
      <c r="C56" s="39"/>
      <c r="D56" s="196" t="s">
        <v>27</v>
      </c>
      <c r="E56" s="165"/>
      <c r="F56" s="163" t="s">
        <v>28</v>
      </c>
      <c r="G56" s="161"/>
      <c r="H56" s="161"/>
      <c r="I56" s="161"/>
      <c r="J56" s="161"/>
      <c r="K56" s="161"/>
      <c r="L56" s="161"/>
      <c r="M56" s="161"/>
      <c r="N56" s="167"/>
      <c r="O56" s="163" t="s">
        <v>29</v>
      </c>
      <c r="P56" s="161"/>
      <c r="Q56" s="167"/>
      <c r="R56" s="163" t="s">
        <v>34</v>
      </c>
      <c r="S56" s="161"/>
      <c r="T56" s="161"/>
      <c r="U56" s="167"/>
      <c r="V56" s="163" t="s">
        <v>47</v>
      </c>
      <c r="W56" s="161"/>
      <c r="X56" s="161"/>
      <c r="Y56" s="161"/>
      <c r="Z56" s="161"/>
      <c r="AA56" s="161"/>
      <c r="AB56" s="161"/>
      <c r="AC56" s="161"/>
      <c r="AD56" s="167"/>
      <c r="AE56" s="197" t="s">
        <v>45</v>
      </c>
      <c r="AF56" s="198"/>
      <c r="AG56" s="198"/>
      <c r="AH56" s="198"/>
      <c r="AI56" s="198"/>
      <c r="AJ56" s="198"/>
      <c r="AK56" s="198"/>
      <c r="AL56" s="198"/>
      <c r="AM56" s="198"/>
      <c r="AN56" s="198"/>
      <c r="AO56" s="198"/>
      <c r="AP56" s="198"/>
      <c r="AQ56" s="198"/>
      <c r="AR56" s="198"/>
      <c r="AS56" s="198"/>
      <c r="AT56" s="198"/>
      <c r="AU56" s="199"/>
      <c r="AV56" s="198"/>
      <c r="AW56" s="198"/>
      <c r="AX56" s="199"/>
      <c r="AY56" s="47"/>
      <c r="AZ56" s="21"/>
      <c r="BA56" s="201">
        <f t="shared" si="17"/>
        <v>3</v>
      </c>
      <c r="BB56" s="32">
        <f t="shared" si="18"/>
        <v>1</v>
      </c>
      <c r="BC56" s="32"/>
      <c r="BD56" s="32"/>
      <c r="BG56" s="228" t="str">
        <f t="shared" ca="1" si="1"/>
        <v/>
      </c>
      <c r="BH56" s="267" t="str">
        <f t="shared" ca="1" si="2"/>
        <v/>
      </c>
      <c r="BI56" s="267" t="str">
        <f t="shared" ca="1" si="3"/>
        <v/>
      </c>
      <c r="BJ56" s="267" t="str">
        <f t="shared" ca="1" si="4"/>
        <v/>
      </c>
      <c r="BK56" s="267" t="str">
        <f t="shared" ca="1" si="5"/>
        <v/>
      </c>
      <c r="BL56" s="229" t="str">
        <f t="shared" ca="1" si="6"/>
        <v/>
      </c>
    </row>
    <row r="57" spans="1:64" ht="15" customHeight="1">
      <c r="A57" s="39"/>
      <c r="B57" s="39"/>
      <c r="C57" s="39"/>
      <c r="D57" s="788">
        <v>1</v>
      </c>
      <c r="E57" s="789"/>
      <c r="F57" s="247" t="s">
        <v>142</v>
      </c>
      <c r="G57" s="248"/>
      <c r="H57" s="248"/>
      <c r="I57" s="248"/>
      <c r="J57" s="248"/>
      <c r="K57" s="248"/>
      <c r="L57" s="248"/>
      <c r="M57" s="248"/>
      <c r="N57" s="249"/>
      <c r="O57" s="247" t="s">
        <v>36</v>
      </c>
      <c r="P57" s="248"/>
      <c r="Q57" s="249"/>
      <c r="R57" s="247" t="s">
        <v>38</v>
      </c>
      <c r="S57" s="248"/>
      <c r="T57" s="248"/>
      <c r="U57" s="248"/>
      <c r="V57" s="247" t="s">
        <v>165</v>
      </c>
      <c r="W57" s="248"/>
      <c r="X57" s="248"/>
      <c r="Y57" s="248"/>
      <c r="Z57" s="248"/>
      <c r="AA57" s="248"/>
      <c r="AB57" s="248"/>
      <c r="AC57" s="248"/>
      <c r="AD57" s="248"/>
      <c r="AE57" s="212" t="s">
        <v>142</v>
      </c>
      <c r="AF57" s="213"/>
      <c r="AG57" s="213"/>
      <c r="AH57" s="213"/>
      <c r="AI57" s="213"/>
      <c r="AJ57" s="213"/>
      <c r="AK57" s="213"/>
      <c r="AL57" s="213"/>
      <c r="AM57" s="213"/>
      <c r="AN57" s="213"/>
      <c r="AO57" s="213"/>
      <c r="AP57" s="213"/>
      <c r="AQ57" s="213"/>
      <c r="AR57" s="213"/>
      <c r="AS57" s="213"/>
      <c r="AT57" s="213"/>
      <c r="AU57" s="213"/>
      <c r="AV57" s="213"/>
      <c r="AW57" s="213"/>
      <c r="AX57" s="214"/>
      <c r="AY57" s="47"/>
      <c r="AZ57" s="21"/>
      <c r="BA57" s="201">
        <f t="shared" si="17"/>
        <v>3</v>
      </c>
      <c r="BB57" s="32">
        <f t="shared" si="18"/>
        <v>1</v>
      </c>
      <c r="BC57" s="32"/>
      <c r="BD57" s="32"/>
      <c r="BG57" s="228" t="str">
        <f t="shared" ca="1" si="1"/>
        <v/>
      </c>
      <c r="BH57" s="267" t="str">
        <f t="shared" ca="1" si="2"/>
        <v/>
      </c>
      <c r="BI57" s="267" t="str">
        <f t="shared" ca="1" si="3"/>
        <v/>
      </c>
      <c r="BJ57" s="267" t="str">
        <f t="shared" ca="1" si="4"/>
        <v/>
      </c>
      <c r="BK57" s="267" t="str">
        <f t="shared" ca="1" si="5"/>
        <v/>
      </c>
      <c r="BL57" s="229" t="str">
        <f t="shared" ca="1" si="6"/>
        <v/>
      </c>
    </row>
    <row r="58" spans="1:64" ht="15" customHeight="1">
      <c r="A58" s="39"/>
      <c r="B58" s="39"/>
      <c r="C58" s="39"/>
      <c r="D58" s="776">
        <f t="shared" ref="D58:D64" si="19">D57+1</f>
        <v>2</v>
      </c>
      <c r="E58" s="777"/>
      <c r="F58" s="250" t="s">
        <v>162</v>
      </c>
      <c r="G58" s="251"/>
      <c r="H58" s="251"/>
      <c r="I58" s="251"/>
      <c r="J58" s="251"/>
      <c r="K58" s="251"/>
      <c r="L58" s="251"/>
      <c r="M58" s="251"/>
      <c r="N58" s="252"/>
      <c r="O58" s="250" t="s">
        <v>36</v>
      </c>
      <c r="P58" s="251"/>
      <c r="Q58" s="252"/>
      <c r="R58" s="250" t="s">
        <v>35</v>
      </c>
      <c r="S58" s="251"/>
      <c r="T58" s="251"/>
      <c r="U58" s="251"/>
      <c r="V58" s="250" t="s">
        <v>129</v>
      </c>
      <c r="W58" s="251"/>
      <c r="X58" s="251"/>
      <c r="Y58" s="251"/>
      <c r="Z58" s="251"/>
      <c r="AA58" s="251"/>
      <c r="AB58" s="251"/>
      <c r="AC58" s="251"/>
      <c r="AD58" s="251"/>
      <c r="AE58" s="215" t="s">
        <v>143</v>
      </c>
      <c r="AF58" s="216"/>
      <c r="AG58" s="216"/>
      <c r="AH58" s="216"/>
      <c r="AI58" s="216"/>
      <c r="AJ58" s="216"/>
      <c r="AK58" s="216"/>
      <c r="AL58" s="216"/>
      <c r="AM58" s="216"/>
      <c r="AN58" s="216"/>
      <c r="AO58" s="216"/>
      <c r="AP58" s="216"/>
      <c r="AQ58" s="216"/>
      <c r="AR58" s="216"/>
      <c r="AS58" s="216"/>
      <c r="AT58" s="216"/>
      <c r="AU58" s="216"/>
      <c r="AV58" s="216"/>
      <c r="AW58" s="216"/>
      <c r="AX58" s="217"/>
      <c r="AY58" s="47"/>
      <c r="AZ58" s="21"/>
      <c r="BA58" s="201">
        <f t="shared" si="17"/>
        <v>3</v>
      </c>
      <c r="BB58" s="32">
        <f t="shared" si="18"/>
        <v>1</v>
      </c>
      <c r="BC58" s="32"/>
      <c r="BD58" s="32"/>
      <c r="BG58" s="228" t="str">
        <f t="shared" ca="1" si="1"/>
        <v/>
      </c>
      <c r="BH58" s="267" t="str">
        <f t="shared" ca="1" si="2"/>
        <v/>
      </c>
      <c r="BI58" s="267" t="str">
        <f t="shared" ca="1" si="3"/>
        <v/>
      </c>
      <c r="BJ58" s="267" t="str">
        <f t="shared" ca="1" si="4"/>
        <v/>
      </c>
      <c r="BK58" s="267" t="str">
        <f t="shared" ca="1" si="5"/>
        <v/>
      </c>
      <c r="BL58" s="229" t="str">
        <f t="shared" ca="1" si="6"/>
        <v/>
      </c>
    </row>
    <row r="59" spans="1:64" ht="15" customHeight="1">
      <c r="A59" s="39"/>
      <c r="B59" s="39"/>
      <c r="C59" s="39"/>
      <c r="D59" s="776">
        <f t="shared" si="19"/>
        <v>3</v>
      </c>
      <c r="E59" s="777"/>
      <c r="F59" s="250" t="s">
        <v>163</v>
      </c>
      <c r="G59" s="251"/>
      <c r="H59" s="251"/>
      <c r="I59" s="251"/>
      <c r="J59" s="251"/>
      <c r="K59" s="251"/>
      <c r="L59" s="251"/>
      <c r="M59" s="251"/>
      <c r="N59" s="252"/>
      <c r="O59" s="250" t="s">
        <v>36</v>
      </c>
      <c r="P59" s="251"/>
      <c r="Q59" s="252"/>
      <c r="R59" s="250" t="s">
        <v>35</v>
      </c>
      <c r="S59" s="251"/>
      <c r="T59" s="251"/>
      <c r="U59" s="251"/>
      <c r="V59" s="250" t="s">
        <v>164</v>
      </c>
      <c r="W59" s="251"/>
      <c r="X59" s="251"/>
      <c r="Y59" s="251"/>
      <c r="Z59" s="251"/>
      <c r="AA59" s="251"/>
      <c r="AB59" s="251"/>
      <c r="AC59" s="251"/>
      <c r="AD59" s="251"/>
      <c r="AE59" s="215" t="s">
        <v>143</v>
      </c>
      <c r="AF59" s="216"/>
      <c r="AG59" s="216"/>
      <c r="AH59" s="216"/>
      <c r="AI59" s="216"/>
      <c r="AJ59" s="216"/>
      <c r="AK59" s="216"/>
      <c r="AL59" s="216"/>
      <c r="AM59" s="216"/>
      <c r="AN59" s="216"/>
      <c r="AO59" s="216"/>
      <c r="AP59" s="216"/>
      <c r="AQ59" s="216"/>
      <c r="AR59" s="216"/>
      <c r="AS59" s="216"/>
      <c r="AT59" s="216"/>
      <c r="AU59" s="216"/>
      <c r="AV59" s="216"/>
      <c r="AW59" s="216"/>
      <c r="AX59" s="217"/>
      <c r="AY59" s="47"/>
      <c r="AZ59" s="21"/>
      <c r="BA59" s="201">
        <f t="shared" si="17"/>
        <v>3</v>
      </c>
      <c r="BB59" s="32">
        <f t="shared" si="18"/>
        <v>1</v>
      </c>
      <c r="BC59" s="32"/>
      <c r="BD59" s="32"/>
      <c r="BG59" s="228" t="str">
        <f t="shared" ca="1" si="1"/>
        <v/>
      </c>
      <c r="BH59" s="267" t="str">
        <f t="shared" ca="1" si="2"/>
        <v/>
      </c>
      <c r="BI59" s="267" t="str">
        <f t="shared" ca="1" si="3"/>
        <v/>
      </c>
      <c r="BJ59" s="267" t="str">
        <f t="shared" ca="1" si="4"/>
        <v/>
      </c>
      <c r="BK59" s="267" t="str">
        <f t="shared" ca="1" si="5"/>
        <v/>
      </c>
      <c r="BL59" s="229" t="str">
        <f t="shared" ca="1" si="6"/>
        <v/>
      </c>
    </row>
    <row r="60" spans="1:64" ht="15" customHeight="1">
      <c r="A60" s="39"/>
      <c r="B60" s="39"/>
      <c r="C60" s="39"/>
      <c r="D60" s="780">
        <f t="shared" si="19"/>
        <v>4</v>
      </c>
      <c r="E60" s="781"/>
      <c r="F60" s="94" t="s">
        <v>31</v>
      </c>
      <c r="G60" s="95"/>
      <c r="H60" s="95"/>
      <c r="I60" s="95"/>
      <c r="J60" s="95"/>
      <c r="K60" s="95"/>
      <c r="L60" s="95"/>
      <c r="M60" s="95"/>
      <c r="N60" s="253"/>
      <c r="O60" s="94" t="s">
        <v>36</v>
      </c>
      <c r="P60" s="95"/>
      <c r="Q60" s="253"/>
      <c r="R60" s="94" t="s">
        <v>35</v>
      </c>
      <c r="S60" s="95"/>
      <c r="T60" s="95"/>
      <c r="U60" s="95"/>
      <c r="V60" s="94"/>
      <c r="W60" s="95"/>
      <c r="X60" s="95"/>
      <c r="Y60" s="95"/>
      <c r="Z60" s="95"/>
      <c r="AA60" s="95"/>
      <c r="AB60" s="95"/>
      <c r="AC60" s="95"/>
      <c r="AD60" s="95"/>
      <c r="AE60" s="97"/>
      <c r="AF60" s="98"/>
      <c r="AG60" s="98"/>
      <c r="AH60" s="98"/>
      <c r="AI60" s="98"/>
      <c r="AJ60" s="98"/>
      <c r="AK60" s="98"/>
      <c r="AL60" s="98"/>
      <c r="AM60" s="98"/>
      <c r="AN60" s="98"/>
      <c r="AO60" s="98"/>
      <c r="AP60" s="98"/>
      <c r="AQ60" s="98"/>
      <c r="AR60" s="98"/>
      <c r="AS60" s="98"/>
      <c r="AT60" s="98"/>
      <c r="AU60" s="98"/>
      <c r="AV60" s="98"/>
      <c r="AW60" s="98"/>
      <c r="AX60" s="99"/>
      <c r="AY60" s="47"/>
      <c r="AZ60" s="21"/>
      <c r="BA60" s="201">
        <f t="shared" si="17"/>
        <v>3</v>
      </c>
      <c r="BB60" s="201">
        <f t="shared" si="18"/>
        <v>1</v>
      </c>
      <c r="BC60" s="32"/>
      <c r="BD60" s="32"/>
      <c r="BG60" s="228" t="str">
        <f t="shared" ca="1" si="1"/>
        <v/>
      </c>
      <c r="BH60" s="267" t="str">
        <f t="shared" ca="1" si="2"/>
        <v/>
      </c>
      <c r="BI60" s="267" t="str">
        <f t="shared" ca="1" si="3"/>
        <v/>
      </c>
      <c r="BJ60" s="267" t="str">
        <f t="shared" ca="1" si="4"/>
        <v/>
      </c>
      <c r="BK60" s="267" t="str">
        <f t="shared" ca="1" si="5"/>
        <v/>
      </c>
      <c r="BL60" s="229" t="str">
        <f t="shared" ca="1" si="6"/>
        <v/>
      </c>
    </row>
    <row r="61" spans="1:64" ht="15" customHeight="1">
      <c r="A61" s="39"/>
      <c r="B61" s="39"/>
      <c r="C61" s="39"/>
      <c r="D61" s="790">
        <f t="shared" si="19"/>
        <v>5</v>
      </c>
      <c r="E61" s="791"/>
      <c r="F61" s="244" t="s">
        <v>97</v>
      </c>
      <c r="G61" s="245"/>
      <c r="H61" s="245"/>
      <c r="I61" s="245"/>
      <c r="J61" s="245"/>
      <c r="K61" s="245"/>
      <c r="L61" s="245"/>
      <c r="M61" s="245"/>
      <c r="N61" s="246"/>
      <c r="O61" s="244" t="s">
        <v>36</v>
      </c>
      <c r="P61" s="245"/>
      <c r="Q61" s="246"/>
      <c r="R61" s="244" t="s">
        <v>48</v>
      </c>
      <c r="S61" s="245"/>
      <c r="T61" s="245"/>
      <c r="U61" s="245"/>
      <c r="V61" s="244"/>
      <c r="W61" s="245"/>
      <c r="X61" s="245"/>
      <c r="Y61" s="245"/>
      <c r="Z61" s="245"/>
      <c r="AA61" s="245"/>
      <c r="AB61" s="245"/>
      <c r="AC61" s="245"/>
      <c r="AD61" s="246"/>
      <c r="AE61" s="203"/>
      <c r="AF61" s="204"/>
      <c r="AG61" s="204"/>
      <c r="AH61" s="204"/>
      <c r="AI61" s="204"/>
      <c r="AJ61" s="204"/>
      <c r="AK61" s="204"/>
      <c r="AL61" s="204"/>
      <c r="AM61" s="204"/>
      <c r="AN61" s="204"/>
      <c r="AO61" s="204"/>
      <c r="AP61" s="204"/>
      <c r="AQ61" s="204"/>
      <c r="AR61" s="204"/>
      <c r="AS61" s="204"/>
      <c r="AT61" s="204"/>
      <c r="AU61" s="204"/>
      <c r="AV61" s="204"/>
      <c r="AW61" s="204"/>
      <c r="AX61" s="205"/>
      <c r="AY61" s="55"/>
      <c r="AZ61" s="21"/>
      <c r="BA61" s="201">
        <f t="shared" si="17"/>
        <v>3</v>
      </c>
      <c r="BB61" s="201">
        <f t="shared" si="18"/>
        <v>1</v>
      </c>
      <c r="BC61" s="32"/>
      <c r="BD61" s="32"/>
      <c r="BG61" s="228" t="str">
        <f t="shared" ca="1" si="1"/>
        <v/>
      </c>
      <c r="BH61" s="267" t="str">
        <f t="shared" ca="1" si="2"/>
        <v/>
      </c>
      <c r="BI61" s="267" t="str">
        <f t="shared" ca="1" si="3"/>
        <v/>
      </c>
      <c r="BJ61" s="267" t="str">
        <f t="shared" ca="1" si="4"/>
        <v/>
      </c>
      <c r="BK61" s="267" t="str">
        <f t="shared" ca="1" si="5"/>
        <v/>
      </c>
      <c r="BL61" s="229" t="str">
        <f t="shared" ca="1" si="6"/>
        <v/>
      </c>
    </row>
    <row r="62" spans="1:64" ht="15" customHeight="1">
      <c r="A62" s="39"/>
      <c r="B62" s="39"/>
      <c r="C62" s="39"/>
      <c r="D62" s="774">
        <f t="shared" si="19"/>
        <v>6</v>
      </c>
      <c r="E62" s="775"/>
      <c r="F62" s="238" t="s">
        <v>142</v>
      </c>
      <c r="G62" s="239"/>
      <c r="H62" s="239"/>
      <c r="I62" s="239"/>
      <c r="J62" s="239"/>
      <c r="K62" s="239"/>
      <c r="L62" s="239"/>
      <c r="M62" s="239"/>
      <c r="N62" s="240"/>
      <c r="O62" s="238" t="s">
        <v>36</v>
      </c>
      <c r="P62" s="239"/>
      <c r="Q62" s="240"/>
      <c r="R62" s="238" t="s">
        <v>41</v>
      </c>
      <c r="S62" s="239"/>
      <c r="T62" s="239"/>
      <c r="U62" s="240"/>
      <c r="V62" s="238" t="s">
        <v>165</v>
      </c>
      <c r="W62" s="239"/>
      <c r="X62" s="239"/>
      <c r="Y62" s="239"/>
      <c r="Z62" s="239"/>
      <c r="AA62" s="239"/>
      <c r="AB62" s="239"/>
      <c r="AC62" s="239"/>
      <c r="AD62" s="240"/>
      <c r="AE62" s="192"/>
      <c r="AF62" s="193"/>
      <c r="AG62" s="193"/>
      <c r="AH62" s="193"/>
      <c r="AI62" s="193"/>
      <c r="AJ62" s="193"/>
      <c r="AK62" s="193"/>
      <c r="AL62" s="193"/>
      <c r="AM62" s="193"/>
      <c r="AN62" s="193"/>
      <c r="AO62" s="193"/>
      <c r="AP62" s="193"/>
      <c r="AQ62" s="193"/>
      <c r="AR62" s="193"/>
      <c r="AS62" s="193"/>
      <c r="AT62" s="193"/>
      <c r="AU62" s="193"/>
      <c r="AV62" s="193"/>
      <c r="AW62" s="193"/>
      <c r="AX62" s="194"/>
      <c r="AY62" s="47"/>
      <c r="AZ62" s="21"/>
      <c r="BA62" s="201">
        <f t="shared" si="17"/>
        <v>3</v>
      </c>
      <c r="BB62" s="201">
        <f t="shared" si="18"/>
        <v>1</v>
      </c>
      <c r="BC62" s="32"/>
      <c r="BD62" s="32"/>
      <c r="BG62" s="228" t="str">
        <f t="shared" ca="1" si="1"/>
        <v/>
      </c>
      <c r="BH62" s="267" t="str">
        <f t="shared" ca="1" si="2"/>
        <v/>
      </c>
      <c r="BI62" s="267" t="str">
        <f t="shared" ca="1" si="3"/>
        <v/>
      </c>
      <c r="BJ62" s="267" t="str">
        <f t="shared" ca="1" si="4"/>
        <v/>
      </c>
      <c r="BK62" s="267" t="str">
        <f t="shared" ca="1" si="5"/>
        <v/>
      </c>
      <c r="BL62" s="229" t="str">
        <f t="shared" ca="1" si="6"/>
        <v/>
      </c>
    </row>
    <row r="63" spans="1:64" ht="15" customHeight="1">
      <c r="A63" s="39"/>
      <c r="B63" s="39"/>
      <c r="C63" s="39"/>
      <c r="D63" s="774">
        <f t="shared" si="19"/>
        <v>7</v>
      </c>
      <c r="E63" s="775"/>
      <c r="F63" s="238" t="s">
        <v>162</v>
      </c>
      <c r="G63" s="239"/>
      <c r="H63" s="239"/>
      <c r="I63" s="239"/>
      <c r="J63" s="239"/>
      <c r="K63" s="239"/>
      <c r="L63" s="239"/>
      <c r="M63" s="239"/>
      <c r="N63" s="240"/>
      <c r="O63" s="238" t="s">
        <v>36</v>
      </c>
      <c r="P63" s="239"/>
      <c r="Q63" s="240"/>
      <c r="R63" s="238" t="s">
        <v>41</v>
      </c>
      <c r="S63" s="239"/>
      <c r="T63" s="239"/>
      <c r="U63" s="240"/>
      <c r="V63" s="238" t="s">
        <v>130</v>
      </c>
      <c r="W63" s="239"/>
      <c r="X63" s="239"/>
      <c r="Y63" s="239"/>
      <c r="Z63" s="239"/>
      <c r="AA63" s="239"/>
      <c r="AB63" s="239"/>
      <c r="AC63" s="239"/>
      <c r="AD63" s="240"/>
      <c r="AE63" s="192"/>
      <c r="AF63" s="193"/>
      <c r="AG63" s="193"/>
      <c r="AH63" s="193"/>
      <c r="AI63" s="193"/>
      <c r="AJ63" s="193"/>
      <c r="AK63" s="193"/>
      <c r="AL63" s="193"/>
      <c r="AM63" s="193"/>
      <c r="AN63" s="193"/>
      <c r="AO63" s="193"/>
      <c r="AP63" s="193"/>
      <c r="AQ63" s="193"/>
      <c r="AR63" s="193"/>
      <c r="AS63" s="193"/>
      <c r="AT63" s="193"/>
      <c r="AU63" s="193"/>
      <c r="AV63" s="193"/>
      <c r="AW63" s="193"/>
      <c r="AX63" s="194"/>
      <c r="AY63" s="47"/>
      <c r="AZ63" s="21"/>
      <c r="BA63" s="201">
        <f t="shared" si="17"/>
        <v>3</v>
      </c>
      <c r="BB63" s="201">
        <f t="shared" si="18"/>
        <v>1</v>
      </c>
      <c r="BC63" s="32"/>
      <c r="BD63" s="32"/>
      <c r="BG63" s="228" t="str">
        <f t="shared" ca="1" si="1"/>
        <v/>
      </c>
      <c r="BH63" s="267" t="str">
        <f t="shared" ca="1" si="2"/>
        <v/>
      </c>
      <c r="BI63" s="267" t="str">
        <f t="shared" ca="1" si="3"/>
        <v/>
      </c>
      <c r="BJ63" s="267" t="str">
        <f t="shared" ca="1" si="4"/>
        <v/>
      </c>
      <c r="BK63" s="267" t="str">
        <f t="shared" ca="1" si="5"/>
        <v/>
      </c>
      <c r="BL63" s="229" t="str">
        <f t="shared" ca="1" si="6"/>
        <v/>
      </c>
    </row>
    <row r="64" spans="1:64" ht="15" customHeight="1">
      <c r="A64" s="39"/>
      <c r="B64" s="39"/>
      <c r="C64" s="39"/>
      <c r="D64" s="786">
        <f t="shared" si="19"/>
        <v>8</v>
      </c>
      <c r="E64" s="787"/>
      <c r="F64" s="222" t="s">
        <v>163</v>
      </c>
      <c r="G64" s="223"/>
      <c r="H64" s="223"/>
      <c r="I64" s="223"/>
      <c r="J64" s="223"/>
      <c r="K64" s="223"/>
      <c r="L64" s="223"/>
      <c r="M64" s="223"/>
      <c r="N64" s="224"/>
      <c r="O64" s="222" t="s">
        <v>36</v>
      </c>
      <c r="P64" s="223"/>
      <c r="Q64" s="224"/>
      <c r="R64" s="222" t="s">
        <v>41</v>
      </c>
      <c r="S64" s="223"/>
      <c r="T64" s="223"/>
      <c r="U64" s="224"/>
      <c r="V64" s="222" t="s">
        <v>164</v>
      </c>
      <c r="W64" s="223"/>
      <c r="X64" s="223"/>
      <c r="Y64" s="223"/>
      <c r="Z64" s="223"/>
      <c r="AA64" s="223"/>
      <c r="AB64" s="223"/>
      <c r="AC64" s="223"/>
      <c r="AD64" s="224"/>
      <c r="AE64" s="225"/>
      <c r="AF64" s="226"/>
      <c r="AG64" s="226"/>
      <c r="AH64" s="226"/>
      <c r="AI64" s="226"/>
      <c r="AJ64" s="226"/>
      <c r="AK64" s="226"/>
      <c r="AL64" s="226"/>
      <c r="AM64" s="226"/>
      <c r="AN64" s="226"/>
      <c r="AO64" s="226"/>
      <c r="AP64" s="226"/>
      <c r="AQ64" s="226"/>
      <c r="AR64" s="226"/>
      <c r="AS64" s="226"/>
      <c r="AT64" s="226"/>
      <c r="AU64" s="226"/>
      <c r="AV64" s="226"/>
      <c r="AW64" s="226"/>
      <c r="AX64" s="227"/>
      <c r="AY64" s="47"/>
      <c r="AZ64" s="21"/>
      <c r="BA64" s="201">
        <f t="shared" si="17"/>
        <v>3</v>
      </c>
      <c r="BB64" s="201">
        <f t="shared" si="18"/>
        <v>1</v>
      </c>
      <c r="BC64" s="32"/>
      <c r="BD64" s="32"/>
      <c r="BG64" s="228" t="str">
        <f t="shared" ca="1" si="1"/>
        <v/>
      </c>
      <c r="BH64" s="267" t="str">
        <f t="shared" ca="1" si="2"/>
        <v/>
      </c>
      <c r="BI64" s="267" t="str">
        <f t="shared" ca="1" si="3"/>
        <v/>
      </c>
      <c r="BJ64" s="267" t="str">
        <f t="shared" ca="1" si="4"/>
        <v/>
      </c>
      <c r="BK64" s="267" t="str">
        <f t="shared" ca="1" si="5"/>
        <v/>
      </c>
      <c r="BL64" s="229" t="str">
        <f t="shared" ca="1" si="6"/>
        <v/>
      </c>
    </row>
    <row r="65" spans="1:64" ht="15" customHeight="1">
      <c r="A65" s="692" t="str">
        <f>$BA65&amp;"."&amp;$BB65&amp;"."</f>
        <v>3.2.</v>
      </c>
      <c r="B65" s="693"/>
      <c r="C65" s="693"/>
      <c r="D65" s="39" t="s">
        <v>39</v>
      </c>
      <c r="E65" s="39"/>
      <c r="F65" s="39"/>
      <c r="G65" s="39"/>
      <c r="H65" s="39"/>
      <c r="I65" s="39"/>
      <c r="J65" s="39"/>
      <c r="K65" s="39"/>
      <c r="L65" s="39"/>
      <c r="M65" s="39"/>
      <c r="N65" s="39"/>
      <c r="O65" s="39"/>
      <c r="P65" s="39"/>
      <c r="Q65" s="39"/>
      <c r="R65" s="39"/>
      <c r="S65" s="39"/>
      <c r="T65" s="39"/>
      <c r="U65" s="39"/>
      <c r="V65" s="39"/>
      <c r="W65" s="39"/>
      <c r="X65" s="39"/>
      <c r="Y65" s="39"/>
      <c r="Z65" s="39"/>
      <c r="AB65" s="39"/>
      <c r="AC65" s="39"/>
      <c r="AD65" s="54"/>
      <c r="AE65" s="54"/>
      <c r="AF65" s="54"/>
      <c r="AG65" s="54"/>
      <c r="AH65" s="54"/>
      <c r="AI65" s="54"/>
      <c r="AJ65" s="54"/>
      <c r="AK65" s="54"/>
      <c r="AL65" s="54"/>
      <c r="AM65" s="54"/>
      <c r="AN65" s="54"/>
      <c r="AO65" s="54"/>
      <c r="AP65" s="54"/>
      <c r="AQ65" s="54"/>
      <c r="AR65" s="54"/>
      <c r="AS65" s="54"/>
      <c r="AT65" s="54"/>
      <c r="AU65" s="54"/>
      <c r="AV65" s="54"/>
      <c r="AW65" s="54"/>
      <c r="AX65" s="17"/>
      <c r="AY65" s="55"/>
      <c r="AZ65" s="21"/>
      <c r="BA65" s="201">
        <f t="shared" si="17"/>
        <v>3</v>
      </c>
      <c r="BB65" s="195">
        <f>BB64+1</f>
        <v>2</v>
      </c>
      <c r="BC65" s="32"/>
      <c r="BD65" s="32"/>
      <c r="BG65" s="228" t="str">
        <f t="shared" ca="1" si="1"/>
        <v/>
      </c>
      <c r="BH65" s="267" t="str">
        <f t="shared" ca="1" si="2"/>
        <v/>
      </c>
      <c r="BI65" s="267" t="str">
        <f t="shared" ca="1" si="3"/>
        <v/>
      </c>
      <c r="BJ65" s="267" t="str">
        <f t="shared" ca="1" si="4"/>
        <v/>
      </c>
      <c r="BK65" s="267" t="str">
        <f t="shared" ca="1" si="5"/>
        <v/>
      </c>
      <c r="BL65" s="229" t="str">
        <f t="shared" ca="1" si="6"/>
        <v/>
      </c>
    </row>
    <row r="66" spans="1:64" ht="15" customHeight="1">
      <c r="A66" s="39"/>
      <c r="B66" s="21"/>
      <c r="C66" s="39"/>
      <c r="D66" s="39" t="s">
        <v>40</v>
      </c>
      <c r="E66" s="39"/>
      <c r="F66" s="39"/>
      <c r="G66" s="39"/>
      <c r="H66" s="39"/>
      <c r="I66" s="39"/>
      <c r="J66" s="39"/>
      <c r="K66" s="39"/>
      <c r="L66" s="39"/>
      <c r="M66" s="39"/>
      <c r="N66" s="39"/>
      <c r="O66" s="39"/>
      <c r="P66" s="39"/>
      <c r="Q66" s="39"/>
      <c r="R66" s="39"/>
      <c r="T66" s="39"/>
      <c r="U66" s="39"/>
      <c r="V66" s="39"/>
      <c r="W66" s="39"/>
      <c r="X66" s="39"/>
      <c r="Y66" s="39"/>
      <c r="Z66" s="39"/>
      <c r="AB66" s="39"/>
      <c r="AC66" s="39"/>
      <c r="AD66" s="54"/>
      <c r="AE66" s="54"/>
      <c r="AF66" s="54"/>
      <c r="AG66" s="54"/>
      <c r="AH66" s="54"/>
      <c r="AI66" s="54"/>
      <c r="AJ66" s="54"/>
      <c r="AK66" s="54"/>
      <c r="AL66" s="54"/>
      <c r="AM66" s="54"/>
      <c r="AN66" s="54"/>
      <c r="AO66" s="54"/>
      <c r="AP66" s="54"/>
      <c r="AQ66" s="54"/>
      <c r="AR66" s="54"/>
      <c r="AS66" s="54"/>
      <c r="AT66" s="54"/>
      <c r="AU66" s="54"/>
      <c r="AV66" s="54"/>
      <c r="AW66" s="54"/>
      <c r="AX66" s="17"/>
      <c r="AY66" s="55"/>
      <c r="AZ66" s="21"/>
      <c r="BA66" s="201">
        <f t="shared" si="17"/>
        <v>3</v>
      </c>
      <c r="BB66" s="32">
        <f t="shared" ref="BB66:BB71" si="20">BB65</f>
        <v>2</v>
      </c>
      <c r="BC66" s="32"/>
      <c r="BD66" s="32"/>
      <c r="BG66" s="228" t="str">
        <f t="shared" ca="1" si="1"/>
        <v/>
      </c>
      <c r="BH66" s="267" t="str">
        <f t="shared" ca="1" si="2"/>
        <v/>
      </c>
      <c r="BI66" s="267" t="str">
        <f t="shared" ca="1" si="3"/>
        <v/>
      </c>
      <c r="BJ66" s="267" t="str">
        <f t="shared" ca="1" si="4"/>
        <v/>
      </c>
      <c r="BK66" s="267" t="str">
        <f t="shared" ca="1" si="5"/>
        <v/>
      </c>
      <c r="BL66" s="229" t="str">
        <f t="shared" ca="1" si="6"/>
        <v/>
      </c>
    </row>
    <row r="67" spans="1:64" ht="15" customHeight="1">
      <c r="A67" s="692" t="str">
        <f>$BA67&amp;"."&amp;$BB67&amp;"."&amp;$BC67&amp;"."</f>
        <v>3.2.1.</v>
      </c>
      <c r="B67" s="693"/>
      <c r="C67" s="693"/>
      <c r="D67" s="693"/>
      <c r="E67" s="39" t="s">
        <v>111</v>
      </c>
      <c r="G67" s="39"/>
      <c r="H67" s="39"/>
      <c r="I67" s="39"/>
      <c r="J67" s="39"/>
      <c r="K67" s="39"/>
      <c r="L67" s="39"/>
      <c r="M67" s="39"/>
      <c r="N67" s="39"/>
      <c r="O67" s="39"/>
      <c r="P67" s="39"/>
      <c r="Q67" s="39"/>
      <c r="R67" s="39"/>
      <c r="T67" s="39"/>
      <c r="U67" s="39"/>
      <c r="V67" s="39"/>
      <c r="W67" s="39"/>
      <c r="X67" s="39"/>
      <c r="Y67" s="39"/>
      <c r="Z67" s="39"/>
      <c r="AB67" s="39"/>
      <c r="AC67" s="39"/>
      <c r="AD67" s="102"/>
      <c r="AE67" s="102"/>
      <c r="AF67" s="102"/>
      <c r="AG67" s="102"/>
      <c r="AH67" s="102"/>
      <c r="AI67" s="102"/>
      <c r="AJ67" s="102"/>
      <c r="AK67" s="102"/>
      <c r="AL67" s="102"/>
      <c r="AM67" s="102"/>
      <c r="AN67" s="102"/>
      <c r="AO67" s="102"/>
      <c r="AP67" s="102"/>
      <c r="AQ67" s="102"/>
      <c r="AR67" s="102"/>
      <c r="AS67" s="102"/>
      <c r="AT67" s="102"/>
      <c r="AU67" s="102"/>
      <c r="AV67" s="102"/>
      <c r="AW67" s="102"/>
      <c r="AX67" s="17"/>
      <c r="AY67" s="47"/>
      <c r="AZ67" s="21"/>
      <c r="BA67" s="201">
        <f t="shared" si="17"/>
        <v>3</v>
      </c>
      <c r="BB67" s="32">
        <f t="shared" si="20"/>
        <v>2</v>
      </c>
      <c r="BC67" s="195">
        <f>BC66+1</f>
        <v>1</v>
      </c>
      <c r="BD67" s="32"/>
      <c r="BG67" s="228" t="str">
        <f t="shared" ca="1" si="1"/>
        <v/>
      </c>
      <c r="BH67" s="267" t="str">
        <f t="shared" ca="1" si="2"/>
        <v/>
      </c>
      <c r="BI67" s="267" t="str">
        <f t="shared" ca="1" si="3"/>
        <v/>
      </c>
      <c r="BJ67" s="267" t="str">
        <f t="shared" ca="1" si="4"/>
        <v/>
      </c>
      <c r="BK67" s="267" t="str">
        <f t="shared" ca="1" si="5"/>
        <v/>
      </c>
      <c r="BL67" s="229" t="str">
        <f t="shared" ca="1" si="6"/>
        <v/>
      </c>
    </row>
    <row r="68" spans="1:64" ht="15" customHeight="1">
      <c r="A68" s="692" t="str">
        <f>$BA68&amp;"."&amp;$BB68&amp;"."&amp;$BC68&amp;"."</f>
        <v>3.2.2.</v>
      </c>
      <c r="B68" s="693"/>
      <c r="C68" s="693"/>
      <c r="D68" s="693"/>
      <c r="E68" s="39" t="s">
        <v>112</v>
      </c>
      <c r="G68" s="39"/>
      <c r="H68" s="39"/>
      <c r="I68" s="39"/>
      <c r="J68" s="39"/>
      <c r="K68" s="39"/>
      <c r="L68" s="39"/>
      <c r="M68" s="39"/>
      <c r="N68" s="39"/>
      <c r="O68" s="39"/>
      <c r="P68" s="39"/>
      <c r="Q68" s="39"/>
      <c r="R68" s="39"/>
      <c r="T68" s="39"/>
      <c r="U68" s="39"/>
      <c r="V68" s="39"/>
      <c r="W68" s="39"/>
      <c r="X68" s="39"/>
      <c r="Y68" s="39"/>
      <c r="Z68" s="39"/>
      <c r="AB68" s="39"/>
      <c r="AC68" s="39"/>
      <c r="AD68" s="56"/>
      <c r="AE68" s="56"/>
      <c r="AF68" s="56"/>
      <c r="AG68" s="56"/>
      <c r="AH68" s="56"/>
      <c r="AI68" s="56"/>
      <c r="AJ68" s="56"/>
      <c r="AK68" s="56"/>
      <c r="AL68" s="56"/>
      <c r="AM68" s="56"/>
      <c r="AN68" s="56"/>
      <c r="AO68" s="56"/>
      <c r="AP68" s="56"/>
      <c r="AQ68" s="56"/>
      <c r="AR68" s="56"/>
      <c r="AS68" s="56"/>
      <c r="AT68" s="56"/>
      <c r="AU68" s="56"/>
      <c r="AV68" s="56"/>
      <c r="AW68" s="56"/>
      <c r="AX68" s="17"/>
      <c r="AY68" s="57"/>
      <c r="AZ68" s="21"/>
      <c r="BA68" s="201">
        <f t="shared" si="17"/>
        <v>3</v>
      </c>
      <c r="BB68" s="32">
        <f t="shared" si="20"/>
        <v>2</v>
      </c>
      <c r="BC68" s="195">
        <f>BC67+1</f>
        <v>2</v>
      </c>
      <c r="BD68" s="32"/>
      <c r="BG68" s="228" t="str">
        <f t="shared" ca="1" si="1"/>
        <v/>
      </c>
      <c r="BH68" s="267" t="str">
        <f t="shared" ca="1" si="2"/>
        <v/>
      </c>
      <c r="BI68" s="267" t="str">
        <f t="shared" ca="1" si="3"/>
        <v/>
      </c>
      <c r="BJ68" s="267" t="str">
        <f t="shared" ca="1" si="4"/>
        <v/>
      </c>
      <c r="BK68" s="267" t="str">
        <f t="shared" ca="1" si="5"/>
        <v/>
      </c>
      <c r="BL68" s="229" t="str">
        <f t="shared" ca="1" si="6"/>
        <v/>
      </c>
    </row>
    <row r="69" spans="1:64" ht="15" customHeight="1">
      <c r="A69" s="692" t="str">
        <f>$BA69&amp;"."&amp;$BB69&amp;"."&amp;$BC69&amp;"."</f>
        <v>3.2.3.</v>
      </c>
      <c r="B69" s="693"/>
      <c r="C69" s="693"/>
      <c r="D69" s="693"/>
      <c r="E69" s="39" t="s">
        <v>113</v>
      </c>
      <c r="G69" s="39"/>
      <c r="H69" s="39"/>
      <c r="I69" s="39"/>
      <c r="J69" s="39"/>
      <c r="K69" s="39"/>
      <c r="L69" s="39"/>
      <c r="M69" s="39"/>
      <c r="N69" s="39"/>
      <c r="O69" s="39"/>
      <c r="P69" s="39"/>
      <c r="Q69" s="39"/>
      <c r="R69" s="39"/>
      <c r="T69" s="39"/>
      <c r="U69" s="39"/>
      <c r="V69" s="39"/>
      <c r="W69" s="39"/>
      <c r="X69" s="39"/>
      <c r="Y69" s="39"/>
      <c r="Z69" s="39"/>
      <c r="AB69" s="39"/>
      <c r="AC69" s="39"/>
      <c r="AD69" s="102"/>
      <c r="AE69" s="102"/>
      <c r="AF69" s="102"/>
      <c r="AG69" s="102"/>
      <c r="AH69" s="102"/>
      <c r="AI69" s="102"/>
      <c r="AJ69" s="102"/>
      <c r="AK69" s="102"/>
      <c r="AL69" s="102"/>
      <c r="AM69" s="102"/>
      <c r="AN69" s="102"/>
      <c r="AO69" s="102"/>
      <c r="AP69" s="102"/>
      <c r="AQ69" s="102"/>
      <c r="AR69" s="102"/>
      <c r="AS69" s="102"/>
      <c r="AT69" s="102"/>
      <c r="AU69" s="102"/>
      <c r="AV69" s="102"/>
      <c r="AW69" s="102"/>
      <c r="AX69" s="17"/>
      <c r="AY69" s="47"/>
      <c r="AZ69" s="21"/>
      <c r="BA69" s="201">
        <f t="shared" si="17"/>
        <v>3</v>
      </c>
      <c r="BB69" s="32">
        <f t="shared" si="20"/>
        <v>2</v>
      </c>
      <c r="BC69" s="195">
        <f>BC68+1</f>
        <v>3</v>
      </c>
      <c r="BD69" s="32"/>
      <c r="BG69" s="228" t="str">
        <f t="shared" ca="1" si="1"/>
        <v/>
      </c>
      <c r="BH69" s="267" t="str">
        <f t="shared" ca="1" si="2"/>
        <v/>
      </c>
      <c r="BI69" s="267" t="str">
        <f t="shared" ca="1" si="3"/>
        <v/>
      </c>
      <c r="BJ69" s="267" t="str">
        <f t="shared" ca="1" si="4"/>
        <v/>
      </c>
      <c r="BK69" s="267" t="str">
        <f t="shared" ca="1" si="5"/>
        <v/>
      </c>
      <c r="BL69" s="229" t="str">
        <f t="shared" ca="1" si="6"/>
        <v/>
      </c>
    </row>
    <row r="70" spans="1:64" ht="15" customHeight="1">
      <c r="A70" s="692" t="str">
        <f>$BA70&amp;"."&amp;$BB70&amp;"."&amp;$BC70&amp;"."</f>
        <v>3.2.4.</v>
      </c>
      <c r="B70" s="693"/>
      <c r="C70" s="693"/>
      <c r="D70" s="693"/>
      <c r="E70" s="39" t="s">
        <v>114</v>
      </c>
      <c r="G70" s="39"/>
      <c r="H70" s="39"/>
      <c r="I70" s="39"/>
      <c r="J70" s="39"/>
      <c r="K70" s="39"/>
      <c r="L70" s="39"/>
      <c r="M70" s="39"/>
      <c r="N70" s="39"/>
      <c r="O70" s="39"/>
      <c r="P70" s="39"/>
      <c r="Q70" s="39"/>
      <c r="R70" s="39"/>
      <c r="T70" s="39"/>
      <c r="U70" s="39"/>
      <c r="V70" s="39"/>
      <c r="W70" s="39"/>
      <c r="X70" s="39"/>
      <c r="Y70" s="39"/>
      <c r="Z70" s="39"/>
      <c r="AB70" s="39"/>
      <c r="AC70" s="39"/>
      <c r="AD70" s="102"/>
      <c r="AE70" s="102"/>
      <c r="AF70" s="102"/>
      <c r="AG70" s="102"/>
      <c r="AH70" s="102"/>
      <c r="AI70" s="102"/>
      <c r="AJ70" s="102"/>
      <c r="AK70" s="102"/>
      <c r="AL70" s="102"/>
      <c r="AM70" s="102"/>
      <c r="AN70" s="102"/>
      <c r="AO70" s="102"/>
      <c r="AP70" s="102"/>
      <c r="AQ70" s="102"/>
      <c r="AR70" s="102"/>
      <c r="AS70" s="102"/>
      <c r="AT70" s="102"/>
      <c r="AU70" s="102"/>
      <c r="AV70" s="102"/>
      <c r="AW70" s="102"/>
      <c r="AX70" s="17"/>
      <c r="AY70" s="47"/>
      <c r="AZ70" s="21"/>
      <c r="BA70" s="201">
        <f t="shared" si="17"/>
        <v>3</v>
      </c>
      <c r="BB70" s="32">
        <f t="shared" si="20"/>
        <v>2</v>
      </c>
      <c r="BC70" s="195">
        <f>BC69+1</f>
        <v>4</v>
      </c>
      <c r="BD70" s="32"/>
      <c r="BG70" s="228" t="str">
        <f t="shared" ca="1" si="1"/>
        <v/>
      </c>
      <c r="BH70" s="267" t="str">
        <f t="shared" ca="1" si="2"/>
        <v/>
      </c>
      <c r="BI70" s="267" t="str">
        <f t="shared" ca="1" si="3"/>
        <v/>
      </c>
      <c r="BJ70" s="267" t="str">
        <f t="shared" ca="1" si="4"/>
        <v/>
      </c>
      <c r="BK70" s="267" t="str">
        <f t="shared" ca="1" si="5"/>
        <v/>
      </c>
      <c r="BL70" s="229" t="str">
        <f t="shared" ca="1" si="6"/>
        <v/>
      </c>
    </row>
    <row r="71" spans="1:64" ht="15" customHeight="1">
      <c r="A71" s="692" t="str">
        <f>$BA71&amp;"."&amp;$BB71&amp;"."&amp;$BC71&amp;"."</f>
        <v>3.2.5.</v>
      </c>
      <c r="B71" s="693"/>
      <c r="C71" s="693"/>
      <c r="D71" s="693"/>
      <c r="E71" s="39" t="s">
        <v>115</v>
      </c>
      <c r="G71" s="39"/>
      <c r="H71" s="39"/>
      <c r="I71" s="39"/>
      <c r="J71" s="39"/>
      <c r="K71" s="39"/>
      <c r="L71" s="39"/>
      <c r="M71" s="39"/>
      <c r="N71" s="39"/>
      <c r="O71" s="39"/>
      <c r="P71" s="39"/>
      <c r="Q71" s="39"/>
      <c r="R71" s="39"/>
      <c r="T71" s="39"/>
      <c r="U71" s="39"/>
      <c r="V71" s="39"/>
      <c r="W71" s="39"/>
      <c r="X71" s="39"/>
      <c r="Y71" s="39"/>
      <c r="Z71" s="39"/>
      <c r="AB71" s="39"/>
      <c r="AC71" s="39"/>
      <c r="AD71" s="102"/>
      <c r="AE71" s="102"/>
      <c r="AF71" s="102"/>
      <c r="AG71" s="102"/>
      <c r="AH71" s="102"/>
      <c r="AI71" s="102"/>
      <c r="AJ71" s="102"/>
      <c r="AK71" s="102"/>
      <c r="AL71" s="102"/>
      <c r="AM71" s="102"/>
      <c r="AN71" s="102"/>
      <c r="AO71" s="102"/>
      <c r="AP71" s="102"/>
      <c r="AQ71" s="102"/>
      <c r="AR71" s="102"/>
      <c r="AS71" s="102"/>
      <c r="AT71" s="102"/>
      <c r="AU71" s="102"/>
      <c r="AV71" s="102"/>
      <c r="AW71" s="102"/>
      <c r="AX71" s="17"/>
      <c r="AY71" s="47"/>
      <c r="AZ71" s="21"/>
      <c r="BA71" s="201">
        <f t="shared" si="17"/>
        <v>3</v>
      </c>
      <c r="BB71" s="32">
        <f t="shared" si="20"/>
        <v>2</v>
      </c>
      <c r="BC71" s="195">
        <f>BC70+1</f>
        <v>5</v>
      </c>
      <c r="BD71" s="32"/>
      <c r="BG71" s="228" t="str">
        <f t="shared" ca="1" si="1"/>
        <v/>
      </c>
      <c r="BH71" s="267" t="str">
        <f t="shared" ca="1" si="2"/>
        <v/>
      </c>
      <c r="BI71" s="267" t="str">
        <f t="shared" ca="1" si="3"/>
        <v/>
      </c>
      <c r="BJ71" s="267" t="str">
        <f t="shared" ca="1" si="4"/>
        <v/>
      </c>
      <c r="BK71" s="267" t="str">
        <f t="shared" ca="1" si="5"/>
        <v/>
      </c>
      <c r="BL71" s="229" t="str">
        <f t="shared" ca="1" si="6"/>
        <v/>
      </c>
    </row>
    <row r="72" spans="1:64" ht="15" customHeight="1">
      <c r="A72" s="691" t="str">
        <f>$BA72&amp;"."</f>
        <v>4.</v>
      </c>
      <c r="B72" s="691"/>
      <c r="C72" s="28" t="str">
        <f>VLOOKUP($BA72,機能一覧!$B$5:$P$33,9,FALSE)</f>
        <v>大日程部品番号リンク情報</v>
      </c>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102"/>
      <c r="AE72" s="102"/>
      <c r="AF72" s="102"/>
      <c r="AG72" s="102"/>
      <c r="AH72" s="102"/>
      <c r="AI72" s="102"/>
      <c r="AJ72" s="102"/>
      <c r="AK72" s="102"/>
      <c r="AL72" s="102"/>
      <c r="AM72" s="102"/>
      <c r="AN72" s="102"/>
      <c r="AO72" s="102"/>
      <c r="AP72" s="102"/>
      <c r="AQ72" s="102"/>
      <c r="AR72" s="102"/>
      <c r="AS72" s="102"/>
      <c r="AT72" s="102"/>
      <c r="AU72" s="102"/>
      <c r="AV72" s="102"/>
      <c r="AW72" s="102"/>
      <c r="AX72" s="17"/>
      <c r="AY72" s="47"/>
      <c r="AZ72" s="21"/>
      <c r="BA72" s="195">
        <f>BA71+1</f>
        <v>4</v>
      </c>
      <c r="BB72" s="32"/>
      <c r="BC72" s="32"/>
      <c r="BD72" s="32"/>
      <c r="BG72" s="228" t="str">
        <f t="shared" ca="1" si="1"/>
        <v/>
      </c>
      <c r="BH72" s="267" t="str">
        <f t="shared" ca="1" si="2"/>
        <v/>
      </c>
      <c r="BI72" s="267" t="str">
        <f t="shared" ca="1" si="3"/>
        <v/>
      </c>
      <c r="BJ72" s="267" t="str">
        <f t="shared" ca="1" si="4"/>
        <v/>
      </c>
      <c r="BK72" s="267" t="str">
        <f t="shared" ca="1" si="5"/>
        <v/>
      </c>
      <c r="BL72" s="229" t="str">
        <f t="shared" ca="1" si="6"/>
        <v/>
      </c>
    </row>
    <row r="73" spans="1:64" ht="15" customHeight="1">
      <c r="A73" s="39"/>
      <c r="B73" s="21"/>
      <c r="C73" s="39"/>
      <c r="D73" s="39" t="s">
        <v>166</v>
      </c>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102"/>
      <c r="AE73" s="102"/>
      <c r="AF73" s="102"/>
      <c r="AG73" s="102"/>
      <c r="AH73" s="102"/>
      <c r="AI73" s="102"/>
      <c r="AJ73" s="102"/>
      <c r="AK73" s="102"/>
      <c r="AL73" s="102"/>
      <c r="AM73" s="102"/>
      <c r="AN73" s="102"/>
      <c r="AO73" s="102"/>
      <c r="AP73" s="102"/>
      <c r="AQ73" s="102"/>
      <c r="AR73" s="102"/>
      <c r="AS73" s="102"/>
      <c r="AT73" s="102"/>
      <c r="AU73" s="102"/>
      <c r="AV73" s="102"/>
      <c r="AW73" s="102"/>
      <c r="AX73" s="17"/>
      <c r="AY73" s="47"/>
      <c r="AZ73" s="21"/>
      <c r="BA73" s="201">
        <f t="shared" ref="BA73:BA91" si="21">BA72</f>
        <v>4</v>
      </c>
      <c r="BB73" s="32"/>
      <c r="BC73" s="32"/>
      <c r="BD73" s="32"/>
      <c r="BG73" s="228" t="str">
        <f t="shared" ca="1" si="1"/>
        <v/>
      </c>
      <c r="BH73" s="267" t="str">
        <f t="shared" ca="1" si="2"/>
        <v/>
      </c>
      <c r="BI73" s="267" t="str">
        <f t="shared" ca="1" si="3"/>
        <v/>
      </c>
      <c r="BJ73" s="267" t="str">
        <f t="shared" ca="1" si="4"/>
        <v/>
      </c>
      <c r="BK73" s="267" t="str">
        <f t="shared" ca="1" si="5"/>
        <v/>
      </c>
      <c r="BL73" s="229" t="str">
        <f t="shared" ca="1" si="6"/>
        <v/>
      </c>
    </row>
    <row r="74" spans="1:64" ht="15" customHeight="1">
      <c r="A74" s="692" t="str">
        <f>BA74&amp;"."&amp;BB74</f>
        <v>4.1</v>
      </c>
      <c r="B74" s="693"/>
      <c r="C74" s="693"/>
      <c r="D74" s="39" t="s">
        <v>42</v>
      </c>
      <c r="E74" s="39"/>
      <c r="F74" s="39"/>
      <c r="G74" s="39"/>
      <c r="H74" s="39"/>
      <c r="I74" s="39"/>
      <c r="J74" s="39"/>
      <c r="K74" s="39"/>
      <c r="L74" s="39"/>
      <c r="M74" s="39"/>
      <c r="N74" s="39"/>
      <c r="O74" s="39"/>
      <c r="P74" s="39"/>
      <c r="Q74" s="39"/>
      <c r="R74" s="39"/>
      <c r="S74" s="39"/>
      <c r="T74" s="39"/>
      <c r="U74" s="39"/>
      <c r="V74" s="39"/>
      <c r="W74" s="39"/>
      <c r="X74" s="39"/>
      <c r="Y74" s="39"/>
      <c r="Z74" s="39"/>
      <c r="AA74" s="39"/>
      <c r="AQ74" s="102"/>
      <c r="AR74" s="102"/>
      <c r="AS74" s="102"/>
      <c r="AT74" s="102"/>
      <c r="AU74" s="102"/>
      <c r="AV74" s="102"/>
      <c r="AW74" s="102"/>
      <c r="AX74" s="17"/>
      <c r="AY74" s="47"/>
      <c r="AZ74" s="21"/>
      <c r="BA74" s="201">
        <f t="shared" si="21"/>
        <v>4</v>
      </c>
      <c r="BB74" s="195">
        <f>BB73+1</f>
        <v>1</v>
      </c>
      <c r="BC74" s="32"/>
      <c r="BD74" s="32"/>
      <c r="BG74" s="228" t="str">
        <f t="shared" ca="1" si="1"/>
        <v/>
      </c>
      <c r="BH74" s="267" t="str">
        <f t="shared" ca="1" si="2"/>
        <v/>
      </c>
      <c r="BI74" s="267" t="str">
        <f t="shared" ca="1" si="3"/>
        <v/>
      </c>
      <c r="BJ74" s="267" t="str">
        <f t="shared" ca="1" si="4"/>
        <v/>
      </c>
      <c r="BK74" s="267" t="str">
        <f t="shared" ca="1" si="5"/>
        <v/>
      </c>
      <c r="BL74" s="229" t="str">
        <f t="shared" ca="1" si="6"/>
        <v/>
      </c>
    </row>
    <row r="75" spans="1:64" ht="15" customHeight="1">
      <c r="A75" s="39"/>
      <c r="B75" s="21"/>
      <c r="C75" s="39"/>
      <c r="D75" s="39" t="s">
        <v>43</v>
      </c>
      <c r="E75" s="39"/>
      <c r="F75" s="39"/>
      <c r="G75" s="39"/>
      <c r="H75" s="39"/>
      <c r="I75" s="39"/>
      <c r="J75" s="39"/>
      <c r="K75" s="39"/>
      <c r="L75" s="39"/>
      <c r="M75" s="39"/>
      <c r="N75" s="39"/>
      <c r="O75" s="39"/>
      <c r="P75" s="39"/>
      <c r="Q75" s="39"/>
      <c r="R75" s="39"/>
      <c r="S75" s="39"/>
      <c r="T75" s="39"/>
      <c r="U75" s="39"/>
      <c r="V75" s="39"/>
      <c r="W75" s="39"/>
      <c r="X75" s="39"/>
      <c r="Y75" s="39"/>
      <c r="Z75" s="39"/>
      <c r="AA75" s="39"/>
      <c r="AB75" s="102"/>
      <c r="AC75" s="102"/>
      <c r="AD75" s="102"/>
      <c r="AE75" s="102"/>
      <c r="AF75" s="102"/>
      <c r="AH75" s="218" t="s">
        <v>116</v>
      </c>
      <c r="AI75" s="219"/>
      <c r="AJ75" s="102" t="s">
        <v>117</v>
      </c>
      <c r="AK75" s="102"/>
      <c r="AL75" s="102"/>
      <c r="AM75" s="166"/>
      <c r="AN75" s="102" t="s">
        <v>118</v>
      </c>
      <c r="AO75" s="102"/>
      <c r="AP75" s="102"/>
      <c r="AQ75" s="220"/>
      <c r="AR75" s="102" t="s">
        <v>119</v>
      </c>
      <c r="AS75" s="102"/>
      <c r="AT75" s="102"/>
      <c r="AU75" s="221"/>
      <c r="AV75" s="102" t="s">
        <v>120</v>
      </c>
      <c r="AW75" s="102"/>
      <c r="AX75" s="17"/>
      <c r="AY75" s="47"/>
      <c r="AZ75" s="21"/>
      <c r="BA75" s="201">
        <f t="shared" si="21"/>
        <v>4</v>
      </c>
      <c r="BB75" s="32">
        <f t="shared" ref="BB75:BB84" si="22">BB74</f>
        <v>1</v>
      </c>
      <c r="BC75" s="32"/>
      <c r="BD75" s="32"/>
      <c r="BG75" s="228" t="str">
        <f t="shared" ca="1" si="1"/>
        <v/>
      </c>
      <c r="BH75" s="267" t="str">
        <f t="shared" ca="1" si="2"/>
        <v/>
      </c>
      <c r="BI75" s="267" t="str">
        <f t="shared" ca="1" si="3"/>
        <v/>
      </c>
      <c r="BJ75" s="267" t="str">
        <f t="shared" ca="1" si="4"/>
        <v/>
      </c>
      <c r="BK75" s="267" t="str">
        <f t="shared" ca="1" si="5"/>
        <v/>
      </c>
      <c r="BL75" s="229" t="str">
        <f t="shared" ca="1" si="6"/>
        <v/>
      </c>
    </row>
    <row r="76" spans="1:64" ht="15" customHeight="1">
      <c r="A76" s="39"/>
      <c r="B76" s="39"/>
      <c r="C76" s="39"/>
      <c r="D76" s="196" t="s">
        <v>27</v>
      </c>
      <c r="E76" s="165"/>
      <c r="F76" s="163" t="s">
        <v>28</v>
      </c>
      <c r="G76" s="161"/>
      <c r="H76" s="161"/>
      <c r="I76" s="161"/>
      <c r="J76" s="161"/>
      <c r="K76" s="161"/>
      <c r="L76" s="161"/>
      <c r="M76" s="161"/>
      <c r="N76" s="167"/>
      <c r="O76" s="163" t="s">
        <v>29</v>
      </c>
      <c r="P76" s="161"/>
      <c r="Q76" s="167"/>
      <c r="R76" s="163" t="s">
        <v>34</v>
      </c>
      <c r="S76" s="161"/>
      <c r="T76" s="161"/>
      <c r="U76" s="167"/>
      <c r="V76" s="163" t="s">
        <v>47</v>
      </c>
      <c r="W76" s="161"/>
      <c r="X76" s="161"/>
      <c r="Y76" s="161"/>
      <c r="Z76" s="161"/>
      <c r="AA76" s="161"/>
      <c r="AB76" s="161"/>
      <c r="AC76" s="161"/>
      <c r="AD76" s="167"/>
      <c r="AE76" s="197" t="s">
        <v>45</v>
      </c>
      <c r="AF76" s="198"/>
      <c r="AG76" s="198"/>
      <c r="AH76" s="198"/>
      <c r="AI76" s="198"/>
      <c r="AJ76" s="198"/>
      <c r="AK76" s="198"/>
      <c r="AL76" s="198"/>
      <c r="AM76" s="198"/>
      <c r="AN76" s="198"/>
      <c r="AO76" s="198"/>
      <c r="AP76" s="198"/>
      <c r="AQ76" s="198"/>
      <c r="AR76" s="198"/>
      <c r="AS76" s="198"/>
      <c r="AT76" s="198"/>
      <c r="AU76" s="199"/>
      <c r="AV76" s="198"/>
      <c r="AW76" s="198"/>
      <c r="AX76" s="199"/>
      <c r="AY76" s="47"/>
      <c r="AZ76" s="21"/>
      <c r="BA76" s="201">
        <f t="shared" si="21"/>
        <v>4</v>
      </c>
      <c r="BB76" s="32">
        <f t="shared" si="22"/>
        <v>1</v>
      </c>
      <c r="BC76" s="32"/>
      <c r="BD76" s="32"/>
      <c r="BG76" s="228" t="str">
        <f t="shared" ca="1" si="1"/>
        <v/>
      </c>
      <c r="BH76" s="267" t="str">
        <f t="shared" ca="1" si="2"/>
        <v/>
      </c>
      <c r="BI76" s="267" t="str">
        <f t="shared" ca="1" si="3"/>
        <v/>
      </c>
      <c r="BJ76" s="267" t="str">
        <f t="shared" ca="1" si="4"/>
        <v/>
      </c>
      <c r="BK76" s="267" t="str">
        <f t="shared" ca="1" si="5"/>
        <v/>
      </c>
      <c r="BL76" s="229" t="str">
        <f t="shared" ca="1" si="6"/>
        <v/>
      </c>
    </row>
    <row r="77" spans="1:64" ht="15" customHeight="1">
      <c r="A77" s="39"/>
      <c r="B77" s="39"/>
      <c r="C77" s="39"/>
      <c r="D77" s="788">
        <v>1</v>
      </c>
      <c r="E77" s="789"/>
      <c r="F77" s="247" t="s">
        <v>142</v>
      </c>
      <c r="G77" s="248"/>
      <c r="H77" s="248"/>
      <c r="I77" s="248"/>
      <c r="J77" s="248"/>
      <c r="K77" s="248"/>
      <c r="L77" s="248"/>
      <c r="M77" s="248"/>
      <c r="N77" s="249"/>
      <c r="O77" s="247" t="s">
        <v>36</v>
      </c>
      <c r="P77" s="248"/>
      <c r="Q77" s="249"/>
      <c r="R77" s="247" t="s">
        <v>38</v>
      </c>
      <c r="S77" s="248"/>
      <c r="T77" s="248"/>
      <c r="U77" s="248"/>
      <c r="V77" s="247" t="s">
        <v>168</v>
      </c>
      <c r="W77" s="248"/>
      <c r="X77" s="248"/>
      <c r="Y77" s="248"/>
      <c r="Z77" s="248"/>
      <c r="AA77" s="248"/>
      <c r="AB77" s="248"/>
      <c r="AC77" s="248"/>
      <c r="AD77" s="248"/>
      <c r="AE77" s="212" t="s">
        <v>142</v>
      </c>
      <c r="AF77" s="213"/>
      <c r="AG77" s="213"/>
      <c r="AH77" s="213"/>
      <c r="AI77" s="213"/>
      <c r="AJ77" s="213"/>
      <c r="AK77" s="213"/>
      <c r="AL77" s="213"/>
      <c r="AM77" s="213"/>
      <c r="AN77" s="213"/>
      <c r="AO77" s="213"/>
      <c r="AP77" s="213"/>
      <c r="AQ77" s="213"/>
      <c r="AR77" s="213"/>
      <c r="AS77" s="213"/>
      <c r="AT77" s="213"/>
      <c r="AU77" s="213"/>
      <c r="AV77" s="213"/>
      <c r="AW77" s="213"/>
      <c r="AX77" s="214"/>
      <c r="AY77" s="47"/>
      <c r="AZ77" s="21"/>
      <c r="BA77" s="201">
        <f t="shared" si="21"/>
        <v>4</v>
      </c>
      <c r="BB77" s="32">
        <f t="shared" si="22"/>
        <v>1</v>
      </c>
      <c r="BC77" s="32"/>
      <c r="BD77" s="32"/>
      <c r="BG77" s="228" t="str">
        <f t="shared" ca="1" si="1"/>
        <v/>
      </c>
      <c r="BH77" s="267" t="str">
        <f t="shared" ca="1" si="2"/>
        <v/>
      </c>
      <c r="BI77" s="267" t="str">
        <f t="shared" ca="1" si="3"/>
        <v/>
      </c>
      <c r="BJ77" s="267" t="str">
        <f t="shared" ca="1" si="4"/>
        <v/>
      </c>
      <c r="BK77" s="267" t="str">
        <f t="shared" ca="1" si="5"/>
        <v/>
      </c>
      <c r="BL77" s="229" t="str">
        <f t="shared" ca="1" si="6"/>
        <v/>
      </c>
    </row>
    <row r="78" spans="1:64" ht="15" customHeight="1">
      <c r="A78" s="39"/>
      <c r="B78" s="39"/>
      <c r="C78" s="39"/>
      <c r="D78" s="778">
        <f t="shared" ref="D78:D84" si="23">D77+1</f>
        <v>2</v>
      </c>
      <c r="E78" s="779"/>
      <c r="F78" s="241" t="s">
        <v>167</v>
      </c>
      <c r="G78" s="242"/>
      <c r="H78" s="242"/>
      <c r="I78" s="242"/>
      <c r="J78" s="242"/>
      <c r="K78" s="242"/>
      <c r="L78" s="242"/>
      <c r="M78" s="242"/>
      <c r="N78" s="243"/>
      <c r="O78" s="241" t="s">
        <v>36</v>
      </c>
      <c r="P78" s="242"/>
      <c r="Q78" s="243"/>
      <c r="R78" s="241" t="s">
        <v>35</v>
      </c>
      <c r="S78" s="242"/>
      <c r="T78" s="242"/>
      <c r="U78" s="242"/>
      <c r="V78" s="241" t="s">
        <v>168</v>
      </c>
      <c r="W78" s="242"/>
      <c r="X78" s="242"/>
      <c r="Y78" s="242"/>
      <c r="Z78" s="242"/>
      <c r="AA78" s="242"/>
      <c r="AB78" s="242"/>
      <c r="AC78" s="242"/>
      <c r="AD78" s="242"/>
      <c r="AE78" s="263" t="s">
        <v>143</v>
      </c>
      <c r="AF78" s="258"/>
      <c r="AG78" s="258"/>
      <c r="AH78" s="258"/>
      <c r="AI78" s="258"/>
      <c r="AJ78" s="258"/>
      <c r="AK78" s="258"/>
      <c r="AL78" s="258"/>
      <c r="AM78" s="258"/>
      <c r="AN78" s="258"/>
      <c r="AO78" s="258"/>
      <c r="AP78" s="258"/>
      <c r="AQ78" s="258"/>
      <c r="AR78" s="258"/>
      <c r="AS78" s="258"/>
      <c r="AT78" s="258"/>
      <c r="AU78" s="258"/>
      <c r="AV78" s="258"/>
      <c r="AW78" s="258"/>
      <c r="AX78" s="259"/>
      <c r="AY78" s="47"/>
      <c r="AZ78" s="21"/>
      <c r="BA78" s="201">
        <f t="shared" si="21"/>
        <v>4</v>
      </c>
      <c r="BB78" s="32">
        <f t="shared" si="22"/>
        <v>1</v>
      </c>
      <c r="BC78" s="32"/>
      <c r="BD78" s="32"/>
      <c r="BG78" s="228" t="str">
        <f t="shared" ca="1" si="1"/>
        <v/>
      </c>
      <c r="BH78" s="267" t="str">
        <f t="shared" ca="1" si="2"/>
        <v/>
      </c>
      <c r="BI78" s="267" t="str">
        <f t="shared" ca="1" si="3"/>
        <v/>
      </c>
      <c r="BJ78" s="267" t="str">
        <f t="shared" ca="1" si="4"/>
        <v/>
      </c>
      <c r="BK78" s="267" t="str">
        <f t="shared" ca="1" si="5"/>
        <v/>
      </c>
      <c r="BL78" s="229" t="str">
        <f t="shared" ca="1" si="6"/>
        <v/>
      </c>
    </row>
    <row r="79" spans="1:64" ht="15" customHeight="1">
      <c r="A79" s="39"/>
      <c r="B79" s="39"/>
      <c r="C79" s="39"/>
      <c r="D79" s="776">
        <f t="shared" si="23"/>
        <v>3</v>
      </c>
      <c r="E79" s="777"/>
      <c r="F79" s="250" t="s">
        <v>163</v>
      </c>
      <c r="G79" s="251"/>
      <c r="H79" s="251"/>
      <c r="I79" s="251"/>
      <c r="J79" s="251"/>
      <c r="K79" s="251"/>
      <c r="L79" s="251"/>
      <c r="M79" s="251"/>
      <c r="N79" s="252"/>
      <c r="O79" s="250" t="s">
        <v>36</v>
      </c>
      <c r="P79" s="251"/>
      <c r="Q79" s="252"/>
      <c r="R79" s="250" t="s">
        <v>35</v>
      </c>
      <c r="S79" s="251"/>
      <c r="T79" s="251"/>
      <c r="U79" s="251"/>
      <c r="V79" s="250" t="s">
        <v>164</v>
      </c>
      <c r="W79" s="251"/>
      <c r="X79" s="251"/>
      <c r="Y79" s="251"/>
      <c r="Z79" s="251"/>
      <c r="AA79" s="251"/>
      <c r="AB79" s="251"/>
      <c r="AC79" s="251"/>
      <c r="AD79" s="251"/>
      <c r="AE79" s="215" t="s">
        <v>143</v>
      </c>
      <c r="AF79" s="216"/>
      <c r="AG79" s="216"/>
      <c r="AH79" s="216"/>
      <c r="AI79" s="216"/>
      <c r="AJ79" s="216"/>
      <c r="AK79" s="216"/>
      <c r="AL79" s="216"/>
      <c r="AM79" s="216"/>
      <c r="AN79" s="216"/>
      <c r="AO79" s="216"/>
      <c r="AP79" s="216"/>
      <c r="AQ79" s="216"/>
      <c r="AR79" s="216"/>
      <c r="AS79" s="216"/>
      <c r="AT79" s="216"/>
      <c r="AU79" s="216"/>
      <c r="AV79" s="216"/>
      <c r="AW79" s="216"/>
      <c r="AX79" s="217"/>
      <c r="AY79" s="47"/>
      <c r="AZ79" s="21"/>
      <c r="BA79" s="201">
        <f t="shared" si="21"/>
        <v>4</v>
      </c>
      <c r="BB79" s="32">
        <f t="shared" si="22"/>
        <v>1</v>
      </c>
      <c r="BC79" s="32"/>
      <c r="BD79" s="32"/>
      <c r="BG79" s="228" t="str">
        <f t="shared" ca="1" si="1"/>
        <v/>
      </c>
      <c r="BH79" s="267" t="str">
        <f t="shared" ca="1" si="2"/>
        <v/>
      </c>
      <c r="BI79" s="267" t="str">
        <f t="shared" ca="1" si="3"/>
        <v/>
      </c>
      <c r="BJ79" s="267" t="str">
        <f t="shared" ca="1" si="4"/>
        <v/>
      </c>
      <c r="BK79" s="267" t="str">
        <f t="shared" ca="1" si="5"/>
        <v/>
      </c>
      <c r="BL79" s="229" t="str">
        <f t="shared" ca="1" si="6"/>
        <v/>
      </c>
    </row>
    <row r="80" spans="1:64" ht="15" customHeight="1">
      <c r="A80" s="39"/>
      <c r="B80" s="39"/>
      <c r="C80" s="39"/>
      <c r="D80" s="780">
        <f t="shared" si="23"/>
        <v>4</v>
      </c>
      <c r="E80" s="781"/>
      <c r="F80" s="94" t="s">
        <v>31</v>
      </c>
      <c r="G80" s="95"/>
      <c r="H80" s="95"/>
      <c r="I80" s="95"/>
      <c r="J80" s="95"/>
      <c r="K80" s="95"/>
      <c r="L80" s="95"/>
      <c r="M80" s="95"/>
      <c r="N80" s="253"/>
      <c r="O80" s="94" t="s">
        <v>36</v>
      </c>
      <c r="P80" s="95"/>
      <c r="Q80" s="253"/>
      <c r="R80" s="94" t="s">
        <v>35</v>
      </c>
      <c r="S80" s="95"/>
      <c r="T80" s="95"/>
      <c r="U80" s="95"/>
      <c r="V80" s="94"/>
      <c r="W80" s="95"/>
      <c r="X80" s="95"/>
      <c r="Y80" s="95"/>
      <c r="Z80" s="95"/>
      <c r="AA80" s="95"/>
      <c r="AB80" s="95"/>
      <c r="AC80" s="95"/>
      <c r="AD80" s="95"/>
      <c r="AE80" s="97"/>
      <c r="AF80" s="98"/>
      <c r="AG80" s="98"/>
      <c r="AH80" s="98"/>
      <c r="AI80" s="98"/>
      <c r="AJ80" s="98"/>
      <c r="AK80" s="98"/>
      <c r="AL80" s="98"/>
      <c r="AM80" s="98"/>
      <c r="AN80" s="98"/>
      <c r="AO80" s="98"/>
      <c r="AP80" s="98"/>
      <c r="AQ80" s="98"/>
      <c r="AR80" s="98"/>
      <c r="AS80" s="98"/>
      <c r="AT80" s="98"/>
      <c r="AU80" s="98"/>
      <c r="AV80" s="98"/>
      <c r="AW80" s="98"/>
      <c r="AX80" s="99"/>
      <c r="AY80" s="55"/>
      <c r="AZ80" s="21"/>
      <c r="BA80" s="201">
        <f t="shared" si="21"/>
        <v>4</v>
      </c>
      <c r="BB80" s="32">
        <f t="shared" si="22"/>
        <v>1</v>
      </c>
      <c r="BC80" s="32"/>
      <c r="BD80" s="32"/>
      <c r="BG80" s="228" t="str">
        <f t="shared" ca="1" si="1"/>
        <v/>
      </c>
      <c r="BH80" s="267" t="str">
        <f t="shared" ca="1" si="2"/>
        <v/>
      </c>
      <c r="BI80" s="267" t="str">
        <f t="shared" ca="1" si="3"/>
        <v/>
      </c>
      <c r="BJ80" s="267" t="str">
        <f t="shared" ca="1" si="4"/>
        <v/>
      </c>
      <c r="BK80" s="267" t="str">
        <f t="shared" ca="1" si="5"/>
        <v/>
      </c>
      <c r="BL80" s="229" t="str">
        <f t="shared" ca="1" si="6"/>
        <v/>
      </c>
    </row>
    <row r="81" spans="1:64" ht="15" customHeight="1">
      <c r="A81" s="39"/>
      <c r="B81" s="39"/>
      <c r="C81" s="39"/>
      <c r="D81" s="790">
        <f t="shared" si="23"/>
        <v>5</v>
      </c>
      <c r="E81" s="791"/>
      <c r="F81" s="244" t="s">
        <v>97</v>
      </c>
      <c r="G81" s="245"/>
      <c r="H81" s="245"/>
      <c r="I81" s="245"/>
      <c r="J81" s="245"/>
      <c r="K81" s="245"/>
      <c r="L81" s="245"/>
      <c r="M81" s="245"/>
      <c r="N81" s="246"/>
      <c r="O81" s="244" t="s">
        <v>36</v>
      </c>
      <c r="P81" s="245"/>
      <c r="Q81" s="246"/>
      <c r="R81" s="244" t="s">
        <v>48</v>
      </c>
      <c r="S81" s="245"/>
      <c r="T81" s="245"/>
      <c r="U81" s="245"/>
      <c r="V81" s="244"/>
      <c r="W81" s="245"/>
      <c r="X81" s="245"/>
      <c r="Y81" s="245"/>
      <c r="Z81" s="245"/>
      <c r="AA81" s="245"/>
      <c r="AB81" s="245"/>
      <c r="AC81" s="245"/>
      <c r="AD81" s="246"/>
      <c r="AE81" s="203"/>
      <c r="AF81" s="204"/>
      <c r="AG81" s="204"/>
      <c r="AH81" s="204"/>
      <c r="AI81" s="204"/>
      <c r="AJ81" s="204"/>
      <c r="AK81" s="204"/>
      <c r="AL81" s="204"/>
      <c r="AM81" s="204"/>
      <c r="AN81" s="204"/>
      <c r="AO81" s="204"/>
      <c r="AP81" s="204"/>
      <c r="AQ81" s="204"/>
      <c r="AR81" s="204"/>
      <c r="AS81" s="204"/>
      <c r="AT81" s="204"/>
      <c r="AU81" s="204"/>
      <c r="AV81" s="204"/>
      <c r="AW81" s="204"/>
      <c r="AX81" s="205"/>
      <c r="AY81" s="47"/>
      <c r="AZ81" s="21"/>
      <c r="BA81" s="201">
        <f t="shared" si="21"/>
        <v>4</v>
      </c>
      <c r="BB81" s="32">
        <f t="shared" si="22"/>
        <v>1</v>
      </c>
      <c r="BC81" s="32"/>
      <c r="BD81" s="32"/>
      <c r="BG81" s="228" t="str">
        <f t="shared" ca="1" si="1"/>
        <v/>
      </c>
      <c r="BH81" s="267" t="str">
        <f t="shared" ca="1" si="2"/>
        <v/>
      </c>
      <c r="BI81" s="267" t="str">
        <f t="shared" ca="1" si="3"/>
        <v/>
      </c>
      <c r="BJ81" s="267" t="str">
        <f t="shared" ca="1" si="4"/>
        <v/>
      </c>
      <c r="BK81" s="267" t="str">
        <f t="shared" ca="1" si="5"/>
        <v/>
      </c>
      <c r="BL81" s="229" t="str">
        <f t="shared" ca="1" si="6"/>
        <v/>
      </c>
    </row>
    <row r="82" spans="1:64" ht="15" customHeight="1">
      <c r="A82" s="39"/>
      <c r="B82" s="39"/>
      <c r="C82" s="40"/>
      <c r="D82" s="774">
        <f t="shared" si="23"/>
        <v>6</v>
      </c>
      <c r="E82" s="775"/>
      <c r="F82" s="238" t="s">
        <v>142</v>
      </c>
      <c r="G82" s="239"/>
      <c r="H82" s="239"/>
      <c r="I82" s="239"/>
      <c r="J82" s="239"/>
      <c r="K82" s="239"/>
      <c r="L82" s="239"/>
      <c r="M82" s="239"/>
      <c r="N82" s="240"/>
      <c r="O82" s="238" t="s">
        <v>36</v>
      </c>
      <c r="P82" s="239"/>
      <c r="Q82" s="240"/>
      <c r="R82" s="238" t="s">
        <v>41</v>
      </c>
      <c r="S82" s="239"/>
      <c r="T82" s="239"/>
      <c r="U82" s="240"/>
      <c r="V82" s="238" t="s">
        <v>168</v>
      </c>
      <c r="W82" s="239"/>
      <c r="X82" s="239"/>
      <c r="Y82" s="239"/>
      <c r="Z82" s="239"/>
      <c r="AA82" s="239"/>
      <c r="AB82" s="239"/>
      <c r="AC82" s="239"/>
      <c r="AD82" s="240"/>
      <c r="AE82" s="192"/>
      <c r="AF82" s="193"/>
      <c r="AG82" s="193"/>
      <c r="AH82" s="193"/>
      <c r="AI82" s="193"/>
      <c r="AJ82" s="193"/>
      <c r="AK82" s="193"/>
      <c r="AL82" s="193"/>
      <c r="AM82" s="193"/>
      <c r="AN82" s="193"/>
      <c r="AO82" s="193"/>
      <c r="AP82" s="193"/>
      <c r="AQ82" s="193"/>
      <c r="AR82" s="193"/>
      <c r="AS82" s="193"/>
      <c r="AT82" s="193"/>
      <c r="AU82" s="193"/>
      <c r="AV82" s="193"/>
      <c r="AW82" s="193"/>
      <c r="AX82" s="194"/>
      <c r="AY82" s="55"/>
      <c r="AZ82" s="21"/>
      <c r="BA82" s="201">
        <f t="shared" si="21"/>
        <v>4</v>
      </c>
      <c r="BB82" s="32">
        <f t="shared" si="22"/>
        <v>1</v>
      </c>
      <c r="BC82" s="32"/>
      <c r="BD82" s="32"/>
      <c r="BG82" s="228" t="str">
        <f t="shared" ca="1" si="1"/>
        <v/>
      </c>
      <c r="BH82" s="267" t="str">
        <f t="shared" ca="1" si="2"/>
        <v/>
      </c>
      <c r="BI82" s="267" t="str">
        <f t="shared" ca="1" si="3"/>
        <v/>
      </c>
      <c r="BJ82" s="267" t="str">
        <f t="shared" ca="1" si="4"/>
        <v/>
      </c>
      <c r="BK82" s="267" t="str">
        <f t="shared" ca="1" si="5"/>
        <v/>
      </c>
      <c r="BL82" s="229" t="str">
        <f t="shared" ca="1" si="6"/>
        <v/>
      </c>
    </row>
    <row r="83" spans="1:64" ht="15" customHeight="1">
      <c r="A83" s="39"/>
      <c r="B83" s="39"/>
      <c r="C83" s="40"/>
      <c r="D83" s="774">
        <f t="shared" si="23"/>
        <v>7</v>
      </c>
      <c r="E83" s="775"/>
      <c r="F83" s="238" t="s">
        <v>167</v>
      </c>
      <c r="G83" s="239"/>
      <c r="H83" s="239"/>
      <c r="I83" s="239"/>
      <c r="J83" s="239"/>
      <c r="K83" s="239"/>
      <c r="L83" s="239"/>
      <c r="M83" s="239"/>
      <c r="N83" s="240"/>
      <c r="O83" s="238" t="s">
        <v>36</v>
      </c>
      <c r="P83" s="239"/>
      <c r="Q83" s="240"/>
      <c r="R83" s="238" t="s">
        <v>41</v>
      </c>
      <c r="S83" s="239"/>
      <c r="T83" s="239"/>
      <c r="U83" s="240"/>
      <c r="V83" s="238" t="s">
        <v>168</v>
      </c>
      <c r="W83" s="239"/>
      <c r="X83" s="239"/>
      <c r="Y83" s="239"/>
      <c r="Z83" s="239"/>
      <c r="AA83" s="239"/>
      <c r="AB83" s="239"/>
      <c r="AC83" s="239"/>
      <c r="AD83" s="240"/>
      <c r="AE83" s="192"/>
      <c r="AF83" s="193"/>
      <c r="AG83" s="193"/>
      <c r="AH83" s="193"/>
      <c r="AI83" s="193"/>
      <c r="AJ83" s="193"/>
      <c r="AK83" s="193"/>
      <c r="AL83" s="193"/>
      <c r="AM83" s="193"/>
      <c r="AN83" s="193"/>
      <c r="AO83" s="193"/>
      <c r="AP83" s="193"/>
      <c r="AQ83" s="193"/>
      <c r="AR83" s="193"/>
      <c r="AS83" s="193"/>
      <c r="AT83" s="193"/>
      <c r="AU83" s="193"/>
      <c r="AV83" s="193"/>
      <c r="AW83" s="193"/>
      <c r="AX83" s="194"/>
      <c r="AY83" s="55"/>
      <c r="AZ83" s="21"/>
      <c r="BA83" s="201">
        <f t="shared" si="21"/>
        <v>4</v>
      </c>
      <c r="BB83" s="32">
        <f t="shared" si="22"/>
        <v>1</v>
      </c>
      <c r="BC83" s="32"/>
      <c r="BD83" s="32"/>
      <c r="BG83" s="228" t="str">
        <f t="shared" ca="1" si="1"/>
        <v/>
      </c>
      <c r="BH83" s="267" t="str">
        <f t="shared" ca="1" si="2"/>
        <v/>
      </c>
      <c r="BI83" s="267" t="str">
        <f t="shared" ca="1" si="3"/>
        <v/>
      </c>
      <c r="BJ83" s="267" t="str">
        <f t="shared" ca="1" si="4"/>
        <v/>
      </c>
      <c r="BK83" s="267" t="str">
        <f t="shared" ca="1" si="5"/>
        <v/>
      </c>
      <c r="BL83" s="229" t="str">
        <f t="shared" ca="1" si="6"/>
        <v/>
      </c>
    </row>
    <row r="84" spans="1:64" ht="15" customHeight="1">
      <c r="A84" s="39"/>
      <c r="B84" s="39"/>
      <c r="C84" s="40"/>
      <c r="D84" s="786">
        <f t="shared" si="23"/>
        <v>8</v>
      </c>
      <c r="E84" s="787"/>
      <c r="F84" s="222" t="s">
        <v>163</v>
      </c>
      <c r="G84" s="223"/>
      <c r="H84" s="223"/>
      <c r="I84" s="223"/>
      <c r="J84" s="223"/>
      <c r="K84" s="223"/>
      <c r="L84" s="223"/>
      <c r="M84" s="223"/>
      <c r="N84" s="224"/>
      <c r="O84" s="222" t="s">
        <v>36</v>
      </c>
      <c r="P84" s="223"/>
      <c r="Q84" s="224"/>
      <c r="R84" s="222" t="s">
        <v>41</v>
      </c>
      <c r="S84" s="223"/>
      <c r="T84" s="223"/>
      <c r="U84" s="224"/>
      <c r="V84" s="222" t="s">
        <v>168</v>
      </c>
      <c r="W84" s="223"/>
      <c r="X84" s="223"/>
      <c r="Y84" s="223"/>
      <c r="Z84" s="223"/>
      <c r="AA84" s="223"/>
      <c r="AB84" s="223"/>
      <c r="AC84" s="223"/>
      <c r="AD84" s="224"/>
      <c r="AE84" s="225"/>
      <c r="AF84" s="226"/>
      <c r="AG84" s="226"/>
      <c r="AH84" s="226"/>
      <c r="AI84" s="226"/>
      <c r="AJ84" s="226"/>
      <c r="AK84" s="226"/>
      <c r="AL84" s="226"/>
      <c r="AM84" s="226"/>
      <c r="AN84" s="226"/>
      <c r="AO84" s="226"/>
      <c r="AP84" s="226"/>
      <c r="AQ84" s="226"/>
      <c r="AR84" s="226"/>
      <c r="AS84" s="226"/>
      <c r="AT84" s="226"/>
      <c r="AU84" s="226"/>
      <c r="AV84" s="226"/>
      <c r="AW84" s="226"/>
      <c r="AX84" s="227"/>
      <c r="AY84" s="55"/>
      <c r="AZ84" s="21"/>
      <c r="BA84" s="201">
        <f t="shared" si="21"/>
        <v>4</v>
      </c>
      <c r="BB84" s="32">
        <f t="shared" si="22"/>
        <v>1</v>
      </c>
      <c r="BC84" s="32"/>
      <c r="BD84" s="32"/>
      <c r="BG84" s="228" t="str">
        <f t="shared" ca="1" si="1"/>
        <v/>
      </c>
      <c r="BH84" s="267" t="str">
        <f t="shared" ca="1" si="2"/>
        <v/>
      </c>
      <c r="BI84" s="267" t="str">
        <f t="shared" ca="1" si="3"/>
        <v/>
      </c>
      <c r="BJ84" s="267" t="str">
        <f t="shared" ca="1" si="4"/>
        <v/>
      </c>
      <c r="BK84" s="267" t="str">
        <f t="shared" ca="1" si="5"/>
        <v/>
      </c>
      <c r="BL84" s="229" t="str">
        <f t="shared" ca="1" si="6"/>
        <v/>
      </c>
    </row>
    <row r="85" spans="1:64" ht="15" customHeight="1">
      <c r="A85" s="692" t="str">
        <f>BA85&amp;"."&amp;BB85</f>
        <v>4.2</v>
      </c>
      <c r="B85" s="693"/>
      <c r="C85" s="693"/>
      <c r="D85" s="39" t="s">
        <v>39</v>
      </c>
      <c r="E85" s="39"/>
      <c r="F85" s="39"/>
      <c r="G85" s="39"/>
      <c r="H85" s="39"/>
      <c r="I85" s="39"/>
      <c r="J85" s="39"/>
      <c r="K85" s="39"/>
      <c r="L85" s="39"/>
      <c r="M85" s="39"/>
      <c r="N85" s="39"/>
      <c r="O85" s="39"/>
      <c r="P85" s="39"/>
      <c r="Q85" s="39"/>
      <c r="R85" s="39"/>
      <c r="S85" s="39"/>
      <c r="T85" s="39"/>
      <c r="U85" s="39"/>
      <c r="V85" s="39"/>
      <c r="W85" s="39"/>
      <c r="X85" s="39"/>
      <c r="Y85" s="39"/>
      <c r="Z85" s="39"/>
      <c r="AB85" s="39"/>
      <c r="AC85" s="39"/>
      <c r="AD85" s="54"/>
      <c r="AE85" s="54"/>
      <c r="AF85" s="54"/>
      <c r="AG85" s="54"/>
      <c r="AH85" s="54"/>
      <c r="AI85" s="54"/>
      <c r="AJ85" s="54"/>
      <c r="AK85" s="54"/>
      <c r="AL85" s="54"/>
      <c r="AM85" s="54"/>
      <c r="AN85" s="54"/>
      <c r="AO85" s="54"/>
      <c r="AP85" s="54"/>
      <c r="AQ85" s="54"/>
      <c r="AR85" s="54"/>
      <c r="AS85" s="54"/>
      <c r="AT85" s="54"/>
      <c r="AU85" s="54"/>
      <c r="AV85" s="54"/>
      <c r="AW85" s="54"/>
      <c r="AX85" s="17"/>
      <c r="AY85" s="55"/>
      <c r="AZ85" s="21"/>
      <c r="BA85" s="201">
        <f t="shared" si="21"/>
        <v>4</v>
      </c>
      <c r="BB85" s="195">
        <f>BB84+1</f>
        <v>2</v>
      </c>
      <c r="BC85" s="32"/>
      <c r="BD85" s="32"/>
      <c r="BG85" s="228" t="str">
        <f t="shared" ref="BG85:BG113" ca="1" si="24">IF($BA85&lt;&gt;"",IF(MID(_xlfn.FORMULATEXT($BA85),SEARCH("[",_xlfn.FORMULATEXT($BA85))+1,SEARCH("]",_xlfn.FORMULATEXT($BA85))-(SEARCH("[",_xlfn.FORMULATEXT($BA85))+1))="-1","",1),"")</f>
        <v/>
      </c>
      <c r="BH85" s="267" t="str">
        <f t="shared" ref="BH85:BH113" ca="1" si="25">IF($BB85&lt;&gt;"",IF(MID(_xlfn.FORMULATEXT($BB85),SEARCH("[",_xlfn.FORMULATEXT($BB85))+1,SEARCH("]",_xlfn.FORMULATEXT($BB85))-(SEARCH("[",_xlfn.FORMULATEXT($BB85))+1))="-1","",1),"")</f>
        <v/>
      </c>
      <c r="BI85" s="267" t="str">
        <f t="shared" ref="BI85:BI113" ca="1" si="26">IF($BC85&lt;&gt;"",IF(MID(_xlfn.FORMULATEXT($BC85),SEARCH("[",_xlfn.FORMULATEXT($BC85))+1,SEARCH("]",_xlfn.FORMULATEXT($BC85))-(SEARCH("[",_xlfn.FORMULATEXT($BC85))+1))="-1","",1),"")</f>
        <v/>
      </c>
      <c r="BJ85" s="267" t="str">
        <f t="shared" ref="BJ85:BJ113" ca="1" si="27">IF($BD85&lt;&gt;"",IF(MID(_xlfn.FORMULATEXT($BD85),SEARCH("[",_xlfn.FORMULATEXT($BD85))+1,SEARCH("]",_xlfn.FORMULATEXT($BD85))-(SEARCH("[",_xlfn.FORMULATEXT($BD85))+1))="-1","",1),"")</f>
        <v/>
      </c>
      <c r="BK85" s="267" t="str">
        <f t="shared" ref="BK85:BK113" ca="1" si="28">IF($BE85&lt;&gt;"",IF(MID(_xlfn.FORMULATEXT($BE85),SEARCH("[",_xlfn.FORMULATEXT($BE85))+1,SEARCH("]",_xlfn.FORMULATEXT($BE85))-(SEARCH("[",_xlfn.FORMULATEXT($BE85))+1))="-1","",1),"")</f>
        <v/>
      </c>
      <c r="BL85" s="229" t="str">
        <f t="shared" ref="BL85:BL113" ca="1" si="29">IF($BF85&lt;&gt;"",IF(MID(_xlfn.FORMULATEXT($BF85),SEARCH("[",_xlfn.FORMULATEXT($BF85))+1,SEARCH("]",_xlfn.FORMULATEXT($BF85))-(SEARCH("[",_xlfn.FORMULATEXT($BF85))+1))="-1","",1),"")</f>
        <v/>
      </c>
    </row>
    <row r="86" spans="1:64" ht="15" customHeight="1">
      <c r="A86" s="39"/>
      <c r="B86" s="21"/>
      <c r="C86" s="39"/>
      <c r="D86" s="39" t="s">
        <v>40</v>
      </c>
      <c r="E86" s="39"/>
      <c r="F86" s="39"/>
      <c r="G86" s="39"/>
      <c r="H86" s="39"/>
      <c r="I86" s="39"/>
      <c r="J86" s="39"/>
      <c r="K86" s="39"/>
      <c r="L86" s="39"/>
      <c r="M86" s="39"/>
      <c r="N86" s="39"/>
      <c r="O86" s="39"/>
      <c r="P86" s="39"/>
      <c r="Q86" s="39"/>
      <c r="R86" s="39"/>
      <c r="T86" s="39"/>
      <c r="U86" s="39"/>
      <c r="V86" s="39"/>
      <c r="W86" s="39"/>
      <c r="X86" s="39"/>
      <c r="Y86" s="39"/>
      <c r="Z86" s="39"/>
      <c r="AB86" s="39"/>
      <c r="AC86" s="39"/>
      <c r="AD86" s="54"/>
      <c r="AE86" s="54"/>
      <c r="AF86" s="54"/>
      <c r="AG86" s="54"/>
      <c r="AH86" s="54"/>
      <c r="AI86" s="54"/>
      <c r="AJ86" s="54"/>
      <c r="AK86" s="54"/>
      <c r="AL86" s="54"/>
      <c r="AM86" s="54"/>
      <c r="AN86" s="54"/>
      <c r="AO86" s="54"/>
      <c r="AP86" s="54"/>
      <c r="AQ86" s="54"/>
      <c r="AR86" s="54"/>
      <c r="AS86" s="54"/>
      <c r="AT86" s="54"/>
      <c r="AU86" s="54"/>
      <c r="AV86" s="54"/>
      <c r="AW86" s="54"/>
      <c r="AX86" s="17"/>
      <c r="AY86" s="55"/>
      <c r="AZ86" s="21"/>
      <c r="BA86" s="201">
        <f t="shared" si="21"/>
        <v>4</v>
      </c>
      <c r="BB86" s="32">
        <f t="shared" ref="BB86:BB91" si="30">BB85</f>
        <v>2</v>
      </c>
      <c r="BC86" s="32"/>
      <c r="BD86" s="32"/>
      <c r="BG86" s="228" t="str">
        <f t="shared" ca="1" si="24"/>
        <v/>
      </c>
      <c r="BH86" s="267" t="str">
        <f t="shared" ca="1" si="25"/>
        <v/>
      </c>
      <c r="BI86" s="267" t="str">
        <f t="shared" ca="1" si="26"/>
        <v/>
      </c>
      <c r="BJ86" s="267" t="str">
        <f t="shared" ca="1" si="27"/>
        <v/>
      </c>
      <c r="BK86" s="267" t="str">
        <f t="shared" ca="1" si="28"/>
        <v/>
      </c>
      <c r="BL86" s="229" t="str">
        <f t="shared" ca="1" si="29"/>
        <v/>
      </c>
    </row>
    <row r="87" spans="1:64" ht="15" customHeight="1">
      <c r="A87" s="692" t="str">
        <f>$BA87&amp;"."&amp;$BB87&amp;"."&amp;$BC87&amp;"."</f>
        <v>4.2.1.</v>
      </c>
      <c r="B87" s="693"/>
      <c r="C87" s="693"/>
      <c r="D87" s="693"/>
      <c r="E87" s="39" t="s">
        <v>111</v>
      </c>
      <c r="G87" s="39"/>
      <c r="H87" s="39"/>
      <c r="I87" s="39"/>
      <c r="J87" s="39"/>
      <c r="K87" s="39"/>
      <c r="L87" s="39"/>
      <c r="M87" s="39"/>
      <c r="N87" s="39"/>
      <c r="O87" s="39"/>
      <c r="P87" s="39"/>
      <c r="Q87" s="39"/>
      <c r="R87" s="39"/>
      <c r="T87" s="39"/>
      <c r="U87" s="39"/>
      <c r="V87" s="39"/>
      <c r="W87" s="39"/>
      <c r="X87" s="39"/>
      <c r="Y87" s="39"/>
      <c r="Z87" s="39"/>
      <c r="AB87" s="39"/>
      <c r="AC87" s="39"/>
      <c r="AD87" s="102"/>
      <c r="AE87" s="102"/>
      <c r="AF87" s="102"/>
      <c r="AG87" s="102"/>
      <c r="AH87" s="102"/>
      <c r="AI87" s="102"/>
      <c r="AJ87" s="102"/>
      <c r="AK87" s="102"/>
      <c r="AL87" s="102"/>
      <c r="AM87" s="102"/>
      <c r="AN87" s="102"/>
      <c r="AO87" s="102"/>
      <c r="AP87" s="102"/>
      <c r="AQ87" s="102"/>
      <c r="AR87" s="102"/>
      <c r="AS87" s="102"/>
      <c r="AT87" s="102"/>
      <c r="AU87" s="102"/>
      <c r="AV87" s="102"/>
      <c r="AW87" s="102"/>
      <c r="AX87" s="17"/>
      <c r="AY87" s="47"/>
      <c r="AZ87" s="21"/>
      <c r="BA87" s="201">
        <f t="shared" si="21"/>
        <v>4</v>
      </c>
      <c r="BB87" s="32">
        <f t="shared" si="30"/>
        <v>2</v>
      </c>
      <c r="BC87" s="195">
        <f>BC86+1</f>
        <v>1</v>
      </c>
      <c r="BD87" s="32"/>
      <c r="BG87" s="228" t="str">
        <f t="shared" ca="1" si="24"/>
        <v/>
      </c>
      <c r="BH87" s="267" t="str">
        <f t="shared" ca="1" si="25"/>
        <v/>
      </c>
      <c r="BI87" s="267" t="str">
        <f t="shared" ca="1" si="26"/>
        <v/>
      </c>
      <c r="BJ87" s="267" t="str">
        <f t="shared" ca="1" si="27"/>
        <v/>
      </c>
      <c r="BK87" s="267" t="str">
        <f t="shared" ca="1" si="28"/>
        <v/>
      </c>
      <c r="BL87" s="229" t="str">
        <f t="shared" ca="1" si="29"/>
        <v/>
      </c>
    </row>
    <row r="88" spans="1:64" ht="15" customHeight="1">
      <c r="A88" s="692" t="str">
        <f>$BA88&amp;"."&amp;$BB88&amp;"."&amp;$BC88&amp;"."</f>
        <v>4.2.2.</v>
      </c>
      <c r="B88" s="693"/>
      <c r="C88" s="693"/>
      <c r="D88" s="693"/>
      <c r="E88" s="39" t="s">
        <v>112</v>
      </c>
      <c r="G88" s="39"/>
      <c r="H88" s="39"/>
      <c r="I88" s="39"/>
      <c r="J88" s="39"/>
      <c r="K88" s="39"/>
      <c r="L88" s="39"/>
      <c r="M88" s="39"/>
      <c r="N88" s="39"/>
      <c r="O88" s="39"/>
      <c r="P88" s="39"/>
      <c r="Q88" s="39"/>
      <c r="R88" s="39"/>
      <c r="T88" s="39"/>
      <c r="U88" s="39"/>
      <c r="V88" s="39"/>
      <c r="W88" s="39"/>
      <c r="X88" s="39"/>
      <c r="Y88" s="39"/>
      <c r="Z88" s="39"/>
      <c r="AB88" s="39"/>
      <c r="AC88" s="39"/>
      <c r="AD88" s="56"/>
      <c r="AE88" s="56"/>
      <c r="AF88" s="56"/>
      <c r="AG88" s="56"/>
      <c r="AH88" s="56"/>
      <c r="AI88" s="56"/>
      <c r="AJ88" s="56"/>
      <c r="AK88" s="56"/>
      <c r="AL88" s="56"/>
      <c r="AM88" s="56"/>
      <c r="AN88" s="56"/>
      <c r="AO88" s="56"/>
      <c r="AP88" s="56"/>
      <c r="AQ88" s="56"/>
      <c r="AR88" s="56"/>
      <c r="AS88" s="56"/>
      <c r="AT88" s="56"/>
      <c r="AU88" s="56"/>
      <c r="AV88" s="56"/>
      <c r="AW88" s="56"/>
      <c r="AX88" s="17"/>
      <c r="AY88" s="57"/>
      <c r="AZ88" s="21"/>
      <c r="BA88" s="201">
        <f t="shared" si="21"/>
        <v>4</v>
      </c>
      <c r="BB88" s="32">
        <f t="shared" si="30"/>
        <v>2</v>
      </c>
      <c r="BC88" s="195">
        <f>BC87+1</f>
        <v>2</v>
      </c>
      <c r="BD88" s="32"/>
      <c r="BG88" s="228" t="str">
        <f t="shared" ca="1" si="24"/>
        <v/>
      </c>
      <c r="BH88" s="267" t="str">
        <f t="shared" ca="1" si="25"/>
        <v/>
      </c>
      <c r="BI88" s="267" t="str">
        <f t="shared" ca="1" si="26"/>
        <v/>
      </c>
      <c r="BJ88" s="267" t="str">
        <f t="shared" ca="1" si="27"/>
        <v/>
      </c>
      <c r="BK88" s="267" t="str">
        <f t="shared" ca="1" si="28"/>
        <v/>
      </c>
      <c r="BL88" s="229" t="str">
        <f t="shared" ca="1" si="29"/>
        <v/>
      </c>
    </row>
    <row r="89" spans="1:64" ht="15" customHeight="1">
      <c r="A89" s="692" t="str">
        <f>$BA89&amp;"."&amp;$BB89&amp;"."&amp;$BC89&amp;"."</f>
        <v>4.2.3.</v>
      </c>
      <c r="B89" s="693"/>
      <c r="C89" s="693"/>
      <c r="D89" s="693"/>
      <c r="E89" s="39" t="s">
        <v>113</v>
      </c>
      <c r="G89" s="39"/>
      <c r="H89" s="39"/>
      <c r="I89" s="39"/>
      <c r="J89" s="39"/>
      <c r="K89" s="39"/>
      <c r="L89" s="39"/>
      <c r="M89" s="39"/>
      <c r="N89" s="39"/>
      <c r="O89" s="39"/>
      <c r="P89" s="39"/>
      <c r="Q89" s="39"/>
      <c r="R89" s="39"/>
      <c r="T89" s="39"/>
      <c r="U89" s="39"/>
      <c r="V89" s="39"/>
      <c r="W89" s="39"/>
      <c r="X89" s="39"/>
      <c r="Y89" s="39"/>
      <c r="Z89" s="39"/>
      <c r="AB89" s="39"/>
      <c r="AC89" s="39"/>
      <c r="AD89" s="102"/>
      <c r="AE89" s="102"/>
      <c r="AF89" s="102"/>
      <c r="AG89" s="102"/>
      <c r="AH89" s="102"/>
      <c r="AI89" s="102"/>
      <c r="AJ89" s="102"/>
      <c r="AK89" s="102"/>
      <c r="AL89" s="102"/>
      <c r="AM89" s="102"/>
      <c r="AN89" s="102"/>
      <c r="AO89" s="102"/>
      <c r="AP89" s="102"/>
      <c r="AQ89" s="102"/>
      <c r="AR89" s="102"/>
      <c r="AS89" s="102"/>
      <c r="AT89" s="102"/>
      <c r="AU89" s="102"/>
      <c r="AV89" s="102"/>
      <c r="AW89" s="102"/>
      <c r="AX89" s="17"/>
      <c r="AY89" s="47"/>
      <c r="AZ89" s="21"/>
      <c r="BA89" s="201">
        <f t="shared" si="21"/>
        <v>4</v>
      </c>
      <c r="BB89" s="32">
        <f t="shared" si="30"/>
        <v>2</v>
      </c>
      <c r="BC89" s="195">
        <f>BC88+1</f>
        <v>3</v>
      </c>
      <c r="BD89" s="32"/>
      <c r="BG89" s="228" t="str">
        <f t="shared" ca="1" si="24"/>
        <v/>
      </c>
      <c r="BH89" s="267" t="str">
        <f t="shared" ca="1" si="25"/>
        <v/>
      </c>
      <c r="BI89" s="267" t="str">
        <f t="shared" ca="1" si="26"/>
        <v/>
      </c>
      <c r="BJ89" s="267" t="str">
        <f t="shared" ca="1" si="27"/>
        <v/>
      </c>
      <c r="BK89" s="267" t="str">
        <f t="shared" ca="1" si="28"/>
        <v/>
      </c>
      <c r="BL89" s="229" t="str">
        <f t="shared" ca="1" si="29"/>
        <v/>
      </c>
    </row>
    <row r="90" spans="1:64" ht="15" customHeight="1">
      <c r="A90" s="692" t="str">
        <f>$BA90&amp;"."&amp;$BB90&amp;"."&amp;$BC90&amp;"."</f>
        <v>4.2.4.</v>
      </c>
      <c r="B90" s="693"/>
      <c r="C90" s="693"/>
      <c r="D90" s="693"/>
      <c r="E90" s="39" t="s">
        <v>114</v>
      </c>
      <c r="G90" s="39"/>
      <c r="H90" s="39"/>
      <c r="I90" s="39"/>
      <c r="J90" s="39"/>
      <c r="K90" s="39"/>
      <c r="L90" s="39"/>
      <c r="M90" s="39"/>
      <c r="N90" s="39"/>
      <c r="O90" s="39"/>
      <c r="P90" s="39"/>
      <c r="Q90" s="39"/>
      <c r="R90" s="39"/>
      <c r="T90" s="39"/>
      <c r="U90" s="39"/>
      <c r="V90" s="39"/>
      <c r="W90" s="39"/>
      <c r="X90" s="39"/>
      <c r="Y90" s="39"/>
      <c r="Z90" s="39"/>
      <c r="AB90" s="39"/>
      <c r="AC90" s="39"/>
      <c r="AD90" s="102"/>
      <c r="AE90" s="102"/>
      <c r="AF90" s="102"/>
      <c r="AG90" s="102"/>
      <c r="AH90" s="102"/>
      <c r="AI90" s="102"/>
      <c r="AJ90" s="102"/>
      <c r="AK90" s="102"/>
      <c r="AL90" s="102"/>
      <c r="AM90" s="102"/>
      <c r="AN90" s="102"/>
      <c r="AO90" s="102"/>
      <c r="AP90" s="102"/>
      <c r="AQ90" s="102"/>
      <c r="AR90" s="102"/>
      <c r="AS90" s="102"/>
      <c r="AT90" s="102"/>
      <c r="AU90" s="102"/>
      <c r="AV90" s="102"/>
      <c r="AW90" s="102"/>
      <c r="AX90" s="17"/>
      <c r="AY90" s="47"/>
      <c r="AZ90" s="21"/>
      <c r="BA90" s="201">
        <f t="shared" si="21"/>
        <v>4</v>
      </c>
      <c r="BB90" s="32">
        <f t="shared" si="30"/>
        <v>2</v>
      </c>
      <c r="BC90" s="195">
        <f>BC89+1</f>
        <v>4</v>
      </c>
      <c r="BD90" s="32"/>
      <c r="BG90" s="228" t="str">
        <f t="shared" ca="1" si="24"/>
        <v/>
      </c>
      <c r="BH90" s="267" t="str">
        <f t="shared" ca="1" si="25"/>
        <v/>
      </c>
      <c r="BI90" s="267" t="str">
        <f t="shared" ca="1" si="26"/>
        <v/>
      </c>
      <c r="BJ90" s="267" t="str">
        <f t="shared" ca="1" si="27"/>
        <v/>
      </c>
      <c r="BK90" s="267" t="str">
        <f t="shared" ca="1" si="28"/>
        <v/>
      </c>
      <c r="BL90" s="229" t="str">
        <f t="shared" ca="1" si="29"/>
        <v/>
      </c>
    </row>
    <row r="91" spans="1:64" ht="15" customHeight="1">
      <c r="A91" s="692" t="str">
        <f>$BA91&amp;"."&amp;$BB91&amp;"."&amp;$BC91&amp;"."</f>
        <v>4.2.5.</v>
      </c>
      <c r="B91" s="693"/>
      <c r="C91" s="693"/>
      <c r="D91" s="693"/>
      <c r="E91" s="39" t="s">
        <v>115</v>
      </c>
      <c r="G91" s="39"/>
      <c r="H91" s="39"/>
      <c r="I91" s="39"/>
      <c r="J91" s="39"/>
      <c r="K91" s="39"/>
      <c r="L91" s="39"/>
      <c r="M91" s="39"/>
      <c r="N91" s="39"/>
      <c r="O91" s="39"/>
      <c r="P91" s="39"/>
      <c r="Q91" s="39"/>
      <c r="R91" s="39"/>
      <c r="T91" s="39"/>
      <c r="U91" s="39"/>
      <c r="V91" s="39"/>
      <c r="W91" s="39"/>
      <c r="X91" s="39"/>
      <c r="Y91" s="39"/>
      <c r="Z91" s="39"/>
      <c r="AB91" s="39"/>
      <c r="AC91" s="39"/>
      <c r="AD91" s="102"/>
      <c r="AE91" s="102"/>
      <c r="AF91" s="102"/>
      <c r="AG91" s="102"/>
      <c r="AH91" s="102"/>
      <c r="AI91" s="102"/>
      <c r="AJ91" s="102"/>
      <c r="AK91" s="102"/>
      <c r="AL91" s="102"/>
      <c r="AM91" s="102"/>
      <c r="AN91" s="102"/>
      <c r="AO91" s="102"/>
      <c r="AP91" s="102"/>
      <c r="AQ91" s="102"/>
      <c r="AR91" s="102"/>
      <c r="AS91" s="102"/>
      <c r="AT91" s="102"/>
      <c r="AU91" s="102"/>
      <c r="AV91" s="102"/>
      <c r="AW91" s="102"/>
      <c r="AX91" s="17"/>
      <c r="AY91" s="47"/>
      <c r="AZ91" s="21"/>
      <c r="BA91" s="201">
        <f t="shared" si="21"/>
        <v>4</v>
      </c>
      <c r="BB91" s="32">
        <f t="shared" si="30"/>
        <v>2</v>
      </c>
      <c r="BC91" s="195">
        <f>BC90+1</f>
        <v>5</v>
      </c>
      <c r="BD91" s="32"/>
      <c r="BG91" s="228" t="str">
        <f t="shared" ca="1" si="24"/>
        <v/>
      </c>
      <c r="BH91" s="267" t="str">
        <f t="shared" ca="1" si="25"/>
        <v/>
      </c>
      <c r="BI91" s="267" t="str">
        <f t="shared" ca="1" si="26"/>
        <v/>
      </c>
      <c r="BJ91" s="267" t="str">
        <f t="shared" ca="1" si="27"/>
        <v/>
      </c>
      <c r="BK91" s="267" t="str">
        <f t="shared" ca="1" si="28"/>
        <v/>
      </c>
      <c r="BL91" s="229" t="str">
        <f t="shared" ca="1" si="29"/>
        <v/>
      </c>
    </row>
    <row r="92" spans="1:64" ht="15" customHeight="1">
      <c r="A92" s="691" t="str">
        <f>$BA92&amp;"."</f>
        <v>5.</v>
      </c>
      <c r="B92" s="691"/>
      <c r="C92" s="28" t="str">
        <f>VLOOKUP($BA92,機能一覧!$B$5:$P$33,9,FALSE)</f>
        <v>金型保守計画管理</v>
      </c>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102"/>
      <c r="AE92" s="102"/>
      <c r="AF92" s="102"/>
      <c r="AG92" s="102"/>
      <c r="AH92" s="102"/>
      <c r="AI92" s="102"/>
      <c r="AJ92" s="102"/>
      <c r="AK92" s="102"/>
      <c r="AL92" s="102"/>
      <c r="AM92" s="102"/>
      <c r="AN92" s="102"/>
      <c r="AO92" s="102"/>
      <c r="AP92" s="102"/>
      <c r="AQ92" s="102"/>
      <c r="AR92" s="102"/>
      <c r="AS92" s="102"/>
      <c r="AT92" s="102"/>
      <c r="AU92" s="102"/>
      <c r="AV92" s="102"/>
      <c r="AW92" s="102"/>
      <c r="AX92" s="17"/>
      <c r="AY92" s="47"/>
      <c r="AZ92" s="21"/>
      <c r="BA92" s="195">
        <f>BA91+1</f>
        <v>5</v>
      </c>
      <c r="BB92" s="32"/>
      <c r="BC92" s="32"/>
      <c r="BD92" s="32"/>
      <c r="BG92" s="228" t="str">
        <f t="shared" ca="1" si="24"/>
        <v/>
      </c>
      <c r="BH92" s="267" t="str">
        <f t="shared" ca="1" si="25"/>
        <v/>
      </c>
      <c r="BI92" s="267" t="str">
        <f t="shared" ca="1" si="26"/>
        <v/>
      </c>
      <c r="BJ92" s="267" t="str">
        <f t="shared" ca="1" si="27"/>
        <v/>
      </c>
      <c r="BK92" s="267" t="str">
        <f t="shared" ca="1" si="28"/>
        <v/>
      </c>
      <c r="BL92" s="229" t="str">
        <f t="shared" ca="1" si="29"/>
        <v/>
      </c>
    </row>
    <row r="93" spans="1:64" ht="15" customHeight="1">
      <c r="A93" s="39"/>
      <c r="B93" s="21"/>
      <c r="C93" s="39" t="s">
        <v>733</v>
      </c>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102"/>
      <c r="AE93" s="102"/>
      <c r="AF93" s="102"/>
      <c r="AG93" s="102"/>
      <c r="AH93" s="102"/>
      <c r="AI93" s="102"/>
      <c r="AJ93" s="102"/>
      <c r="AK93" s="102"/>
      <c r="AL93" s="102"/>
      <c r="AM93" s="102"/>
      <c r="AN93" s="102"/>
      <c r="AO93" s="102"/>
      <c r="AP93" s="102"/>
      <c r="AQ93" s="102"/>
      <c r="AR93" s="102"/>
      <c r="AS93" s="102"/>
      <c r="AT93" s="102"/>
      <c r="AU93" s="102"/>
      <c r="AV93" s="102"/>
      <c r="AW93" s="102"/>
      <c r="AX93" s="17"/>
      <c r="AY93" s="47"/>
      <c r="AZ93" s="21"/>
      <c r="BA93" s="201">
        <f t="shared" ref="BA93:BB108" si="31">BA92</f>
        <v>5</v>
      </c>
      <c r="BB93" s="32"/>
      <c r="BC93" s="32"/>
      <c r="BD93" s="32"/>
      <c r="BG93" s="228" t="str">
        <f t="shared" ca="1" si="24"/>
        <v/>
      </c>
      <c r="BH93" s="267" t="str">
        <f t="shared" ca="1" si="25"/>
        <v/>
      </c>
      <c r="BI93" s="267" t="str">
        <f t="shared" ca="1" si="26"/>
        <v/>
      </c>
      <c r="BJ93" s="267" t="str">
        <f t="shared" ca="1" si="27"/>
        <v/>
      </c>
      <c r="BK93" s="267" t="str">
        <f t="shared" ca="1" si="28"/>
        <v/>
      </c>
      <c r="BL93" s="229" t="str">
        <f t="shared" ca="1" si="29"/>
        <v/>
      </c>
    </row>
    <row r="94" spans="1:64" ht="15" customHeight="1">
      <c r="A94" s="692" t="str">
        <f>BA94&amp;"."&amp;BB94</f>
        <v>5.1</v>
      </c>
      <c r="B94" s="693"/>
      <c r="C94" s="693"/>
      <c r="D94" s="39" t="s">
        <v>42</v>
      </c>
      <c r="E94" s="39"/>
      <c r="F94" s="39"/>
      <c r="G94" s="39"/>
      <c r="H94" s="39"/>
      <c r="I94" s="39"/>
      <c r="J94" s="39"/>
      <c r="K94" s="39"/>
      <c r="L94" s="39"/>
      <c r="M94" s="39"/>
      <c r="N94" s="39"/>
      <c r="O94" s="39"/>
      <c r="P94" s="39"/>
      <c r="Q94" s="39"/>
      <c r="R94" s="39"/>
      <c r="S94" s="39"/>
      <c r="T94" s="39"/>
      <c r="U94" s="39"/>
      <c r="V94" s="39"/>
      <c r="W94" s="39"/>
      <c r="X94" s="39"/>
      <c r="Y94" s="39"/>
      <c r="Z94" s="39"/>
      <c r="AA94" s="39"/>
      <c r="AB94" s="39"/>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7"/>
      <c r="AY94" s="47"/>
      <c r="AZ94" s="21"/>
      <c r="BA94" s="201">
        <f t="shared" si="31"/>
        <v>5</v>
      </c>
      <c r="BB94" s="195">
        <f>BB93+1</f>
        <v>1</v>
      </c>
      <c r="BC94" s="32"/>
      <c r="BD94" s="32"/>
      <c r="BG94" s="228" t="str">
        <f t="shared" ca="1" si="24"/>
        <v/>
      </c>
      <c r="BH94" s="267" t="str">
        <f t="shared" ca="1" si="25"/>
        <v/>
      </c>
      <c r="BI94" s="267" t="str">
        <f t="shared" ca="1" si="26"/>
        <v/>
      </c>
      <c r="BJ94" s="267" t="str">
        <f t="shared" ca="1" si="27"/>
        <v/>
      </c>
      <c r="BK94" s="267" t="str">
        <f t="shared" ca="1" si="28"/>
        <v/>
      </c>
      <c r="BL94" s="229" t="str">
        <f t="shared" ca="1" si="29"/>
        <v/>
      </c>
    </row>
    <row r="95" spans="1:64" ht="15" customHeight="1">
      <c r="A95" s="39"/>
      <c r="B95" s="21"/>
      <c r="C95" s="39"/>
      <c r="D95" s="39" t="s">
        <v>43</v>
      </c>
      <c r="E95" s="39"/>
      <c r="F95" s="39"/>
      <c r="G95" s="39"/>
      <c r="H95" s="39"/>
      <c r="I95" s="39"/>
      <c r="J95" s="39"/>
      <c r="K95" s="39"/>
      <c r="L95" s="39"/>
      <c r="M95" s="39"/>
      <c r="N95" s="39"/>
      <c r="O95" s="39"/>
      <c r="P95" s="39"/>
      <c r="Q95" s="39"/>
      <c r="R95" s="39"/>
      <c r="S95" s="39"/>
      <c r="T95" s="39"/>
      <c r="U95" s="39"/>
      <c r="V95" s="39"/>
      <c r="W95" s="39"/>
      <c r="X95" s="39"/>
      <c r="Y95" s="39"/>
      <c r="Z95" s="39"/>
      <c r="AA95" s="39"/>
      <c r="AB95" s="102"/>
      <c r="AC95" s="102"/>
      <c r="AD95" s="102"/>
      <c r="AE95" s="102"/>
      <c r="AF95" s="102"/>
      <c r="AG95" s="102"/>
      <c r="AH95" s="218" t="s">
        <v>116</v>
      </c>
      <c r="AI95" s="219"/>
      <c r="AJ95" s="102" t="s">
        <v>117</v>
      </c>
      <c r="AK95" s="102"/>
      <c r="AL95" s="102"/>
      <c r="AM95" s="166"/>
      <c r="AN95" s="102" t="s">
        <v>118</v>
      </c>
      <c r="AO95" s="102"/>
      <c r="AP95" s="102"/>
      <c r="AQ95" s="220"/>
      <c r="AR95" s="102" t="s">
        <v>119</v>
      </c>
      <c r="AS95" s="102"/>
      <c r="AT95" s="102"/>
      <c r="AU95" s="221"/>
      <c r="AV95" s="102" t="s">
        <v>120</v>
      </c>
      <c r="AW95" s="102"/>
      <c r="AX95" s="17"/>
      <c r="AY95" s="47"/>
      <c r="AZ95" s="21"/>
      <c r="BA95" s="201">
        <f t="shared" si="31"/>
        <v>5</v>
      </c>
      <c r="BB95" s="32">
        <f t="shared" si="31"/>
        <v>1</v>
      </c>
      <c r="BC95" s="32"/>
      <c r="BD95" s="32"/>
      <c r="BG95" s="228" t="str">
        <f t="shared" ca="1" si="24"/>
        <v/>
      </c>
      <c r="BH95" s="267" t="str">
        <f t="shared" ca="1" si="25"/>
        <v/>
      </c>
      <c r="BI95" s="267" t="str">
        <f t="shared" ca="1" si="26"/>
        <v/>
      </c>
      <c r="BJ95" s="267" t="str">
        <f t="shared" ca="1" si="27"/>
        <v/>
      </c>
      <c r="BK95" s="267" t="str">
        <f t="shared" ca="1" si="28"/>
        <v/>
      </c>
      <c r="BL95" s="229" t="str">
        <f t="shared" ca="1" si="29"/>
        <v/>
      </c>
    </row>
    <row r="96" spans="1:64" ht="15" customHeight="1">
      <c r="A96" s="39"/>
      <c r="B96" s="39"/>
      <c r="C96" s="39"/>
      <c r="D96" s="196" t="s">
        <v>27</v>
      </c>
      <c r="E96" s="165"/>
      <c r="F96" s="163" t="s">
        <v>28</v>
      </c>
      <c r="G96" s="161"/>
      <c r="H96" s="161"/>
      <c r="I96" s="161"/>
      <c r="J96" s="161"/>
      <c r="K96" s="161"/>
      <c r="L96" s="161"/>
      <c r="M96" s="161"/>
      <c r="N96" s="167"/>
      <c r="O96" s="163" t="s">
        <v>29</v>
      </c>
      <c r="P96" s="161"/>
      <c r="Q96" s="167"/>
      <c r="R96" s="163" t="s">
        <v>34</v>
      </c>
      <c r="S96" s="161"/>
      <c r="T96" s="161"/>
      <c r="U96" s="167"/>
      <c r="V96" s="163" t="s">
        <v>47</v>
      </c>
      <c r="W96" s="161"/>
      <c r="X96" s="161"/>
      <c r="Y96" s="161"/>
      <c r="Z96" s="161"/>
      <c r="AA96" s="161"/>
      <c r="AB96" s="161"/>
      <c r="AC96" s="161"/>
      <c r="AD96" s="167"/>
      <c r="AE96" s="197" t="s">
        <v>45</v>
      </c>
      <c r="AF96" s="198"/>
      <c r="AG96" s="198"/>
      <c r="AH96" s="198"/>
      <c r="AI96" s="198"/>
      <c r="AJ96" s="198"/>
      <c r="AK96" s="198"/>
      <c r="AL96" s="198"/>
      <c r="AM96" s="198"/>
      <c r="AN96" s="198"/>
      <c r="AO96" s="198"/>
      <c r="AP96" s="198"/>
      <c r="AQ96" s="198"/>
      <c r="AR96" s="198"/>
      <c r="AS96" s="198"/>
      <c r="AT96" s="198"/>
      <c r="AU96" s="198"/>
      <c r="AV96" s="198"/>
      <c r="AW96" s="199"/>
      <c r="AX96" s="199"/>
      <c r="AY96" s="47"/>
      <c r="AZ96" s="21"/>
      <c r="BA96" s="201">
        <f t="shared" si="31"/>
        <v>5</v>
      </c>
      <c r="BB96" s="32">
        <f t="shared" si="31"/>
        <v>1</v>
      </c>
      <c r="BC96" s="32"/>
      <c r="BD96" s="32"/>
      <c r="BG96" s="228" t="str">
        <f t="shared" ca="1" si="24"/>
        <v/>
      </c>
      <c r="BH96" s="267" t="str">
        <f t="shared" ca="1" si="25"/>
        <v/>
      </c>
      <c r="BI96" s="267" t="str">
        <f t="shared" ca="1" si="26"/>
        <v/>
      </c>
      <c r="BJ96" s="267" t="str">
        <f t="shared" ca="1" si="27"/>
        <v/>
      </c>
      <c r="BK96" s="267" t="str">
        <f t="shared" ca="1" si="28"/>
        <v/>
      </c>
      <c r="BL96" s="229" t="str">
        <f t="shared" ca="1" si="29"/>
        <v/>
      </c>
    </row>
    <row r="97" spans="1:64" ht="15" customHeight="1">
      <c r="A97" s="39"/>
      <c r="B97" s="39"/>
      <c r="C97" s="39"/>
      <c r="D97" s="784">
        <v>1</v>
      </c>
      <c r="E97" s="785"/>
      <c r="F97" s="385" t="s">
        <v>734</v>
      </c>
      <c r="G97" s="386"/>
      <c r="H97" s="386"/>
      <c r="I97" s="386"/>
      <c r="J97" s="386"/>
      <c r="K97" s="386"/>
      <c r="L97" s="386"/>
      <c r="M97" s="386"/>
      <c r="N97" s="382"/>
      <c r="O97" s="385" t="s">
        <v>36</v>
      </c>
      <c r="P97" s="386"/>
      <c r="Q97" s="382"/>
      <c r="R97" s="385" t="s">
        <v>35</v>
      </c>
      <c r="S97" s="386"/>
      <c r="T97" s="386"/>
      <c r="U97" s="382"/>
      <c r="V97" s="385"/>
      <c r="W97" s="386"/>
      <c r="X97" s="386"/>
      <c r="Y97" s="386"/>
      <c r="Z97" s="386"/>
      <c r="AA97" s="386"/>
      <c r="AB97" s="386"/>
      <c r="AC97" s="386"/>
      <c r="AD97" s="382"/>
      <c r="AE97" s="403" t="s">
        <v>735</v>
      </c>
      <c r="AF97" s="393"/>
      <c r="AG97" s="393"/>
      <c r="AH97" s="393"/>
      <c r="AI97" s="393"/>
      <c r="AJ97" s="393"/>
      <c r="AK97" s="393"/>
      <c r="AL97" s="393"/>
      <c r="AM97" s="393"/>
      <c r="AN97" s="393"/>
      <c r="AO97" s="393"/>
      <c r="AP97" s="393"/>
      <c r="AQ97" s="393"/>
      <c r="AR97" s="393"/>
      <c r="AS97" s="393"/>
      <c r="AT97" s="393"/>
      <c r="AU97" s="393"/>
      <c r="AV97" s="393"/>
      <c r="AW97" s="393"/>
      <c r="AX97" s="394"/>
      <c r="AY97" s="47"/>
      <c r="AZ97" s="21"/>
      <c r="BA97" s="201">
        <f t="shared" si="31"/>
        <v>5</v>
      </c>
      <c r="BB97" s="32">
        <f t="shared" si="31"/>
        <v>1</v>
      </c>
      <c r="BC97" s="32"/>
      <c r="BD97" s="32"/>
      <c r="BG97" s="228" t="str">
        <f t="shared" ca="1" si="24"/>
        <v/>
      </c>
      <c r="BH97" s="267" t="str">
        <f t="shared" ca="1" si="25"/>
        <v/>
      </c>
      <c r="BI97" s="267" t="str">
        <f t="shared" ca="1" si="26"/>
        <v/>
      </c>
      <c r="BJ97" s="267" t="str">
        <f t="shared" ca="1" si="27"/>
        <v/>
      </c>
      <c r="BK97" s="267" t="str">
        <f t="shared" ca="1" si="28"/>
        <v/>
      </c>
      <c r="BL97" s="229" t="str">
        <f t="shared" ca="1" si="29"/>
        <v/>
      </c>
    </row>
    <row r="98" spans="1:64" ht="15" customHeight="1">
      <c r="A98" s="39"/>
      <c r="B98" s="39"/>
      <c r="C98" s="39"/>
      <c r="D98" s="778">
        <f>D97+1</f>
        <v>2</v>
      </c>
      <c r="E98" s="779"/>
      <c r="F98" s="387" t="s">
        <v>637</v>
      </c>
      <c r="G98" s="388"/>
      <c r="H98" s="388"/>
      <c r="I98" s="388"/>
      <c r="J98" s="388"/>
      <c r="K98" s="388"/>
      <c r="L98" s="388"/>
      <c r="M98" s="388"/>
      <c r="N98" s="384"/>
      <c r="O98" s="387" t="s">
        <v>36</v>
      </c>
      <c r="P98" s="388"/>
      <c r="Q98" s="384"/>
      <c r="R98" s="387" t="s">
        <v>35</v>
      </c>
      <c r="S98" s="388"/>
      <c r="T98" s="388"/>
      <c r="U98" s="384"/>
      <c r="V98" s="387"/>
      <c r="W98" s="388"/>
      <c r="X98" s="388"/>
      <c r="Y98" s="388"/>
      <c r="Z98" s="388"/>
      <c r="AA98" s="388"/>
      <c r="AB98" s="388"/>
      <c r="AC98" s="388"/>
      <c r="AD98" s="384"/>
      <c r="AE98" s="402" t="s">
        <v>638</v>
      </c>
      <c r="AF98" s="395"/>
      <c r="AG98" s="395"/>
      <c r="AH98" s="395"/>
      <c r="AI98" s="395"/>
      <c r="AJ98" s="395"/>
      <c r="AK98" s="395"/>
      <c r="AL98" s="395"/>
      <c r="AM98" s="395"/>
      <c r="AN98" s="395"/>
      <c r="AO98" s="395"/>
      <c r="AP98" s="395"/>
      <c r="AQ98" s="395"/>
      <c r="AR98" s="395"/>
      <c r="AS98" s="395"/>
      <c r="AT98" s="395"/>
      <c r="AU98" s="395"/>
      <c r="AV98" s="395"/>
      <c r="AW98" s="395"/>
      <c r="AX98" s="396"/>
      <c r="AY98" s="47"/>
      <c r="AZ98" s="21"/>
      <c r="BA98" s="201">
        <f t="shared" si="31"/>
        <v>5</v>
      </c>
      <c r="BB98" s="32">
        <f t="shared" si="31"/>
        <v>1</v>
      </c>
      <c r="BC98" s="32"/>
      <c r="BD98" s="32"/>
      <c r="BG98" s="228" t="str">
        <f t="shared" ca="1" si="24"/>
        <v/>
      </c>
      <c r="BH98" s="267" t="str">
        <f t="shared" ca="1" si="25"/>
        <v/>
      </c>
      <c r="BI98" s="267" t="str">
        <f t="shared" ca="1" si="26"/>
        <v/>
      </c>
      <c r="BJ98" s="267" t="str">
        <f t="shared" ca="1" si="27"/>
        <v/>
      </c>
      <c r="BK98" s="267" t="str">
        <f t="shared" ca="1" si="28"/>
        <v/>
      </c>
      <c r="BL98" s="229" t="str">
        <f t="shared" ca="1" si="29"/>
        <v/>
      </c>
    </row>
    <row r="99" spans="1:64" ht="15" customHeight="1">
      <c r="A99" s="39"/>
      <c r="B99" s="39"/>
      <c r="C99" s="39"/>
      <c r="D99" s="776">
        <f>D98+1</f>
        <v>3</v>
      </c>
      <c r="E99" s="777"/>
      <c r="F99" s="389" t="s">
        <v>27</v>
      </c>
      <c r="G99" s="390"/>
      <c r="H99" s="390"/>
      <c r="I99" s="390"/>
      <c r="J99" s="390"/>
      <c r="K99" s="390"/>
      <c r="L99" s="390"/>
      <c r="M99" s="390"/>
      <c r="N99" s="383"/>
      <c r="O99" s="389" t="s">
        <v>36</v>
      </c>
      <c r="P99" s="390"/>
      <c r="Q99" s="383"/>
      <c r="R99" s="389" t="s">
        <v>41</v>
      </c>
      <c r="S99" s="390"/>
      <c r="T99" s="390"/>
      <c r="U99" s="383"/>
      <c r="V99" s="389" t="s">
        <v>744</v>
      </c>
      <c r="W99" s="390"/>
      <c r="X99" s="390"/>
      <c r="Y99" s="390"/>
      <c r="Z99" s="390"/>
      <c r="AA99" s="390"/>
      <c r="AB99" s="390"/>
      <c r="AC99" s="390"/>
      <c r="AD99" s="383"/>
      <c r="AE99" s="215"/>
      <c r="AF99" s="216"/>
      <c r="AG99" s="216"/>
      <c r="AH99" s="216"/>
      <c r="AI99" s="216"/>
      <c r="AJ99" s="216"/>
      <c r="AK99" s="216"/>
      <c r="AL99" s="216"/>
      <c r="AM99" s="216"/>
      <c r="AN99" s="216"/>
      <c r="AO99" s="216"/>
      <c r="AP99" s="216"/>
      <c r="AQ99" s="216"/>
      <c r="AR99" s="216"/>
      <c r="AS99" s="216"/>
      <c r="AT99" s="216"/>
      <c r="AU99" s="216"/>
      <c r="AV99" s="216"/>
      <c r="AW99" s="216"/>
      <c r="AX99" s="217"/>
      <c r="AY99" s="47"/>
      <c r="AZ99" s="21"/>
      <c r="BA99" s="201">
        <f t="shared" ref="BA99:BB101" si="32">BA98</f>
        <v>5</v>
      </c>
      <c r="BB99" s="32">
        <f t="shared" si="32"/>
        <v>1</v>
      </c>
      <c r="BC99" s="32"/>
      <c r="BD99" s="32"/>
      <c r="BG99" s="228" t="str">
        <f t="shared" ca="1" si="24"/>
        <v/>
      </c>
      <c r="BH99" s="407" t="str">
        <f t="shared" ca="1" si="25"/>
        <v/>
      </c>
      <c r="BI99" s="407" t="str">
        <f t="shared" ca="1" si="26"/>
        <v/>
      </c>
      <c r="BJ99" s="407" t="str">
        <f t="shared" ca="1" si="27"/>
        <v/>
      </c>
      <c r="BK99" s="407" t="str">
        <f t="shared" ca="1" si="28"/>
        <v/>
      </c>
      <c r="BL99" s="229" t="str">
        <f t="shared" ca="1" si="29"/>
        <v/>
      </c>
    </row>
    <row r="100" spans="1:64" ht="15" customHeight="1">
      <c r="A100" s="39"/>
      <c r="B100" s="39"/>
      <c r="C100" s="39"/>
      <c r="D100" s="776">
        <f>D99+1</f>
        <v>4</v>
      </c>
      <c r="E100" s="777"/>
      <c r="F100" s="389" t="s">
        <v>30</v>
      </c>
      <c r="G100" s="390"/>
      <c r="H100" s="390"/>
      <c r="I100" s="390"/>
      <c r="J100" s="390"/>
      <c r="K100" s="390"/>
      <c r="L100" s="390"/>
      <c r="M100" s="390"/>
      <c r="N100" s="383"/>
      <c r="O100" s="389" t="s">
        <v>36</v>
      </c>
      <c r="P100" s="390"/>
      <c r="Q100" s="383"/>
      <c r="R100" s="389" t="s">
        <v>41</v>
      </c>
      <c r="S100" s="390"/>
      <c r="T100" s="390"/>
      <c r="U100" s="383"/>
      <c r="V100" s="389" t="s">
        <v>744</v>
      </c>
      <c r="W100" s="390"/>
      <c r="X100" s="390"/>
      <c r="Y100" s="390"/>
      <c r="Z100" s="390"/>
      <c r="AA100" s="390"/>
      <c r="AB100" s="390"/>
      <c r="AC100" s="390"/>
      <c r="AD100" s="383"/>
      <c r="AE100" s="215"/>
      <c r="AF100" s="216"/>
      <c r="AG100" s="216"/>
      <c r="AH100" s="216"/>
      <c r="AI100" s="216"/>
      <c r="AJ100" s="216"/>
      <c r="AK100" s="216"/>
      <c r="AL100" s="216"/>
      <c r="AM100" s="216"/>
      <c r="AN100" s="216"/>
      <c r="AO100" s="216"/>
      <c r="AP100" s="216"/>
      <c r="AQ100" s="216"/>
      <c r="AR100" s="216"/>
      <c r="AS100" s="216"/>
      <c r="AT100" s="216"/>
      <c r="AU100" s="216"/>
      <c r="AV100" s="216"/>
      <c r="AW100" s="216"/>
      <c r="AX100" s="217"/>
      <c r="AY100" s="47"/>
      <c r="AZ100" s="21"/>
      <c r="BA100" s="201">
        <f t="shared" si="32"/>
        <v>5</v>
      </c>
      <c r="BB100" s="32">
        <f t="shared" si="32"/>
        <v>1</v>
      </c>
      <c r="BC100" s="32"/>
      <c r="BD100" s="32"/>
      <c r="BG100" s="228" t="str">
        <f t="shared" ca="1" si="24"/>
        <v/>
      </c>
      <c r="BH100" s="407" t="str">
        <f t="shared" ca="1" si="25"/>
        <v/>
      </c>
      <c r="BI100" s="407" t="str">
        <f t="shared" ca="1" si="26"/>
        <v/>
      </c>
      <c r="BJ100" s="407" t="str">
        <f t="shared" ca="1" si="27"/>
        <v/>
      </c>
      <c r="BK100" s="407" t="str">
        <f t="shared" ca="1" si="28"/>
        <v/>
      </c>
      <c r="BL100" s="229" t="str">
        <f t="shared" ca="1" si="29"/>
        <v/>
      </c>
    </row>
    <row r="101" spans="1:64" ht="15" customHeight="1">
      <c r="A101" s="39"/>
      <c r="B101" s="39"/>
      <c r="C101" s="39"/>
      <c r="D101" s="776">
        <f>D100+1</f>
        <v>5</v>
      </c>
      <c r="E101" s="777"/>
      <c r="F101" s="186" t="s">
        <v>31</v>
      </c>
      <c r="G101" s="187"/>
      <c r="H101" s="187"/>
      <c r="I101" s="187"/>
      <c r="J101" s="187"/>
      <c r="K101" s="187"/>
      <c r="L101" s="187"/>
      <c r="M101" s="187"/>
      <c r="N101" s="188"/>
      <c r="O101" s="186" t="s">
        <v>36</v>
      </c>
      <c r="P101" s="187"/>
      <c r="Q101" s="188"/>
      <c r="R101" s="186" t="s">
        <v>41</v>
      </c>
      <c r="S101" s="187"/>
      <c r="T101" s="187"/>
      <c r="U101" s="188"/>
      <c r="V101" s="186" t="s">
        <v>744</v>
      </c>
      <c r="W101" s="187"/>
      <c r="X101" s="187"/>
      <c r="Y101" s="187"/>
      <c r="Z101" s="187"/>
      <c r="AA101" s="187"/>
      <c r="AB101" s="187"/>
      <c r="AC101" s="187"/>
      <c r="AD101" s="188"/>
      <c r="AE101" s="189"/>
      <c r="AF101" s="190"/>
      <c r="AG101" s="190"/>
      <c r="AH101" s="190"/>
      <c r="AI101" s="190"/>
      <c r="AJ101" s="190"/>
      <c r="AK101" s="190"/>
      <c r="AL101" s="101"/>
      <c r="AM101" s="101"/>
      <c r="AN101" s="101"/>
      <c r="AO101" s="101"/>
      <c r="AP101" s="101"/>
      <c r="AQ101" s="101"/>
      <c r="AR101" s="101"/>
      <c r="AS101" s="101"/>
      <c r="AT101" s="101"/>
      <c r="AU101" s="190"/>
      <c r="AV101" s="190"/>
      <c r="AW101" s="190"/>
      <c r="AX101" s="191"/>
      <c r="AY101" s="47"/>
      <c r="AZ101" s="21"/>
      <c r="BA101" s="201">
        <f t="shared" si="32"/>
        <v>5</v>
      </c>
      <c r="BB101" s="32">
        <f t="shared" si="32"/>
        <v>1</v>
      </c>
      <c r="BC101" s="32"/>
      <c r="BD101" s="32"/>
      <c r="BG101" s="228" t="str">
        <f t="shared" ca="1" si="24"/>
        <v/>
      </c>
      <c r="BH101" s="267" t="str">
        <f t="shared" ca="1" si="25"/>
        <v/>
      </c>
      <c r="BI101" s="267" t="str">
        <f t="shared" ca="1" si="26"/>
        <v/>
      </c>
      <c r="BJ101" s="267" t="str">
        <f t="shared" ca="1" si="27"/>
        <v/>
      </c>
      <c r="BK101" s="267" t="str">
        <f t="shared" ca="1" si="28"/>
        <v/>
      </c>
      <c r="BL101" s="229" t="str">
        <f t="shared" ca="1" si="29"/>
        <v/>
      </c>
    </row>
    <row r="102" spans="1:64" ht="15" customHeight="1">
      <c r="A102" s="39"/>
      <c r="B102" s="39"/>
      <c r="C102" s="39"/>
      <c r="D102" s="776">
        <f>D101+1</f>
        <v>6</v>
      </c>
      <c r="E102" s="777"/>
      <c r="F102" s="186" t="s">
        <v>85</v>
      </c>
      <c r="G102" s="187"/>
      <c r="H102" s="187"/>
      <c r="I102" s="187"/>
      <c r="J102" s="187"/>
      <c r="K102" s="187"/>
      <c r="L102" s="187"/>
      <c r="M102" s="187"/>
      <c r="N102" s="188"/>
      <c r="O102" s="186" t="s">
        <v>36</v>
      </c>
      <c r="P102" s="187"/>
      <c r="Q102" s="188"/>
      <c r="R102" s="186" t="s">
        <v>41</v>
      </c>
      <c r="S102" s="187"/>
      <c r="T102" s="187"/>
      <c r="U102" s="188"/>
      <c r="V102" s="186" t="s">
        <v>744</v>
      </c>
      <c r="W102" s="187"/>
      <c r="X102" s="187"/>
      <c r="Y102" s="187"/>
      <c r="Z102" s="187"/>
      <c r="AA102" s="187"/>
      <c r="AB102" s="187"/>
      <c r="AC102" s="187"/>
      <c r="AD102" s="188"/>
      <c r="AE102" s="189"/>
      <c r="AF102" s="190"/>
      <c r="AG102" s="190"/>
      <c r="AH102" s="190"/>
      <c r="AI102" s="190"/>
      <c r="AJ102" s="190"/>
      <c r="AK102" s="190"/>
      <c r="AL102" s="101"/>
      <c r="AM102" s="101"/>
      <c r="AN102" s="101"/>
      <c r="AO102" s="101"/>
      <c r="AP102" s="101"/>
      <c r="AQ102" s="101"/>
      <c r="AR102" s="101"/>
      <c r="AS102" s="101"/>
      <c r="AT102" s="101"/>
      <c r="AU102" s="190"/>
      <c r="AV102" s="190"/>
      <c r="AW102" s="190"/>
      <c r="AX102" s="191"/>
      <c r="AY102" s="55"/>
      <c r="AZ102" s="21"/>
      <c r="BA102" s="201">
        <f t="shared" ref="BA102:BB115" si="33">BA101</f>
        <v>5</v>
      </c>
      <c r="BB102" s="32">
        <f t="shared" si="31"/>
        <v>1</v>
      </c>
      <c r="BC102" s="32"/>
      <c r="BD102" s="32"/>
      <c r="BG102" s="228" t="str">
        <f t="shared" ca="1" si="24"/>
        <v/>
      </c>
      <c r="BH102" s="267" t="str">
        <f t="shared" ca="1" si="25"/>
        <v/>
      </c>
      <c r="BI102" s="267" t="str">
        <f t="shared" ca="1" si="26"/>
        <v/>
      </c>
      <c r="BJ102" s="267" t="str">
        <f t="shared" ca="1" si="27"/>
        <v/>
      </c>
      <c r="BK102" s="267" t="str">
        <f t="shared" ca="1" si="28"/>
        <v/>
      </c>
      <c r="BL102" s="229" t="str">
        <f t="shared" ca="1" si="29"/>
        <v/>
      </c>
    </row>
    <row r="103" spans="1:64" ht="15" customHeight="1">
      <c r="A103" s="39"/>
      <c r="B103" s="39"/>
      <c r="C103" s="39"/>
      <c r="D103" s="776">
        <f t="shared" ref="D103:D115" si="34">D102+1</f>
        <v>7</v>
      </c>
      <c r="E103" s="777"/>
      <c r="F103" s="186" t="s">
        <v>32</v>
      </c>
      <c r="G103" s="187"/>
      <c r="H103" s="187"/>
      <c r="I103" s="187"/>
      <c r="J103" s="187"/>
      <c r="K103" s="187"/>
      <c r="L103" s="187"/>
      <c r="M103" s="187"/>
      <c r="N103" s="188"/>
      <c r="O103" s="186" t="s">
        <v>36</v>
      </c>
      <c r="P103" s="187"/>
      <c r="Q103" s="188"/>
      <c r="R103" s="186" t="s">
        <v>41</v>
      </c>
      <c r="S103" s="187"/>
      <c r="T103" s="187"/>
      <c r="U103" s="188"/>
      <c r="V103" s="186" t="s">
        <v>744</v>
      </c>
      <c r="W103" s="187"/>
      <c r="X103" s="187"/>
      <c r="Y103" s="187"/>
      <c r="Z103" s="187"/>
      <c r="AA103" s="187"/>
      <c r="AB103" s="187"/>
      <c r="AC103" s="187"/>
      <c r="AD103" s="188"/>
      <c r="AE103" s="189"/>
      <c r="AF103" s="190"/>
      <c r="AG103" s="190"/>
      <c r="AH103" s="190"/>
      <c r="AI103" s="190"/>
      <c r="AJ103" s="190"/>
      <c r="AK103" s="190"/>
      <c r="AL103" s="101"/>
      <c r="AM103" s="101"/>
      <c r="AN103" s="101"/>
      <c r="AO103" s="101"/>
      <c r="AP103" s="101"/>
      <c r="AQ103" s="101"/>
      <c r="AR103" s="101"/>
      <c r="AS103" s="101"/>
      <c r="AT103" s="101"/>
      <c r="AU103" s="190"/>
      <c r="AV103" s="190"/>
      <c r="AW103" s="190"/>
      <c r="AX103" s="191"/>
      <c r="AY103" s="47"/>
      <c r="AZ103" s="21"/>
      <c r="BA103" s="201">
        <f t="shared" si="33"/>
        <v>5</v>
      </c>
      <c r="BB103" s="32">
        <f t="shared" si="31"/>
        <v>1</v>
      </c>
      <c r="BC103" s="32"/>
      <c r="BD103" s="32"/>
      <c r="BG103" s="228" t="str">
        <f t="shared" ca="1" si="24"/>
        <v/>
      </c>
      <c r="BH103" s="267" t="str">
        <f t="shared" ca="1" si="25"/>
        <v/>
      </c>
      <c r="BI103" s="267" t="str">
        <f t="shared" ca="1" si="26"/>
        <v/>
      </c>
      <c r="BJ103" s="267" t="str">
        <f t="shared" ca="1" si="27"/>
        <v/>
      </c>
      <c r="BK103" s="267" t="str">
        <f t="shared" ca="1" si="28"/>
        <v/>
      </c>
      <c r="BL103" s="229" t="str">
        <f t="shared" ca="1" si="29"/>
        <v/>
      </c>
    </row>
    <row r="104" spans="1:64" ht="15" customHeight="1">
      <c r="A104" s="39"/>
      <c r="B104" s="39"/>
      <c r="C104" s="40"/>
      <c r="D104" s="776">
        <f t="shared" si="34"/>
        <v>8</v>
      </c>
      <c r="E104" s="777"/>
      <c r="F104" s="186" t="s">
        <v>33</v>
      </c>
      <c r="G104" s="187"/>
      <c r="H104" s="187"/>
      <c r="I104" s="187"/>
      <c r="J104" s="187"/>
      <c r="K104" s="187"/>
      <c r="L104" s="187"/>
      <c r="M104" s="187"/>
      <c r="N104" s="188"/>
      <c r="O104" s="186" t="s">
        <v>36</v>
      </c>
      <c r="P104" s="187"/>
      <c r="Q104" s="188"/>
      <c r="R104" s="186" t="s">
        <v>41</v>
      </c>
      <c r="S104" s="187"/>
      <c r="T104" s="187"/>
      <c r="U104" s="188"/>
      <c r="V104" s="186" t="s">
        <v>744</v>
      </c>
      <c r="W104" s="187"/>
      <c r="X104" s="187"/>
      <c r="Y104" s="187"/>
      <c r="Z104" s="187"/>
      <c r="AA104" s="187"/>
      <c r="AB104" s="187"/>
      <c r="AC104" s="187"/>
      <c r="AD104" s="188"/>
      <c r="AE104" s="189"/>
      <c r="AF104" s="190"/>
      <c r="AG104" s="190"/>
      <c r="AH104" s="190"/>
      <c r="AI104" s="190"/>
      <c r="AJ104" s="190"/>
      <c r="AK104" s="190"/>
      <c r="AL104" s="101"/>
      <c r="AM104" s="101"/>
      <c r="AN104" s="101"/>
      <c r="AO104" s="101"/>
      <c r="AP104" s="101"/>
      <c r="AQ104" s="101"/>
      <c r="AR104" s="101"/>
      <c r="AS104" s="101"/>
      <c r="AT104" s="101"/>
      <c r="AU104" s="190"/>
      <c r="AV104" s="190"/>
      <c r="AW104" s="190"/>
      <c r="AX104" s="191"/>
      <c r="AY104" s="55"/>
      <c r="AZ104" s="21"/>
      <c r="BA104" s="201">
        <f t="shared" si="33"/>
        <v>5</v>
      </c>
      <c r="BB104" s="32">
        <f t="shared" si="31"/>
        <v>1</v>
      </c>
      <c r="BC104" s="32"/>
      <c r="BD104" s="32"/>
      <c r="BG104" s="228" t="str">
        <f t="shared" ca="1" si="24"/>
        <v/>
      </c>
      <c r="BH104" s="267" t="str">
        <f t="shared" ca="1" si="25"/>
        <v/>
      </c>
      <c r="BI104" s="267" t="str">
        <f t="shared" ca="1" si="26"/>
        <v/>
      </c>
      <c r="BJ104" s="267" t="str">
        <f t="shared" ca="1" si="27"/>
        <v/>
      </c>
      <c r="BK104" s="267" t="str">
        <f t="shared" ca="1" si="28"/>
        <v/>
      </c>
      <c r="BL104" s="229" t="str">
        <f t="shared" ca="1" si="29"/>
        <v/>
      </c>
    </row>
    <row r="105" spans="1:64" ht="15" customHeight="1">
      <c r="A105" s="39"/>
      <c r="B105" s="39"/>
      <c r="C105" s="40"/>
      <c r="D105" s="776">
        <f t="shared" si="34"/>
        <v>9</v>
      </c>
      <c r="E105" s="777"/>
      <c r="F105" s="186" t="s">
        <v>611</v>
      </c>
      <c r="G105" s="187"/>
      <c r="H105" s="187"/>
      <c r="I105" s="187"/>
      <c r="J105" s="187"/>
      <c r="K105" s="187"/>
      <c r="L105" s="187"/>
      <c r="M105" s="187"/>
      <c r="N105" s="188"/>
      <c r="O105" s="186" t="s">
        <v>36</v>
      </c>
      <c r="P105" s="187"/>
      <c r="Q105" s="188"/>
      <c r="R105" s="186" t="s">
        <v>41</v>
      </c>
      <c r="S105" s="187"/>
      <c r="T105" s="187"/>
      <c r="U105" s="188"/>
      <c r="V105" s="186" t="s">
        <v>744</v>
      </c>
      <c r="W105" s="187"/>
      <c r="X105" s="187"/>
      <c r="Y105" s="187"/>
      <c r="Z105" s="187"/>
      <c r="AA105" s="187"/>
      <c r="AB105" s="187"/>
      <c r="AC105" s="187"/>
      <c r="AD105" s="188"/>
      <c r="AE105" s="189"/>
      <c r="AF105" s="190"/>
      <c r="AG105" s="190"/>
      <c r="AH105" s="190"/>
      <c r="AI105" s="190"/>
      <c r="AJ105" s="190"/>
      <c r="AK105" s="190"/>
      <c r="AL105" s="101"/>
      <c r="AM105" s="101"/>
      <c r="AN105" s="101"/>
      <c r="AO105" s="101"/>
      <c r="AP105" s="101"/>
      <c r="AQ105" s="101"/>
      <c r="AR105" s="101"/>
      <c r="AS105" s="101"/>
      <c r="AT105" s="101"/>
      <c r="AU105" s="190"/>
      <c r="AV105" s="190"/>
      <c r="AW105" s="190"/>
      <c r="AX105" s="191"/>
      <c r="AY105" s="55"/>
      <c r="AZ105" s="21"/>
      <c r="BA105" s="201">
        <f t="shared" si="33"/>
        <v>5</v>
      </c>
      <c r="BB105" s="32">
        <f t="shared" si="31"/>
        <v>1</v>
      </c>
      <c r="BC105" s="32"/>
      <c r="BD105" s="32"/>
      <c r="BG105" s="228" t="str">
        <f t="shared" ca="1" si="24"/>
        <v/>
      </c>
      <c r="BH105" s="267" t="str">
        <f t="shared" ca="1" si="25"/>
        <v/>
      </c>
      <c r="BI105" s="267" t="str">
        <f t="shared" ca="1" si="26"/>
        <v/>
      </c>
      <c r="BJ105" s="267" t="str">
        <f t="shared" ca="1" si="27"/>
        <v/>
      </c>
      <c r="BK105" s="267" t="str">
        <f t="shared" ca="1" si="28"/>
        <v/>
      </c>
      <c r="BL105" s="229" t="str">
        <f t="shared" ca="1" si="29"/>
        <v/>
      </c>
    </row>
    <row r="106" spans="1:64" ht="15" customHeight="1">
      <c r="A106" s="39"/>
      <c r="B106" s="39"/>
      <c r="C106" s="40"/>
      <c r="D106" s="776">
        <f t="shared" si="34"/>
        <v>10</v>
      </c>
      <c r="E106" s="777"/>
      <c r="F106" s="186" t="s">
        <v>612</v>
      </c>
      <c r="G106" s="187"/>
      <c r="H106" s="187"/>
      <c r="I106" s="187"/>
      <c r="J106" s="187"/>
      <c r="K106" s="187"/>
      <c r="L106" s="187"/>
      <c r="M106" s="187"/>
      <c r="N106" s="188"/>
      <c r="O106" s="186" t="s">
        <v>36</v>
      </c>
      <c r="P106" s="187"/>
      <c r="Q106" s="188"/>
      <c r="R106" s="186" t="s">
        <v>41</v>
      </c>
      <c r="S106" s="187"/>
      <c r="T106" s="187"/>
      <c r="U106" s="188"/>
      <c r="V106" s="186" t="s">
        <v>744</v>
      </c>
      <c r="W106" s="187"/>
      <c r="X106" s="187"/>
      <c r="Y106" s="187"/>
      <c r="Z106" s="187"/>
      <c r="AA106" s="187"/>
      <c r="AB106" s="187"/>
      <c r="AC106" s="187"/>
      <c r="AD106" s="188"/>
      <c r="AE106" s="189"/>
      <c r="AF106" s="190"/>
      <c r="AG106" s="190"/>
      <c r="AH106" s="190"/>
      <c r="AI106" s="190"/>
      <c r="AJ106" s="190"/>
      <c r="AK106" s="190"/>
      <c r="AL106" s="101"/>
      <c r="AM106" s="101"/>
      <c r="AN106" s="101"/>
      <c r="AO106" s="101"/>
      <c r="AP106" s="101"/>
      <c r="AQ106" s="101"/>
      <c r="AR106" s="101"/>
      <c r="AS106" s="101"/>
      <c r="AT106" s="101"/>
      <c r="AU106" s="190"/>
      <c r="AV106" s="190"/>
      <c r="AW106" s="190"/>
      <c r="AX106" s="191"/>
      <c r="AY106" s="55"/>
      <c r="AZ106" s="21"/>
      <c r="BA106" s="201">
        <f t="shared" si="33"/>
        <v>5</v>
      </c>
      <c r="BB106" s="32">
        <f t="shared" si="31"/>
        <v>1</v>
      </c>
      <c r="BC106" s="32"/>
      <c r="BD106" s="32"/>
      <c r="BG106" s="228" t="str">
        <f t="shared" ca="1" si="24"/>
        <v/>
      </c>
      <c r="BH106" s="267" t="str">
        <f t="shared" ca="1" si="25"/>
        <v/>
      </c>
      <c r="BI106" s="267" t="str">
        <f t="shared" ca="1" si="26"/>
        <v/>
      </c>
      <c r="BJ106" s="267" t="str">
        <f t="shared" ca="1" si="27"/>
        <v/>
      </c>
      <c r="BK106" s="267" t="str">
        <f t="shared" ca="1" si="28"/>
        <v/>
      </c>
      <c r="BL106" s="229" t="str">
        <f t="shared" ca="1" si="29"/>
        <v/>
      </c>
    </row>
    <row r="107" spans="1:64" ht="15" customHeight="1">
      <c r="A107" s="39"/>
      <c r="B107" s="39"/>
      <c r="C107" s="39"/>
      <c r="D107" s="778">
        <f t="shared" si="34"/>
        <v>11</v>
      </c>
      <c r="E107" s="779"/>
      <c r="F107" s="363" t="s">
        <v>616</v>
      </c>
      <c r="G107" s="364"/>
      <c r="H107" s="364"/>
      <c r="I107" s="364"/>
      <c r="J107" s="364"/>
      <c r="K107" s="364"/>
      <c r="L107" s="364"/>
      <c r="M107" s="364"/>
      <c r="N107" s="360"/>
      <c r="O107" s="363" t="s">
        <v>36</v>
      </c>
      <c r="P107" s="364"/>
      <c r="Q107" s="360"/>
      <c r="R107" s="363" t="s">
        <v>35</v>
      </c>
      <c r="S107" s="364"/>
      <c r="T107" s="364"/>
      <c r="U107" s="360"/>
      <c r="V107" s="363" t="s">
        <v>744</v>
      </c>
      <c r="W107" s="364"/>
      <c r="X107" s="364"/>
      <c r="Y107" s="364"/>
      <c r="Z107" s="364"/>
      <c r="AA107" s="364"/>
      <c r="AB107" s="364"/>
      <c r="AC107" s="364"/>
      <c r="AD107" s="360"/>
      <c r="AE107" s="379"/>
      <c r="AF107" s="377"/>
      <c r="AG107" s="377"/>
      <c r="AH107" s="377"/>
      <c r="AI107" s="377"/>
      <c r="AJ107" s="377"/>
      <c r="AK107" s="377"/>
      <c r="AL107" s="377"/>
      <c r="AM107" s="377"/>
      <c r="AN107" s="377"/>
      <c r="AO107" s="377"/>
      <c r="AP107" s="377"/>
      <c r="AQ107" s="377"/>
      <c r="AR107" s="377"/>
      <c r="AS107" s="377"/>
      <c r="AT107" s="377"/>
      <c r="AU107" s="377"/>
      <c r="AV107" s="377"/>
      <c r="AW107" s="377"/>
      <c r="AX107" s="378"/>
      <c r="AY107" s="47"/>
      <c r="AZ107" s="21"/>
      <c r="BA107" s="201">
        <f t="shared" si="33"/>
        <v>5</v>
      </c>
      <c r="BB107" s="32">
        <f t="shared" si="31"/>
        <v>1</v>
      </c>
      <c r="BC107" s="28"/>
      <c r="BD107" s="28"/>
      <c r="BE107" s="21"/>
      <c r="BG107" s="228" t="str">
        <f t="shared" ca="1" si="24"/>
        <v/>
      </c>
      <c r="BH107" s="267" t="str">
        <f t="shared" ca="1" si="25"/>
        <v/>
      </c>
      <c r="BI107" s="267" t="str">
        <f t="shared" ca="1" si="26"/>
        <v/>
      </c>
      <c r="BJ107" s="267" t="str">
        <f t="shared" ca="1" si="27"/>
        <v/>
      </c>
      <c r="BK107" s="267" t="str">
        <f t="shared" ca="1" si="28"/>
        <v/>
      </c>
      <c r="BL107" s="229" t="str">
        <f t="shared" ca="1" si="29"/>
        <v/>
      </c>
    </row>
    <row r="108" spans="1:64" ht="15" customHeight="1">
      <c r="A108" s="39"/>
      <c r="B108" s="39"/>
      <c r="C108" s="39"/>
      <c r="D108" s="776">
        <f t="shared" si="34"/>
        <v>12</v>
      </c>
      <c r="E108" s="777"/>
      <c r="F108" s="186" t="s">
        <v>617</v>
      </c>
      <c r="G108" s="187"/>
      <c r="H108" s="187"/>
      <c r="I108" s="187"/>
      <c r="J108" s="187"/>
      <c r="K108" s="187"/>
      <c r="L108" s="187"/>
      <c r="M108" s="187"/>
      <c r="N108" s="188"/>
      <c r="O108" s="186" t="s">
        <v>36</v>
      </c>
      <c r="P108" s="187"/>
      <c r="Q108" s="188"/>
      <c r="R108" s="186" t="s">
        <v>41</v>
      </c>
      <c r="S108" s="187"/>
      <c r="T108" s="187"/>
      <c r="U108" s="188"/>
      <c r="V108" s="186" t="s">
        <v>628</v>
      </c>
      <c r="W108" s="187"/>
      <c r="X108" s="187"/>
      <c r="Y108" s="187"/>
      <c r="Z108" s="187"/>
      <c r="AA108" s="187"/>
      <c r="AB108" s="187"/>
      <c r="AC108" s="187"/>
      <c r="AD108" s="188"/>
      <c r="AE108" s="189"/>
      <c r="AF108" s="190"/>
      <c r="AG108" s="190"/>
      <c r="AH108" s="190"/>
      <c r="AI108" s="190"/>
      <c r="AJ108" s="190"/>
      <c r="AK108" s="190"/>
      <c r="AL108" s="101"/>
      <c r="AM108" s="101"/>
      <c r="AN108" s="101"/>
      <c r="AO108" s="101"/>
      <c r="AP108" s="101"/>
      <c r="AQ108" s="101"/>
      <c r="AR108" s="101"/>
      <c r="AS108" s="101"/>
      <c r="AT108" s="101"/>
      <c r="AU108" s="190"/>
      <c r="AV108" s="190"/>
      <c r="AW108" s="190"/>
      <c r="AX108" s="191"/>
      <c r="AY108" s="47"/>
      <c r="AZ108" s="21"/>
      <c r="BA108" s="201">
        <f t="shared" si="33"/>
        <v>5</v>
      </c>
      <c r="BB108" s="32">
        <f t="shared" si="31"/>
        <v>1</v>
      </c>
      <c r="BC108" s="28"/>
      <c r="BD108" s="28"/>
      <c r="BE108" s="21"/>
      <c r="BG108" s="228" t="str">
        <f t="shared" ca="1" si="24"/>
        <v/>
      </c>
      <c r="BH108" s="267" t="str">
        <f t="shared" ca="1" si="25"/>
        <v/>
      </c>
      <c r="BI108" s="267" t="str">
        <f t="shared" ca="1" si="26"/>
        <v/>
      </c>
      <c r="BJ108" s="267" t="str">
        <f t="shared" ca="1" si="27"/>
        <v/>
      </c>
      <c r="BK108" s="267" t="str">
        <f t="shared" ca="1" si="28"/>
        <v/>
      </c>
      <c r="BL108" s="229" t="str">
        <f t="shared" ca="1" si="29"/>
        <v/>
      </c>
    </row>
    <row r="109" spans="1:64" ht="15" customHeight="1">
      <c r="A109" s="39"/>
      <c r="B109" s="39"/>
      <c r="C109" s="39"/>
      <c r="D109" s="778">
        <f t="shared" si="34"/>
        <v>13</v>
      </c>
      <c r="E109" s="779"/>
      <c r="F109" s="363" t="s">
        <v>613</v>
      </c>
      <c r="G109" s="364"/>
      <c r="H109" s="364"/>
      <c r="I109" s="364"/>
      <c r="J109" s="364"/>
      <c r="K109" s="364"/>
      <c r="L109" s="364"/>
      <c r="M109" s="364"/>
      <c r="N109" s="360"/>
      <c r="O109" s="363" t="s">
        <v>36</v>
      </c>
      <c r="P109" s="364"/>
      <c r="Q109" s="360"/>
      <c r="R109" s="363" t="s">
        <v>35</v>
      </c>
      <c r="S109" s="364"/>
      <c r="T109" s="364"/>
      <c r="U109" s="360"/>
      <c r="V109" s="363" t="s">
        <v>744</v>
      </c>
      <c r="W109" s="364"/>
      <c r="X109" s="364"/>
      <c r="Y109" s="364"/>
      <c r="Z109" s="364"/>
      <c r="AA109" s="364"/>
      <c r="AB109" s="364"/>
      <c r="AC109" s="364"/>
      <c r="AD109" s="360"/>
      <c r="AE109" s="379"/>
      <c r="AF109" s="377"/>
      <c r="AG109" s="377"/>
      <c r="AH109" s="377"/>
      <c r="AI109" s="377"/>
      <c r="AJ109" s="377"/>
      <c r="AK109" s="377"/>
      <c r="AL109" s="377"/>
      <c r="AM109" s="377"/>
      <c r="AN109" s="377"/>
      <c r="AO109" s="377"/>
      <c r="AP109" s="377"/>
      <c r="AQ109" s="377"/>
      <c r="AR109" s="377"/>
      <c r="AS109" s="377"/>
      <c r="AT109" s="377"/>
      <c r="AU109" s="377"/>
      <c r="AV109" s="377"/>
      <c r="AW109" s="377"/>
      <c r="AX109" s="378"/>
      <c r="AY109" s="47"/>
      <c r="AZ109" s="21"/>
      <c r="BA109" s="201">
        <f t="shared" si="33"/>
        <v>5</v>
      </c>
      <c r="BB109" s="32">
        <f t="shared" si="33"/>
        <v>1</v>
      </c>
      <c r="BC109" s="28"/>
      <c r="BD109" s="28"/>
      <c r="BE109" s="21"/>
      <c r="BG109" s="228" t="str">
        <f t="shared" ca="1" si="24"/>
        <v/>
      </c>
      <c r="BH109" s="267" t="str">
        <f t="shared" ca="1" si="25"/>
        <v/>
      </c>
      <c r="BI109" s="267" t="str">
        <f t="shared" ca="1" si="26"/>
        <v/>
      </c>
      <c r="BJ109" s="267" t="str">
        <f t="shared" ca="1" si="27"/>
        <v/>
      </c>
      <c r="BK109" s="267" t="str">
        <f t="shared" ca="1" si="28"/>
        <v/>
      </c>
      <c r="BL109" s="229" t="str">
        <f t="shared" ca="1" si="29"/>
        <v/>
      </c>
    </row>
    <row r="110" spans="1:64" ht="15" customHeight="1">
      <c r="A110" s="39"/>
      <c r="B110" s="39"/>
      <c r="C110" s="39"/>
      <c r="D110" s="776">
        <f t="shared" si="34"/>
        <v>14</v>
      </c>
      <c r="E110" s="777"/>
      <c r="F110" s="365" t="s">
        <v>614</v>
      </c>
      <c r="G110" s="187"/>
      <c r="H110" s="187"/>
      <c r="I110" s="187"/>
      <c r="J110" s="187"/>
      <c r="K110" s="187"/>
      <c r="L110" s="187"/>
      <c r="M110" s="187"/>
      <c r="N110" s="188"/>
      <c r="O110" s="186" t="s">
        <v>36</v>
      </c>
      <c r="P110" s="187"/>
      <c r="Q110" s="188"/>
      <c r="R110" s="186" t="s">
        <v>41</v>
      </c>
      <c r="S110" s="187"/>
      <c r="T110" s="187"/>
      <c r="U110" s="188"/>
      <c r="V110" s="186" t="s">
        <v>628</v>
      </c>
      <c r="W110" s="187"/>
      <c r="X110" s="187"/>
      <c r="Y110" s="187"/>
      <c r="Z110" s="187"/>
      <c r="AA110" s="187"/>
      <c r="AB110" s="187"/>
      <c r="AC110" s="528"/>
      <c r="AD110" s="188"/>
      <c r="AE110" s="189"/>
      <c r="AF110" s="190"/>
      <c r="AG110" s="190"/>
      <c r="AH110" s="190"/>
      <c r="AI110" s="190"/>
      <c r="AJ110" s="190"/>
      <c r="AK110" s="190"/>
      <c r="AL110" s="101"/>
      <c r="AM110" s="101"/>
      <c r="AN110" s="101"/>
      <c r="AO110" s="101"/>
      <c r="AP110" s="101"/>
      <c r="AQ110" s="101"/>
      <c r="AR110" s="101"/>
      <c r="AS110" s="101"/>
      <c r="AT110" s="101"/>
      <c r="AU110" s="190"/>
      <c r="AV110" s="190"/>
      <c r="AW110" s="190"/>
      <c r="AX110" s="191"/>
      <c r="AY110" s="47"/>
      <c r="AZ110" s="21"/>
      <c r="BA110" s="201">
        <f t="shared" si="33"/>
        <v>5</v>
      </c>
      <c r="BB110" s="32">
        <f t="shared" si="33"/>
        <v>1</v>
      </c>
      <c r="BC110" s="28"/>
      <c r="BD110" s="28"/>
      <c r="BE110" s="21"/>
      <c r="BG110" s="228" t="str">
        <f t="shared" ca="1" si="24"/>
        <v/>
      </c>
      <c r="BH110" s="267" t="str">
        <f t="shared" ca="1" si="25"/>
        <v/>
      </c>
      <c r="BI110" s="267" t="str">
        <f t="shared" ca="1" si="26"/>
        <v/>
      </c>
      <c r="BJ110" s="267" t="str">
        <f t="shared" ca="1" si="27"/>
        <v/>
      </c>
      <c r="BK110" s="267" t="str">
        <f t="shared" ca="1" si="28"/>
        <v/>
      </c>
      <c r="BL110" s="229" t="str">
        <f t="shared" ca="1" si="29"/>
        <v/>
      </c>
    </row>
    <row r="111" spans="1:64" ht="15" customHeight="1">
      <c r="A111" s="39"/>
      <c r="B111" s="39"/>
      <c r="C111" s="39"/>
      <c r="D111" s="776">
        <f t="shared" si="34"/>
        <v>15</v>
      </c>
      <c r="E111" s="777"/>
      <c r="F111" s="186" t="s">
        <v>618</v>
      </c>
      <c r="G111" s="187"/>
      <c r="H111" s="187"/>
      <c r="I111" s="187"/>
      <c r="J111" s="187"/>
      <c r="K111" s="187"/>
      <c r="L111" s="187"/>
      <c r="M111" s="187"/>
      <c r="N111" s="188"/>
      <c r="O111" s="186" t="s">
        <v>36</v>
      </c>
      <c r="P111" s="187"/>
      <c r="Q111" s="188"/>
      <c r="R111" s="186" t="s">
        <v>41</v>
      </c>
      <c r="S111" s="187"/>
      <c r="T111" s="187"/>
      <c r="U111" s="188"/>
      <c r="V111" s="186" t="s">
        <v>744</v>
      </c>
      <c r="W111" s="187"/>
      <c r="X111" s="187"/>
      <c r="Y111" s="187"/>
      <c r="Z111" s="187"/>
      <c r="AA111" s="187"/>
      <c r="AB111" s="187"/>
      <c r="AC111" s="187"/>
      <c r="AD111" s="188"/>
      <c r="AE111" s="189"/>
      <c r="AF111" s="190"/>
      <c r="AG111" s="190"/>
      <c r="AH111" s="190"/>
      <c r="AI111" s="190"/>
      <c r="AJ111" s="190"/>
      <c r="AK111" s="190"/>
      <c r="AL111" s="101"/>
      <c r="AM111" s="101"/>
      <c r="AN111" s="101"/>
      <c r="AO111" s="101"/>
      <c r="AP111" s="101"/>
      <c r="AQ111" s="101"/>
      <c r="AR111" s="101"/>
      <c r="AS111" s="101"/>
      <c r="AT111" s="101"/>
      <c r="AU111" s="190"/>
      <c r="AV111" s="190"/>
      <c r="AW111" s="190"/>
      <c r="AX111" s="191"/>
      <c r="AY111" s="47"/>
      <c r="AZ111" s="21"/>
      <c r="BA111" s="201">
        <f t="shared" si="33"/>
        <v>5</v>
      </c>
      <c r="BB111" s="32">
        <f t="shared" si="33"/>
        <v>1</v>
      </c>
      <c r="BC111" s="28"/>
      <c r="BD111" s="28"/>
      <c r="BE111" s="21"/>
      <c r="BG111" s="228" t="str">
        <f t="shared" ca="1" si="24"/>
        <v/>
      </c>
      <c r="BH111" s="267" t="str">
        <f t="shared" ca="1" si="25"/>
        <v/>
      </c>
      <c r="BI111" s="267" t="str">
        <f t="shared" ca="1" si="26"/>
        <v/>
      </c>
      <c r="BJ111" s="267" t="str">
        <f t="shared" ca="1" si="27"/>
        <v/>
      </c>
      <c r="BK111" s="267" t="str">
        <f t="shared" ca="1" si="28"/>
        <v/>
      </c>
      <c r="BL111" s="229" t="str">
        <f t="shared" ca="1" si="29"/>
        <v/>
      </c>
    </row>
    <row r="112" spans="1:64" ht="15" customHeight="1">
      <c r="A112" s="39"/>
      <c r="B112" s="39"/>
      <c r="C112" s="40"/>
      <c r="D112" s="776">
        <f t="shared" si="34"/>
        <v>16</v>
      </c>
      <c r="E112" s="777"/>
      <c r="F112" s="186" t="s">
        <v>619</v>
      </c>
      <c r="G112" s="187"/>
      <c r="H112" s="187"/>
      <c r="I112" s="187"/>
      <c r="J112" s="187"/>
      <c r="K112" s="187"/>
      <c r="L112" s="187"/>
      <c r="M112" s="187"/>
      <c r="N112" s="188"/>
      <c r="O112" s="186" t="s">
        <v>36</v>
      </c>
      <c r="P112" s="187"/>
      <c r="Q112" s="188"/>
      <c r="R112" s="186" t="s">
        <v>41</v>
      </c>
      <c r="S112" s="187"/>
      <c r="T112" s="187"/>
      <c r="U112" s="188"/>
      <c r="V112" s="186" t="s">
        <v>744</v>
      </c>
      <c r="W112" s="187"/>
      <c r="X112" s="187"/>
      <c r="Y112" s="187"/>
      <c r="Z112" s="187"/>
      <c r="AA112" s="187"/>
      <c r="AB112" s="187"/>
      <c r="AC112" s="187"/>
      <c r="AD112" s="188"/>
      <c r="AE112" s="189"/>
      <c r="AF112" s="190"/>
      <c r="AG112" s="190"/>
      <c r="AH112" s="190"/>
      <c r="AI112" s="190"/>
      <c r="AJ112" s="190"/>
      <c r="AK112" s="190"/>
      <c r="AL112" s="101"/>
      <c r="AM112" s="101"/>
      <c r="AN112" s="101"/>
      <c r="AO112" s="101"/>
      <c r="AP112" s="101"/>
      <c r="AQ112" s="101"/>
      <c r="AR112" s="101"/>
      <c r="AS112" s="101"/>
      <c r="AT112" s="101"/>
      <c r="AU112" s="190"/>
      <c r="AV112" s="190"/>
      <c r="AW112" s="190"/>
      <c r="AX112" s="191"/>
      <c r="AY112" s="55"/>
      <c r="AZ112" s="21"/>
      <c r="BA112" s="201">
        <f t="shared" si="33"/>
        <v>5</v>
      </c>
      <c r="BB112" s="32">
        <f t="shared" si="33"/>
        <v>1</v>
      </c>
      <c r="BC112" s="32"/>
      <c r="BD112" s="32"/>
      <c r="BG112" s="228" t="str">
        <f t="shared" ca="1" si="24"/>
        <v/>
      </c>
      <c r="BH112" s="267" t="str">
        <f t="shared" ca="1" si="25"/>
        <v/>
      </c>
      <c r="BI112" s="267" t="str">
        <f t="shared" ca="1" si="26"/>
        <v/>
      </c>
      <c r="BJ112" s="267" t="str">
        <f t="shared" ca="1" si="27"/>
        <v/>
      </c>
      <c r="BK112" s="267" t="str">
        <f t="shared" ca="1" si="28"/>
        <v/>
      </c>
      <c r="BL112" s="229" t="str">
        <f t="shared" ca="1" si="29"/>
        <v/>
      </c>
    </row>
    <row r="113" spans="1:64" ht="15" customHeight="1">
      <c r="A113" s="39"/>
      <c r="B113" s="39"/>
      <c r="C113" s="39"/>
      <c r="D113" s="776">
        <f>D112+1</f>
        <v>17</v>
      </c>
      <c r="E113" s="777"/>
      <c r="F113" s="186" t="s">
        <v>620</v>
      </c>
      <c r="G113" s="187"/>
      <c r="H113" s="187"/>
      <c r="I113" s="187"/>
      <c r="J113" s="187"/>
      <c r="K113" s="187"/>
      <c r="L113" s="187"/>
      <c r="M113" s="187"/>
      <c r="N113" s="188"/>
      <c r="O113" s="186" t="s">
        <v>36</v>
      </c>
      <c r="P113" s="187"/>
      <c r="Q113" s="188"/>
      <c r="R113" s="186" t="s">
        <v>41</v>
      </c>
      <c r="S113" s="187"/>
      <c r="T113" s="187"/>
      <c r="U113" s="188"/>
      <c r="V113" s="186" t="s">
        <v>744</v>
      </c>
      <c r="W113" s="187"/>
      <c r="X113" s="187"/>
      <c r="Y113" s="187"/>
      <c r="Z113" s="187"/>
      <c r="AA113" s="187"/>
      <c r="AB113" s="187"/>
      <c r="AC113" s="187"/>
      <c r="AD113" s="188"/>
      <c r="AE113" s="189"/>
      <c r="AF113" s="190"/>
      <c r="AG113" s="190"/>
      <c r="AH113" s="190"/>
      <c r="AI113" s="190"/>
      <c r="AJ113" s="190"/>
      <c r="AK113" s="190"/>
      <c r="AL113" s="101"/>
      <c r="AM113" s="101"/>
      <c r="AN113" s="101"/>
      <c r="AO113" s="101"/>
      <c r="AP113" s="101"/>
      <c r="AQ113" s="101"/>
      <c r="AR113" s="101"/>
      <c r="AS113" s="101"/>
      <c r="AT113" s="101"/>
      <c r="AU113" s="190"/>
      <c r="AV113" s="190"/>
      <c r="AW113" s="190"/>
      <c r="AX113" s="191"/>
      <c r="AY113" s="47"/>
      <c r="AZ113" s="21"/>
      <c r="BA113" s="201">
        <f t="shared" si="33"/>
        <v>5</v>
      </c>
      <c r="BB113" s="32">
        <f t="shared" si="33"/>
        <v>1</v>
      </c>
      <c r="BC113" s="32"/>
      <c r="BD113" s="32"/>
      <c r="BG113" s="228" t="str">
        <f t="shared" ca="1" si="24"/>
        <v/>
      </c>
      <c r="BH113" s="267" t="str">
        <f t="shared" ca="1" si="25"/>
        <v/>
      </c>
      <c r="BI113" s="267" t="str">
        <f t="shared" ca="1" si="26"/>
        <v/>
      </c>
      <c r="BJ113" s="267" t="str">
        <f t="shared" ca="1" si="27"/>
        <v/>
      </c>
      <c r="BK113" s="267" t="str">
        <f t="shared" ca="1" si="28"/>
        <v/>
      </c>
      <c r="BL113" s="229" t="str">
        <f t="shared" ca="1" si="29"/>
        <v/>
      </c>
    </row>
    <row r="114" spans="1:64" ht="15" customHeight="1">
      <c r="A114" s="39"/>
      <c r="B114" s="39"/>
      <c r="C114" s="39"/>
      <c r="D114" s="780">
        <f>D113+1</f>
        <v>18</v>
      </c>
      <c r="E114" s="781"/>
      <c r="F114" s="94" t="s">
        <v>30</v>
      </c>
      <c r="G114" s="95"/>
      <c r="H114" s="95"/>
      <c r="I114" s="95"/>
      <c r="J114" s="95"/>
      <c r="K114" s="95"/>
      <c r="L114" s="95"/>
      <c r="M114" s="95"/>
      <c r="N114" s="96"/>
      <c r="O114" s="94" t="s">
        <v>36</v>
      </c>
      <c r="P114" s="95"/>
      <c r="Q114" s="96"/>
      <c r="R114" s="94" t="s">
        <v>35</v>
      </c>
      <c r="S114" s="95"/>
      <c r="T114" s="95"/>
      <c r="U114" s="96"/>
      <c r="V114" s="94"/>
      <c r="W114" s="95"/>
      <c r="X114" s="95"/>
      <c r="Y114" s="95"/>
      <c r="Z114" s="95"/>
      <c r="AA114" s="95"/>
      <c r="AB114" s="95"/>
      <c r="AC114" s="95"/>
      <c r="AD114" s="96"/>
      <c r="AE114" s="97"/>
      <c r="AF114" s="98"/>
      <c r="AG114" s="98"/>
      <c r="AH114" s="98"/>
      <c r="AI114" s="98"/>
      <c r="AJ114" s="98"/>
      <c r="AK114" s="98"/>
      <c r="AL114" s="98"/>
      <c r="AM114" s="98"/>
      <c r="AN114" s="98"/>
      <c r="AO114" s="98"/>
      <c r="AP114" s="98"/>
      <c r="AQ114" s="98"/>
      <c r="AR114" s="98"/>
      <c r="AS114" s="98"/>
      <c r="AT114" s="98"/>
      <c r="AU114" s="98"/>
      <c r="AV114" s="98"/>
      <c r="AW114" s="98"/>
      <c r="AX114" s="99"/>
      <c r="AY114" s="47"/>
      <c r="AZ114" s="21"/>
      <c r="BA114" s="201">
        <f t="shared" si="33"/>
        <v>5</v>
      </c>
      <c r="BB114" s="32">
        <f t="shared" si="33"/>
        <v>1</v>
      </c>
      <c r="BC114" s="32"/>
      <c r="BD114" s="32"/>
      <c r="BG114" s="228" t="str">
        <f t="shared" ref="BG114:BG161" ca="1" si="35">IF($BA114&lt;&gt;"",IF(MID(_xlfn.FORMULATEXT($BA114),SEARCH("[",_xlfn.FORMULATEXT($BA114))+1,SEARCH("]",_xlfn.FORMULATEXT($BA114))-(SEARCH("[",_xlfn.FORMULATEXT($BA114))+1))="-1","",1),"")</f>
        <v/>
      </c>
      <c r="BH114" s="267" t="str">
        <f t="shared" ref="BH114:BH161" ca="1" si="36">IF($BB114&lt;&gt;"",IF(MID(_xlfn.FORMULATEXT($BB114),SEARCH("[",_xlfn.FORMULATEXT($BB114))+1,SEARCH("]",_xlfn.FORMULATEXT($BB114))-(SEARCH("[",_xlfn.FORMULATEXT($BB114))+1))="-1","",1),"")</f>
        <v/>
      </c>
      <c r="BI114" s="267" t="str">
        <f t="shared" ref="BI114:BI161" ca="1" si="37">IF($BC114&lt;&gt;"",IF(MID(_xlfn.FORMULATEXT($BC114),SEARCH("[",_xlfn.FORMULATEXT($BC114))+1,SEARCH("]",_xlfn.FORMULATEXT($BC114))-(SEARCH("[",_xlfn.FORMULATEXT($BC114))+1))="-1","",1),"")</f>
        <v/>
      </c>
      <c r="BJ114" s="267" t="str">
        <f t="shared" ref="BJ114:BJ161" ca="1" si="38">IF($BD114&lt;&gt;"",IF(MID(_xlfn.FORMULATEXT($BD114),SEARCH("[",_xlfn.FORMULATEXT($BD114))+1,SEARCH("]",_xlfn.FORMULATEXT($BD114))-(SEARCH("[",_xlfn.FORMULATEXT($BD114))+1))="-1","",1),"")</f>
        <v/>
      </c>
      <c r="BK114" s="267" t="str">
        <f t="shared" ref="BK114:BK161" ca="1" si="39">IF($BE114&lt;&gt;"",IF(MID(_xlfn.FORMULATEXT($BE114),SEARCH("[",_xlfn.FORMULATEXT($BE114))+1,SEARCH("]",_xlfn.FORMULATEXT($BE114))-(SEARCH("[",_xlfn.FORMULATEXT($BE114))+1))="-1","",1),"")</f>
        <v/>
      </c>
      <c r="BL114" s="229" t="str">
        <f t="shared" ref="BL114:BL161" ca="1" si="40">IF($BF114&lt;&gt;"",IF(MID(_xlfn.FORMULATEXT($BF114),SEARCH("[",_xlfn.FORMULATEXT($BF114))+1,SEARCH("]",_xlfn.FORMULATEXT($BF114))-(SEARCH("[",_xlfn.FORMULATEXT($BF114))+1))="-1","",1),"")</f>
        <v/>
      </c>
    </row>
    <row r="115" spans="1:64" ht="15" customHeight="1">
      <c r="A115" s="39"/>
      <c r="B115" s="39"/>
      <c r="C115" s="39"/>
      <c r="D115" s="782">
        <f t="shared" si="34"/>
        <v>19</v>
      </c>
      <c r="E115" s="783"/>
      <c r="F115" s="88" t="s">
        <v>31</v>
      </c>
      <c r="G115" s="89"/>
      <c r="H115" s="89"/>
      <c r="I115" s="89"/>
      <c r="J115" s="89"/>
      <c r="K115" s="89"/>
      <c r="L115" s="89"/>
      <c r="M115" s="89"/>
      <c r="N115" s="90"/>
      <c r="O115" s="88" t="s">
        <v>36</v>
      </c>
      <c r="P115" s="89"/>
      <c r="Q115" s="90"/>
      <c r="R115" s="88" t="s">
        <v>44</v>
      </c>
      <c r="S115" s="89"/>
      <c r="T115" s="89"/>
      <c r="U115" s="90"/>
      <c r="V115" s="88" t="s">
        <v>627</v>
      </c>
      <c r="W115" s="89"/>
      <c r="X115" s="89"/>
      <c r="Y115" s="89"/>
      <c r="Z115" s="89"/>
      <c r="AA115" s="89"/>
      <c r="AB115" s="89"/>
      <c r="AC115" s="89"/>
      <c r="AD115" s="90"/>
      <c r="AE115" s="91"/>
      <c r="AF115" s="92"/>
      <c r="AG115" s="92"/>
      <c r="AH115" s="92"/>
      <c r="AI115" s="92"/>
      <c r="AJ115" s="92"/>
      <c r="AK115" s="92"/>
      <c r="AL115" s="92"/>
      <c r="AM115" s="92"/>
      <c r="AN115" s="92"/>
      <c r="AO115" s="92"/>
      <c r="AP115" s="92"/>
      <c r="AQ115" s="92"/>
      <c r="AR115" s="92"/>
      <c r="AS115" s="92"/>
      <c r="AT115" s="92"/>
      <c r="AU115" s="92"/>
      <c r="AV115" s="92"/>
      <c r="AW115" s="92"/>
      <c r="AX115" s="93"/>
      <c r="AY115" s="47"/>
      <c r="AZ115" s="21"/>
      <c r="BA115" s="201">
        <f t="shared" si="33"/>
        <v>5</v>
      </c>
      <c r="BB115" s="32">
        <f t="shared" si="33"/>
        <v>1</v>
      </c>
      <c r="BC115" s="32"/>
      <c r="BD115" s="32"/>
      <c r="BG115" s="228" t="str">
        <f t="shared" ca="1" si="35"/>
        <v/>
      </c>
      <c r="BH115" s="267" t="str">
        <f t="shared" ca="1" si="36"/>
        <v/>
      </c>
      <c r="BI115" s="267" t="str">
        <f t="shared" ca="1" si="37"/>
        <v/>
      </c>
      <c r="BJ115" s="267" t="str">
        <f t="shared" ca="1" si="38"/>
        <v/>
      </c>
      <c r="BK115" s="267" t="str">
        <f t="shared" ca="1" si="39"/>
        <v/>
      </c>
      <c r="BL115" s="229" t="str">
        <f t="shared" ca="1" si="40"/>
        <v/>
      </c>
    </row>
    <row r="116" spans="1:64" ht="15" customHeight="1">
      <c r="A116" s="39"/>
      <c r="B116" s="39"/>
      <c r="C116" s="39"/>
      <c r="D116" s="782">
        <f>D115+1</f>
        <v>20</v>
      </c>
      <c r="E116" s="783"/>
      <c r="F116" s="88" t="s">
        <v>33</v>
      </c>
      <c r="G116" s="89"/>
      <c r="H116" s="89"/>
      <c r="I116" s="89"/>
      <c r="J116" s="89"/>
      <c r="K116" s="89"/>
      <c r="L116" s="89"/>
      <c r="M116" s="89"/>
      <c r="N116" s="90"/>
      <c r="O116" s="88" t="s">
        <v>36</v>
      </c>
      <c r="P116" s="89"/>
      <c r="Q116" s="90"/>
      <c r="R116" s="88" t="s">
        <v>44</v>
      </c>
      <c r="S116" s="89"/>
      <c r="T116" s="89"/>
      <c r="U116" s="90"/>
      <c r="V116" s="88" t="s">
        <v>628</v>
      </c>
      <c r="W116" s="89"/>
      <c r="X116" s="89"/>
      <c r="Y116" s="89"/>
      <c r="Z116" s="89"/>
      <c r="AA116" s="89"/>
      <c r="AB116" s="89"/>
      <c r="AC116" s="89"/>
      <c r="AD116" s="90"/>
      <c r="AE116" s="91"/>
      <c r="AF116" s="92"/>
      <c r="AG116" s="92"/>
      <c r="AH116" s="92"/>
      <c r="AI116" s="92"/>
      <c r="AJ116" s="92"/>
      <c r="AK116" s="92"/>
      <c r="AL116" s="92"/>
      <c r="AM116" s="92"/>
      <c r="AN116" s="92"/>
      <c r="AO116" s="92"/>
      <c r="AP116" s="92"/>
      <c r="AQ116" s="92"/>
      <c r="AR116" s="92"/>
      <c r="AS116" s="92"/>
      <c r="AT116" s="92"/>
      <c r="AU116" s="92"/>
      <c r="AV116" s="92"/>
      <c r="AW116" s="92"/>
      <c r="AX116" s="93"/>
      <c r="AY116" s="47"/>
      <c r="AZ116" s="21"/>
      <c r="BA116" s="201">
        <f t="shared" ref="BA116:BA136" si="41">BA115</f>
        <v>5</v>
      </c>
      <c r="BB116" s="32">
        <f t="shared" ref="BB116:BB136" si="42">BB115</f>
        <v>1</v>
      </c>
      <c r="BC116" s="32"/>
      <c r="BD116" s="32"/>
      <c r="BG116" s="228" t="str">
        <f t="shared" ca="1" si="35"/>
        <v/>
      </c>
      <c r="BH116" s="267" t="str">
        <f t="shared" ca="1" si="36"/>
        <v/>
      </c>
      <c r="BI116" s="267" t="str">
        <f t="shared" ca="1" si="37"/>
        <v/>
      </c>
      <c r="BJ116" s="267" t="str">
        <f t="shared" ca="1" si="38"/>
        <v/>
      </c>
      <c r="BK116" s="267" t="str">
        <f t="shared" ca="1" si="39"/>
        <v/>
      </c>
      <c r="BL116" s="229" t="str">
        <f t="shared" ca="1" si="40"/>
        <v/>
      </c>
    </row>
    <row r="117" spans="1:64" ht="15" customHeight="1">
      <c r="A117" s="39"/>
      <c r="B117" s="39"/>
      <c r="C117" s="39"/>
      <c r="D117" s="790">
        <f>D116+1</f>
        <v>21</v>
      </c>
      <c r="E117" s="791"/>
      <c r="F117" s="180" t="s">
        <v>97</v>
      </c>
      <c r="G117" s="181"/>
      <c r="H117" s="181"/>
      <c r="I117" s="181"/>
      <c r="J117" s="181"/>
      <c r="K117" s="181"/>
      <c r="L117" s="181"/>
      <c r="M117" s="181"/>
      <c r="N117" s="182"/>
      <c r="O117" s="180" t="s">
        <v>36</v>
      </c>
      <c r="P117" s="181"/>
      <c r="Q117" s="182"/>
      <c r="R117" s="180" t="s">
        <v>48</v>
      </c>
      <c r="S117" s="181"/>
      <c r="T117" s="181"/>
      <c r="U117" s="182"/>
      <c r="V117" s="180"/>
      <c r="W117" s="181"/>
      <c r="X117" s="181"/>
      <c r="Y117" s="181"/>
      <c r="Z117" s="181"/>
      <c r="AA117" s="181"/>
      <c r="AB117" s="181"/>
      <c r="AC117" s="181"/>
      <c r="AD117" s="182"/>
      <c r="AE117" s="183"/>
      <c r="AF117" s="184"/>
      <c r="AG117" s="184"/>
      <c r="AH117" s="184"/>
      <c r="AI117" s="184"/>
      <c r="AJ117" s="184"/>
      <c r="AK117" s="184"/>
      <c r="AL117" s="87"/>
      <c r="AM117" s="87"/>
      <c r="AN117" s="87"/>
      <c r="AO117" s="87"/>
      <c r="AP117" s="87"/>
      <c r="AQ117" s="87"/>
      <c r="AR117" s="87"/>
      <c r="AS117" s="87"/>
      <c r="AT117" s="87"/>
      <c r="AU117" s="184"/>
      <c r="AV117" s="184"/>
      <c r="AW117" s="184"/>
      <c r="AX117" s="185"/>
      <c r="AY117" s="55"/>
      <c r="AZ117" s="21"/>
      <c r="BA117" s="201">
        <f t="shared" si="41"/>
        <v>5</v>
      </c>
      <c r="BB117" s="32">
        <f t="shared" si="42"/>
        <v>1</v>
      </c>
      <c r="BC117" s="32"/>
      <c r="BD117" s="32"/>
      <c r="BG117" s="228" t="str">
        <f t="shared" ca="1" si="35"/>
        <v/>
      </c>
      <c r="BH117" s="267" t="str">
        <f t="shared" ca="1" si="36"/>
        <v/>
      </c>
      <c r="BI117" s="267" t="str">
        <f t="shared" ca="1" si="37"/>
        <v/>
      </c>
      <c r="BJ117" s="267" t="str">
        <f t="shared" ca="1" si="38"/>
        <v/>
      </c>
      <c r="BK117" s="267" t="str">
        <f t="shared" ca="1" si="39"/>
        <v/>
      </c>
      <c r="BL117" s="229" t="str">
        <f t="shared" ca="1" si="40"/>
        <v/>
      </c>
    </row>
    <row r="118" spans="1:64" ht="15" customHeight="1">
      <c r="A118" s="39"/>
      <c r="B118" s="39"/>
      <c r="C118" s="39"/>
      <c r="D118" s="774">
        <f>D117+1</f>
        <v>22</v>
      </c>
      <c r="E118" s="775"/>
      <c r="F118" s="168" t="s">
        <v>27</v>
      </c>
      <c r="G118" s="169"/>
      <c r="H118" s="169"/>
      <c r="I118" s="169"/>
      <c r="J118" s="169"/>
      <c r="K118" s="169"/>
      <c r="L118" s="169"/>
      <c r="M118" s="169"/>
      <c r="N118" s="170"/>
      <c r="O118" s="168" t="s">
        <v>36</v>
      </c>
      <c r="P118" s="169"/>
      <c r="Q118" s="170"/>
      <c r="R118" s="168" t="s">
        <v>41</v>
      </c>
      <c r="S118" s="169"/>
      <c r="T118" s="169"/>
      <c r="U118" s="170"/>
      <c r="V118" s="168" t="s">
        <v>744</v>
      </c>
      <c r="W118" s="169"/>
      <c r="X118" s="169"/>
      <c r="Y118" s="169"/>
      <c r="Z118" s="169"/>
      <c r="AA118" s="169"/>
      <c r="AB118" s="169"/>
      <c r="AC118" s="169"/>
      <c r="AD118" s="170"/>
      <c r="AE118" s="171"/>
      <c r="AF118" s="172"/>
      <c r="AG118" s="172"/>
      <c r="AH118" s="172"/>
      <c r="AI118" s="172"/>
      <c r="AJ118" s="172"/>
      <c r="AK118" s="172"/>
      <c r="AL118" s="85"/>
      <c r="AM118" s="85"/>
      <c r="AN118" s="85"/>
      <c r="AO118" s="85"/>
      <c r="AP118" s="85"/>
      <c r="AQ118" s="85"/>
      <c r="AR118" s="85"/>
      <c r="AS118" s="85"/>
      <c r="AT118" s="85"/>
      <c r="AU118" s="172"/>
      <c r="AV118" s="172"/>
      <c r="AW118" s="172"/>
      <c r="AX118" s="173"/>
      <c r="AY118" s="47"/>
      <c r="AZ118" s="21"/>
      <c r="BA118" s="201">
        <f t="shared" si="41"/>
        <v>5</v>
      </c>
      <c r="BB118" s="32">
        <f t="shared" si="42"/>
        <v>1</v>
      </c>
      <c r="BC118" s="32"/>
      <c r="BD118" s="32"/>
      <c r="BG118" s="228" t="str">
        <f t="shared" ca="1" si="35"/>
        <v/>
      </c>
      <c r="BH118" s="267" t="str">
        <f t="shared" ca="1" si="36"/>
        <v/>
      </c>
      <c r="BI118" s="267" t="str">
        <f t="shared" ca="1" si="37"/>
        <v/>
      </c>
      <c r="BJ118" s="267" t="str">
        <f t="shared" ca="1" si="38"/>
        <v/>
      </c>
      <c r="BK118" s="267" t="str">
        <f t="shared" ca="1" si="39"/>
        <v/>
      </c>
      <c r="BL118" s="229" t="str">
        <f t="shared" ca="1" si="40"/>
        <v/>
      </c>
    </row>
    <row r="119" spans="1:64" ht="15" customHeight="1">
      <c r="A119" s="39"/>
      <c r="B119" s="39"/>
      <c r="C119" s="39"/>
      <c r="D119" s="774">
        <f t="shared" ref="D119:D131" si="43">D118+1</f>
        <v>23</v>
      </c>
      <c r="E119" s="775"/>
      <c r="F119" s="168" t="s">
        <v>30</v>
      </c>
      <c r="G119" s="169"/>
      <c r="H119" s="169"/>
      <c r="I119" s="169"/>
      <c r="J119" s="169"/>
      <c r="K119" s="169"/>
      <c r="L119" s="169"/>
      <c r="M119" s="169"/>
      <c r="N119" s="170"/>
      <c r="O119" s="168" t="s">
        <v>36</v>
      </c>
      <c r="P119" s="169"/>
      <c r="Q119" s="170"/>
      <c r="R119" s="168" t="s">
        <v>41</v>
      </c>
      <c r="S119" s="169"/>
      <c r="T119" s="169"/>
      <c r="U119" s="170"/>
      <c r="V119" s="168" t="s">
        <v>744</v>
      </c>
      <c r="W119" s="169"/>
      <c r="X119" s="169"/>
      <c r="Y119" s="169"/>
      <c r="Z119" s="169"/>
      <c r="AA119" s="169"/>
      <c r="AB119" s="169"/>
      <c r="AC119" s="169"/>
      <c r="AD119" s="170"/>
      <c r="AE119" s="171"/>
      <c r="AF119" s="172"/>
      <c r="AG119" s="172"/>
      <c r="AH119" s="172"/>
      <c r="AI119" s="172"/>
      <c r="AJ119" s="172"/>
      <c r="AK119" s="172"/>
      <c r="AL119" s="85"/>
      <c r="AM119" s="85"/>
      <c r="AN119" s="85"/>
      <c r="AO119" s="85"/>
      <c r="AP119" s="85"/>
      <c r="AQ119" s="85"/>
      <c r="AR119" s="85"/>
      <c r="AS119" s="85"/>
      <c r="AT119" s="85"/>
      <c r="AU119" s="172"/>
      <c r="AV119" s="172"/>
      <c r="AW119" s="172"/>
      <c r="AX119" s="173"/>
      <c r="AY119" s="47"/>
      <c r="AZ119" s="21"/>
      <c r="BA119" s="201">
        <f t="shared" si="41"/>
        <v>5</v>
      </c>
      <c r="BB119" s="32">
        <f t="shared" si="42"/>
        <v>1</v>
      </c>
      <c r="BC119" s="32"/>
      <c r="BD119" s="32"/>
      <c r="BG119" s="228" t="str">
        <f t="shared" ca="1" si="35"/>
        <v/>
      </c>
      <c r="BH119" s="267" t="str">
        <f t="shared" ca="1" si="36"/>
        <v/>
      </c>
      <c r="BI119" s="267" t="str">
        <f t="shared" ca="1" si="37"/>
        <v/>
      </c>
      <c r="BJ119" s="267" t="str">
        <f t="shared" ca="1" si="38"/>
        <v/>
      </c>
      <c r="BK119" s="267" t="str">
        <f t="shared" ca="1" si="39"/>
        <v/>
      </c>
      <c r="BL119" s="229" t="str">
        <f t="shared" ca="1" si="40"/>
        <v/>
      </c>
    </row>
    <row r="120" spans="1:64" ht="15" customHeight="1">
      <c r="A120" s="39"/>
      <c r="B120" s="39"/>
      <c r="C120" s="40"/>
      <c r="D120" s="774">
        <f t="shared" si="43"/>
        <v>24</v>
      </c>
      <c r="E120" s="775"/>
      <c r="F120" s="168" t="s">
        <v>31</v>
      </c>
      <c r="G120" s="169"/>
      <c r="H120" s="169"/>
      <c r="I120" s="169"/>
      <c r="J120" s="169"/>
      <c r="K120" s="169"/>
      <c r="L120" s="169"/>
      <c r="M120" s="169"/>
      <c r="N120" s="170"/>
      <c r="O120" s="168" t="s">
        <v>36</v>
      </c>
      <c r="P120" s="169"/>
      <c r="Q120" s="170"/>
      <c r="R120" s="168" t="s">
        <v>41</v>
      </c>
      <c r="S120" s="169"/>
      <c r="T120" s="169"/>
      <c r="U120" s="170"/>
      <c r="V120" s="168" t="s">
        <v>744</v>
      </c>
      <c r="W120" s="169"/>
      <c r="X120" s="169"/>
      <c r="Y120" s="169"/>
      <c r="Z120" s="169"/>
      <c r="AA120" s="169"/>
      <c r="AB120" s="169"/>
      <c r="AC120" s="169"/>
      <c r="AD120" s="170"/>
      <c r="AE120" s="171"/>
      <c r="AF120" s="172"/>
      <c r="AG120" s="172"/>
      <c r="AH120" s="172"/>
      <c r="AI120" s="172"/>
      <c r="AJ120" s="172"/>
      <c r="AK120" s="172"/>
      <c r="AL120" s="85"/>
      <c r="AM120" s="85"/>
      <c r="AN120" s="85"/>
      <c r="AO120" s="85"/>
      <c r="AP120" s="85"/>
      <c r="AQ120" s="85"/>
      <c r="AR120" s="85"/>
      <c r="AS120" s="85"/>
      <c r="AT120" s="85"/>
      <c r="AU120" s="172"/>
      <c r="AV120" s="172"/>
      <c r="AW120" s="172"/>
      <c r="AX120" s="173"/>
      <c r="AY120" s="55"/>
      <c r="AZ120" s="21"/>
      <c r="BA120" s="201">
        <f t="shared" si="41"/>
        <v>5</v>
      </c>
      <c r="BB120" s="32">
        <f t="shared" si="42"/>
        <v>1</v>
      </c>
      <c r="BC120" s="32"/>
      <c r="BD120" s="32"/>
      <c r="BG120" s="228" t="str">
        <f t="shared" ca="1" si="35"/>
        <v/>
      </c>
      <c r="BH120" s="267" t="str">
        <f t="shared" ca="1" si="36"/>
        <v/>
      </c>
      <c r="BI120" s="267" t="str">
        <f t="shared" ca="1" si="37"/>
        <v/>
      </c>
      <c r="BJ120" s="267" t="str">
        <f t="shared" ca="1" si="38"/>
        <v/>
      </c>
      <c r="BK120" s="267" t="str">
        <f t="shared" ca="1" si="39"/>
        <v/>
      </c>
      <c r="BL120" s="229" t="str">
        <f t="shared" ca="1" si="40"/>
        <v/>
      </c>
    </row>
    <row r="121" spans="1:64" ht="15" customHeight="1">
      <c r="A121" s="39"/>
      <c r="B121" s="39"/>
      <c r="C121" s="40"/>
      <c r="D121" s="774">
        <f t="shared" si="43"/>
        <v>25</v>
      </c>
      <c r="E121" s="775"/>
      <c r="F121" s="168" t="s">
        <v>85</v>
      </c>
      <c r="G121" s="169"/>
      <c r="H121" s="169"/>
      <c r="I121" s="169"/>
      <c r="J121" s="169"/>
      <c r="K121" s="169"/>
      <c r="L121" s="169"/>
      <c r="M121" s="169"/>
      <c r="N121" s="170"/>
      <c r="O121" s="168" t="s">
        <v>36</v>
      </c>
      <c r="P121" s="169"/>
      <c r="Q121" s="170"/>
      <c r="R121" s="168" t="s">
        <v>41</v>
      </c>
      <c r="S121" s="169"/>
      <c r="T121" s="169"/>
      <c r="U121" s="170"/>
      <c r="V121" s="168" t="s">
        <v>744</v>
      </c>
      <c r="W121" s="169"/>
      <c r="X121" s="169"/>
      <c r="Y121" s="169"/>
      <c r="Z121" s="169"/>
      <c r="AA121" s="169"/>
      <c r="AB121" s="169"/>
      <c r="AC121" s="169"/>
      <c r="AD121" s="170"/>
      <c r="AE121" s="171"/>
      <c r="AF121" s="172"/>
      <c r="AG121" s="172"/>
      <c r="AH121" s="172"/>
      <c r="AI121" s="172"/>
      <c r="AJ121" s="172"/>
      <c r="AK121" s="172"/>
      <c r="AL121" s="85"/>
      <c r="AM121" s="85"/>
      <c r="AN121" s="85"/>
      <c r="AO121" s="85"/>
      <c r="AP121" s="85"/>
      <c r="AQ121" s="85"/>
      <c r="AR121" s="85"/>
      <c r="AS121" s="85"/>
      <c r="AT121" s="85"/>
      <c r="AU121" s="172"/>
      <c r="AV121" s="172"/>
      <c r="AW121" s="172"/>
      <c r="AX121" s="173"/>
      <c r="AY121" s="55"/>
      <c r="AZ121" s="21"/>
      <c r="BA121" s="201">
        <f t="shared" si="41"/>
        <v>5</v>
      </c>
      <c r="BB121" s="32">
        <f t="shared" si="42"/>
        <v>1</v>
      </c>
      <c r="BC121" s="32"/>
      <c r="BD121" s="32"/>
      <c r="BG121" s="228" t="str">
        <f t="shared" ca="1" si="35"/>
        <v/>
      </c>
      <c r="BH121" s="267" t="str">
        <f t="shared" ca="1" si="36"/>
        <v/>
      </c>
      <c r="BI121" s="267" t="str">
        <f t="shared" ca="1" si="37"/>
        <v/>
      </c>
      <c r="BJ121" s="267" t="str">
        <f t="shared" ca="1" si="38"/>
        <v/>
      </c>
      <c r="BK121" s="267" t="str">
        <f t="shared" ca="1" si="39"/>
        <v/>
      </c>
      <c r="BL121" s="229" t="str">
        <f t="shared" ca="1" si="40"/>
        <v/>
      </c>
    </row>
    <row r="122" spans="1:64" ht="15" customHeight="1">
      <c r="A122" s="39"/>
      <c r="B122" s="39"/>
      <c r="C122" s="39"/>
      <c r="D122" s="774">
        <f t="shared" si="43"/>
        <v>26</v>
      </c>
      <c r="E122" s="775"/>
      <c r="F122" s="168" t="s">
        <v>32</v>
      </c>
      <c r="G122" s="169"/>
      <c r="H122" s="169"/>
      <c r="I122" s="169"/>
      <c r="J122" s="169"/>
      <c r="K122" s="169"/>
      <c r="L122" s="169"/>
      <c r="M122" s="169"/>
      <c r="N122" s="170"/>
      <c r="O122" s="168" t="s">
        <v>36</v>
      </c>
      <c r="P122" s="169"/>
      <c r="Q122" s="170"/>
      <c r="R122" s="168" t="s">
        <v>41</v>
      </c>
      <c r="S122" s="169"/>
      <c r="T122" s="169"/>
      <c r="U122" s="170"/>
      <c r="V122" s="168" t="s">
        <v>744</v>
      </c>
      <c r="W122" s="169"/>
      <c r="X122" s="169"/>
      <c r="Y122" s="169"/>
      <c r="Z122" s="169"/>
      <c r="AA122" s="169"/>
      <c r="AB122" s="169"/>
      <c r="AC122" s="169"/>
      <c r="AD122" s="170"/>
      <c r="AE122" s="171"/>
      <c r="AF122" s="172"/>
      <c r="AG122" s="172"/>
      <c r="AH122" s="172"/>
      <c r="AI122" s="172"/>
      <c r="AJ122" s="172"/>
      <c r="AK122" s="172"/>
      <c r="AL122" s="85"/>
      <c r="AM122" s="85"/>
      <c r="AN122" s="85"/>
      <c r="AO122" s="85"/>
      <c r="AP122" s="85"/>
      <c r="AQ122" s="85"/>
      <c r="AR122" s="85"/>
      <c r="AS122" s="85"/>
      <c r="AT122" s="85"/>
      <c r="AU122" s="172"/>
      <c r="AV122" s="172"/>
      <c r="AW122" s="172"/>
      <c r="AX122" s="173"/>
      <c r="AY122" s="47"/>
      <c r="AZ122" s="21"/>
      <c r="BA122" s="201">
        <f t="shared" si="41"/>
        <v>5</v>
      </c>
      <c r="BB122" s="32">
        <f t="shared" si="42"/>
        <v>1</v>
      </c>
      <c r="BC122" s="32"/>
      <c r="BD122" s="32"/>
      <c r="BG122" s="228" t="str">
        <f t="shared" ca="1" si="35"/>
        <v/>
      </c>
      <c r="BH122" s="267" t="str">
        <f t="shared" ca="1" si="36"/>
        <v/>
      </c>
      <c r="BI122" s="267" t="str">
        <f t="shared" ca="1" si="37"/>
        <v/>
      </c>
      <c r="BJ122" s="267" t="str">
        <f t="shared" ca="1" si="38"/>
        <v/>
      </c>
      <c r="BK122" s="267" t="str">
        <f t="shared" ca="1" si="39"/>
        <v/>
      </c>
      <c r="BL122" s="229" t="str">
        <f t="shared" ca="1" si="40"/>
        <v/>
      </c>
    </row>
    <row r="123" spans="1:64" ht="15" customHeight="1">
      <c r="A123" s="39"/>
      <c r="B123" s="39"/>
      <c r="C123" s="39"/>
      <c r="D123" s="774">
        <f t="shared" si="43"/>
        <v>27</v>
      </c>
      <c r="E123" s="775"/>
      <c r="F123" s="168" t="s">
        <v>33</v>
      </c>
      <c r="G123" s="169"/>
      <c r="H123" s="169"/>
      <c r="I123" s="169"/>
      <c r="J123" s="169"/>
      <c r="K123" s="169"/>
      <c r="L123" s="169"/>
      <c r="M123" s="169"/>
      <c r="N123" s="170"/>
      <c r="O123" s="168" t="s">
        <v>36</v>
      </c>
      <c r="P123" s="169"/>
      <c r="Q123" s="170"/>
      <c r="R123" s="168" t="s">
        <v>41</v>
      </c>
      <c r="S123" s="169"/>
      <c r="T123" s="169"/>
      <c r="U123" s="170"/>
      <c r="V123" s="168" t="s">
        <v>744</v>
      </c>
      <c r="W123" s="169"/>
      <c r="X123" s="169"/>
      <c r="Y123" s="169"/>
      <c r="Z123" s="169"/>
      <c r="AA123" s="169"/>
      <c r="AB123" s="169"/>
      <c r="AC123" s="169"/>
      <c r="AD123" s="170"/>
      <c r="AE123" s="171"/>
      <c r="AF123" s="172"/>
      <c r="AG123" s="172"/>
      <c r="AH123" s="172"/>
      <c r="AI123" s="172"/>
      <c r="AJ123" s="172"/>
      <c r="AK123" s="172"/>
      <c r="AL123" s="85"/>
      <c r="AM123" s="85"/>
      <c r="AN123" s="85"/>
      <c r="AO123" s="85"/>
      <c r="AP123" s="85"/>
      <c r="AQ123" s="85"/>
      <c r="AR123" s="85"/>
      <c r="AS123" s="85"/>
      <c r="AT123" s="85"/>
      <c r="AU123" s="172"/>
      <c r="AV123" s="172"/>
      <c r="AW123" s="172"/>
      <c r="AX123" s="173"/>
      <c r="AY123" s="55"/>
      <c r="AZ123" s="21"/>
      <c r="BA123" s="201">
        <f t="shared" si="41"/>
        <v>5</v>
      </c>
      <c r="BB123" s="32">
        <f t="shared" si="42"/>
        <v>1</v>
      </c>
      <c r="BC123" s="32"/>
      <c r="BD123" s="32"/>
      <c r="BG123" s="228" t="str">
        <f t="shared" ca="1" si="35"/>
        <v/>
      </c>
      <c r="BH123" s="267" t="str">
        <f t="shared" ca="1" si="36"/>
        <v/>
      </c>
      <c r="BI123" s="267" t="str">
        <f t="shared" ca="1" si="37"/>
        <v/>
      </c>
      <c r="BJ123" s="267" t="str">
        <f t="shared" ca="1" si="38"/>
        <v/>
      </c>
      <c r="BK123" s="267" t="str">
        <f t="shared" ca="1" si="39"/>
        <v/>
      </c>
      <c r="BL123" s="229" t="str">
        <f t="shared" ca="1" si="40"/>
        <v/>
      </c>
    </row>
    <row r="124" spans="1:64" ht="15" customHeight="1">
      <c r="A124" s="39"/>
      <c r="B124" s="39"/>
      <c r="C124" s="39"/>
      <c r="D124" s="774">
        <f t="shared" si="43"/>
        <v>28</v>
      </c>
      <c r="E124" s="775"/>
      <c r="F124" s="168" t="s">
        <v>611</v>
      </c>
      <c r="G124" s="169"/>
      <c r="H124" s="169"/>
      <c r="I124" s="169"/>
      <c r="J124" s="169"/>
      <c r="K124" s="169"/>
      <c r="L124" s="169"/>
      <c r="M124" s="169"/>
      <c r="N124" s="170"/>
      <c r="O124" s="168" t="s">
        <v>37</v>
      </c>
      <c r="P124" s="169"/>
      <c r="Q124" s="170"/>
      <c r="R124" s="168" t="s">
        <v>41</v>
      </c>
      <c r="S124" s="169"/>
      <c r="T124" s="169"/>
      <c r="U124" s="170"/>
      <c r="V124" s="168" t="s">
        <v>744</v>
      </c>
      <c r="W124" s="169"/>
      <c r="X124" s="169"/>
      <c r="Y124" s="169"/>
      <c r="Z124" s="169"/>
      <c r="AA124" s="169"/>
      <c r="AB124" s="169"/>
      <c r="AC124" s="169"/>
      <c r="AD124" s="170"/>
      <c r="AE124" s="171"/>
      <c r="AF124" s="172"/>
      <c r="AG124" s="172"/>
      <c r="AH124" s="172"/>
      <c r="AI124" s="172"/>
      <c r="AJ124" s="172"/>
      <c r="AK124" s="172"/>
      <c r="AL124" s="85"/>
      <c r="AM124" s="85"/>
      <c r="AN124" s="85"/>
      <c r="AO124" s="85"/>
      <c r="AP124" s="85"/>
      <c r="AQ124" s="85"/>
      <c r="AR124" s="85"/>
      <c r="AS124" s="85"/>
      <c r="AT124" s="85"/>
      <c r="AU124" s="172"/>
      <c r="AV124" s="172"/>
      <c r="AW124" s="172"/>
      <c r="AX124" s="173"/>
      <c r="AY124" s="55"/>
      <c r="AZ124" s="21"/>
      <c r="BA124" s="201">
        <f t="shared" si="41"/>
        <v>5</v>
      </c>
      <c r="BB124" s="32">
        <f t="shared" si="42"/>
        <v>1</v>
      </c>
      <c r="BC124" s="32"/>
      <c r="BD124" s="32"/>
      <c r="BG124" s="228" t="str">
        <f t="shared" ca="1" si="35"/>
        <v/>
      </c>
      <c r="BH124" s="267" t="str">
        <f t="shared" ca="1" si="36"/>
        <v/>
      </c>
      <c r="BI124" s="267" t="str">
        <f t="shared" ca="1" si="37"/>
        <v/>
      </c>
      <c r="BJ124" s="267" t="str">
        <f t="shared" ca="1" si="38"/>
        <v/>
      </c>
      <c r="BK124" s="267" t="str">
        <f t="shared" ca="1" si="39"/>
        <v/>
      </c>
      <c r="BL124" s="229" t="str">
        <f t="shared" ca="1" si="40"/>
        <v/>
      </c>
    </row>
    <row r="125" spans="1:64" ht="15" customHeight="1">
      <c r="A125" s="39"/>
      <c r="B125" s="39"/>
      <c r="C125" s="39"/>
      <c r="D125" s="774">
        <f t="shared" si="43"/>
        <v>29</v>
      </c>
      <c r="E125" s="775"/>
      <c r="F125" s="168" t="s">
        <v>612</v>
      </c>
      <c r="G125" s="169"/>
      <c r="H125" s="169"/>
      <c r="I125" s="169"/>
      <c r="J125" s="169"/>
      <c r="K125" s="169"/>
      <c r="L125" s="169"/>
      <c r="M125" s="169"/>
      <c r="N125" s="170"/>
      <c r="O125" s="168" t="s">
        <v>36</v>
      </c>
      <c r="P125" s="169"/>
      <c r="Q125" s="170"/>
      <c r="R125" s="168" t="s">
        <v>41</v>
      </c>
      <c r="S125" s="169"/>
      <c r="T125" s="169"/>
      <c r="U125" s="170"/>
      <c r="V125" s="168" t="s">
        <v>744</v>
      </c>
      <c r="W125" s="169"/>
      <c r="X125" s="169"/>
      <c r="Y125" s="169"/>
      <c r="Z125" s="169"/>
      <c r="AA125" s="169"/>
      <c r="AB125" s="169"/>
      <c r="AC125" s="169"/>
      <c r="AD125" s="170"/>
      <c r="AE125" s="171"/>
      <c r="AF125" s="172"/>
      <c r="AG125" s="172"/>
      <c r="AH125" s="172"/>
      <c r="AI125" s="172"/>
      <c r="AJ125" s="172"/>
      <c r="AK125" s="172"/>
      <c r="AL125" s="85"/>
      <c r="AM125" s="85"/>
      <c r="AN125" s="85"/>
      <c r="AO125" s="85"/>
      <c r="AP125" s="85"/>
      <c r="AQ125" s="85"/>
      <c r="AR125" s="85"/>
      <c r="AS125" s="85"/>
      <c r="AT125" s="85"/>
      <c r="AU125" s="172"/>
      <c r="AV125" s="172"/>
      <c r="AW125" s="172"/>
      <c r="AX125" s="173"/>
      <c r="AY125" s="47"/>
      <c r="AZ125" s="21"/>
      <c r="BA125" s="201">
        <f t="shared" si="41"/>
        <v>5</v>
      </c>
      <c r="BB125" s="32">
        <f t="shared" si="42"/>
        <v>1</v>
      </c>
      <c r="BC125" s="32"/>
      <c r="BD125" s="32"/>
      <c r="BG125" s="228" t="str">
        <f t="shared" ca="1" si="35"/>
        <v/>
      </c>
      <c r="BH125" s="267" t="str">
        <f t="shared" ca="1" si="36"/>
        <v/>
      </c>
      <c r="BI125" s="267" t="str">
        <f t="shared" ca="1" si="37"/>
        <v/>
      </c>
      <c r="BJ125" s="267" t="str">
        <f t="shared" ca="1" si="38"/>
        <v/>
      </c>
      <c r="BK125" s="267" t="str">
        <f t="shared" ca="1" si="39"/>
        <v/>
      </c>
      <c r="BL125" s="229" t="str">
        <f t="shared" ca="1" si="40"/>
        <v/>
      </c>
    </row>
    <row r="126" spans="1:64" ht="15" customHeight="1">
      <c r="A126" s="39"/>
      <c r="B126" s="39"/>
      <c r="C126" s="39"/>
      <c r="D126" s="774">
        <f t="shared" si="43"/>
        <v>30</v>
      </c>
      <c r="E126" s="775"/>
      <c r="F126" s="168" t="s">
        <v>616</v>
      </c>
      <c r="G126" s="169"/>
      <c r="H126" s="169"/>
      <c r="I126" s="169"/>
      <c r="J126" s="169"/>
      <c r="K126" s="169"/>
      <c r="L126" s="169"/>
      <c r="M126" s="169"/>
      <c r="N126" s="170"/>
      <c r="O126" s="168" t="s">
        <v>36</v>
      </c>
      <c r="P126" s="169"/>
      <c r="Q126" s="170"/>
      <c r="R126" s="168" t="s">
        <v>41</v>
      </c>
      <c r="S126" s="169"/>
      <c r="T126" s="169"/>
      <c r="U126" s="170"/>
      <c r="V126" s="168" t="s">
        <v>744</v>
      </c>
      <c r="W126" s="169"/>
      <c r="X126" s="169"/>
      <c r="Y126" s="169"/>
      <c r="Z126" s="169"/>
      <c r="AA126" s="169"/>
      <c r="AB126" s="169"/>
      <c r="AC126" s="169"/>
      <c r="AD126" s="170"/>
      <c r="AE126" s="171"/>
      <c r="AF126" s="172"/>
      <c r="AG126" s="172"/>
      <c r="AH126" s="172"/>
      <c r="AI126" s="172"/>
      <c r="AJ126" s="172"/>
      <c r="AK126" s="172"/>
      <c r="AL126" s="85"/>
      <c r="AM126" s="85"/>
      <c r="AN126" s="85"/>
      <c r="AO126" s="85"/>
      <c r="AP126" s="85"/>
      <c r="AQ126" s="85"/>
      <c r="AR126" s="85"/>
      <c r="AS126" s="85"/>
      <c r="AT126" s="85"/>
      <c r="AU126" s="172"/>
      <c r="AV126" s="172"/>
      <c r="AW126" s="172"/>
      <c r="AX126" s="173"/>
      <c r="AY126" s="55"/>
      <c r="AZ126" s="21"/>
      <c r="BA126" s="201">
        <f t="shared" si="41"/>
        <v>5</v>
      </c>
      <c r="BB126" s="32">
        <f t="shared" si="42"/>
        <v>1</v>
      </c>
      <c r="BC126" s="32"/>
      <c r="BD126" s="32"/>
      <c r="BG126" s="228" t="str">
        <f t="shared" ca="1" si="35"/>
        <v/>
      </c>
      <c r="BH126" s="267" t="str">
        <f t="shared" ca="1" si="36"/>
        <v/>
      </c>
      <c r="BI126" s="267" t="str">
        <f t="shared" ca="1" si="37"/>
        <v/>
      </c>
      <c r="BJ126" s="267" t="str">
        <f t="shared" ca="1" si="38"/>
        <v/>
      </c>
      <c r="BK126" s="267" t="str">
        <f t="shared" ca="1" si="39"/>
        <v/>
      </c>
      <c r="BL126" s="229" t="str">
        <f t="shared" ca="1" si="40"/>
        <v/>
      </c>
    </row>
    <row r="127" spans="1:64" ht="15" customHeight="1">
      <c r="A127" s="39"/>
      <c r="B127" s="39"/>
      <c r="C127" s="39"/>
      <c r="D127" s="774">
        <f t="shared" si="43"/>
        <v>31</v>
      </c>
      <c r="E127" s="775"/>
      <c r="F127" s="168" t="s">
        <v>617</v>
      </c>
      <c r="G127" s="169"/>
      <c r="H127" s="169"/>
      <c r="I127" s="169"/>
      <c r="J127" s="169"/>
      <c r="K127" s="169"/>
      <c r="L127" s="169"/>
      <c r="M127" s="169"/>
      <c r="N127" s="170"/>
      <c r="O127" s="168" t="s">
        <v>36</v>
      </c>
      <c r="P127" s="169"/>
      <c r="Q127" s="170"/>
      <c r="R127" s="168" t="s">
        <v>41</v>
      </c>
      <c r="S127" s="169"/>
      <c r="T127" s="169"/>
      <c r="U127" s="170"/>
      <c r="V127" s="168" t="s">
        <v>628</v>
      </c>
      <c r="W127" s="169"/>
      <c r="X127" s="169"/>
      <c r="Y127" s="169"/>
      <c r="Z127" s="169"/>
      <c r="AA127" s="169"/>
      <c r="AB127" s="169"/>
      <c r="AC127" s="169"/>
      <c r="AD127" s="170"/>
      <c r="AE127" s="171"/>
      <c r="AF127" s="172"/>
      <c r="AG127" s="172"/>
      <c r="AH127" s="172"/>
      <c r="AI127" s="172"/>
      <c r="AJ127" s="172"/>
      <c r="AK127" s="172"/>
      <c r="AL127" s="85"/>
      <c r="AM127" s="85"/>
      <c r="AN127" s="85"/>
      <c r="AO127" s="85"/>
      <c r="AP127" s="85"/>
      <c r="AQ127" s="85"/>
      <c r="AR127" s="85"/>
      <c r="AS127" s="85"/>
      <c r="AT127" s="85"/>
      <c r="AU127" s="172"/>
      <c r="AV127" s="172"/>
      <c r="AW127" s="172"/>
      <c r="AX127" s="173"/>
      <c r="AY127" s="47"/>
      <c r="AZ127" s="21"/>
      <c r="BA127" s="201">
        <f t="shared" si="41"/>
        <v>5</v>
      </c>
      <c r="BB127" s="32">
        <f t="shared" si="42"/>
        <v>1</v>
      </c>
      <c r="BC127" s="32"/>
      <c r="BD127" s="32"/>
      <c r="BG127" s="228" t="str">
        <f t="shared" ca="1" si="35"/>
        <v/>
      </c>
      <c r="BH127" s="267" t="str">
        <f t="shared" ca="1" si="36"/>
        <v/>
      </c>
      <c r="BI127" s="267" t="str">
        <f t="shared" ca="1" si="37"/>
        <v/>
      </c>
      <c r="BJ127" s="267" t="str">
        <f t="shared" ca="1" si="38"/>
        <v/>
      </c>
      <c r="BK127" s="267" t="str">
        <f t="shared" ca="1" si="39"/>
        <v/>
      </c>
      <c r="BL127" s="229" t="str">
        <f t="shared" ca="1" si="40"/>
        <v/>
      </c>
    </row>
    <row r="128" spans="1:64" ht="15" customHeight="1">
      <c r="A128" s="39"/>
      <c r="B128" s="39"/>
      <c r="C128" s="39"/>
      <c r="D128" s="774">
        <f t="shared" si="43"/>
        <v>32</v>
      </c>
      <c r="E128" s="775"/>
      <c r="F128" s="168" t="s">
        <v>613</v>
      </c>
      <c r="G128" s="169"/>
      <c r="H128" s="169"/>
      <c r="I128" s="169"/>
      <c r="J128" s="169"/>
      <c r="K128" s="169"/>
      <c r="L128" s="169"/>
      <c r="M128" s="169"/>
      <c r="N128" s="170"/>
      <c r="O128" s="168" t="s">
        <v>36</v>
      </c>
      <c r="P128" s="169"/>
      <c r="Q128" s="170"/>
      <c r="R128" s="168" t="s">
        <v>41</v>
      </c>
      <c r="S128" s="169"/>
      <c r="T128" s="169"/>
      <c r="U128" s="170"/>
      <c r="V128" s="168" t="s">
        <v>744</v>
      </c>
      <c r="W128" s="169"/>
      <c r="X128" s="169"/>
      <c r="Y128" s="169"/>
      <c r="Z128" s="169"/>
      <c r="AA128" s="169"/>
      <c r="AB128" s="169"/>
      <c r="AC128" s="169"/>
      <c r="AD128" s="170"/>
      <c r="AE128" s="171"/>
      <c r="AF128" s="172"/>
      <c r="AG128" s="172"/>
      <c r="AH128" s="172"/>
      <c r="AI128" s="172"/>
      <c r="AJ128" s="172"/>
      <c r="AK128" s="172"/>
      <c r="AL128" s="85"/>
      <c r="AM128" s="85"/>
      <c r="AN128" s="85"/>
      <c r="AO128" s="85"/>
      <c r="AP128" s="85"/>
      <c r="AQ128" s="85"/>
      <c r="AR128" s="85"/>
      <c r="AS128" s="85"/>
      <c r="AT128" s="85"/>
      <c r="AU128" s="172"/>
      <c r="AV128" s="172"/>
      <c r="AW128" s="172"/>
      <c r="AX128" s="173"/>
      <c r="AY128" s="47"/>
      <c r="AZ128" s="21"/>
      <c r="BA128" s="201">
        <f t="shared" si="41"/>
        <v>5</v>
      </c>
      <c r="BB128" s="32">
        <f t="shared" si="42"/>
        <v>1</v>
      </c>
      <c r="BC128" s="32"/>
      <c r="BD128" s="32"/>
      <c r="BG128" s="228" t="str">
        <f t="shared" ca="1" si="35"/>
        <v/>
      </c>
      <c r="BH128" s="267" t="str">
        <f t="shared" ca="1" si="36"/>
        <v/>
      </c>
      <c r="BI128" s="267" t="str">
        <f t="shared" ca="1" si="37"/>
        <v/>
      </c>
      <c r="BJ128" s="267" t="str">
        <f t="shared" ca="1" si="38"/>
        <v/>
      </c>
      <c r="BK128" s="267" t="str">
        <f t="shared" ca="1" si="39"/>
        <v/>
      </c>
      <c r="BL128" s="229" t="str">
        <f t="shared" ca="1" si="40"/>
        <v/>
      </c>
    </row>
    <row r="129" spans="1:64" ht="15" customHeight="1">
      <c r="A129" s="39"/>
      <c r="B129" s="39"/>
      <c r="C129" s="39"/>
      <c r="D129" s="774">
        <f t="shared" si="43"/>
        <v>33</v>
      </c>
      <c r="E129" s="775"/>
      <c r="F129" s="168" t="s">
        <v>614</v>
      </c>
      <c r="G129" s="169"/>
      <c r="H129" s="169"/>
      <c r="I129" s="169"/>
      <c r="J129" s="169"/>
      <c r="K129" s="169"/>
      <c r="L129" s="169"/>
      <c r="M129" s="169"/>
      <c r="N129" s="170"/>
      <c r="O129" s="168" t="s">
        <v>36</v>
      </c>
      <c r="P129" s="169"/>
      <c r="Q129" s="170"/>
      <c r="R129" s="168" t="s">
        <v>41</v>
      </c>
      <c r="S129" s="169"/>
      <c r="T129" s="169"/>
      <c r="U129" s="170"/>
      <c r="V129" s="168" t="s">
        <v>628</v>
      </c>
      <c r="W129" s="169"/>
      <c r="X129" s="169"/>
      <c r="Y129" s="169"/>
      <c r="Z129" s="169"/>
      <c r="AA129" s="169"/>
      <c r="AB129" s="169"/>
      <c r="AC129" s="169"/>
      <c r="AD129" s="170"/>
      <c r="AE129" s="171"/>
      <c r="AF129" s="172"/>
      <c r="AG129" s="172"/>
      <c r="AH129" s="172"/>
      <c r="AI129" s="172"/>
      <c r="AJ129" s="172"/>
      <c r="AK129" s="172"/>
      <c r="AL129" s="85"/>
      <c r="AM129" s="85"/>
      <c r="AN129" s="85"/>
      <c r="AO129" s="85"/>
      <c r="AP129" s="85"/>
      <c r="AQ129" s="85"/>
      <c r="AR129" s="85"/>
      <c r="AS129" s="85"/>
      <c r="AT129" s="85"/>
      <c r="AU129" s="172"/>
      <c r="AV129" s="172"/>
      <c r="AW129" s="172"/>
      <c r="AX129" s="173"/>
      <c r="AY129" s="47"/>
      <c r="AZ129" s="21"/>
      <c r="BA129" s="201">
        <f t="shared" si="41"/>
        <v>5</v>
      </c>
      <c r="BB129" s="32">
        <f t="shared" si="42"/>
        <v>1</v>
      </c>
      <c r="BC129" s="32"/>
      <c r="BD129" s="32"/>
      <c r="BG129" s="228" t="str">
        <f t="shared" ca="1" si="35"/>
        <v/>
      </c>
      <c r="BH129" s="267" t="str">
        <f t="shared" ca="1" si="36"/>
        <v/>
      </c>
      <c r="BI129" s="267" t="str">
        <f t="shared" ca="1" si="37"/>
        <v/>
      </c>
      <c r="BJ129" s="267" t="str">
        <f t="shared" ca="1" si="38"/>
        <v/>
      </c>
      <c r="BK129" s="267" t="str">
        <f t="shared" ca="1" si="39"/>
        <v/>
      </c>
      <c r="BL129" s="229" t="str">
        <f t="shared" ca="1" si="40"/>
        <v/>
      </c>
    </row>
    <row r="130" spans="1:64" ht="15" customHeight="1">
      <c r="A130" s="39"/>
      <c r="B130" s="39"/>
      <c r="C130" s="39"/>
      <c r="D130" s="774">
        <f t="shared" si="43"/>
        <v>34</v>
      </c>
      <c r="E130" s="775"/>
      <c r="F130" s="168" t="s">
        <v>618</v>
      </c>
      <c r="G130" s="169"/>
      <c r="H130" s="169"/>
      <c r="I130" s="169"/>
      <c r="J130" s="169"/>
      <c r="K130" s="169"/>
      <c r="L130" s="169"/>
      <c r="M130" s="169"/>
      <c r="N130" s="170"/>
      <c r="O130" s="168" t="s">
        <v>36</v>
      </c>
      <c r="P130" s="169"/>
      <c r="Q130" s="170"/>
      <c r="R130" s="168" t="s">
        <v>41</v>
      </c>
      <c r="S130" s="169"/>
      <c r="T130" s="169"/>
      <c r="U130" s="170"/>
      <c r="V130" s="168" t="s">
        <v>744</v>
      </c>
      <c r="W130" s="169"/>
      <c r="X130" s="169"/>
      <c r="Y130" s="169"/>
      <c r="Z130" s="169"/>
      <c r="AA130" s="169"/>
      <c r="AB130" s="169"/>
      <c r="AC130" s="169"/>
      <c r="AD130" s="170"/>
      <c r="AE130" s="171"/>
      <c r="AF130" s="172"/>
      <c r="AG130" s="172"/>
      <c r="AH130" s="172"/>
      <c r="AI130" s="172"/>
      <c r="AJ130" s="172"/>
      <c r="AK130" s="172"/>
      <c r="AL130" s="85"/>
      <c r="AM130" s="85"/>
      <c r="AN130" s="85"/>
      <c r="AO130" s="85"/>
      <c r="AP130" s="85"/>
      <c r="AQ130" s="85"/>
      <c r="AR130" s="85"/>
      <c r="AS130" s="85"/>
      <c r="AT130" s="85"/>
      <c r="AU130" s="172"/>
      <c r="AV130" s="172"/>
      <c r="AW130" s="172"/>
      <c r="AX130" s="173"/>
      <c r="AY130" s="55"/>
      <c r="AZ130" s="21"/>
      <c r="BA130" s="201">
        <f t="shared" si="41"/>
        <v>5</v>
      </c>
      <c r="BB130" s="32">
        <f t="shared" si="42"/>
        <v>1</v>
      </c>
      <c r="BC130" s="32"/>
      <c r="BD130" s="32"/>
      <c r="BG130" s="228" t="str">
        <f t="shared" ca="1" si="35"/>
        <v/>
      </c>
      <c r="BH130" s="267" t="str">
        <f t="shared" ca="1" si="36"/>
        <v/>
      </c>
      <c r="BI130" s="267" t="str">
        <f t="shared" ca="1" si="37"/>
        <v/>
      </c>
      <c r="BJ130" s="267" t="str">
        <f t="shared" ca="1" si="38"/>
        <v/>
      </c>
      <c r="BK130" s="267" t="str">
        <f t="shared" ca="1" si="39"/>
        <v/>
      </c>
      <c r="BL130" s="229" t="str">
        <f t="shared" ca="1" si="40"/>
        <v/>
      </c>
    </row>
    <row r="131" spans="1:64" ht="15" customHeight="1">
      <c r="A131" s="39"/>
      <c r="B131" s="39"/>
      <c r="C131" s="40"/>
      <c r="D131" s="774">
        <f t="shared" si="43"/>
        <v>35</v>
      </c>
      <c r="E131" s="775"/>
      <c r="F131" s="168" t="s">
        <v>619</v>
      </c>
      <c r="G131" s="169"/>
      <c r="H131" s="169"/>
      <c r="I131" s="169"/>
      <c r="J131" s="169"/>
      <c r="K131" s="169"/>
      <c r="L131" s="169"/>
      <c r="M131" s="169"/>
      <c r="N131" s="170"/>
      <c r="O131" s="168" t="s">
        <v>36</v>
      </c>
      <c r="P131" s="169"/>
      <c r="Q131" s="170"/>
      <c r="R131" s="168" t="s">
        <v>41</v>
      </c>
      <c r="S131" s="169"/>
      <c r="T131" s="169"/>
      <c r="U131" s="170"/>
      <c r="V131" s="168" t="s">
        <v>744</v>
      </c>
      <c r="W131" s="169"/>
      <c r="X131" s="169"/>
      <c r="Y131" s="169"/>
      <c r="Z131" s="169"/>
      <c r="AA131" s="169"/>
      <c r="AB131" s="169"/>
      <c r="AC131" s="169"/>
      <c r="AD131" s="170"/>
      <c r="AE131" s="171"/>
      <c r="AF131" s="172"/>
      <c r="AG131" s="172"/>
      <c r="AH131" s="172"/>
      <c r="AI131" s="172"/>
      <c r="AJ131" s="172"/>
      <c r="AK131" s="172"/>
      <c r="AL131" s="85"/>
      <c r="AM131" s="85"/>
      <c r="AN131" s="85"/>
      <c r="AO131" s="85"/>
      <c r="AP131" s="85"/>
      <c r="AQ131" s="85"/>
      <c r="AR131" s="85"/>
      <c r="AS131" s="85"/>
      <c r="AT131" s="85"/>
      <c r="AU131" s="172"/>
      <c r="AV131" s="172"/>
      <c r="AW131" s="172"/>
      <c r="AX131" s="173"/>
      <c r="AY131" s="55"/>
      <c r="AZ131" s="21"/>
      <c r="BA131" s="201">
        <f t="shared" si="41"/>
        <v>5</v>
      </c>
      <c r="BB131" s="32">
        <f t="shared" si="42"/>
        <v>1</v>
      </c>
      <c r="BC131" s="32"/>
      <c r="BD131" s="32"/>
      <c r="BG131" s="228" t="str">
        <f t="shared" ca="1" si="35"/>
        <v/>
      </c>
      <c r="BH131" s="267" t="str">
        <f t="shared" ca="1" si="36"/>
        <v/>
      </c>
      <c r="BI131" s="267" t="str">
        <f t="shared" ca="1" si="37"/>
        <v/>
      </c>
      <c r="BJ131" s="267" t="str">
        <f t="shared" ca="1" si="38"/>
        <v/>
      </c>
      <c r="BK131" s="267" t="str">
        <f t="shared" ca="1" si="39"/>
        <v/>
      </c>
      <c r="BL131" s="229" t="str">
        <f t="shared" ca="1" si="40"/>
        <v/>
      </c>
    </row>
    <row r="132" spans="1:64" ht="15" customHeight="1">
      <c r="A132" s="39"/>
      <c r="B132" s="39"/>
      <c r="C132" s="39"/>
      <c r="D132" s="774">
        <f>D131+1</f>
        <v>36</v>
      </c>
      <c r="E132" s="775"/>
      <c r="F132" s="168" t="s">
        <v>620</v>
      </c>
      <c r="G132" s="169"/>
      <c r="H132" s="169"/>
      <c r="I132" s="169"/>
      <c r="J132" s="169"/>
      <c r="K132" s="169"/>
      <c r="L132" s="169"/>
      <c r="M132" s="169"/>
      <c r="N132" s="170"/>
      <c r="O132" s="168" t="s">
        <v>36</v>
      </c>
      <c r="P132" s="169"/>
      <c r="Q132" s="170"/>
      <c r="R132" s="168" t="s">
        <v>41</v>
      </c>
      <c r="S132" s="169"/>
      <c r="T132" s="169"/>
      <c r="U132" s="170"/>
      <c r="V132" s="168" t="s">
        <v>744</v>
      </c>
      <c r="W132" s="169"/>
      <c r="X132" s="169"/>
      <c r="Y132" s="169"/>
      <c r="Z132" s="169"/>
      <c r="AA132" s="169"/>
      <c r="AB132" s="169"/>
      <c r="AC132" s="169"/>
      <c r="AD132" s="170"/>
      <c r="AE132" s="171"/>
      <c r="AF132" s="172"/>
      <c r="AG132" s="172"/>
      <c r="AH132" s="172"/>
      <c r="AI132" s="172"/>
      <c r="AJ132" s="172"/>
      <c r="AK132" s="172"/>
      <c r="AL132" s="85"/>
      <c r="AM132" s="85"/>
      <c r="AN132" s="85"/>
      <c r="AO132" s="85"/>
      <c r="AP132" s="85"/>
      <c r="AQ132" s="85"/>
      <c r="AR132" s="85"/>
      <c r="AS132" s="85"/>
      <c r="AT132" s="85"/>
      <c r="AU132" s="172"/>
      <c r="AV132" s="172"/>
      <c r="AW132" s="172"/>
      <c r="AX132" s="173"/>
      <c r="AY132" s="47"/>
      <c r="AZ132" s="21"/>
      <c r="BA132" s="201">
        <f t="shared" si="41"/>
        <v>5</v>
      </c>
      <c r="BB132" s="32">
        <f t="shared" si="42"/>
        <v>1</v>
      </c>
      <c r="BC132" s="32"/>
      <c r="BD132" s="32"/>
      <c r="BG132" s="228" t="str">
        <f t="shared" ca="1" si="35"/>
        <v/>
      </c>
      <c r="BH132" s="267" t="str">
        <f t="shared" ca="1" si="36"/>
        <v/>
      </c>
      <c r="BI132" s="267" t="str">
        <f t="shared" ca="1" si="37"/>
        <v/>
      </c>
      <c r="BJ132" s="267" t="str">
        <f t="shared" ca="1" si="38"/>
        <v/>
      </c>
      <c r="BK132" s="267" t="str">
        <f t="shared" ca="1" si="39"/>
        <v/>
      </c>
      <c r="BL132" s="229" t="str">
        <f t="shared" ca="1" si="40"/>
        <v/>
      </c>
    </row>
    <row r="133" spans="1:64" ht="15" customHeight="1">
      <c r="A133" s="39"/>
      <c r="B133" s="39"/>
      <c r="C133" s="39"/>
      <c r="D133" s="774">
        <f>D132+1</f>
        <v>37</v>
      </c>
      <c r="E133" s="775"/>
      <c r="F133" s="168" t="s">
        <v>621</v>
      </c>
      <c r="G133" s="169"/>
      <c r="H133" s="169" t="s">
        <v>622</v>
      </c>
      <c r="I133" s="169"/>
      <c r="J133" s="169"/>
      <c r="K133" s="169"/>
      <c r="L133" s="169"/>
      <c r="M133" s="169"/>
      <c r="N133" s="170"/>
      <c r="O133" s="168" t="s">
        <v>36</v>
      </c>
      <c r="P133" s="169"/>
      <c r="Q133" s="170"/>
      <c r="R133" s="168" t="s">
        <v>41</v>
      </c>
      <c r="S133" s="169"/>
      <c r="T133" s="169"/>
      <c r="U133" s="170"/>
      <c r="V133" s="168" t="s">
        <v>744</v>
      </c>
      <c r="W133" s="169"/>
      <c r="X133" s="169"/>
      <c r="Y133" s="169"/>
      <c r="Z133" s="169"/>
      <c r="AA133" s="169"/>
      <c r="AB133" s="169"/>
      <c r="AC133" s="169"/>
      <c r="AD133" s="170"/>
      <c r="AE133" s="171"/>
      <c r="AF133" s="172"/>
      <c r="AG133" s="172"/>
      <c r="AH133" s="172"/>
      <c r="AI133" s="172"/>
      <c r="AJ133" s="172"/>
      <c r="AK133" s="172"/>
      <c r="AL133" s="85"/>
      <c r="AM133" s="85"/>
      <c r="AN133" s="85"/>
      <c r="AO133" s="85"/>
      <c r="AP133" s="85"/>
      <c r="AQ133" s="85"/>
      <c r="AR133" s="85"/>
      <c r="AS133" s="85"/>
      <c r="AT133" s="85"/>
      <c r="AU133" s="172"/>
      <c r="AV133" s="172"/>
      <c r="AW133" s="172"/>
      <c r="AX133" s="173"/>
      <c r="AY133" s="47"/>
      <c r="AZ133" s="21"/>
      <c r="BA133" s="201">
        <f t="shared" si="41"/>
        <v>5</v>
      </c>
      <c r="BB133" s="32">
        <f t="shared" si="42"/>
        <v>1</v>
      </c>
      <c r="BC133" s="32"/>
      <c r="BD133" s="32"/>
      <c r="BG133" s="228" t="str">
        <f t="shared" ca="1" si="35"/>
        <v/>
      </c>
      <c r="BH133" s="267" t="str">
        <f t="shared" ca="1" si="36"/>
        <v/>
      </c>
      <c r="BI133" s="267" t="str">
        <f t="shared" ca="1" si="37"/>
        <v/>
      </c>
      <c r="BJ133" s="267" t="str">
        <f t="shared" ca="1" si="38"/>
        <v/>
      </c>
      <c r="BK133" s="267" t="str">
        <f t="shared" ca="1" si="39"/>
        <v/>
      </c>
      <c r="BL133" s="229" t="str">
        <f t="shared" ca="1" si="40"/>
        <v/>
      </c>
    </row>
    <row r="134" spans="1:64" ht="15" customHeight="1">
      <c r="A134" s="39"/>
      <c r="B134" s="39"/>
      <c r="C134" s="39"/>
      <c r="D134" s="774">
        <f>D133+1</f>
        <v>38</v>
      </c>
      <c r="E134" s="775"/>
      <c r="F134" s="361"/>
      <c r="G134" s="362"/>
      <c r="H134" s="362" t="s">
        <v>623</v>
      </c>
      <c r="I134" s="362"/>
      <c r="J134" s="362"/>
      <c r="K134" s="362"/>
      <c r="L134" s="362"/>
      <c r="M134" s="362"/>
      <c r="N134" s="359"/>
      <c r="O134" s="361" t="s">
        <v>36</v>
      </c>
      <c r="P134" s="362"/>
      <c r="Q134" s="359"/>
      <c r="R134" s="361" t="s">
        <v>41</v>
      </c>
      <c r="S134" s="362"/>
      <c r="T134" s="362"/>
      <c r="U134" s="359"/>
      <c r="V134" s="361" t="s">
        <v>744</v>
      </c>
      <c r="W134" s="362"/>
      <c r="X134" s="362"/>
      <c r="Y134" s="362"/>
      <c r="Z134" s="362"/>
      <c r="AA134" s="362"/>
      <c r="AB134" s="362"/>
      <c r="AC134" s="362"/>
      <c r="AD134" s="359"/>
      <c r="AE134" s="206"/>
      <c r="AF134" s="207"/>
      <c r="AG134" s="207"/>
      <c r="AH134" s="207"/>
      <c r="AI134" s="207"/>
      <c r="AJ134" s="207"/>
      <c r="AK134" s="207"/>
      <c r="AL134" s="207"/>
      <c r="AM134" s="207"/>
      <c r="AN134" s="207"/>
      <c r="AO134" s="207"/>
      <c r="AP134" s="207"/>
      <c r="AQ134" s="207"/>
      <c r="AR134" s="207"/>
      <c r="AS134" s="207"/>
      <c r="AT134" s="207"/>
      <c r="AU134" s="207"/>
      <c r="AV134" s="207"/>
      <c r="AW134" s="207"/>
      <c r="AX134" s="208"/>
      <c r="AY134" s="47"/>
      <c r="AZ134" s="21"/>
      <c r="BA134" s="201">
        <f t="shared" si="41"/>
        <v>5</v>
      </c>
      <c r="BB134" s="32">
        <f t="shared" si="42"/>
        <v>1</v>
      </c>
      <c r="BC134" s="32"/>
      <c r="BD134" s="32"/>
      <c r="BG134" s="228" t="str">
        <f t="shared" ca="1" si="35"/>
        <v/>
      </c>
      <c r="BH134" s="381" t="str">
        <f t="shared" ca="1" si="36"/>
        <v/>
      </c>
      <c r="BI134" s="381" t="str">
        <f t="shared" ca="1" si="37"/>
        <v/>
      </c>
      <c r="BJ134" s="381" t="str">
        <f t="shared" ca="1" si="38"/>
        <v/>
      </c>
      <c r="BK134" s="381" t="str">
        <f t="shared" ca="1" si="39"/>
        <v/>
      </c>
      <c r="BL134" s="229" t="str">
        <f t="shared" ca="1" si="40"/>
        <v/>
      </c>
    </row>
    <row r="135" spans="1:64" ht="15" customHeight="1">
      <c r="A135" s="39"/>
      <c r="B135" s="39"/>
      <c r="C135" s="39"/>
      <c r="D135" s="774">
        <f>D134+1</f>
        <v>39</v>
      </c>
      <c r="E135" s="775"/>
      <c r="F135" s="361"/>
      <c r="G135" s="362"/>
      <c r="H135" s="362" t="s">
        <v>624</v>
      </c>
      <c r="I135" s="362"/>
      <c r="J135" s="362"/>
      <c r="K135" s="362"/>
      <c r="L135" s="362"/>
      <c r="M135" s="362"/>
      <c r="N135" s="359"/>
      <c r="O135" s="361" t="s">
        <v>36</v>
      </c>
      <c r="P135" s="362"/>
      <c r="Q135" s="359"/>
      <c r="R135" s="361" t="s">
        <v>41</v>
      </c>
      <c r="S135" s="362"/>
      <c r="T135" s="362"/>
      <c r="U135" s="359"/>
      <c r="V135" s="361" t="s">
        <v>744</v>
      </c>
      <c r="W135" s="362"/>
      <c r="X135" s="362"/>
      <c r="Y135" s="362"/>
      <c r="Z135" s="362"/>
      <c r="AA135" s="362"/>
      <c r="AB135" s="362"/>
      <c r="AC135" s="362"/>
      <c r="AD135" s="359"/>
      <c r="AE135" s="206"/>
      <c r="AF135" s="207"/>
      <c r="AG135" s="207"/>
      <c r="AH135" s="207"/>
      <c r="AI135" s="207"/>
      <c r="AJ135" s="207"/>
      <c r="AK135" s="207"/>
      <c r="AL135" s="207"/>
      <c r="AM135" s="207"/>
      <c r="AN135" s="207"/>
      <c r="AO135" s="207"/>
      <c r="AP135" s="207"/>
      <c r="AQ135" s="207"/>
      <c r="AR135" s="207"/>
      <c r="AS135" s="207"/>
      <c r="AT135" s="207"/>
      <c r="AU135" s="207"/>
      <c r="AV135" s="207"/>
      <c r="AW135" s="207"/>
      <c r="AX135" s="208"/>
      <c r="AY135" s="47"/>
      <c r="AZ135" s="21"/>
      <c r="BA135" s="201">
        <f t="shared" si="41"/>
        <v>5</v>
      </c>
      <c r="BB135" s="32">
        <f t="shared" si="42"/>
        <v>1</v>
      </c>
      <c r="BC135" s="32"/>
      <c r="BD135" s="32"/>
      <c r="BG135" s="228" t="str">
        <f t="shared" ca="1" si="35"/>
        <v/>
      </c>
      <c r="BH135" s="381" t="str">
        <f t="shared" ca="1" si="36"/>
        <v/>
      </c>
      <c r="BI135" s="381" t="str">
        <f t="shared" ca="1" si="37"/>
        <v/>
      </c>
      <c r="BJ135" s="381" t="str">
        <f t="shared" ca="1" si="38"/>
        <v/>
      </c>
      <c r="BK135" s="381" t="str">
        <f t="shared" ca="1" si="39"/>
        <v/>
      </c>
      <c r="BL135" s="229" t="str">
        <f t="shared" ca="1" si="40"/>
        <v/>
      </c>
    </row>
    <row r="136" spans="1:64" ht="15" customHeight="1">
      <c r="A136" s="39"/>
      <c r="B136" s="39"/>
      <c r="C136" s="39"/>
      <c r="D136" s="786">
        <f>D135+1</f>
        <v>40</v>
      </c>
      <c r="E136" s="787"/>
      <c r="F136" s="174" t="s">
        <v>625</v>
      </c>
      <c r="G136" s="175"/>
      <c r="H136" s="175"/>
      <c r="I136" s="175"/>
      <c r="J136" s="175"/>
      <c r="K136" s="175"/>
      <c r="L136" s="175"/>
      <c r="M136" s="175"/>
      <c r="N136" s="176"/>
      <c r="O136" s="174" t="s">
        <v>36</v>
      </c>
      <c r="P136" s="175"/>
      <c r="Q136" s="176"/>
      <c r="R136" s="174" t="s">
        <v>41</v>
      </c>
      <c r="S136" s="175"/>
      <c r="T136" s="175"/>
      <c r="U136" s="176"/>
      <c r="V136" s="174" t="s">
        <v>744</v>
      </c>
      <c r="W136" s="175"/>
      <c r="X136" s="175"/>
      <c r="Y136" s="175"/>
      <c r="Z136" s="175"/>
      <c r="AA136" s="175"/>
      <c r="AB136" s="175"/>
      <c r="AC136" s="175"/>
      <c r="AD136" s="176"/>
      <c r="AE136" s="177"/>
      <c r="AF136" s="178"/>
      <c r="AG136" s="178"/>
      <c r="AH136" s="178"/>
      <c r="AI136" s="178"/>
      <c r="AJ136" s="178"/>
      <c r="AK136" s="178"/>
      <c r="AL136" s="86"/>
      <c r="AM136" s="86"/>
      <c r="AN136" s="86"/>
      <c r="AO136" s="86"/>
      <c r="AP136" s="86"/>
      <c r="AQ136" s="86"/>
      <c r="AR136" s="86"/>
      <c r="AS136" s="86"/>
      <c r="AT136" s="86"/>
      <c r="AU136" s="178"/>
      <c r="AV136" s="178"/>
      <c r="AW136" s="178"/>
      <c r="AX136" s="179"/>
      <c r="AY136" s="55"/>
      <c r="AZ136" s="21"/>
      <c r="BA136" s="201">
        <f t="shared" si="41"/>
        <v>5</v>
      </c>
      <c r="BB136" s="32">
        <f t="shared" si="42"/>
        <v>1</v>
      </c>
      <c r="BC136" s="32"/>
      <c r="BD136" s="32"/>
      <c r="BG136" s="228" t="str">
        <f t="shared" ca="1" si="35"/>
        <v/>
      </c>
      <c r="BH136" s="267" t="str">
        <f t="shared" ca="1" si="36"/>
        <v/>
      </c>
      <c r="BI136" s="267" t="str">
        <f t="shared" ca="1" si="37"/>
        <v/>
      </c>
      <c r="BJ136" s="267" t="str">
        <f t="shared" ca="1" si="38"/>
        <v/>
      </c>
      <c r="BK136" s="267" t="str">
        <f t="shared" ca="1" si="39"/>
        <v/>
      </c>
      <c r="BL136" s="229" t="str">
        <f t="shared" ca="1" si="40"/>
        <v/>
      </c>
    </row>
    <row r="137" spans="1:64" ht="15" customHeight="1">
      <c r="A137" s="692" t="str">
        <f>BA137&amp;"."&amp;BB137</f>
        <v>5.2</v>
      </c>
      <c r="B137" s="693"/>
      <c r="C137" s="693"/>
      <c r="D137" s="39" t="s">
        <v>39</v>
      </c>
      <c r="E137" s="39"/>
      <c r="F137" s="39"/>
      <c r="G137" s="39"/>
      <c r="H137" s="39"/>
      <c r="I137" s="39"/>
      <c r="J137" s="39"/>
      <c r="K137" s="39"/>
      <c r="L137" s="39"/>
      <c r="M137" s="39"/>
      <c r="N137" s="39"/>
      <c r="O137" s="39"/>
      <c r="Q137" s="39"/>
      <c r="R137" s="39"/>
      <c r="S137" s="39"/>
      <c r="T137" s="39"/>
      <c r="U137" s="39"/>
      <c r="V137" s="39"/>
      <c r="W137" s="39"/>
      <c r="X137" s="39"/>
      <c r="Y137" s="39"/>
      <c r="Z137" s="39"/>
      <c r="AA137" s="39"/>
      <c r="AB137" s="39"/>
      <c r="AC137" s="39"/>
      <c r="AD137" s="54"/>
      <c r="AE137" s="54"/>
      <c r="AF137" s="54"/>
      <c r="AG137" s="54"/>
      <c r="AH137" s="54"/>
      <c r="AI137" s="54"/>
      <c r="AJ137" s="54"/>
      <c r="AK137" s="54"/>
      <c r="AL137" s="54"/>
      <c r="AM137" s="54"/>
      <c r="AN137" s="54"/>
      <c r="AO137" s="54"/>
      <c r="AP137" s="54"/>
      <c r="AQ137" s="54"/>
      <c r="AR137" s="54"/>
      <c r="AS137" s="54"/>
      <c r="AT137" s="54"/>
      <c r="AU137" s="54"/>
      <c r="AV137" s="54"/>
      <c r="AW137" s="54"/>
      <c r="AX137" s="17"/>
      <c r="AY137" s="55"/>
      <c r="AZ137" s="21"/>
      <c r="BA137" s="201">
        <f t="shared" ref="BA137:BA144" si="44">BA136</f>
        <v>5</v>
      </c>
      <c r="BB137" s="195">
        <f>BB136+1</f>
        <v>2</v>
      </c>
      <c r="BC137" s="32"/>
      <c r="BD137" s="32"/>
      <c r="BG137" s="228" t="str">
        <f t="shared" ca="1" si="35"/>
        <v/>
      </c>
      <c r="BH137" s="267" t="str">
        <f t="shared" ca="1" si="36"/>
        <v/>
      </c>
      <c r="BI137" s="267" t="str">
        <f t="shared" ca="1" si="37"/>
        <v/>
      </c>
      <c r="BJ137" s="267" t="str">
        <f t="shared" ca="1" si="38"/>
        <v/>
      </c>
      <c r="BK137" s="267" t="str">
        <f t="shared" ca="1" si="39"/>
        <v/>
      </c>
      <c r="BL137" s="229" t="str">
        <f t="shared" ca="1" si="40"/>
        <v/>
      </c>
    </row>
    <row r="138" spans="1:64" ht="15" customHeight="1">
      <c r="A138" s="39"/>
      <c r="B138" s="21"/>
      <c r="C138" s="39"/>
      <c r="D138" s="39" t="s">
        <v>40</v>
      </c>
      <c r="E138" s="39"/>
      <c r="F138" s="39"/>
      <c r="G138" s="39"/>
      <c r="H138" s="39"/>
      <c r="I138" s="39"/>
      <c r="J138" s="39"/>
      <c r="K138" s="39"/>
      <c r="L138" s="39"/>
      <c r="M138" s="39"/>
      <c r="N138" s="39"/>
      <c r="P138" s="39"/>
      <c r="R138" s="39"/>
      <c r="S138" s="39"/>
      <c r="T138" s="39"/>
      <c r="U138" s="39"/>
      <c r="V138" s="39"/>
      <c r="W138" s="39"/>
      <c r="X138" s="39"/>
      <c r="Y138" s="39"/>
      <c r="Z138" s="39"/>
      <c r="AA138" s="39"/>
      <c r="AB138" s="39"/>
      <c r="AC138" s="39"/>
      <c r="AD138" s="54"/>
      <c r="AE138" s="54"/>
      <c r="AF138" s="54"/>
      <c r="AG138" s="54"/>
      <c r="AH138" s="54"/>
      <c r="AI138" s="54"/>
      <c r="AJ138" s="54"/>
      <c r="AK138" s="54"/>
      <c r="AL138" s="54"/>
      <c r="AM138" s="54"/>
      <c r="AN138" s="54"/>
      <c r="AO138" s="54"/>
      <c r="AP138" s="54"/>
      <c r="AQ138" s="54"/>
      <c r="AR138" s="54"/>
      <c r="AS138" s="54"/>
      <c r="AT138" s="54"/>
      <c r="AU138" s="54"/>
      <c r="AV138" s="54"/>
      <c r="AW138" s="54"/>
      <c r="AX138" s="17"/>
      <c r="AY138" s="55"/>
      <c r="AZ138" s="21"/>
      <c r="BA138" s="201">
        <f t="shared" si="44"/>
        <v>5</v>
      </c>
      <c r="BB138" s="32">
        <f t="shared" ref="BB138:BB144" si="45">BB137</f>
        <v>2</v>
      </c>
      <c r="BC138" s="32"/>
      <c r="BD138" s="32"/>
      <c r="BG138" s="228" t="str">
        <f t="shared" ca="1" si="35"/>
        <v/>
      </c>
      <c r="BH138" s="267" t="str">
        <f t="shared" ca="1" si="36"/>
        <v/>
      </c>
      <c r="BI138" s="267" t="str">
        <f t="shared" ca="1" si="37"/>
        <v/>
      </c>
      <c r="BJ138" s="267" t="str">
        <f t="shared" ca="1" si="38"/>
        <v/>
      </c>
      <c r="BK138" s="267" t="str">
        <f t="shared" ca="1" si="39"/>
        <v/>
      </c>
      <c r="BL138" s="229" t="str">
        <f t="shared" ca="1" si="40"/>
        <v/>
      </c>
    </row>
    <row r="139" spans="1:64" ht="15" customHeight="1">
      <c r="A139" s="692" t="str">
        <f t="shared" ref="A139:A144" si="46">$BA139&amp;"."&amp;$BB139&amp;"."&amp;$BC139&amp;"."</f>
        <v>5.2.1.</v>
      </c>
      <c r="B139" s="693"/>
      <c r="C139" s="693"/>
      <c r="D139" s="693"/>
      <c r="E139" s="39" t="s">
        <v>111</v>
      </c>
      <c r="G139" s="39"/>
      <c r="H139" s="39"/>
      <c r="I139" s="39"/>
      <c r="J139" s="39"/>
      <c r="K139" s="39"/>
      <c r="L139" s="39"/>
      <c r="M139" s="39"/>
      <c r="N139" s="39"/>
      <c r="O139" s="39"/>
      <c r="P139" s="39"/>
      <c r="Q139" s="39"/>
      <c r="R139" s="39"/>
      <c r="T139" s="39"/>
      <c r="U139" s="39"/>
      <c r="V139" s="39"/>
      <c r="W139" s="39"/>
      <c r="X139" s="39"/>
      <c r="Y139" s="39"/>
      <c r="Z139" s="39"/>
      <c r="AB139" s="39"/>
      <c r="AC139" s="39"/>
      <c r="AD139" s="102"/>
      <c r="AE139" s="102"/>
      <c r="AF139" s="102"/>
      <c r="AG139" s="102"/>
      <c r="AH139" s="102"/>
      <c r="AI139" s="102"/>
      <c r="AJ139" s="102"/>
      <c r="AK139" s="102"/>
      <c r="AL139" s="102"/>
      <c r="AM139" s="102"/>
      <c r="AN139" s="102"/>
      <c r="AO139" s="102"/>
      <c r="AP139" s="102"/>
      <c r="AQ139" s="102"/>
      <c r="AR139" s="102"/>
      <c r="AS139" s="102"/>
      <c r="AT139" s="102"/>
      <c r="AU139" s="102"/>
      <c r="AV139" s="102"/>
      <c r="AW139" s="102"/>
      <c r="AX139" s="17"/>
      <c r="AY139" s="47"/>
      <c r="AZ139" s="21"/>
      <c r="BA139" s="201">
        <f t="shared" si="44"/>
        <v>5</v>
      </c>
      <c r="BB139" s="32">
        <f t="shared" si="45"/>
        <v>2</v>
      </c>
      <c r="BC139" s="195">
        <f t="shared" ref="BC139:BC144" si="47">BC138+1</f>
        <v>1</v>
      </c>
      <c r="BD139" s="32"/>
      <c r="BG139" s="228" t="str">
        <f t="shared" ca="1" si="35"/>
        <v/>
      </c>
      <c r="BH139" s="381" t="str">
        <f t="shared" ca="1" si="36"/>
        <v/>
      </c>
      <c r="BI139" s="381" t="str">
        <f t="shared" ca="1" si="37"/>
        <v/>
      </c>
      <c r="BJ139" s="381" t="str">
        <f t="shared" ca="1" si="38"/>
        <v/>
      </c>
      <c r="BK139" s="381" t="str">
        <f t="shared" ca="1" si="39"/>
        <v/>
      </c>
      <c r="BL139" s="229" t="str">
        <f t="shared" ca="1" si="40"/>
        <v/>
      </c>
    </row>
    <row r="140" spans="1:64" ht="15" customHeight="1">
      <c r="A140" s="692" t="str">
        <f t="shared" si="46"/>
        <v>5.2.2.</v>
      </c>
      <c r="B140" s="693"/>
      <c r="C140" s="693"/>
      <c r="D140" s="693"/>
      <c r="E140" s="39" t="s">
        <v>629</v>
      </c>
      <c r="G140" s="39"/>
      <c r="H140" s="39"/>
      <c r="I140" s="39"/>
      <c r="J140" s="39"/>
      <c r="K140" s="39"/>
      <c r="L140" s="39"/>
      <c r="M140" s="39"/>
      <c r="N140" s="39"/>
      <c r="O140" s="39"/>
      <c r="P140" s="39"/>
      <c r="Q140" s="39"/>
      <c r="R140" s="39"/>
      <c r="T140" s="39"/>
      <c r="U140" s="39"/>
      <c r="V140" s="39"/>
      <c r="W140" s="39"/>
      <c r="X140" s="39"/>
      <c r="Y140" s="39"/>
      <c r="Z140" s="39"/>
      <c r="AB140" s="39"/>
      <c r="AC140" s="39"/>
      <c r="AD140" s="56"/>
      <c r="AE140" s="56"/>
      <c r="AF140" s="56"/>
      <c r="AG140" s="56"/>
      <c r="AH140" s="56"/>
      <c r="AI140" s="56"/>
      <c r="AJ140" s="56"/>
      <c r="AK140" s="56"/>
      <c r="AL140" s="56"/>
      <c r="AM140" s="56"/>
      <c r="AN140" s="56"/>
      <c r="AO140" s="56"/>
      <c r="AP140" s="56"/>
      <c r="AQ140" s="56"/>
      <c r="AR140" s="56"/>
      <c r="AS140" s="56"/>
      <c r="AT140" s="56"/>
      <c r="AU140" s="56"/>
      <c r="AV140" s="56"/>
      <c r="AW140" s="56"/>
      <c r="AX140" s="17"/>
      <c r="AY140" s="57"/>
      <c r="AZ140" s="21"/>
      <c r="BA140" s="201">
        <f t="shared" si="44"/>
        <v>5</v>
      </c>
      <c r="BB140" s="32">
        <f t="shared" si="45"/>
        <v>2</v>
      </c>
      <c r="BC140" s="195">
        <f t="shared" si="47"/>
        <v>2</v>
      </c>
      <c r="BD140" s="32"/>
      <c r="BG140" s="228" t="str">
        <f t="shared" ca="1" si="35"/>
        <v/>
      </c>
      <c r="BH140" s="381" t="str">
        <f t="shared" ca="1" si="36"/>
        <v/>
      </c>
      <c r="BI140" s="381" t="str">
        <f t="shared" ca="1" si="37"/>
        <v/>
      </c>
      <c r="BJ140" s="381" t="str">
        <f t="shared" ca="1" si="38"/>
        <v/>
      </c>
      <c r="BK140" s="381" t="str">
        <f t="shared" ca="1" si="39"/>
        <v/>
      </c>
      <c r="BL140" s="229" t="str">
        <f t="shared" ca="1" si="40"/>
        <v/>
      </c>
    </row>
    <row r="141" spans="1:64" ht="15" customHeight="1">
      <c r="A141" s="692" t="str">
        <f t="shared" si="46"/>
        <v>5.2.3.</v>
      </c>
      <c r="B141" s="693"/>
      <c r="C141" s="693"/>
      <c r="D141" s="693"/>
      <c r="E141" s="39" t="s">
        <v>112</v>
      </c>
      <c r="G141" s="39"/>
      <c r="H141" s="39"/>
      <c r="I141" s="39"/>
      <c r="J141" s="39"/>
      <c r="K141" s="39"/>
      <c r="L141" s="39"/>
      <c r="M141" s="39"/>
      <c r="N141" s="39"/>
      <c r="O141" s="39"/>
      <c r="P141" s="39"/>
      <c r="Q141" s="39"/>
      <c r="R141" s="39"/>
      <c r="T141" s="39"/>
      <c r="U141" s="39"/>
      <c r="V141" s="39"/>
      <c r="W141" s="39"/>
      <c r="X141" s="39"/>
      <c r="Y141" s="39"/>
      <c r="Z141" s="39"/>
      <c r="AB141" s="39"/>
      <c r="AC141" s="39"/>
      <c r="AD141" s="56"/>
      <c r="AE141" s="56"/>
      <c r="AF141" s="56"/>
      <c r="AG141" s="56"/>
      <c r="AH141" s="56"/>
      <c r="AI141" s="56"/>
      <c r="AJ141" s="56"/>
      <c r="AK141" s="56"/>
      <c r="AL141" s="56"/>
      <c r="AM141" s="56"/>
      <c r="AN141" s="56"/>
      <c r="AO141" s="56"/>
      <c r="AP141" s="56"/>
      <c r="AQ141" s="56"/>
      <c r="AR141" s="56"/>
      <c r="AS141" s="56"/>
      <c r="AT141" s="56"/>
      <c r="AU141" s="56"/>
      <c r="AV141" s="56"/>
      <c r="AW141" s="56"/>
      <c r="AX141" s="17"/>
      <c r="AY141" s="57"/>
      <c r="AZ141" s="21"/>
      <c r="BA141" s="201">
        <f t="shared" si="44"/>
        <v>5</v>
      </c>
      <c r="BB141" s="32">
        <f t="shared" si="45"/>
        <v>2</v>
      </c>
      <c r="BC141" s="195">
        <f t="shared" si="47"/>
        <v>3</v>
      </c>
      <c r="BD141" s="32"/>
      <c r="BG141" s="228" t="str">
        <f t="shared" ca="1" si="35"/>
        <v/>
      </c>
      <c r="BH141" s="381" t="str">
        <f t="shared" ca="1" si="36"/>
        <v/>
      </c>
      <c r="BI141" s="381" t="str">
        <f t="shared" ca="1" si="37"/>
        <v/>
      </c>
      <c r="BJ141" s="381" t="str">
        <f t="shared" ca="1" si="38"/>
        <v/>
      </c>
      <c r="BK141" s="381" t="str">
        <f t="shared" ca="1" si="39"/>
        <v/>
      </c>
      <c r="BL141" s="229" t="str">
        <f t="shared" ca="1" si="40"/>
        <v/>
      </c>
    </row>
    <row r="142" spans="1:64" ht="15" customHeight="1">
      <c r="A142" s="692" t="str">
        <f t="shared" si="46"/>
        <v>5.2.4.</v>
      </c>
      <c r="B142" s="693"/>
      <c r="C142" s="693"/>
      <c r="D142" s="693"/>
      <c r="E142" s="39" t="s">
        <v>113</v>
      </c>
      <c r="G142" s="39"/>
      <c r="H142" s="39"/>
      <c r="I142" s="39"/>
      <c r="J142" s="39"/>
      <c r="K142" s="39"/>
      <c r="L142" s="39"/>
      <c r="M142" s="39"/>
      <c r="N142" s="39"/>
      <c r="O142" s="39"/>
      <c r="P142" s="39"/>
      <c r="Q142" s="39"/>
      <c r="R142" s="39"/>
      <c r="T142" s="39"/>
      <c r="U142" s="39"/>
      <c r="V142" s="39"/>
      <c r="W142" s="39"/>
      <c r="X142" s="39"/>
      <c r="Y142" s="39"/>
      <c r="Z142" s="39"/>
      <c r="AB142" s="39"/>
      <c r="AC142" s="39"/>
      <c r="AD142" s="102"/>
      <c r="AE142" s="102"/>
      <c r="AF142" s="102"/>
      <c r="AG142" s="102"/>
      <c r="AH142" s="102"/>
      <c r="AI142" s="102"/>
      <c r="AJ142" s="102"/>
      <c r="AK142" s="102"/>
      <c r="AL142" s="102"/>
      <c r="AM142" s="102"/>
      <c r="AN142" s="102"/>
      <c r="AO142" s="102"/>
      <c r="AP142" s="102"/>
      <c r="AQ142" s="102"/>
      <c r="AR142" s="102"/>
      <c r="AS142" s="102"/>
      <c r="AT142" s="102"/>
      <c r="AU142" s="102"/>
      <c r="AV142" s="102"/>
      <c r="AW142" s="102"/>
      <c r="AX142" s="17"/>
      <c r="AY142" s="47"/>
      <c r="AZ142" s="21"/>
      <c r="BA142" s="201">
        <f t="shared" si="44"/>
        <v>5</v>
      </c>
      <c r="BB142" s="32">
        <f t="shared" si="45"/>
        <v>2</v>
      </c>
      <c r="BC142" s="195">
        <f t="shared" si="47"/>
        <v>4</v>
      </c>
      <c r="BD142" s="32"/>
      <c r="BG142" s="228" t="str">
        <f t="shared" ca="1" si="35"/>
        <v/>
      </c>
      <c r="BH142" s="381" t="str">
        <f t="shared" ca="1" si="36"/>
        <v/>
      </c>
      <c r="BI142" s="381" t="str">
        <f t="shared" ca="1" si="37"/>
        <v/>
      </c>
      <c r="BJ142" s="381" t="str">
        <f t="shared" ca="1" si="38"/>
        <v/>
      </c>
      <c r="BK142" s="381" t="str">
        <f t="shared" ca="1" si="39"/>
        <v/>
      </c>
      <c r="BL142" s="229" t="str">
        <f t="shared" ca="1" si="40"/>
        <v/>
      </c>
    </row>
    <row r="143" spans="1:64" ht="15" customHeight="1">
      <c r="A143" s="692" t="str">
        <f t="shared" si="46"/>
        <v>5.2.5.</v>
      </c>
      <c r="B143" s="693"/>
      <c r="C143" s="693"/>
      <c r="D143" s="693"/>
      <c r="E143" s="39" t="s">
        <v>641</v>
      </c>
      <c r="G143" s="39"/>
      <c r="H143" s="39"/>
      <c r="I143" s="39"/>
      <c r="J143" s="39"/>
      <c r="K143" s="39"/>
      <c r="L143" s="39"/>
      <c r="M143" s="39" t="s">
        <v>636</v>
      </c>
      <c r="N143" s="39"/>
      <c r="O143" s="39"/>
      <c r="P143" s="39"/>
      <c r="Q143" s="39"/>
      <c r="R143" s="39"/>
      <c r="T143" s="39"/>
      <c r="U143" s="39"/>
      <c r="V143" s="39"/>
      <c r="W143" s="39"/>
      <c r="X143" s="39"/>
      <c r="Y143" s="39"/>
      <c r="Z143" s="39"/>
      <c r="AB143" s="39"/>
      <c r="AC143" s="39"/>
      <c r="AD143" s="102"/>
      <c r="AE143" s="102"/>
      <c r="AF143" s="102"/>
      <c r="AG143" s="102"/>
      <c r="AH143" s="102"/>
      <c r="AI143" s="102"/>
      <c r="AJ143" s="102"/>
      <c r="AK143" s="102"/>
      <c r="AL143" s="102"/>
      <c r="AM143" s="102"/>
      <c r="AN143" s="102"/>
      <c r="AO143" s="102"/>
      <c r="AP143" s="102"/>
      <c r="AQ143" s="102"/>
      <c r="AR143" s="102"/>
      <c r="AS143" s="102"/>
      <c r="AT143" s="102"/>
      <c r="AU143" s="102"/>
      <c r="AV143" s="102"/>
      <c r="AW143" s="102"/>
      <c r="AX143" s="17"/>
      <c r="AY143" s="47"/>
      <c r="AZ143" s="21"/>
      <c r="BA143" s="201">
        <f t="shared" si="44"/>
        <v>5</v>
      </c>
      <c r="BB143" s="32">
        <f t="shared" si="45"/>
        <v>2</v>
      </c>
      <c r="BC143" s="195">
        <f t="shared" si="47"/>
        <v>5</v>
      </c>
      <c r="BD143" s="32"/>
      <c r="BG143" s="228" t="str">
        <f t="shared" ca="1" si="35"/>
        <v/>
      </c>
      <c r="BH143" s="381" t="str">
        <f t="shared" ca="1" si="36"/>
        <v/>
      </c>
      <c r="BI143" s="381" t="str">
        <f t="shared" ca="1" si="37"/>
        <v/>
      </c>
      <c r="BJ143" s="381" t="str">
        <f t="shared" ca="1" si="38"/>
        <v/>
      </c>
      <c r="BK143" s="381" t="str">
        <f t="shared" ca="1" si="39"/>
        <v/>
      </c>
      <c r="BL143" s="229" t="str">
        <f t="shared" ca="1" si="40"/>
        <v/>
      </c>
    </row>
    <row r="144" spans="1:64" ht="15" customHeight="1">
      <c r="A144" s="692" t="str">
        <f t="shared" si="46"/>
        <v>5.2.6.</v>
      </c>
      <c r="B144" s="693"/>
      <c r="C144" s="693"/>
      <c r="D144" s="693"/>
      <c r="E144" s="39" t="s">
        <v>115</v>
      </c>
      <c r="G144" s="39"/>
      <c r="H144" s="39"/>
      <c r="I144" s="39"/>
      <c r="J144" s="39"/>
      <c r="K144" s="39"/>
      <c r="L144" s="39"/>
      <c r="M144" s="39"/>
      <c r="N144" s="39"/>
      <c r="O144" s="39"/>
      <c r="P144" s="39"/>
      <c r="Q144" s="39"/>
      <c r="R144" s="39"/>
      <c r="T144" s="39"/>
      <c r="U144" s="39"/>
      <c r="V144" s="39"/>
      <c r="W144" s="39"/>
      <c r="X144" s="39"/>
      <c r="Y144" s="39"/>
      <c r="Z144" s="39"/>
      <c r="AB144" s="39"/>
      <c r="AC144" s="39"/>
      <c r="AD144" s="102"/>
      <c r="AE144" s="102"/>
      <c r="AF144" s="102"/>
      <c r="AG144" s="102"/>
      <c r="AH144" s="102"/>
      <c r="AI144" s="102"/>
      <c r="AJ144" s="102"/>
      <c r="AK144" s="102"/>
      <c r="AL144" s="102"/>
      <c r="AM144" s="102"/>
      <c r="AN144" s="102"/>
      <c r="AO144" s="102"/>
      <c r="AP144" s="102"/>
      <c r="AQ144" s="102"/>
      <c r="AR144" s="102"/>
      <c r="AS144" s="102"/>
      <c r="AT144" s="102"/>
      <c r="AU144" s="102"/>
      <c r="AV144" s="102"/>
      <c r="AW144" s="102"/>
      <c r="AX144" s="17"/>
      <c r="AY144" s="47"/>
      <c r="AZ144" s="21"/>
      <c r="BA144" s="201">
        <f t="shared" si="44"/>
        <v>5</v>
      </c>
      <c r="BB144" s="32">
        <f t="shared" si="45"/>
        <v>2</v>
      </c>
      <c r="BC144" s="195">
        <f t="shared" si="47"/>
        <v>6</v>
      </c>
      <c r="BD144" s="32"/>
      <c r="BG144" s="228" t="str">
        <f t="shared" ca="1" si="35"/>
        <v/>
      </c>
      <c r="BH144" s="381" t="str">
        <f t="shared" ca="1" si="36"/>
        <v/>
      </c>
      <c r="BI144" s="381" t="str">
        <f t="shared" ca="1" si="37"/>
        <v/>
      </c>
      <c r="BJ144" s="381" t="str">
        <f t="shared" ca="1" si="38"/>
        <v/>
      </c>
      <c r="BK144" s="381" t="str">
        <f t="shared" ca="1" si="39"/>
        <v/>
      </c>
      <c r="BL144" s="229" t="str">
        <f t="shared" ca="1" si="40"/>
        <v/>
      </c>
    </row>
    <row r="145" spans="1:64" ht="15" customHeight="1">
      <c r="A145" s="692" t="str">
        <f>BA145&amp;"."&amp;BB145</f>
        <v>5.3</v>
      </c>
      <c r="B145" s="693"/>
      <c r="C145" s="693"/>
      <c r="D145" s="39" t="s">
        <v>630</v>
      </c>
      <c r="E145" s="39"/>
      <c r="F145" s="39"/>
      <c r="G145" s="39"/>
      <c r="H145" s="39"/>
      <c r="I145" s="39"/>
      <c r="J145" s="39"/>
      <c r="K145" s="39"/>
      <c r="L145" s="39"/>
      <c r="M145" s="39"/>
      <c r="N145" s="39"/>
      <c r="O145" s="39"/>
      <c r="Q145" s="39"/>
      <c r="R145" s="39"/>
      <c r="S145" s="39"/>
      <c r="T145" s="39"/>
      <c r="U145" s="39"/>
      <c r="V145" s="39"/>
      <c r="W145" s="39"/>
      <c r="X145" s="39"/>
      <c r="Y145" s="39"/>
      <c r="Z145" s="39"/>
      <c r="AA145" s="39"/>
      <c r="AB145" s="39"/>
      <c r="AC145" s="39"/>
      <c r="AD145" s="54"/>
      <c r="AE145" s="54"/>
      <c r="AF145" s="54"/>
      <c r="AG145" s="54"/>
      <c r="AH145" s="54"/>
      <c r="AI145" s="54"/>
      <c r="AJ145" s="54"/>
      <c r="AK145" s="54"/>
      <c r="AL145" s="54"/>
      <c r="AM145" s="54"/>
      <c r="AN145" s="54"/>
      <c r="AO145" s="54"/>
      <c r="AP145" s="54"/>
      <c r="AQ145" s="54"/>
      <c r="AR145" s="54"/>
      <c r="AS145" s="54"/>
      <c r="AT145" s="54"/>
      <c r="AU145" s="54"/>
      <c r="AV145" s="54"/>
      <c r="AW145" s="54"/>
      <c r="AX145" s="17"/>
      <c r="AY145" s="55"/>
      <c r="AZ145" s="21"/>
      <c r="BA145" s="201">
        <f t="shared" ref="BA145:BC154" si="48">BA144</f>
        <v>5</v>
      </c>
      <c r="BB145" s="195">
        <f>BB144+1</f>
        <v>3</v>
      </c>
      <c r="BC145" s="32"/>
      <c r="BD145" s="32"/>
      <c r="BG145" s="228" t="str">
        <f t="shared" ca="1" si="35"/>
        <v/>
      </c>
      <c r="BH145" s="381" t="str">
        <f t="shared" ca="1" si="36"/>
        <v/>
      </c>
      <c r="BI145" s="381" t="str">
        <f t="shared" ca="1" si="37"/>
        <v/>
      </c>
      <c r="BJ145" s="381" t="str">
        <f t="shared" ca="1" si="38"/>
        <v/>
      </c>
      <c r="BK145" s="381" t="str">
        <f t="shared" ca="1" si="39"/>
        <v/>
      </c>
      <c r="BL145" s="229" t="str">
        <f t="shared" ca="1" si="40"/>
        <v/>
      </c>
    </row>
    <row r="146" spans="1:64" ht="15" customHeight="1">
      <c r="A146" s="692" t="str">
        <f>$BA146&amp;"."&amp;$BB146&amp;"."&amp;$BC146&amp;"."</f>
        <v>5.3.1.</v>
      </c>
      <c r="B146" s="693"/>
      <c r="C146" s="693"/>
      <c r="D146" s="693"/>
      <c r="E146" s="39" t="s">
        <v>736</v>
      </c>
      <c r="G146" s="39"/>
      <c r="H146" s="39"/>
      <c r="I146" s="39"/>
      <c r="J146" s="39"/>
      <c r="K146" s="39"/>
      <c r="L146" s="39"/>
      <c r="M146" s="39"/>
      <c r="N146" s="39"/>
      <c r="O146" s="39"/>
      <c r="P146" s="39"/>
      <c r="Q146" s="39"/>
      <c r="R146" s="39"/>
      <c r="T146" s="39"/>
      <c r="U146" s="39"/>
      <c r="V146" s="39"/>
      <c r="W146" s="39"/>
      <c r="X146" s="39"/>
      <c r="Y146" s="39"/>
      <c r="Z146" s="39"/>
      <c r="AB146" s="39"/>
      <c r="AC146" s="39"/>
      <c r="AD146" s="102"/>
      <c r="AE146" s="102"/>
      <c r="AF146" s="102"/>
      <c r="AG146" s="102"/>
      <c r="AH146" s="102"/>
      <c r="AI146" s="102"/>
      <c r="AJ146" s="102"/>
      <c r="AK146" s="102"/>
      <c r="AL146" s="102"/>
      <c r="AM146" s="102"/>
      <c r="AN146" s="102"/>
      <c r="AO146" s="102"/>
      <c r="AP146" s="102"/>
      <c r="AQ146" s="102"/>
      <c r="AR146" s="102"/>
      <c r="AS146" s="102"/>
      <c r="AT146" s="102"/>
      <c r="AU146" s="102"/>
      <c r="AV146" s="102"/>
      <c r="AW146" s="102"/>
      <c r="AX146" s="17"/>
      <c r="AY146" s="47"/>
      <c r="AZ146" s="21"/>
      <c r="BA146" s="201">
        <f t="shared" si="48"/>
        <v>5</v>
      </c>
      <c r="BB146" s="32">
        <f t="shared" si="48"/>
        <v>3</v>
      </c>
      <c r="BC146" s="195">
        <f>BC145+1</f>
        <v>1</v>
      </c>
      <c r="BD146" s="32"/>
      <c r="BG146" s="228" t="str">
        <f t="shared" ca="1" si="35"/>
        <v/>
      </c>
      <c r="BH146" s="381" t="str">
        <f t="shared" ca="1" si="36"/>
        <v/>
      </c>
      <c r="BI146" s="381" t="str">
        <f t="shared" ca="1" si="37"/>
        <v/>
      </c>
      <c r="BJ146" s="381" t="str">
        <f t="shared" ca="1" si="38"/>
        <v/>
      </c>
      <c r="BK146" s="381" t="str">
        <f t="shared" ca="1" si="39"/>
        <v/>
      </c>
      <c r="BL146" s="229" t="str">
        <f t="shared" ca="1" si="40"/>
        <v/>
      </c>
    </row>
    <row r="147" spans="1:64" s="22" customFormat="1" ht="15" customHeight="1">
      <c r="A147" s="690" t="str">
        <f>$BD147&amp;"."</f>
        <v>①.</v>
      </c>
      <c r="B147" s="691"/>
      <c r="C147" s="691"/>
      <c r="D147" s="691"/>
      <c r="E147" s="691"/>
      <c r="F147" s="295" t="s">
        <v>632</v>
      </c>
      <c r="G147" s="39"/>
      <c r="H147" s="39"/>
      <c r="I147" s="39"/>
      <c r="J147" s="39"/>
      <c r="K147" s="39"/>
      <c r="L147" s="39"/>
      <c r="M147" s="295"/>
      <c r="N147" s="295"/>
      <c r="O147" s="295"/>
      <c r="P147" s="295"/>
      <c r="Q147" s="295"/>
      <c r="R147" s="295"/>
      <c r="S147" s="295"/>
      <c r="T147" s="295"/>
      <c r="U147" s="295"/>
      <c r="V147" s="295"/>
      <c r="W147" s="295"/>
      <c r="X147" s="295"/>
      <c r="Y147" s="295"/>
      <c r="Z147" s="295"/>
      <c r="AA147" s="295"/>
      <c r="AB147" s="295"/>
      <c r="AC147" s="295"/>
      <c r="AD147" s="295"/>
      <c r="AE147" s="295"/>
      <c r="AF147" s="295"/>
      <c r="AG147" s="295"/>
      <c r="AH147" s="295"/>
      <c r="AI147" s="295"/>
      <c r="AJ147" s="295"/>
      <c r="AK147" s="295"/>
      <c r="AL147" s="295"/>
      <c r="AM147" s="295"/>
      <c r="AN147" s="295"/>
      <c r="AO147" s="295"/>
      <c r="AP147" s="295"/>
      <c r="AQ147" s="295"/>
      <c r="AR147" s="295"/>
      <c r="AS147" s="295"/>
      <c r="AT147" s="295"/>
      <c r="AU147" s="295"/>
      <c r="AV147" s="295"/>
      <c r="AW147" s="295"/>
      <c r="AX147" s="295"/>
      <c r="AY147" s="116"/>
      <c r="AZ147" s="23"/>
      <c r="BA147" s="201">
        <f t="shared" si="48"/>
        <v>5</v>
      </c>
      <c r="BB147" s="201">
        <f t="shared" si="48"/>
        <v>3</v>
      </c>
      <c r="BC147" s="201">
        <f t="shared" si="48"/>
        <v>1</v>
      </c>
      <c r="BD147" s="200" t="str">
        <f>IF(ISBLANK(BD146),"①",CHAR(CODE(BD146)+1))</f>
        <v>①</v>
      </c>
      <c r="BE147" s="17"/>
      <c r="BF147" s="23"/>
      <c r="BG147" s="228" t="str">
        <f t="shared" ca="1" si="35"/>
        <v/>
      </c>
      <c r="BH147" s="381" t="str">
        <f t="shared" ca="1" si="36"/>
        <v/>
      </c>
      <c r="BI147" s="381" t="str">
        <f t="shared" ca="1" si="37"/>
        <v/>
      </c>
      <c r="BJ147" s="381" t="str">
        <f t="shared" ca="1" si="38"/>
        <v/>
      </c>
      <c r="BK147" s="381" t="str">
        <f t="shared" ca="1" si="39"/>
        <v/>
      </c>
      <c r="BL147" s="229" t="str">
        <f t="shared" ca="1" si="40"/>
        <v/>
      </c>
    </row>
    <row r="148" spans="1:64" s="22" customFormat="1" ht="15" customHeight="1">
      <c r="A148" s="58"/>
      <c r="B148" s="18"/>
      <c r="C148" s="58"/>
      <c r="D148" s="58"/>
      <c r="F148" s="58" t="s">
        <v>737</v>
      </c>
      <c r="G148" s="39"/>
      <c r="H148" s="39"/>
      <c r="I148" s="39"/>
      <c r="J148" s="39"/>
      <c r="K148" s="39"/>
      <c r="L148" s="39"/>
      <c r="M148" s="295"/>
      <c r="N148" s="295"/>
      <c r="O148" s="295"/>
      <c r="P148" s="295"/>
      <c r="Q148" s="295"/>
      <c r="R148" s="295"/>
      <c r="S148" s="295"/>
      <c r="T148" s="295"/>
      <c r="U148" s="295"/>
      <c r="V148" s="295"/>
      <c r="W148" s="295"/>
      <c r="X148" s="295"/>
      <c r="Y148" s="295"/>
      <c r="Z148" s="295"/>
      <c r="AA148" s="295"/>
      <c r="AB148" s="295"/>
      <c r="AC148" s="295"/>
      <c r="AD148" s="295"/>
      <c r="AE148" s="295"/>
      <c r="AF148" s="295"/>
      <c r="AG148" s="295"/>
      <c r="AH148" s="295"/>
      <c r="AI148" s="295"/>
      <c r="AJ148" s="295"/>
      <c r="AK148" s="295"/>
      <c r="AL148" s="295"/>
      <c r="AM148" s="295"/>
      <c r="AN148" s="295"/>
      <c r="AO148" s="295"/>
      <c r="AP148" s="295"/>
      <c r="AQ148" s="295"/>
      <c r="AR148" s="295"/>
      <c r="AS148" s="295"/>
      <c r="AT148" s="295"/>
      <c r="AU148" s="295"/>
      <c r="AV148" s="295"/>
      <c r="AW148" s="295"/>
      <c r="AX148" s="295"/>
      <c r="AY148" s="116"/>
      <c r="AZ148" s="23"/>
      <c r="BA148" s="201">
        <f t="shared" si="48"/>
        <v>5</v>
      </c>
      <c r="BB148" s="201">
        <f t="shared" si="48"/>
        <v>3</v>
      </c>
      <c r="BC148" s="201">
        <f t="shared" si="48"/>
        <v>1</v>
      </c>
      <c r="BD148" s="201" t="str">
        <f>BD147</f>
        <v>①</v>
      </c>
      <c r="BE148" s="17"/>
      <c r="BF148" s="23"/>
      <c r="BG148" s="228" t="str">
        <f t="shared" ca="1" si="35"/>
        <v/>
      </c>
      <c r="BH148" s="381" t="str">
        <f t="shared" ca="1" si="36"/>
        <v/>
      </c>
      <c r="BI148" s="381" t="str">
        <f t="shared" ca="1" si="37"/>
        <v/>
      </c>
      <c r="BJ148" s="381" t="str">
        <f t="shared" ca="1" si="38"/>
        <v/>
      </c>
      <c r="BK148" s="381" t="str">
        <f t="shared" ca="1" si="39"/>
        <v/>
      </c>
      <c r="BL148" s="229" t="str">
        <f t="shared" ca="1" si="40"/>
        <v/>
      </c>
    </row>
    <row r="149" spans="1:64" s="22" customFormat="1" ht="15" customHeight="1">
      <c r="A149" s="58"/>
      <c r="B149" s="18"/>
      <c r="C149" s="58"/>
      <c r="D149" s="58"/>
      <c r="F149" s="58" t="s">
        <v>738</v>
      </c>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138"/>
      <c r="AV149" s="138"/>
      <c r="AW149" s="138"/>
      <c r="AY149" s="59"/>
      <c r="AZ149" s="19"/>
      <c r="BA149" s="201">
        <f t="shared" si="48"/>
        <v>5</v>
      </c>
      <c r="BB149" s="201">
        <f t="shared" si="48"/>
        <v>3</v>
      </c>
      <c r="BC149" s="201">
        <f t="shared" si="48"/>
        <v>1</v>
      </c>
      <c r="BD149" s="201" t="str">
        <f>BD148</f>
        <v>①</v>
      </c>
      <c r="BG149" s="228" t="str">
        <f t="shared" ca="1" si="35"/>
        <v/>
      </c>
      <c r="BH149" s="381" t="str">
        <f t="shared" ca="1" si="36"/>
        <v/>
      </c>
      <c r="BI149" s="381" t="str">
        <f t="shared" ca="1" si="37"/>
        <v/>
      </c>
      <c r="BJ149" s="381" t="str">
        <f t="shared" ca="1" si="38"/>
        <v/>
      </c>
      <c r="BK149" s="381" t="str">
        <f t="shared" ca="1" si="39"/>
        <v/>
      </c>
      <c r="BL149" s="229" t="str">
        <f t="shared" ca="1" si="40"/>
        <v/>
      </c>
    </row>
    <row r="150" spans="1:64" s="22" customFormat="1" ht="15" customHeight="1">
      <c r="A150" s="690" t="str">
        <f>$BD150&amp;"."</f>
        <v>②.</v>
      </c>
      <c r="B150" s="691"/>
      <c r="C150" s="691"/>
      <c r="D150" s="691"/>
      <c r="E150" s="691"/>
      <c r="F150" s="295" t="s">
        <v>631</v>
      </c>
      <c r="G150" s="39"/>
      <c r="H150" s="39"/>
      <c r="I150" s="39"/>
      <c r="J150" s="39"/>
      <c r="K150" s="39"/>
      <c r="L150" s="39"/>
      <c r="M150" s="295"/>
      <c r="N150" s="295"/>
      <c r="O150" s="295"/>
      <c r="P150" s="295"/>
      <c r="Q150" s="295"/>
      <c r="R150" s="295"/>
      <c r="S150" s="295"/>
      <c r="T150" s="295"/>
      <c r="U150" s="295"/>
      <c r="V150" s="295"/>
      <c r="W150" s="295"/>
      <c r="X150" s="295"/>
      <c r="Y150" s="295"/>
      <c r="Z150" s="295"/>
      <c r="AA150" s="295"/>
      <c r="AB150" s="295"/>
      <c r="AC150" s="295"/>
      <c r="AD150" s="295"/>
      <c r="AE150" s="295"/>
      <c r="AF150" s="295"/>
      <c r="AG150" s="295"/>
      <c r="AH150" s="295"/>
      <c r="AI150" s="295"/>
      <c r="AJ150" s="295"/>
      <c r="AK150" s="295"/>
      <c r="AL150" s="295"/>
      <c r="AM150" s="295"/>
      <c r="AN150" s="295"/>
      <c r="AO150" s="295"/>
      <c r="AP150" s="295"/>
      <c r="AQ150" s="295"/>
      <c r="AR150" s="295"/>
      <c r="AS150" s="295"/>
      <c r="AT150" s="295"/>
      <c r="AU150" s="295"/>
      <c r="AV150" s="295"/>
      <c r="AW150" s="295"/>
      <c r="AX150" s="295"/>
      <c r="AY150" s="116"/>
      <c r="AZ150" s="23"/>
      <c r="BA150" s="201">
        <f t="shared" si="48"/>
        <v>5</v>
      </c>
      <c r="BB150" s="201">
        <f t="shared" si="48"/>
        <v>3</v>
      </c>
      <c r="BC150" s="201">
        <f t="shared" si="48"/>
        <v>1</v>
      </c>
      <c r="BD150" s="200" t="str">
        <f>IF(ISBLANK(BD149),"①",CHAR(CODE(BD149)+1))</f>
        <v>②</v>
      </c>
      <c r="BG150" s="228" t="str">
        <f t="shared" ca="1" si="35"/>
        <v/>
      </c>
      <c r="BH150" s="381" t="str">
        <f t="shared" ca="1" si="36"/>
        <v/>
      </c>
      <c r="BI150" s="381" t="str">
        <f t="shared" ca="1" si="37"/>
        <v/>
      </c>
      <c r="BJ150" s="381" t="str">
        <f t="shared" ca="1" si="38"/>
        <v/>
      </c>
      <c r="BK150" s="381" t="str">
        <f t="shared" ca="1" si="39"/>
        <v/>
      </c>
      <c r="BL150" s="229" t="str">
        <f t="shared" ca="1" si="40"/>
        <v/>
      </c>
    </row>
    <row r="151" spans="1:64" s="22" customFormat="1" ht="15" customHeight="1">
      <c r="A151" s="58"/>
      <c r="B151" s="18"/>
      <c r="C151" s="58"/>
      <c r="D151" s="58"/>
      <c r="E151" s="58"/>
      <c r="F151" s="32" t="s">
        <v>645</v>
      </c>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138"/>
      <c r="AV151" s="138"/>
      <c r="AW151" s="138"/>
      <c r="AY151" s="59"/>
      <c r="AZ151" s="19"/>
      <c r="BA151" s="201">
        <f t="shared" ref="BA151:BD152" si="49">BA150</f>
        <v>5</v>
      </c>
      <c r="BB151" s="201">
        <f t="shared" si="49"/>
        <v>3</v>
      </c>
      <c r="BC151" s="201">
        <f t="shared" si="49"/>
        <v>1</v>
      </c>
      <c r="BD151" s="201" t="str">
        <f t="shared" si="49"/>
        <v>②</v>
      </c>
      <c r="BG151" s="228" t="str">
        <f t="shared" ca="1" si="35"/>
        <v/>
      </c>
      <c r="BH151" s="381" t="str">
        <f t="shared" ca="1" si="36"/>
        <v/>
      </c>
      <c r="BI151" s="381" t="str">
        <f t="shared" ca="1" si="37"/>
        <v/>
      </c>
      <c r="BJ151" s="381" t="str">
        <f t="shared" ca="1" si="38"/>
        <v/>
      </c>
      <c r="BK151" s="381" t="str">
        <f t="shared" ca="1" si="39"/>
        <v/>
      </c>
      <c r="BL151" s="229" t="str">
        <f t="shared" ca="1" si="40"/>
        <v/>
      </c>
    </row>
    <row r="152" spans="1:64" s="22" customFormat="1" ht="15" customHeight="1">
      <c r="A152" s="58"/>
      <c r="B152" s="18"/>
      <c r="C152" s="58"/>
      <c r="D152" s="58"/>
      <c r="E152" s="58"/>
      <c r="F152" s="32" t="s">
        <v>644</v>
      </c>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138"/>
      <c r="AV152" s="138"/>
      <c r="AW152" s="138"/>
      <c r="AY152" s="59"/>
      <c r="AZ152" s="19"/>
      <c r="BA152" s="201">
        <f t="shared" si="49"/>
        <v>5</v>
      </c>
      <c r="BB152" s="201">
        <f t="shared" si="49"/>
        <v>3</v>
      </c>
      <c r="BC152" s="201">
        <f t="shared" si="49"/>
        <v>1</v>
      </c>
      <c r="BD152" s="201" t="str">
        <f t="shared" si="49"/>
        <v>②</v>
      </c>
      <c r="BG152" s="228" t="str">
        <f t="shared" ca="1" si="35"/>
        <v/>
      </c>
      <c r="BH152" s="407" t="str">
        <f t="shared" ca="1" si="36"/>
        <v/>
      </c>
      <c r="BI152" s="407" t="str">
        <f t="shared" ca="1" si="37"/>
        <v/>
      </c>
      <c r="BJ152" s="407" t="str">
        <f t="shared" ca="1" si="38"/>
        <v/>
      </c>
      <c r="BK152" s="407" t="str">
        <f t="shared" ca="1" si="39"/>
        <v/>
      </c>
      <c r="BL152" s="229" t="str">
        <f t="shared" ca="1" si="40"/>
        <v/>
      </c>
    </row>
    <row r="153" spans="1:64" s="22" customFormat="1" ht="15" customHeight="1">
      <c r="A153" s="690" t="str">
        <f>$BD153&amp;"."</f>
        <v>③.</v>
      </c>
      <c r="B153" s="691"/>
      <c r="C153" s="691"/>
      <c r="D153" s="691"/>
      <c r="E153" s="691"/>
      <c r="F153" s="295" t="s">
        <v>633</v>
      </c>
      <c r="G153" s="39"/>
      <c r="H153" s="39"/>
      <c r="I153" s="39"/>
      <c r="J153" s="39"/>
      <c r="K153" s="39"/>
      <c r="L153" s="39"/>
      <c r="M153" s="295"/>
      <c r="N153" s="295"/>
      <c r="O153" s="295"/>
      <c r="P153" s="295"/>
      <c r="Q153" s="295"/>
      <c r="R153" s="295"/>
      <c r="S153" s="295"/>
      <c r="T153" s="295"/>
      <c r="U153" s="295"/>
      <c r="V153" s="295"/>
      <c r="W153" s="295"/>
      <c r="X153" s="295"/>
      <c r="Y153" s="295"/>
      <c r="Z153" s="295"/>
      <c r="AA153" s="295"/>
      <c r="AB153" s="295"/>
      <c r="AC153" s="295"/>
      <c r="AD153" s="295"/>
      <c r="AE153" s="295"/>
      <c r="AF153" s="295"/>
      <c r="AG153" s="295"/>
      <c r="AH153" s="295"/>
      <c r="AI153" s="295"/>
      <c r="AJ153" s="295"/>
      <c r="AK153" s="295"/>
      <c r="AL153" s="295"/>
      <c r="AM153" s="295"/>
      <c r="AN153" s="295"/>
      <c r="AO153" s="295"/>
      <c r="AP153" s="295"/>
      <c r="AQ153" s="295"/>
      <c r="AR153" s="295"/>
      <c r="AS153" s="295"/>
      <c r="AT153" s="295"/>
      <c r="AU153" s="295"/>
      <c r="AV153" s="295"/>
      <c r="AW153" s="295"/>
      <c r="AX153" s="295"/>
      <c r="AY153" s="116"/>
      <c r="AZ153" s="23"/>
      <c r="BA153" s="201">
        <f t="shared" si="48"/>
        <v>5</v>
      </c>
      <c r="BB153" s="201">
        <f t="shared" si="48"/>
        <v>3</v>
      </c>
      <c r="BC153" s="201">
        <f t="shared" si="48"/>
        <v>1</v>
      </c>
      <c r="BD153" s="200" t="str">
        <f>IF(ISBLANK(BD152),"①",CHAR(CODE(BD152)+1))</f>
        <v>③</v>
      </c>
      <c r="BG153" s="228" t="str">
        <f t="shared" ca="1" si="35"/>
        <v/>
      </c>
      <c r="BH153" s="381" t="str">
        <f t="shared" ca="1" si="36"/>
        <v/>
      </c>
      <c r="BI153" s="381" t="str">
        <f t="shared" ca="1" si="37"/>
        <v/>
      </c>
      <c r="BJ153" s="381" t="str">
        <f t="shared" ca="1" si="38"/>
        <v/>
      </c>
      <c r="BK153" s="381" t="str">
        <f t="shared" ca="1" si="39"/>
        <v/>
      </c>
      <c r="BL153" s="229" t="str">
        <f t="shared" ca="1" si="40"/>
        <v/>
      </c>
    </row>
    <row r="154" spans="1:64" s="22" customFormat="1" ht="15" customHeight="1">
      <c r="A154" s="690" t="str">
        <f>$BD154&amp;"."&amp;$BE154&amp;"."</f>
        <v>③.1.</v>
      </c>
      <c r="B154" s="691"/>
      <c r="C154" s="691"/>
      <c r="D154" s="691"/>
      <c r="E154" s="691"/>
      <c r="F154" s="691"/>
      <c r="G154" s="39" t="s">
        <v>635</v>
      </c>
      <c r="H154" s="39"/>
      <c r="I154" s="39"/>
      <c r="J154" s="39"/>
      <c r="K154" s="39"/>
      <c r="L154" s="39"/>
      <c r="M154" s="295"/>
      <c r="N154" s="295"/>
      <c r="O154" s="295"/>
      <c r="P154" s="295"/>
      <c r="Q154" s="295"/>
      <c r="R154" s="295"/>
      <c r="S154" s="295"/>
      <c r="T154" s="295"/>
      <c r="U154" s="295"/>
      <c r="V154" s="295"/>
      <c r="W154" s="295"/>
      <c r="X154" s="295"/>
      <c r="Y154" s="295"/>
      <c r="Z154" s="295"/>
      <c r="AA154" s="295"/>
      <c r="AB154" s="295"/>
      <c r="AC154" s="295"/>
      <c r="AD154" s="295"/>
      <c r="AE154" s="295"/>
      <c r="AF154" s="295"/>
      <c r="AG154" s="295"/>
      <c r="AH154" s="295"/>
      <c r="AI154" s="295"/>
      <c r="AJ154" s="295"/>
      <c r="AK154" s="295"/>
      <c r="AL154" s="295"/>
      <c r="AM154" s="295"/>
      <c r="AN154" s="295"/>
      <c r="AO154" s="295"/>
      <c r="AP154" s="295"/>
      <c r="AQ154" s="295"/>
      <c r="AR154" s="295"/>
      <c r="AS154" s="295"/>
      <c r="AT154" s="295"/>
      <c r="AU154" s="295"/>
      <c r="AV154" s="295"/>
      <c r="AW154" s="295"/>
      <c r="AX154" s="295"/>
      <c r="AY154" s="116"/>
      <c r="AZ154" s="23"/>
      <c r="BA154" s="201">
        <f t="shared" si="48"/>
        <v>5</v>
      </c>
      <c r="BB154" s="32">
        <f t="shared" si="48"/>
        <v>3</v>
      </c>
      <c r="BC154" s="32">
        <f t="shared" si="48"/>
        <v>1</v>
      </c>
      <c r="BD154" s="201" t="str">
        <f t="shared" ref="BD154:BD161" si="50">BD153</f>
        <v>③</v>
      </c>
      <c r="BE154" s="195">
        <f>BE153+1</f>
        <v>1</v>
      </c>
      <c r="BF154" s="23"/>
      <c r="BG154" s="228" t="str">
        <f t="shared" ca="1" si="35"/>
        <v/>
      </c>
      <c r="BH154" s="407" t="str">
        <f t="shared" ca="1" si="36"/>
        <v/>
      </c>
      <c r="BI154" s="407" t="str">
        <f t="shared" ca="1" si="37"/>
        <v/>
      </c>
      <c r="BJ154" s="407" t="str">
        <f t="shared" ca="1" si="38"/>
        <v/>
      </c>
      <c r="BK154" s="407" t="str">
        <f t="shared" ca="1" si="39"/>
        <v/>
      </c>
      <c r="BL154" s="229" t="str">
        <f t="shared" ca="1" si="40"/>
        <v/>
      </c>
    </row>
    <row r="155" spans="1:64" s="22" customFormat="1" ht="15" customHeight="1">
      <c r="A155" s="27"/>
      <c r="B155" s="295"/>
      <c r="C155" s="295"/>
      <c r="D155" s="295"/>
      <c r="E155" s="295"/>
      <c r="F155" s="295"/>
      <c r="G155" s="295" t="s">
        <v>739</v>
      </c>
      <c r="H155" s="39"/>
      <c r="I155" s="39"/>
      <c r="J155" s="39"/>
      <c r="K155" s="39"/>
      <c r="L155" s="39"/>
      <c r="M155" s="295"/>
      <c r="N155" s="295"/>
      <c r="O155" s="295"/>
      <c r="P155" s="295"/>
      <c r="Q155" s="295"/>
      <c r="R155" s="295"/>
      <c r="S155" s="295"/>
      <c r="T155" s="295"/>
      <c r="U155" s="295"/>
      <c r="V155" s="295"/>
      <c r="W155" s="295"/>
      <c r="X155" s="295"/>
      <c r="Y155" s="295"/>
      <c r="Z155" s="295"/>
      <c r="AA155" s="295"/>
      <c r="AB155" s="295"/>
      <c r="AC155" s="295"/>
      <c r="AD155" s="295"/>
      <c r="AE155" s="295"/>
      <c r="AF155" s="295"/>
      <c r="AG155" s="295"/>
      <c r="AH155" s="295"/>
      <c r="AI155" s="295"/>
      <c r="AJ155" s="295"/>
      <c r="AK155" s="295"/>
      <c r="AL155" s="295"/>
      <c r="AM155" s="295"/>
      <c r="AN155" s="295"/>
      <c r="AO155" s="295"/>
      <c r="AP155" s="295"/>
      <c r="AQ155" s="295"/>
      <c r="AR155" s="295"/>
      <c r="AS155" s="295"/>
      <c r="AT155" s="295"/>
      <c r="AU155" s="295"/>
      <c r="AV155" s="295"/>
      <c r="AW155" s="295"/>
      <c r="AX155" s="295"/>
      <c r="AY155" s="116"/>
      <c r="AZ155" s="23"/>
      <c r="BA155" s="201">
        <f t="shared" ref="BA155:BC161" si="51">BA154</f>
        <v>5</v>
      </c>
      <c r="BB155" s="201">
        <f t="shared" si="51"/>
        <v>3</v>
      </c>
      <c r="BC155" s="201">
        <f t="shared" si="51"/>
        <v>1</v>
      </c>
      <c r="BD155" s="201" t="str">
        <f t="shared" si="50"/>
        <v>③</v>
      </c>
      <c r="BE155" s="201">
        <f>BE154</f>
        <v>1</v>
      </c>
      <c r="BF155" s="23"/>
      <c r="BG155" s="228" t="str">
        <f t="shared" ca="1" si="35"/>
        <v/>
      </c>
      <c r="BH155" s="407" t="str">
        <f t="shared" ca="1" si="36"/>
        <v/>
      </c>
      <c r="BI155" s="407" t="str">
        <f t="shared" ca="1" si="37"/>
        <v/>
      </c>
      <c r="BJ155" s="407" t="str">
        <f t="shared" ca="1" si="38"/>
        <v/>
      </c>
      <c r="BK155" s="407" t="str">
        <f t="shared" ca="1" si="39"/>
        <v/>
      </c>
      <c r="BL155" s="229" t="str">
        <f t="shared" ca="1" si="40"/>
        <v/>
      </c>
    </row>
    <row r="156" spans="1:64" s="22" customFormat="1" ht="15" customHeight="1">
      <c r="A156" s="27"/>
      <c r="B156" s="295"/>
      <c r="C156" s="295"/>
      <c r="D156" s="295"/>
      <c r="E156" s="295"/>
      <c r="F156" s="295"/>
      <c r="G156" s="39" t="s">
        <v>740</v>
      </c>
      <c r="H156" s="39"/>
      <c r="I156" s="39"/>
      <c r="J156" s="39"/>
      <c r="K156" s="39"/>
      <c r="L156" s="39"/>
      <c r="M156" s="295"/>
      <c r="N156" s="295"/>
      <c r="O156" s="295"/>
      <c r="P156" s="295"/>
      <c r="Q156" s="295"/>
      <c r="R156" s="295"/>
      <c r="S156" s="295"/>
      <c r="T156" s="295"/>
      <c r="U156" s="295"/>
      <c r="V156" s="295"/>
      <c r="W156" s="295"/>
      <c r="X156" s="295"/>
      <c r="Y156" s="295"/>
      <c r="Z156" s="295"/>
      <c r="AA156" s="295"/>
      <c r="AB156" s="295"/>
      <c r="AC156" s="295"/>
      <c r="AD156" s="295"/>
      <c r="AE156" s="295"/>
      <c r="AF156" s="295"/>
      <c r="AG156" s="295"/>
      <c r="AH156" s="295"/>
      <c r="AI156" s="295"/>
      <c r="AJ156" s="295"/>
      <c r="AK156" s="295"/>
      <c r="AL156" s="295"/>
      <c r="AM156" s="295"/>
      <c r="AN156" s="295"/>
      <c r="AO156" s="295"/>
      <c r="AP156" s="295"/>
      <c r="AQ156" s="295"/>
      <c r="AR156" s="295"/>
      <c r="AS156" s="295"/>
      <c r="AT156" s="295"/>
      <c r="AU156" s="295"/>
      <c r="AV156" s="295"/>
      <c r="AW156" s="295"/>
      <c r="AX156" s="295"/>
      <c r="AY156" s="116"/>
      <c r="AZ156" s="23"/>
      <c r="BA156" s="201">
        <f t="shared" si="51"/>
        <v>5</v>
      </c>
      <c r="BB156" s="201">
        <f t="shared" si="51"/>
        <v>3</v>
      </c>
      <c r="BC156" s="201">
        <f t="shared" si="51"/>
        <v>1</v>
      </c>
      <c r="BD156" s="201" t="str">
        <f t="shared" si="50"/>
        <v>③</v>
      </c>
      <c r="BE156" s="201">
        <f>BE155</f>
        <v>1</v>
      </c>
      <c r="BF156" s="23"/>
      <c r="BG156" s="228" t="str">
        <f t="shared" ca="1" si="35"/>
        <v/>
      </c>
      <c r="BH156" s="407" t="str">
        <f t="shared" ca="1" si="36"/>
        <v/>
      </c>
      <c r="BI156" s="407" t="str">
        <f t="shared" ca="1" si="37"/>
        <v/>
      </c>
      <c r="BJ156" s="407" t="str">
        <f t="shared" ca="1" si="38"/>
        <v/>
      </c>
      <c r="BK156" s="407" t="str">
        <f t="shared" ca="1" si="39"/>
        <v/>
      </c>
      <c r="BL156" s="229" t="str">
        <f t="shared" ca="1" si="40"/>
        <v/>
      </c>
    </row>
    <row r="157" spans="1:64" s="22" customFormat="1" ht="15" customHeight="1">
      <c r="A157" s="690" t="str">
        <f>$BD157&amp;"."&amp;$BE157&amp;"."</f>
        <v>③.2.</v>
      </c>
      <c r="B157" s="691"/>
      <c r="C157" s="691"/>
      <c r="D157" s="691"/>
      <c r="E157" s="691"/>
      <c r="F157" s="691"/>
      <c r="G157" s="39" t="s">
        <v>642</v>
      </c>
      <c r="H157" s="39"/>
      <c r="I157" s="39"/>
      <c r="J157" s="39"/>
      <c r="K157" s="39"/>
      <c r="L157" s="39"/>
      <c r="M157" s="295"/>
      <c r="N157" s="295"/>
      <c r="O157" s="295"/>
      <c r="P157" s="295"/>
      <c r="Q157" s="295"/>
      <c r="R157" s="295"/>
      <c r="S157" s="295"/>
      <c r="T157" s="295"/>
      <c r="U157" s="295"/>
      <c r="V157" s="295"/>
      <c r="W157" s="295"/>
      <c r="X157" s="295"/>
      <c r="Y157" s="295"/>
      <c r="Z157" s="295"/>
      <c r="AA157" s="295"/>
      <c r="AB157" s="295"/>
      <c r="AC157" s="295"/>
      <c r="AD157" s="295"/>
      <c r="AE157" s="295"/>
      <c r="AF157" s="295"/>
      <c r="AG157" s="295"/>
      <c r="AH157" s="295"/>
      <c r="AI157" s="295"/>
      <c r="AJ157" s="295"/>
      <c r="AK157" s="295"/>
      <c r="AL157" s="295"/>
      <c r="AM157" s="295"/>
      <c r="AN157" s="295"/>
      <c r="AO157" s="295"/>
      <c r="AP157" s="295"/>
      <c r="AQ157" s="295"/>
      <c r="AR157" s="295"/>
      <c r="AS157" s="295"/>
      <c r="AT157" s="295"/>
      <c r="AU157" s="295"/>
      <c r="AV157" s="295"/>
      <c r="AW157" s="295"/>
      <c r="AX157" s="295"/>
      <c r="AY157" s="116"/>
      <c r="AZ157" s="23"/>
      <c r="BA157" s="201">
        <f t="shared" si="51"/>
        <v>5</v>
      </c>
      <c r="BB157" s="32">
        <f t="shared" si="51"/>
        <v>3</v>
      </c>
      <c r="BC157" s="32">
        <f t="shared" si="51"/>
        <v>1</v>
      </c>
      <c r="BD157" s="201" t="str">
        <f t="shared" si="50"/>
        <v>③</v>
      </c>
      <c r="BE157" s="195">
        <f>BE156+1</f>
        <v>2</v>
      </c>
      <c r="BF157" s="23"/>
      <c r="BG157" s="228" t="str">
        <f t="shared" ca="1" si="35"/>
        <v/>
      </c>
      <c r="BH157" s="407" t="str">
        <f t="shared" ca="1" si="36"/>
        <v/>
      </c>
      <c r="BI157" s="407" t="str">
        <f t="shared" ca="1" si="37"/>
        <v/>
      </c>
      <c r="BJ157" s="407" t="str">
        <f t="shared" ca="1" si="38"/>
        <v/>
      </c>
      <c r="BK157" s="407" t="str">
        <f t="shared" ca="1" si="39"/>
        <v/>
      </c>
      <c r="BL157" s="229" t="str">
        <f t="shared" ca="1" si="40"/>
        <v/>
      </c>
    </row>
    <row r="158" spans="1:64" s="22" customFormat="1" ht="15" customHeight="1">
      <c r="A158" s="58"/>
      <c r="B158" s="28"/>
      <c r="C158" s="58"/>
      <c r="D158" s="58"/>
      <c r="E158" s="58"/>
      <c r="F158" s="58"/>
      <c r="G158" s="32" t="s">
        <v>741</v>
      </c>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138"/>
      <c r="AV158" s="138"/>
      <c r="AW158" s="138"/>
      <c r="AX158" s="32"/>
      <c r="AY158" s="59"/>
      <c r="AZ158" s="58"/>
      <c r="BA158" s="201">
        <f t="shared" si="51"/>
        <v>5</v>
      </c>
      <c r="BB158" s="201">
        <f t="shared" si="51"/>
        <v>3</v>
      </c>
      <c r="BC158" s="201">
        <f t="shared" si="51"/>
        <v>1</v>
      </c>
      <c r="BD158" s="201" t="str">
        <f t="shared" si="50"/>
        <v>③</v>
      </c>
      <c r="BE158" s="201">
        <f>BE157</f>
        <v>2</v>
      </c>
      <c r="BF158" s="32"/>
      <c r="BG158" s="512" t="str">
        <f t="shared" ca="1" si="35"/>
        <v/>
      </c>
      <c r="BH158" s="391" t="str">
        <f t="shared" ca="1" si="36"/>
        <v/>
      </c>
      <c r="BI158" s="391" t="str">
        <f t="shared" ca="1" si="37"/>
        <v/>
      </c>
      <c r="BJ158" s="391" t="str">
        <f t="shared" ca="1" si="38"/>
        <v/>
      </c>
      <c r="BK158" s="391" t="str">
        <f t="shared" ca="1" si="39"/>
        <v/>
      </c>
      <c r="BL158" s="392" t="str">
        <f t="shared" ca="1" si="40"/>
        <v/>
      </c>
    </row>
    <row r="159" spans="1:64" ht="15" customHeight="1">
      <c r="A159" s="39"/>
      <c r="B159" s="39"/>
      <c r="C159" s="39"/>
      <c r="D159" s="39"/>
      <c r="E159" s="39"/>
      <c r="F159" s="39"/>
      <c r="G159" s="39" t="s">
        <v>742</v>
      </c>
      <c r="H159" s="39"/>
      <c r="I159" s="39"/>
      <c r="J159" s="39"/>
      <c r="K159" s="39"/>
      <c r="L159" s="39"/>
      <c r="M159" s="39"/>
      <c r="N159" s="39"/>
      <c r="O159" s="39"/>
      <c r="P159" s="39"/>
      <c r="Q159" s="39"/>
      <c r="R159" s="39"/>
      <c r="S159" s="39"/>
      <c r="T159" s="39"/>
      <c r="U159" s="39"/>
      <c r="V159" s="39"/>
      <c r="W159" s="39"/>
      <c r="X159" s="39"/>
      <c r="Y159" s="39"/>
      <c r="Z159" s="39"/>
      <c r="AA159" s="39"/>
      <c r="AB159" s="39"/>
      <c r="AC159" s="39"/>
      <c r="AD159" s="102"/>
      <c r="AE159" s="102"/>
      <c r="AF159" s="102"/>
      <c r="AG159" s="102"/>
      <c r="AH159" s="102"/>
      <c r="AI159" s="102"/>
      <c r="AJ159" s="102"/>
      <c r="AK159" s="102"/>
      <c r="AL159" s="102"/>
      <c r="AM159" s="102"/>
      <c r="AN159" s="102"/>
      <c r="AO159" s="102"/>
      <c r="AP159" s="102"/>
      <c r="AQ159" s="102"/>
      <c r="AR159" s="102"/>
      <c r="AS159" s="102"/>
      <c r="AT159" s="102"/>
      <c r="AU159" s="102"/>
      <c r="AV159" s="102"/>
      <c r="AW159" s="102"/>
      <c r="AX159" s="17"/>
      <c r="AY159" s="47"/>
      <c r="AZ159" s="21"/>
      <c r="BA159" s="201">
        <f t="shared" si="51"/>
        <v>5</v>
      </c>
      <c r="BB159" s="201">
        <f t="shared" si="51"/>
        <v>3</v>
      </c>
      <c r="BC159" s="201">
        <f t="shared" si="51"/>
        <v>1</v>
      </c>
      <c r="BD159" s="201" t="str">
        <f t="shared" si="50"/>
        <v>③</v>
      </c>
      <c r="BE159" s="201">
        <f>BE158</f>
        <v>2</v>
      </c>
      <c r="BG159" s="228" t="str">
        <f t="shared" ca="1" si="35"/>
        <v/>
      </c>
      <c r="BH159" s="407" t="str">
        <f t="shared" ca="1" si="36"/>
        <v/>
      </c>
      <c r="BI159" s="407" t="str">
        <f t="shared" ca="1" si="37"/>
        <v/>
      </c>
      <c r="BJ159" s="407" t="str">
        <f t="shared" ca="1" si="38"/>
        <v/>
      </c>
      <c r="BK159" s="407" t="str">
        <f t="shared" ca="1" si="39"/>
        <v/>
      </c>
      <c r="BL159" s="229" t="str">
        <f t="shared" ca="1" si="40"/>
        <v/>
      </c>
    </row>
    <row r="160" spans="1:64" s="22" customFormat="1" ht="15" customHeight="1">
      <c r="A160" s="690" t="str">
        <f>$BD160&amp;"."&amp;$BE160&amp;"."</f>
        <v>③.3.</v>
      </c>
      <c r="B160" s="691"/>
      <c r="C160" s="691"/>
      <c r="D160" s="691"/>
      <c r="E160" s="691"/>
      <c r="F160" s="691"/>
      <c r="G160" s="39" t="s">
        <v>643</v>
      </c>
      <c r="H160" s="39"/>
      <c r="I160" s="39"/>
      <c r="J160" s="39"/>
      <c r="K160" s="39"/>
      <c r="L160" s="39"/>
      <c r="M160" s="295"/>
      <c r="N160" s="295"/>
      <c r="O160" s="295"/>
      <c r="P160" s="295"/>
      <c r="Q160" s="295"/>
      <c r="R160" s="295"/>
      <c r="S160" s="295"/>
      <c r="T160" s="295"/>
      <c r="U160" s="295"/>
      <c r="V160" s="295"/>
      <c r="W160" s="295"/>
      <c r="X160" s="295"/>
      <c r="Y160" s="295"/>
      <c r="Z160" s="295"/>
      <c r="AA160" s="295"/>
      <c r="AB160" s="295"/>
      <c r="AC160" s="295"/>
      <c r="AD160" s="295"/>
      <c r="AE160" s="295"/>
      <c r="AF160" s="295"/>
      <c r="AG160" s="295"/>
      <c r="AH160" s="295"/>
      <c r="AI160" s="295"/>
      <c r="AJ160" s="295"/>
      <c r="AK160" s="295"/>
      <c r="AL160" s="295"/>
      <c r="AM160" s="295"/>
      <c r="AN160" s="295"/>
      <c r="AO160" s="295"/>
      <c r="AP160" s="295"/>
      <c r="AQ160" s="295"/>
      <c r="AR160" s="295"/>
      <c r="AS160" s="295"/>
      <c r="AT160" s="295"/>
      <c r="AU160" s="295"/>
      <c r="AV160" s="295"/>
      <c r="AW160" s="295"/>
      <c r="AX160" s="295"/>
      <c r="AY160" s="116"/>
      <c r="AZ160" s="23"/>
      <c r="BA160" s="201">
        <f t="shared" si="51"/>
        <v>5</v>
      </c>
      <c r="BB160" s="32">
        <f t="shared" si="51"/>
        <v>3</v>
      </c>
      <c r="BC160" s="32">
        <f t="shared" si="51"/>
        <v>1</v>
      </c>
      <c r="BD160" s="201" t="str">
        <f t="shared" si="50"/>
        <v>③</v>
      </c>
      <c r="BE160" s="195">
        <f>BE159+1</f>
        <v>3</v>
      </c>
      <c r="BF160" s="23"/>
      <c r="BG160" s="228" t="str">
        <f t="shared" ca="1" si="35"/>
        <v/>
      </c>
      <c r="BH160" s="407" t="str">
        <f t="shared" ca="1" si="36"/>
        <v/>
      </c>
      <c r="BI160" s="407" t="str">
        <f t="shared" ca="1" si="37"/>
        <v/>
      </c>
      <c r="BJ160" s="407" t="str">
        <f t="shared" ca="1" si="38"/>
        <v/>
      </c>
      <c r="BK160" s="407" t="str">
        <f t="shared" ca="1" si="39"/>
        <v/>
      </c>
      <c r="BL160" s="229" t="str">
        <f t="shared" ca="1" si="40"/>
        <v/>
      </c>
    </row>
    <row r="161" spans="1:64" s="22" customFormat="1" ht="15" customHeight="1">
      <c r="A161" s="58"/>
      <c r="B161" s="28"/>
      <c r="C161" s="58"/>
      <c r="D161" s="58"/>
      <c r="E161" s="58"/>
      <c r="F161" s="58"/>
      <c r="G161" s="32" t="s">
        <v>743</v>
      </c>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138"/>
      <c r="AV161" s="138"/>
      <c r="AW161" s="138"/>
      <c r="AX161" s="32"/>
      <c r="AY161" s="59"/>
      <c r="AZ161" s="58"/>
      <c r="BA161" s="201">
        <f t="shared" si="51"/>
        <v>5</v>
      </c>
      <c r="BB161" s="201">
        <f t="shared" si="51"/>
        <v>3</v>
      </c>
      <c r="BC161" s="201">
        <f t="shared" si="51"/>
        <v>1</v>
      </c>
      <c r="BD161" s="201" t="str">
        <f t="shared" si="50"/>
        <v>③</v>
      </c>
      <c r="BE161" s="201">
        <f>BE160</f>
        <v>3</v>
      </c>
      <c r="BF161" s="32"/>
      <c r="BG161" s="512" t="str">
        <f t="shared" ca="1" si="35"/>
        <v/>
      </c>
      <c r="BH161" s="391" t="str">
        <f t="shared" ca="1" si="36"/>
        <v/>
      </c>
      <c r="BI161" s="391" t="str">
        <f t="shared" ca="1" si="37"/>
        <v/>
      </c>
      <c r="BJ161" s="391" t="str">
        <f t="shared" ca="1" si="38"/>
        <v/>
      </c>
      <c r="BK161" s="391" t="str">
        <f t="shared" ca="1" si="39"/>
        <v/>
      </c>
      <c r="BL161" s="392" t="str">
        <f t="shared" ca="1" si="40"/>
        <v/>
      </c>
    </row>
    <row r="162" spans="1:64" ht="15" customHeight="1">
      <c r="A162" s="691" t="str">
        <f>$BA162&amp;"."</f>
        <v>6.</v>
      </c>
      <c r="B162" s="691"/>
      <c r="C162" s="28" t="str">
        <f>VLOOKUP($BA162,機能一覧!$B$5:$P$33,9,FALSE)</f>
        <v>保守計画バッチ処理</v>
      </c>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102"/>
      <c r="AE162" s="102"/>
      <c r="AF162" s="102"/>
      <c r="AG162" s="102"/>
      <c r="AH162" s="102"/>
      <c r="AI162" s="102"/>
      <c r="AJ162" s="102"/>
      <c r="AK162" s="102"/>
      <c r="AL162" s="102"/>
      <c r="AM162" s="102"/>
      <c r="AN162" s="102"/>
      <c r="AO162" s="102"/>
      <c r="AP162" s="102"/>
      <c r="AQ162" s="102"/>
      <c r="AR162" s="102"/>
      <c r="AS162" s="102"/>
      <c r="AT162" s="102"/>
      <c r="AU162" s="102"/>
      <c r="AV162" s="102"/>
      <c r="AW162" s="102"/>
      <c r="AX162" s="17"/>
      <c r="AY162" s="47"/>
      <c r="AZ162" s="21"/>
      <c r="BA162" s="195">
        <f>BA161+1</f>
        <v>6</v>
      </c>
      <c r="BB162" s="32"/>
      <c r="BC162" s="32"/>
      <c r="BD162" s="32"/>
      <c r="BG162" s="228" t="str">
        <f t="shared" ref="BG162:BG169" ca="1" si="52">IF($BA162&lt;&gt;"",IF(MID(_xlfn.FORMULATEXT($BA162),SEARCH("[",_xlfn.FORMULATEXT($BA162))+1,SEARCH("]",_xlfn.FORMULATEXT($BA162))-(SEARCH("[",_xlfn.FORMULATEXT($BA162))+1))="-1","",1),"")</f>
        <v/>
      </c>
      <c r="BH162" s="267" t="str">
        <f t="shared" ref="BH162:BH169" ca="1" si="53">IF($BB162&lt;&gt;"",IF(MID(_xlfn.FORMULATEXT($BB162),SEARCH("[",_xlfn.FORMULATEXT($BB162))+1,SEARCH("]",_xlfn.FORMULATEXT($BB162))-(SEARCH("[",_xlfn.FORMULATEXT($BB162))+1))="-1","",1),"")</f>
        <v/>
      </c>
      <c r="BI162" s="267" t="str">
        <f t="shared" ref="BI162:BI169" ca="1" si="54">IF($BC162&lt;&gt;"",IF(MID(_xlfn.FORMULATEXT($BC162),SEARCH("[",_xlfn.FORMULATEXT($BC162))+1,SEARCH("]",_xlfn.FORMULATEXT($BC162))-(SEARCH("[",_xlfn.FORMULATEXT($BC162))+1))="-1","",1),"")</f>
        <v/>
      </c>
      <c r="BJ162" s="267" t="str">
        <f t="shared" ref="BJ162:BJ169" ca="1" si="55">IF($BD162&lt;&gt;"",IF(MID(_xlfn.FORMULATEXT($BD162),SEARCH("[",_xlfn.FORMULATEXT($BD162))+1,SEARCH("]",_xlfn.FORMULATEXT($BD162))-(SEARCH("[",_xlfn.FORMULATEXT($BD162))+1))="-1","",1),"")</f>
        <v/>
      </c>
      <c r="BK162" s="267" t="str">
        <f t="shared" ref="BK162:BK169" ca="1" si="56">IF($BE162&lt;&gt;"",IF(MID(_xlfn.FORMULATEXT($BE162),SEARCH("[",_xlfn.FORMULATEXT($BE162))+1,SEARCH("]",_xlfn.FORMULATEXT($BE162))-(SEARCH("[",_xlfn.FORMULATEXT($BE162))+1))="-1","",1),"")</f>
        <v/>
      </c>
      <c r="BL162" s="229" t="str">
        <f t="shared" ref="BL162:BL169" ca="1" si="57">IF($BF162&lt;&gt;"",IF(MID(_xlfn.FORMULATEXT($BF162),SEARCH("[",_xlfn.FORMULATEXT($BF162))+1,SEARCH("]",_xlfn.FORMULATEXT($BF162))-(SEARCH("[",_xlfn.FORMULATEXT($BF162))+1))="-1","",1),"")</f>
        <v/>
      </c>
    </row>
    <row r="163" spans="1:64" ht="15" customHeight="1">
      <c r="A163" s="39"/>
      <c r="B163" s="21"/>
      <c r="C163" s="39" t="s">
        <v>634</v>
      </c>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102"/>
      <c r="AE163" s="102"/>
      <c r="AF163" s="102"/>
      <c r="AG163" s="102"/>
      <c r="AH163" s="102"/>
      <c r="AI163" s="102"/>
      <c r="AJ163" s="102"/>
      <c r="AK163" s="102"/>
      <c r="AL163" s="102"/>
      <c r="AM163" s="102"/>
      <c r="AN163" s="102"/>
      <c r="AO163" s="102"/>
      <c r="AP163" s="102"/>
      <c r="AQ163" s="102"/>
      <c r="AR163" s="102"/>
      <c r="AS163" s="102"/>
      <c r="AT163" s="102"/>
      <c r="AU163" s="102"/>
      <c r="AV163" s="102"/>
      <c r="AW163" s="102"/>
      <c r="AX163" s="17"/>
      <c r="AY163" s="47"/>
      <c r="AZ163" s="21"/>
      <c r="BA163" s="201">
        <f t="shared" ref="BA163:BA170" si="58">BA162</f>
        <v>6</v>
      </c>
      <c r="BB163" s="32"/>
      <c r="BC163" s="32"/>
      <c r="BD163" s="32"/>
      <c r="BG163" s="228" t="str">
        <f t="shared" ca="1" si="52"/>
        <v/>
      </c>
      <c r="BH163" s="267" t="str">
        <f t="shared" ca="1" si="53"/>
        <v/>
      </c>
      <c r="BI163" s="267" t="str">
        <f t="shared" ca="1" si="54"/>
        <v/>
      </c>
      <c r="BJ163" s="267" t="str">
        <f t="shared" ca="1" si="55"/>
        <v/>
      </c>
      <c r="BK163" s="267" t="str">
        <f t="shared" ca="1" si="56"/>
        <v/>
      </c>
      <c r="BL163" s="229" t="str">
        <f t="shared" ca="1" si="57"/>
        <v/>
      </c>
    </row>
    <row r="164" spans="1:64" ht="15" customHeight="1">
      <c r="A164" s="692" t="str">
        <f>BA164&amp;"."&amp;BB164</f>
        <v>6.1</v>
      </c>
      <c r="B164" s="693"/>
      <c r="C164" s="693"/>
      <c r="D164" s="39" t="s">
        <v>626</v>
      </c>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102"/>
      <c r="AE164" s="102"/>
      <c r="AF164" s="102"/>
      <c r="AG164" s="102"/>
      <c r="AH164" s="102"/>
      <c r="AI164" s="102"/>
      <c r="AJ164" s="102"/>
      <c r="AK164" s="102"/>
      <c r="AL164" s="102"/>
      <c r="AM164" s="102"/>
      <c r="AN164" s="102"/>
      <c r="AO164" s="102"/>
      <c r="AP164" s="102"/>
      <c r="AQ164" s="102"/>
      <c r="AR164" s="102"/>
      <c r="AS164" s="102"/>
      <c r="AT164" s="102"/>
      <c r="AU164" s="102"/>
      <c r="AV164" s="102"/>
      <c r="AW164" s="102"/>
      <c r="AX164" s="17"/>
      <c r="AY164" s="47"/>
      <c r="AZ164" s="21"/>
      <c r="BA164" s="201">
        <f t="shared" si="58"/>
        <v>6</v>
      </c>
      <c r="BB164" s="195">
        <f>BB163+1</f>
        <v>1</v>
      </c>
      <c r="BC164" s="32"/>
      <c r="BD164" s="32"/>
      <c r="BG164" s="228" t="str">
        <f t="shared" ca="1" si="52"/>
        <v/>
      </c>
      <c r="BH164" s="267" t="str">
        <f t="shared" ca="1" si="53"/>
        <v/>
      </c>
      <c r="BI164" s="267" t="str">
        <f t="shared" ca="1" si="54"/>
        <v/>
      </c>
      <c r="BJ164" s="267" t="str">
        <f t="shared" ca="1" si="55"/>
        <v/>
      </c>
      <c r="BK164" s="267" t="str">
        <f t="shared" ca="1" si="56"/>
        <v/>
      </c>
      <c r="BL164" s="229" t="str">
        <f t="shared" ca="1" si="57"/>
        <v/>
      </c>
    </row>
    <row r="165" spans="1:64" ht="15" customHeight="1">
      <c r="A165" s="692" t="str">
        <f>$BA165&amp;"."&amp;$BB165&amp;"."&amp;$BC165&amp;"."</f>
        <v>6.1.1.</v>
      </c>
      <c r="B165" s="693"/>
      <c r="C165" s="693"/>
      <c r="D165" s="693"/>
      <c r="E165" s="39" t="s">
        <v>630</v>
      </c>
      <c r="G165" s="39"/>
      <c r="H165" s="39"/>
      <c r="I165" s="39"/>
      <c r="J165" s="39"/>
      <c r="K165" s="39"/>
      <c r="L165" s="39"/>
      <c r="M165" s="39"/>
      <c r="N165" s="39"/>
      <c r="O165" s="39"/>
      <c r="P165" s="39"/>
      <c r="Q165" s="39"/>
      <c r="R165" s="39"/>
      <c r="T165" s="39"/>
      <c r="U165" s="39"/>
      <c r="V165" s="39"/>
      <c r="W165" s="39"/>
      <c r="X165" s="39"/>
      <c r="Y165" s="39"/>
      <c r="Z165" s="39"/>
      <c r="AB165" s="39"/>
      <c r="AC165" s="39"/>
      <c r="AD165" s="102"/>
      <c r="AE165" s="102"/>
      <c r="AF165" s="102"/>
      <c r="AG165" s="102"/>
      <c r="AH165" s="102"/>
      <c r="AI165" s="102"/>
      <c r="AJ165" s="102"/>
      <c r="AK165" s="102"/>
      <c r="AL165" s="102"/>
      <c r="AM165" s="102"/>
      <c r="AN165" s="102"/>
      <c r="AO165" s="102"/>
      <c r="AP165" s="102"/>
      <c r="AQ165" s="102"/>
      <c r="AR165" s="102"/>
      <c r="AS165" s="102"/>
      <c r="AT165" s="102"/>
      <c r="AU165" s="102"/>
      <c r="AV165" s="102"/>
      <c r="AW165" s="102"/>
      <c r="AX165" s="17"/>
      <c r="AY165" s="47"/>
      <c r="AZ165" s="21"/>
      <c r="BA165" s="201">
        <f t="shared" si="58"/>
        <v>6</v>
      </c>
      <c r="BB165" s="32">
        <f t="shared" ref="BB165:BB173" si="59">BB164</f>
        <v>1</v>
      </c>
      <c r="BC165" s="195">
        <f>BC164+1</f>
        <v>1</v>
      </c>
      <c r="BD165" s="32"/>
      <c r="BG165" s="228" t="str">
        <f t="shared" ca="1" si="52"/>
        <v/>
      </c>
      <c r="BH165" s="513" t="str">
        <f t="shared" ca="1" si="53"/>
        <v/>
      </c>
      <c r="BI165" s="513" t="str">
        <f t="shared" ca="1" si="54"/>
        <v/>
      </c>
      <c r="BJ165" s="513" t="str">
        <f t="shared" ca="1" si="55"/>
        <v/>
      </c>
      <c r="BK165" s="513" t="str">
        <f t="shared" ca="1" si="56"/>
        <v/>
      </c>
      <c r="BL165" s="229" t="str">
        <f t="shared" ca="1" si="57"/>
        <v/>
      </c>
    </row>
    <row r="166" spans="1:64" ht="15" customHeight="1">
      <c r="A166" s="519"/>
      <c r="B166" s="519"/>
      <c r="C166" s="519"/>
      <c r="D166" s="519"/>
      <c r="E166" s="519"/>
      <c r="F166" s="519" t="s">
        <v>649</v>
      </c>
      <c r="G166" s="519"/>
      <c r="H166" s="519"/>
      <c r="I166" s="519"/>
      <c r="J166" s="519"/>
      <c r="K166" s="519"/>
      <c r="L166" s="519"/>
      <c r="M166" s="519"/>
      <c r="N166" s="519"/>
      <c r="O166" s="519"/>
      <c r="P166" s="519"/>
      <c r="Q166" s="519"/>
      <c r="R166" s="519"/>
      <c r="S166" s="519"/>
      <c r="T166" s="519"/>
      <c r="U166" s="519"/>
      <c r="V166" s="519"/>
      <c r="W166" s="519"/>
      <c r="X166" s="519"/>
      <c r="Y166" s="519"/>
      <c r="Z166" s="519"/>
      <c r="AA166" s="519"/>
      <c r="AB166" s="519"/>
      <c r="AC166" s="519"/>
      <c r="AD166" s="60"/>
      <c r="AE166" s="60"/>
      <c r="AF166" s="60"/>
      <c r="AG166" s="60"/>
      <c r="AH166" s="519"/>
      <c r="AI166" s="60"/>
      <c r="AJ166" s="60"/>
      <c r="AK166" s="60"/>
      <c r="AL166" s="60"/>
      <c r="AM166" s="60"/>
      <c r="AN166" s="60"/>
      <c r="AO166" s="60"/>
      <c r="AP166" s="60"/>
      <c r="AQ166" s="60"/>
      <c r="AR166" s="60"/>
      <c r="AS166" s="60"/>
      <c r="AT166" s="60"/>
      <c r="AU166" s="60"/>
      <c r="AV166" s="60"/>
      <c r="AW166" s="60"/>
      <c r="AX166" s="519"/>
      <c r="AY166" s="520"/>
      <c r="AZ166" s="21"/>
      <c r="BA166" s="201">
        <f t="shared" si="58"/>
        <v>6</v>
      </c>
      <c r="BB166" s="32">
        <f t="shared" si="59"/>
        <v>1</v>
      </c>
      <c r="BC166" s="32"/>
      <c r="BD166" s="32"/>
      <c r="BG166" s="228" t="str">
        <f t="shared" ca="1" si="52"/>
        <v/>
      </c>
      <c r="BH166" s="267" t="str">
        <f t="shared" ca="1" si="53"/>
        <v/>
      </c>
      <c r="BI166" s="267" t="str">
        <f t="shared" ca="1" si="54"/>
        <v/>
      </c>
      <c r="BJ166" s="267" t="str">
        <f t="shared" ca="1" si="55"/>
        <v/>
      </c>
      <c r="BK166" s="267" t="str">
        <f t="shared" ca="1" si="56"/>
        <v/>
      </c>
      <c r="BL166" s="229" t="str">
        <f t="shared" ca="1" si="57"/>
        <v/>
      </c>
    </row>
    <row r="167" spans="1:64" ht="15" customHeight="1">
      <c r="A167" s="519"/>
      <c r="B167" s="519"/>
      <c r="C167" s="519"/>
      <c r="D167" s="519"/>
      <c r="E167" s="519"/>
      <c r="F167" s="519" t="s">
        <v>650</v>
      </c>
      <c r="G167" s="519"/>
      <c r="H167" s="519"/>
      <c r="I167" s="519"/>
      <c r="J167" s="519"/>
      <c r="K167" s="519"/>
      <c r="L167" s="519"/>
      <c r="M167" s="519"/>
      <c r="N167" s="519"/>
      <c r="O167" s="519"/>
      <c r="P167" s="519"/>
      <c r="Q167" s="519"/>
      <c r="R167" s="519"/>
      <c r="S167" s="519"/>
      <c r="T167" s="519"/>
      <c r="U167" s="519"/>
      <c r="V167" s="519"/>
      <c r="W167" s="519"/>
      <c r="X167" s="519"/>
      <c r="Y167" s="519"/>
      <c r="Z167" s="519"/>
      <c r="AA167" s="519"/>
      <c r="AB167" s="519"/>
      <c r="AC167" s="519"/>
      <c r="AD167" s="519"/>
      <c r="AE167" s="60"/>
      <c r="AF167" s="60"/>
      <c r="AG167" s="60"/>
      <c r="AH167" s="60"/>
      <c r="AI167" s="60"/>
      <c r="AJ167" s="60"/>
      <c r="AK167" s="60"/>
      <c r="AL167" s="60"/>
      <c r="AM167" s="60"/>
      <c r="AN167" s="60"/>
      <c r="AO167" s="60"/>
      <c r="AP167" s="60"/>
      <c r="AQ167" s="60"/>
      <c r="AR167" s="60"/>
      <c r="AS167" s="60"/>
      <c r="AT167" s="60"/>
      <c r="AU167" s="60"/>
      <c r="AV167" s="60"/>
      <c r="AW167" s="60"/>
      <c r="AX167" s="60"/>
      <c r="AY167" s="520"/>
      <c r="AZ167" s="21"/>
      <c r="BA167" s="201">
        <f t="shared" si="58"/>
        <v>6</v>
      </c>
      <c r="BB167" s="32">
        <f t="shared" si="59"/>
        <v>1</v>
      </c>
      <c r="BC167" s="32"/>
      <c r="BD167" s="32"/>
      <c r="BG167" s="228" t="str">
        <f t="shared" ca="1" si="52"/>
        <v/>
      </c>
      <c r="BH167" s="267" t="str">
        <f t="shared" ca="1" si="53"/>
        <v/>
      </c>
      <c r="BI167" s="267" t="str">
        <f t="shared" ca="1" si="54"/>
        <v/>
      </c>
      <c r="BJ167" s="267" t="str">
        <f t="shared" ca="1" si="55"/>
        <v/>
      </c>
      <c r="BK167" s="267" t="str">
        <f t="shared" ca="1" si="56"/>
        <v/>
      </c>
      <c r="BL167" s="229" t="str">
        <f t="shared" ca="1" si="57"/>
        <v/>
      </c>
    </row>
    <row r="168" spans="1:64" ht="15" customHeight="1">
      <c r="A168" s="519"/>
      <c r="B168" s="519"/>
      <c r="C168" s="519"/>
      <c r="D168" s="519"/>
      <c r="E168" s="519"/>
      <c r="F168" s="519" t="s">
        <v>651</v>
      </c>
      <c r="G168" s="519"/>
      <c r="H168" s="519"/>
      <c r="I168" s="519"/>
      <c r="J168" s="519"/>
      <c r="K168" s="519"/>
      <c r="L168" s="519"/>
      <c r="M168" s="519"/>
      <c r="N168" s="519"/>
      <c r="O168" s="519"/>
      <c r="P168" s="519"/>
      <c r="Q168" s="519"/>
      <c r="R168" s="519"/>
      <c r="S168" s="519"/>
      <c r="T168" s="519"/>
      <c r="U168" s="519"/>
      <c r="V168" s="519"/>
      <c r="W168" s="519"/>
      <c r="X168" s="519"/>
      <c r="Y168" s="519"/>
      <c r="Z168" s="519"/>
      <c r="AA168" s="519"/>
      <c r="AB168" s="519"/>
      <c r="AC168" s="519"/>
      <c r="AD168" s="519"/>
      <c r="AE168" s="60"/>
      <c r="AF168" s="60"/>
      <c r="AG168" s="60"/>
      <c r="AH168" s="60"/>
      <c r="AI168" s="60"/>
      <c r="AJ168" s="60"/>
      <c r="AK168" s="60"/>
      <c r="AL168" s="60"/>
      <c r="AM168" s="60"/>
      <c r="AN168" s="60"/>
      <c r="AO168" s="60"/>
      <c r="AP168" s="60"/>
      <c r="AQ168" s="60"/>
      <c r="AR168" s="60"/>
      <c r="AS168" s="60"/>
      <c r="AT168" s="60"/>
      <c r="AU168" s="60"/>
      <c r="AV168" s="60"/>
      <c r="AW168" s="60"/>
      <c r="AX168" s="60"/>
      <c r="AY168" s="520"/>
      <c r="AZ168" s="21"/>
      <c r="BA168" s="201">
        <f t="shared" si="58"/>
        <v>6</v>
      </c>
      <c r="BB168" s="32">
        <f t="shared" si="59"/>
        <v>1</v>
      </c>
      <c r="BC168" s="32"/>
      <c r="BD168" s="32"/>
      <c r="BG168" s="228" t="str">
        <f t="shared" ca="1" si="52"/>
        <v/>
      </c>
      <c r="BH168" s="267" t="str">
        <f t="shared" ca="1" si="53"/>
        <v/>
      </c>
      <c r="BI168" s="267" t="str">
        <f t="shared" ca="1" si="54"/>
        <v/>
      </c>
      <c r="BJ168" s="267" t="str">
        <f t="shared" ca="1" si="55"/>
        <v/>
      </c>
      <c r="BK168" s="267" t="str">
        <f t="shared" ca="1" si="56"/>
        <v/>
      </c>
      <c r="BL168" s="229" t="str">
        <f t="shared" ca="1" si="57"/>
        <v/>
      </c>
    </row>
    <row r="169" spans="1:64" ht="15" customHeight="1">
      <c r="A169" s="692" t="str">
        <f>$BA169&amp;"."&amp;$BB169&amp;"."&amp;$BC169&amp;"."</f>
        <v>6.1.1.</v>
      </c>
      <c r="B169" s="693"/>
      <c r="C169" s="693"/>
      <c r="D169" s="693"/>
      <c r="E169" s="39" t="s">
        <v>652</v>
      </c>
      <c r="G169" s="39"/>
      <c r="H169" s="39"/>
      <c r="I169" s="39"/>
      <c r="J169" s="39"/>
      <c r="K169" s="39"/>
      <c r="L169" s="39"/>
      <c r="M169" s="39"/>
      <c r="N169" s="39"/>
      <c r="O169" s="39"/>
      <c r="P169" s="39"/>
      <c r="Q169" s="39"/>
      <c r="R169" s="39"/>
      <c r="T169" s="39"/>
      <c r="U169" s="39"/>
      <c r="V169" s="39"/>
      <c r="W169" s="39"/>
      <c r="X169" s="39"/>
      <c r="Y169" s="39"/>
      <c r="Z169" s="39"/>
      <c r="AB169" s="39"/>
      <c r="AC169" s="39"/>
      <c r="AD169" s="102"/>
      <c r="AE169" s="102"/>
      <c r="AF169" s="102"/>
      <c r="AG169" s="102"/>
      <c r="AH169" s="102"/>
      <c r="AI169" s="102"/>
      <c r="AJ169" s="102"/>
      <c r="AK169" s="102"/>
      <c r="AL169" s="102"/>
      <c r="AM169" s="102"/>
      <c r="AN169" s="102"/>
      <c r="AO169" s="102"/>
      <c r="AP169" s="102"/>
      <c r="AQ169" s="102"/>
      <c r="AR169" s="102"/>
      <c r="AS169" s="102"/>
      <c r="AT169" s="102"/>
      <c r="AU169" s="102"/>
      <c r="AV169" s="102"/>
      <c r="AW169" s="102"/>
      <c r="AX169" s="17"/>
      <c r="AY169" s="47"/>
      <c r="AZ169" s="21"/>
      <c r="BA169" s="201">
        <f t="shared" si="58"/>
        <v>6</v>
      </c>
      <c r="BB169" s="32">
        <f t="shared" si="59"/>
        <v>1</v>
      </c>
      <c r="BC169" s="195">
        <f>BC168+1</f>
        <v>1</v>
      </c>
      <c r="BD169" s="32"/>
      <c r="BG169" s="228" t="str">
        <f t="shared" ca="1" si="52"/>
        <v/>
      </c>
      <c r="BH169" s="513" t="str">
        <f t="shared" ca="1" si="53"/>
        <v/>
      </c>
      <c r="BI169" s="513" t="str">
        <f t="shared" ca="1" si="54"/>
        <v/>
      </c>
      <c r="BJ169" s="513" t="str">
        <f t="shared" ca="1" si="55"/>
        <v/>
      </c>
      <c r="BK169" s="513" t="str">
        <f t="shared" ca="1" si="56"/>
        <v/>
      </c>
      <c r="BL169" s="229" t="str">
        <f t="shared" ca="1" si="57"/>
        <v/>
      </c>
    </row>
    <row r="170" spans="1:64" ht="15" customHeight="1">
      <c r="A170" s="690" t="str">
        <f>$BD170&amp;"."</f>
        <v>①.</v>
      </c>
      <c r="B170" s="691"/>
      <c r="C170" s="691"/>
      <c r="D170" s="691"/>
      <c r="E170" s="691"/>
      <c r="F170" s="295" t="s">
        <v>706</v>
      </c>
      <c r="G170" s="39"/>
      <c r="H170" s="39"/>
      <c r="I170" s="39"/>
      <c r="J170" s="39"/>
      <c r="K170" s="39"/>
      <c r="L170" s="39"/>
      <c r="M170" s="295"/>
      <c r="N170" s="295"/>
      <c r="O170" s="295"/>
      <c r="P170" s="295"/>
      <c r="Q170" s="295"/>
      <c r="R170" s="295"/>
      <c r="S170" s="295"/>
      <c r="T170" s="295"/>
      <c r="U170" s="295"/>
      <c r="V170" s="295"/>
      <c r="W170" s="295"/>
      <c r="X170" s="295"/>
      <c r="Y170" s="295"/>
      <c r="Z170" s="295"/>
      <c r="AA170" s="295"/>
      <c r="AB170" s="295"/>
      <c r="AC170" s="295"/>
      <c r="AD170" s="295"/>
      <c r="AE170" s="295"/>
      <c r="AF170" s="295"/>
      <c r="AG170" s="295"/>
      <c r="AH170" s="295"/>
      <c r="AI170" s="295"/>
      <c r="AJ170" s="295"/>
      <c r="AK170" s="295"/>
      <c r="AL170" s="295"/>
      <c r="AM170" s="295"/>
      <c r="AN170" s="295"/>
      <c r="AO170" s="295"/>
      <c r="AP170" s="295"/>
      <c r="AQ170" s="295"/>
      <c r="AR170" s="295"/>
      <c r="AS170" s="295"/>
      <c r="AT170" s="295"/>
      <c r="AU170" s="295"/>
      <c r="AV170" s="295"/>
      <c r="AW170" s="295"/>
      <c r="AX170" s="295"/>
      <c r="AY170" s="116"/>
      <c r="AZ170" s="23"/>
      <c r="BA170" s="201">
        <f t="shared" si="58"/>
        <v>6</v>
      </c>
      <c r="BB170" s="201">
        <f t="shared" si="59"/>
        <v>1</v>
      </c>
      <c r="BC170" s="201">
        <f t="shared" ref="BC170:BC177" si="60">BC169</f>
        <v>1</v>
      </c>
      <c r="BD170" s="200" t="str">
        <f>IF(ISBLANK(BD169),"①",CHAR(CODE(BD169)+1))</f>
        <v>①</v>
      </c>
      <c r="BF170" s="23"/>
      <c r="BG170" s="228" t="str">
        <f t="shared" ref="BG170:BG245" ca="1" si="61">IF($BA170&lt;&gt;"",IF(MID(_xlfn.FORMULATEXT($BA170),SEARCH("[",_xlfn.FORMULATEXT($BA170))+1,SEARCH("]",_xlfn.FORMULATEXT($BA170))-(SEARCH("[",_xlfn.FORMULATEXT($BA170))+1))="-1","",1),"")</f>
        <v/>
      </c>
      <c r="BH170" s="513" t="str">
        <f t="shared" ref="BH170:BH245" ca="1" si="62">IF($BB170&lt;&gt;"",IF(MID(_xlfn.FORMULATEXT($BB170),SEARCH("[",_xlfn.FORMULATEXT($BB170))+1,SEARCH("]",_xlfn.FORMULATEXT($BB170))-(SEARCH("[",_xlfn.FORMULATEXT($BB170))+1))="-1","",1),"")</f>
        <v/>
      </c>
      <c r="BI170" s="513" t="str">
        <f t="shared" ref="BI170:BI245" ca="1" si="63">IF($BC170&lt;&gt;"",IF(MID(_xlfn.FORMULATEXT($BC170),SEARCH("[",_xlfn.FORMULATEXT($BC170))+1,SEARCH("]",_xlfn.FORMULATEXT($BC170))-(SEARCH("[",_xlfn.FORMULATEXT($BC170))+1))="-1","",1),"")</f>
        <v/>
      </c>
      <c r="BJ170" s="513" t="str">
        <f t="shared" ref="BJ170:BJ245" ca="1" si="64">IF($BD170&lt;&gt;"",IF(MID(_xlfn.FORMULATEXT($BD170),SEARCH("[",_xlfn.FORMULATEXT($BD170))+1,SEARCH("]",_xlfn.FORMULATEXT($BD170))-(SEARCH("[",_xlfn.FORMULATEXT($BD170))+1))="-1","",1),"")</f>
        <v/>
      </c>
      <c r="BK170" s="513" t="str">
        <f t="shared" ref="BK170:BK245" ca="1" si="65">IF($BE170&lt;&gt;"",IF(MID(_xlfn.FORMULATEXT($BE170),SEARCH("[",_xlfn.FORMULATEXT($BE170))+1,SEARCH("]",_xlfn.FORMULATEXT($BE170))-(SEARCH("[",_xlfn.FORMULATEXT($BE170))+1))="-1","",1),"")</f>
        <v/>
      </c>
      <c r="BL170" s="229" t="str">
        <f t="shared" ref="BL170:BL245" ca="1" si="66">IF($BF170&lt;&gt;"",IF(MID(_xlfn.FORMULATEXT($BF170),SEARCH("[",_xlfn.FORMULATEXT($BF170))+1,SEARCH("]",_xlfn.FORMULATEXT($BF170))-(SEARCH("[",_xlfn.FORMULATEXT($BF170))+1))="-1","",1),"")</f>
        <v/>
      </c>
    </row>
    <row r="171" spans="1:64" ht="15" customHeight="1">
      <c r="A171" s="519"/>
      <c r="B171" s="519"/>
      <c r="C171" s="519"/>
      <c r="D171" s="519"/>
      <c r="E171" s="519"/>
      <c r="F171" s="519" t="s">
        <v>653</v>
      </c>
      <c r="G171" s="519"/>
      <c r="H171" s="519"/>
      <c r="I171" s="519"/>
      <c r="J171" s="519"/>
      <c r="K171" s="519"/>
      <c r="L171" s="519"/>
      <c r="M171" s="519"/>
      <c r="N171" s="519"/>
      <c r="O171" s="519"/>
      <c r="P171" s="519"/>
      <c r="Q171" s="519"/>
      <c r="R171" s="519"/>
      <c r="S171" s="519"/>
      <c r="T171" s="519"/>
      <c r="U171" s="519"/>
      <c r="V171" s="519"/>
      <c r="W171" s="519"/>
      <c r="X171" s="519"/>
      <c r="Y171" s="519"/>
      <c r="Z171" s="519"/>
      <c r="AA171" s="519"/>
      <c r="AB171" s="519"/>
      <c r="AC171" s="519"/>
      <c r="AD171" s="519"/>
      <c r="AE171" s="60"/>
      <c r="AF171" s="60"/>
      <c r="AG171" s="60"/>
      <c r="AH171" s="60"/>
      <c r="AI171" s="60"/>
      <c r="AJ171" s="60"/>
      <c r="AK171" s="60"/>
      <c r="AL171" s="60"/>
      <c r="AM171" s="60"/>
      <c r="AN171" s="60"/>
      <c r="AO171" s="60"/>
      <c r="AP171" s="60"/>
      <c r="AQ171" s="60"/>
      <c r="AR171" s="60"/>
      <c r="AS171" s="60"/>
      <c r="AT171" s="60"/>
      <c r="AU171" s="60"/>
      <c r="AV171" s="60"/>
      <c r="AW171" s="60"/>
      <c r="AX171" s="60"/>
      <c r="AY171" s="520"/>
      <c r="AZ171" s="21"/>
      <c r="BA171" s="201">
        <f t="shared" ref="BA171:BB177" si="67">BA170</f>
        <v>6</v>
      </c>
      <c r="BB171" s="32">
        <f t="shared" si="59"/>
        <v>1</v>
      </c>
      <c r="BC171" s="32">
        <f t="shared" si="60"/>
        <v>1</v>
      </c>
      <c r="BD171" s="32" t="str">
        <f>BD170</f>
        <v>①</v>
      </c>
      <c r="BG171" s="228" t="str">
        <f t="shared" ca="1" si="61"/>
        <v/>
      </c>
      <c r="BH171" s="267" t="str">
        <f t="shared" ca="1" si="62"/>
        <v/>
      </c>
      <c r="BI171" s="267" t="str">
        <f t="shared" ca="1" si="63"/>
        <v/>
      </c>
      <c r="BJ171" s="267" t="str">
        <f t="shared" ca="1" si="64"/>
        <v/>
      </c>
      <c r="BK171" s="267" t="str">
        <f t="shared" ca="1" si="65"/>
        <v/>
      </c>
      <c r="BL171" s="229" t="str">
        <f t="shared" ca="1" si="66"/>
        <v/>
      </c>
    </row>
    <row r="172" spans="1:64" ht="15" customHeight="1">
      <c r="A172" s="519"/>
      <c r="B172" s="519"/>
      <c r="C172" s="519"/>
      <c r="D172" s="519"/>
      <c r="E172" s="519"/>
      <c r="F172" s="519" t="s">
        <v>683</v>
      </c>
      <c r="G172" s="519"/>
      <c r="H172" s="519"/>
      <c r="I172" s="519"/>
      <c r="J172" s="519"/>
      <c r="K172" s="519"/>
      <c r="L172" s="519"/>
      <c r="M172" s="519"/>
      <c r="N172" s="519"/>
      <c r="O172" s="519"/>
      <c r="P172" s="519"/>
      <c r="Q172" s="519"/>
      <c r="R172" s="519"/>
      <c r="S172" s="519"/>
      <c r="T172" s="519"/>
      <c r="U172" s="519"/>
      <c r="V172" s="519"/>
      <c r="W172" s="519"/>
      <c r="X172" s="519"/>
      <c r="Y172" s="519"/>
      <c r="Z172" s="519"/>
      <c r="AA172" s="519"/>
      <c r="AB172" s="519"/>
      <c r="AC172" s="519"/>
      <c r="AD172" s="519"/>
      <c r="AE172" s="60"/>
      <c r="AF172" s="60"/>
      <c r="AG172" s="60"/>
      <c r="AH172" s="60"/>
      <c r="AI172" s="60"/>
      <c r="AJ172" s="60"/>
      <c r="AK172" s="60"/>
      <c r="AL172" s="60"/>
      <c r="AM172" s="60"/>
      <c r="AN172" s="60"/>
      <c r="AO172" s="60"/>
      <c r="AP172" s="60"/>
      <c r="AQ172" s="60"/>
      <c r="AR172" s="60"/>
      <c r="AS172" s="60"/>
      <c r="AT172" s="60"/>
      <c r="AU172" s="60"/>
      <c r="AV172" s="60"/>
      <c r="AW172" s="60"/>
      <c r="AX172" s="60"/>
      <c r="AY172" s="520"/>
      <c r="AZ172" s="21"/>
      <c r="BA172" s="201">
        <f t="shared" si="67"/>
        <v>6</v>
      </c>
      <c r="BB172" s="32">
        <f t="shared" si="59"/>
        <v>1</v>
      </c>
      <c r="BC172" s="32">
        <f t="shared" si="60"/>
        <v>1</v>
      </c>
      <c r="BD172" s="32" t="str">
        <f>BD171</f>
        <v>①</v>
      </c>
      <c r="BG172" s="228" t="str">
        <f t="shared" ca="1" si="61"/>
        <v/>
      </c>
      <c r="BH172" s="267" t="str">
        <f t="shared" ca="1" si="62"/>
        <v/>
      </c>
      <c r="BI172" s="267" t="str">
        <f t="shared" ca="1" si="63"/>
        <v/>
      </c>
      <c r="BJ172" s="267" t="str">
        <f t="shared" ca="1" si="64"/>
        <v/>
      </c>
      <c r="BK172" s="267" t="str">
        <f t="shared" ca="1" si="65"/>
        <v/>
      </c>
      <c r="BL172" s="229" t="str">
        <f t="shared" ca="1" si="66"/>
        <v/>
      </c>
    </row>
    <row r="173" spans="1:64" ht="15" customHeight="1">
      <c r="A173" s="690" t="str">
        <f>$BD173&amp;"."</f>
        <v>②.</v>
      </c>
      <c r="B173" s="691"/>
      <c r="C173" s="691"/>
      <c r="D173" s="691"/>
      <c r="E173" s="691"/>
      <c r="F173" s="295" t="s">
        <v>707</v>
      </c>
      <c r="G173" s="39"/>
      <c r="H173" s="39"/>
      <c r="I173" s="39"/>
      <c r="J173" s="39"/>
      <c r="K173" s="39"/>
      <c r="L173" s="39"/>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95"/>
      <c r="AM173" s="295"/>
      <c r="AN173" s="295"/>
      <c r="AO173" s="295"/>
      <c r="AP173" s="295"/>
      <c r="AQ173" s="295"/>
      <c r="AR173" s="295"/>
      <c r="AS173" s="295"/>
      <c r="AT173" s="295"/>
      <c r="AU173" s="295"/>
      <c r="AV173" s="295"/>
      <c r="AW173" s="295"/>
      <c r="AX173" s="295"/>
      <c r="AY173" s="116"/>
      <c r="AZ173" s="23"/>
      <c r="BA173" s="201">
        <f>BA172</f>
        <v>6</v>
      </c>
      <c r="BB173" s="201">
        <f t="shared" si="59"/>
        <v>1</v>
      </c>
      <c r="BC173" s="201">
        <f t="shared" si="60"/>
        <v>1</v>
      </c>
      <c r="BD173" s="200" t="str">
        <f>IF(ISBLANK(BD172),"①",CHAR(CODE(BD172)+1))</f>
        <v>②</v>
      </c>
      <c r="BF173" s="23"/>
      <c r="BG173" s="228" t="str">
        <f t="shared" ca="1" si="61"/>
        <v/>
      </c>
      <c r="BH173" s="513" t="str">
        <f t="shared" ca="1" si="62"/>
        <v/>
      </c>
      <c r="BI173" s="513" t="str">
        <f t="shared" ca="1" si="63"/>
        <v/>
      </c>
      <c r="BJ173" s="513" t="str">
        <f t="shared" ca="1" si="64"/>
        <v/>
      </c>
      <c r="BK173" s="513" t="str">
        <f t="shared" ca="1" si="65"/>
        <v/>
      </c>
      <c r="BL173" s="229" t="str">
        <f t="shared" ca="1" si="66"/>
        <v/>
      </c>
    </row>
    <row r="174" spans="1:64" ht="15" customHeight="1">
      <c r="A174" s="519"/>
      <c r="B174" s="519"/>
      <c r="C174" s="519"/>
      <c r="D174" s="519"/>
      <c r="E174" s="519"/>
      <c r="F174" s="519" t="s">
        <v>671</v>
      </c>
      <c r="H174" s="519"/>
      <c r="I174" s="519"/>
      <c r="J174" s="519"/>
      <c r="K174" s="519"/>
      <c r="L174" s="519"/>
      <c r="M174" s="519"/>
      <c r="N174" s="519"/>
      <c r="O174" s="519"/>
      <c r="P174" s="519"/>
      <c r="Q174" s="519"/>
      <c r="R174" s="519"/>
      <c r="S174" s="519"/>
      <c r="T174" s="519"/>
      <c r="U174" s="519"/>
      <c r="V174" s="519"/>
      <c r="W174" s="519"/>
      <c r="X174" s="519"/>
      <c r="Y174" s="519"/>
      <c r="Z174" s="519"/>
      <c r="AA174" s="519"/>
      <c r="AB174" s="519"/>
      <c r="AC174" s="519"/>
      <c r="AD174" s="519"/>
      <c r="AE174" s="60"/>
      <c r="AF174" s="60"/>
      <c r="AG174" s="60"/>
      <c r="AH174" s="60"/>
      <c r="AI174" s="60"/>
      <c r="AJ174" s="60"/>
      <c r="AK174" s="60"/>
      <c r="AL174" s="60"/>
      <c r="AM174" s="60"/>
      <c r="AN174" s="60"/>
      <c r="AO174" s="60"/>
      <c r="AP174" s="60"/>
      <c r="AQ174" s="60"/>
      <c r="AR174" s="60"/>
      <c r="AS174" s="60"/>
      <c r="AT174" s="60"/>
      <c r="AU174" s="60"/>
      <c r="AV174" s="60"/>
      <c r="AW174" s="60"/>
      <c r="AX174" s="60"/>
      <c r="AY174" s="520"/>
      <c r="AZ174" s="21"/>
      <c r="BA174" s="201">
        <f t="shared" si="67"/>
        <v>6</v>
      </c>
      <c r="BB174" s="32">
        <f t="shared" si="67"/>
        <v>1</v>
      </c>
      <c r="BC174" s="32">
        <f t="shared" si="60"/>
        <v>1</v>
      </c>
      <c r="BD174" s="32" t="str">
        <f>BD173</f>
        <v>②</v>
      </c>
      <c r="BG174" s="228" t="str">
        <f t="shared" ca="1" si="61"/>
        <v/>
      </c>
      <c r="BH174" s="267" t="str">
        <f t="shared" ca="1" si="62"/>
        <v/>
      </c>
      <c r="BI174" s="267" t="str">
        <f t="shared" ca="1" si="63"/>
        <v/>
      </c>
      <c r="BJ174" s="267" t="str">
        <f t="shared" ca="1" si="64"/>
        <v/>
      </c>
      <c r="BK174" s="267" t="str">
        <f t="shared" ca="1" si="65"/>
        <v/>
      </c>
      <c r="BL174" s="229" t="str">
        <f t="shared" ca="1" si="66"/>
        <v/>
      </c>
    </row>
    <row r="175" spans="1:64" ht="15" customHeight="1">
      <c r="A175" s="519"/>
      <c r="B175" s="519"/>
      <c r="C175" s="519"/>
      <c r="D175" s="519"/>
      <c r="E175" s="519"/>
      <c r="F175" s="519" t="s">
        <v>672</v>
      </c>
      <c r="G175" s="519"/>
      <c r="H175" s="519"/>
      <c r="I175" s="519"/>
      <c r="J175" s="519"/>
      <c r="K175" s="519"/>
      <c r="L175" s="519"/>
      <c r="M175" s="519"/>
      <c r="N175" s="519"/>
      <c r="O175" s="519"/>
      <c r="P175" s="519"/>
      <c r="Q175" s="519"/>
      <c r="R175" s="519"/>
      <c r="S175" s="519"/>
      <c r="T175" s="519"/>
      <c r="U175" s="519"/>
      <c r="V175" s="519"/>
      <c r="W175" s="519"/>
      <c r="X175" s="519"/>
      <c r="Y175" s="519"/>
      <c r="Z175" s="519"/>
      <c r="AA175" s="519"/>
      <c r="AB175" s="519"/>
      <c r="AC175" s="519"/>
      <c r="AD175" s="519"/>
      <c r="AE175" s="60"/>
      <c r="AF175" s="60"/>
      <c r="AG175" s="60"/>
      <c r="AH175" s="60"/>
      <c r="AI175" s="60"/>
      <c r="AJ175" s="60"/>
      <c r="AK175" s="60"/>
      <c r="AL175" s="60"/>
      <c r="AM175" s="60"/>
      <c r="AN175" s="60"/>
      <c r="AO175" s="60"/>
      <c r="AP175" s="60"/>
      <c r="AQ175" s="60"/>
      <c r="AR175" s="60"/>
      <c r="AS175" s="60"/>
      <c r="AT175" s="60"/>
      <c r="AU175" s="60"/>
      <c r="AV175" s="60"/>
      <c r="AW175" s="60"/>
      <c r="AX175" s="60"/>
      <c r="AY175" s="520"/>
      <c r="AZ175" s="21"/>
      <c r="BA175" s="201">
        <f t="shared" si="67"/>
        <v>6</v>
      </c>
      <c r="BB175" s="32">
        <f t="shared" si="67"/>
        <v>1</v>
      </c>
      <c r="BC175" s="32">
        <f t="shared" si="60"/>
        <v>1</v>
      </c>
      <c r="BD175" s="32" t="str">
        <f>BD174</f>
        <v>②</v>
      </c>
      <c r="BG175" s="228" t="str">
        <f t="shared" ca="1" si="61"/>
        <v/>
      </c>
      <c r="BH175" s="267" t="str">
        <f t="shared" ca="1" si="62"/>
        <v/>
      </c>
      <c r="BI175" s="267" t="str">
        <f t="shared" ca="1" si="63"/>
        <v/>
      </c>
      <c r="BJ175" s="267" t="str">
        <f t="shared" ca="1" si="64"/>
        <v/>
      </c>
      <c r="BK175" s="267" t="str">
        <f t="shared" ca="1" si="65"/>
        <v/>
      </c>
      <c r="BL175" s="229" t="str">
        <f t="shared" ca="1" si="66"/>
        <v/>
      </c>
    </row>
    <row r="176" spans="1:64" ht="15" customHeight="1">
      <c r="A176" s="690" t="str">
        <f>$BD176&amp;"."</f>
        <v>③.</v>
      </c>
      <c r="B176" s="691"/>
      <c r="C176" s="691"/>
      <c r="D176" s="691"/>
      <c r="E176" s="691"/>
      <c r="F176" s="295" t="s">
        <v>708</v>
      </c>
      <c r="G176" s="39"/>
      <c r="H176" s="39"/>
      <c r="I176" s="39"/>
      <c r="J176" s="39"/>
      <c r="K176" s="39"/>
      <c r="L176" s="39"/>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95"/>
      <c r="AM176" s="295"/>
      <c r="AN176" s="295"/>
      <c r="AO176" s="295"/>
      <c r="AP176" s="295"/>
      <c r="AQ176" s="295"/>
      <c r="AR176" s="295"/>
      <c r="AS176" s="295"/>
      <c r="AT176" s="295"/>
      <c r="AU176" s="295"/>
      <c r="AV176" s="295"/>
      <c r="AW176" s="295"/>
      <c r="AX176" s="295"/>
      <c r="AY176" s="116"/>
      <c r="AZ176" s="23"/>
      <c r="BA176" s="201">
        <f>BA175</f>
        <v>6</v>
      </c>
      <c r="BB176" s="201">
        <f>BB175</f>
        <v>1</v>
      </c>
      <c r="BC176" s="201">
        <f t="shared" si="60"/>
        <v>1</v>
      </c>
      <c r="BD176" s="200" t="str">
        <f>IF(ISBLANK(BD175),"①",CHAR(CODE(BD175)+1))</f>
        <v>③</v>
      </c>
      <c r="BF176" s="23"/>
      <c r="BG176" s="228" t="str">
        <f t="shared" ca="1" si="61"/>
        <v/>
      </c>
      <c r="BH176" s="513" t="str">
        <f t="shared" ca="1" si="62"/>
        <v/>
      </c>
      <c r="BI176" s="513" t="str">
        <f t="shared" ca="1" si="63"/>
        <v/>
      </c>
      <c r="BJ176" s="513" t="str">
        <f t="shared" ca="1" si="64"/>
        <v/>
      </c>
      <c r="BK176" s="513" t="str">
        <f t="shared" ca="1" si="65"/>
        <v/>
      </c>
      <c r="BL176" s="229" t="str">
        <f t="shared" ca="1" si="66"/>
        <v/>
      </c>
    </row>
    <row r="177" spans="1:64" ht="15" customHeight="1">
      <c r="A177" s="519"/>
      <c r="B177" s="519"/>
      <c r="C177" s="519"/>
      <c r="D177" s="519"/>
      <c r="E177" s="519"/>
      <c r="F177" s="519" t="s">
        <v>709</v>
      </c>
      <c r="H177" s="519"/>
      <c r="I177" s="519"/>
      <c r="J177" s="519"/>
      <c r="K177" s="519"/>
      <c r="L177" s="519"/>
      <c r="M177" s="519"/>
      <c r="N177" s="519"/>
      <c r="O177" s="519"/>
      <c r="P177" s="519"/>
      <c r="Q177" s="519"/>
      <c r="R177" s="519"/>
      <c r="S177" s="519"/>
      <c r="T177" s="519"/>
      <c r="U177" s="519"/>
      <c r="V177" s="519"/>
      <c r="W177" s="519"/>
      <c r="X177" s="519"/>
      <c r="Y177" s="519"/>
      <c r="Z177" s="519"/>
      <c r="AA177" s="519"/>
      <c r="AB177" s="519"/>
      <c r="AC177" s="519"/>
      <c r="AD177" s="519"/>
      <c r="AE177" s="60"/>
      <c r="AF177" s="60"/>
      <c r="AG177" s="60"/>
      <c r="AH177" s="60"/>
      <c r="AI177" s="60"/>
      <c r="AJ177" s="60"/>
      <c r="AK177" s="60"/>
      <c r="AL177" s="60"/>
      <c r="AM177" s="60"/>
      <c r="AN177" s="60"/>
      <c r="AO177" s="60"/>
      <c r="AP177" s="60"/>
      <c r="AQ177" s="60"/>
      <c r="AR177" s="60"/>
      <c r="AS177" s="60"/>
      <c r="AT177" s="60"/>
      <c r="AU177" s="60"/>
      <c r="AV177" s="60"/>
      <c r="AW177" s="60"/>
      <c r="AX177" s="60"/>
      <c r="AY177" s="520"/>
      <c r="AZ177" s="21"/>
      <c r="BA177" s="201">
        <f t="shared" si="67"/>
        <v>6</v>
      </c>
      <c r="BB177" s="32">
        <f t="shared" si="67"/>
        <v>1</v>
      </c>
      <c r="BC177" s="32">
        <f t="shared" si="60"/>
        <v>1</v>
      </c>
      <c r="BD177" s="32" t="str">
        <f>BD176</f>
        <v>③</v>
      </c>
      <c r="BG177" s="228" t="str">
        <f t="shared" ca="1" si="61"/>
        <v/>
      </c>
      <c r="BH177" s="513" t="str">
        <f t="shared" ca="1" si="62"/>
        <v/>
      </c>
      <c r="BI177" s="513" t="str">
        <f t="shared" ca="1" si="63"/>
        <v/>
      </c>
      <c r="BJ177" s="513" t="str">
        <f t="shared" ca="1" si="64"/>
        <v/>
      </c>
      <c r="BK177" s="513" t="str">
        <f t="shared" ca="1" si="65"/>
        <v/>
      </c>
      <c r="BL177" s="229" t="str">
        <f t="shared" ca="1" si="66"/>
        <v/>
      </c>
    </row>
    <row r="178" spans="1:64" ht="15" customHeight="1">
      <c r="A178" s="692" t="str">
        <f>$BA178&amp;"."&amp;$BB178&amp;"."&amp;$BC178&amp;"."</f>
        <v>6.1.2.</v>
      </c>
      <c r="B178" s="693"/>
      <c r="C178" s="693"/>
      <c r="D178" s="693"/>
      <c r="E178" s="39" t="s">
        <v>654</v>
      </c>
      <c r="G178" s="39"/>
      <c r="H178" s="39"/>
      <c r="I178" s="39"/>
      <c r="J178" s="39"/>
      <c r="K178" s="39"/>
      <c r="L178" s="39"/>
      <c r="M178" s="39"/>
      <c r="N178" s="39"/>
      <c r="O178" s="39"/>
      <c r="P178" s="39"/>
      <c r="Q178" s="39"/>
      <c r="R178" s="39"/>
      <c r="T178" s="39"/>
      <c r="U178" s="39"/>
      <c r="V178" s="39"/>
      <c r="W178" s="39"/>
      <c r="X178" s="39"/>
      <c r="Y178" s="39"/>
      <c r="Z178" s="39"/>
      <c r="AB178" s="39"/>
      <c r="AC178" s="39"/>
      <c r="AD178" s="102"/>
      <c r="AE178" s="102"/>
      <c r="AF178" s="102"/>
      <c r="AG178" s="102"/>
      <c r="AH178" s="102"/>
      <c r="AI178" s="102"/>
      <c r="AJ178" s="102"/>
      <c r="AK178" s="102"/>
      <c r="AL178" s="102"/>
      <c r="AM178" s="102"/>
      <c r="AN178" s="102"/>
      <c r="AO178" s="102"/>
      <c r="AP178" s="102"/>
      <c r="AQ178" s="102"/>
      <c r="AR178" s="102"/>
      <c r="AS178" s="102"/>
      <c r="AT178" s="102"/>
      <c r="AU178" s="102"/>
      <c r="AV178" s="102"/>
      <c r="AW178" s="102"/>
      <c r="AX178" s="17"/>
      <c r="AY178" s="47"/>
      <c r="AZ178" s="21"/>
      <c r="BA178" s="201">
        <f t="shared" ref="BA178:BA199" si="68">BA177</f>
        <v>6</v>
      </c>
      <c r="BB178" s="32">
        <f t="shared" ref="BB178:BB199" si="69">BB177</f>
        <v>1</v>
      </c>
      <c r="BC178" s="195">
        <f>BC177+1</f>
        <v>2</v>
      </c>
      <c r="BD178" s="32"/>
      <c r="BG178" s="228" t="str">
        <f t="shared" ca="1" si="61"/>
        <v/>
      </c>
      <c r="BH178" s="267" t="str">
        <f t="shared" ca="1" si="62"/>
        <v/>
      </c>
      <c r="BI178" s="267" t="str">
        <f t="shared" ca="1" si="63"/>
        <v/>
      </c>
      <c r="BJ178" s="267" t="str">
        <f t="shared" ca="1" si="64"/>
        <v/>
      </c>
      <c r="BK178" s="267" t="str">
        <f t="shared" ca="1" si="65"/>
        <v/>
      </c>
      <c r="BL178" s="229" t="str">
        <f t="shared" ca="1" si="66"/>
        <v/>
      </c>
    </row>
    <row r="179" spans="1:64" ht="15" customHeight="1">
      <c r="A179" s="690" t="str">
        <f>$BD179&amp;"."</f>
        <v>①.</v>
      </c>
      <c r="B179" s="691"/>
      <c r="C179" s="691"/>
      <c r="D179" s="691"/>
      <c r="E179" s="691"/>
      <c r="F179" s="295" t="s">
        <v>657</v>
      </c>
      <c r="G179" s="39"/>
      <c r="H179" s="39"/>
      <c r="I179" s="39"/>
      <c r="J179" s="39"/>
      <c r="K179" s="39"/>
      <c r="L179" s="39"/>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95"/>
      <c r="AM179" s="295"/>
      <c r="AN179" s="295"/>
      <c r="AO179" s="295"/>
      <c r="AP179" s="295"/>
      <c r="AQ179" s="295"/>
      <c r="AR179" s="295"/>
      <c r="AS179" s="295"/>
      <c r="AT179" s="295"/>
      <c r="AU179" s="295"/>
      <c r="AV179" s="295"/>
      <c r="AW179" s="295"/>
      <c r="AX179" s="295"/>
      <c r="AY179" s="116"/>
      <c r="AZ179" s="23"/>
      <c r="BA179" s="201">
        <f t="shared" si="68"/>
        <v>6</v>
      </c>
      <c r="BB179" s="201">
        <f t="shared" si="69"/>
        <v>1</v>
      </c>
      <c r="BC179" s="201">
        <f t="shared" ref="BC179:BC199" si="70">BC178</f>
        <v>2</v>
      </c>
      <c r="BD179" s="200" t="str">
        <f>IF(ISBLANK(BD178),"①",CHAR(CODE(BD178)+1))</f>
        <v>①</v>
      </c>
      <c r="BF179" s="23"/>
      <c r="BG179" s="228" t="str">
        <f t="shared" ca="1" si="61"/>
        <v/>
      </c>
      <c r="BH179" s="513" t="str">
        <f t="shared" ca="1" si="62"/>
        <v/>
      </c>
      <c r="BI179" s="513" t="str">
        <f t="shared" ca="1" si="63"/>
        <v/>
      </c>
      <c r="BJ179" s="513" t="str">
        <f t="shared" ca="1" si="64"/>
        <v/>
      </c>
      <c r="BK179" s="513" t="str">
        <f t="shared" ca="1" si="65"/>
        <v/>
      </c>
      <c r="BL179" s="229" t="str">
        <f t="shared" ca="1" si="66"/>
        <v/>
      </c>
    </row>
    <row r="180" spans="1:64" ht="15" customHeight="1">
      <c r="A180" s="519"/>
      <c r="B180" s="519"/>
      <c r="C180" s="521"/>
      <c r="D180" s="519"/>
      <c r="E180" s="519"/>
      <c r="F180" s="519" t="s">
        <v>691</v>
      </c>
      <c r="G180" s="519"/>
      <c r="H180" s="519"/>
      <c r="I180" s="519"/>
      <c r="J180" s="519"/>
      <c r="K180" s="519"/>
      <c r="L180" s="519"/>
      <c r="M180" s="519"/>
      <c r="N180" s="519"/>
      <c r="O180" s="519"/>
      <c r="P180" s="519"/>
      <c r="Q180" s="519"/>
      <c r="R180" s="519"/>
      <c r="S180" s="519"/>
      <c r="T180" s="519"/>
      <c r="U180" s="519"/>
      <c r="V180" s="519"/>
      <c r="W180" s="519"/>
      <c r="X180" s="519"/>
      <c r="Y180" s="519"/>
      <c r="Z180" s="519"/>
      <c r="AA180" s="519"/>
      <c r="AB180" s="519"/>
      <c r="AC180" s="519"/>
      <c r="AD180" s="519"/>
      <c r="AE180" s="60"/>
      <c r="AF180" s="60"/>
      <c r="AG180" s="60"/>
      <c r="AH180" s="60"/>
      <c r="AI180" s="60"/>
      <c r="AJ180" s="60"/>
      <c r="AK180" s="60"/>
      <c r="AL180" s="60"/>
      <c r="AM180" s="60"/>
      <c r="AN180" s="60"/>
      <c r="AO180" s="60"/>
      <c r="AP180" s="60"/>
      <c r="AQ180" s="60"/>
      <c r="AR180" s="60"/>
      <c r="AS180" s="60"/>
      <c r="AT180" s="60"/>
      <c r="AU180" s="60"/>
      <c r="AV180" s="60"/>
      <c r="AW180" s="60"/>
      <c r="AX180" s="60"/>
      <c r="AY180" s="520"/>
      <c r="AZ180" s="21"/>
      <c r="BA180" s="201">
        <f t="shared" si="68"/>
        <v>6</v>
      </c>
      <c r="BB180" s="32">
        <f t="shared" si="69"/>
        <v>1</v>
      </c>
      <c r="BC180" s="32">
        <f t="shared" si="70"/>
        <v>2</v>
      </c>
      <c r="BD180" s="32" t="str">
        <f>BD179</f>
        <v>①</v>
      </c>
      <c r="BG180" s="228" t="str">
        <f t="shared" ca="1" si="61"/>
        <v/>
      </c>
      <c r="BH180" s="267" t="str">
        <f t="shared" ca="1" si="62"/>
        <v/>
      </c>
      <c r="BI180" s="267" t="str">
        <f t="shared" ca="1" si="63"/>
        <v/>
      </c>
      <c r="BJ180" s="267" t="str">
        <f t="shared" ca="1" si="64"/>
        <v/>
      </c>
      <c r="BK180" s="267" t="str">
        <f t="shared" ca="1" si="65"/>
        <v/>
      </c>
      <c r="BL180" s="229" t="str">
        <f t="shared" ca="1" si="66"/>
        <v/>
      </c>
    </row>
    <row r="181" spans="1:64" ht="15" customHeight="1">
      <c r="A181" s="519"/>
      <c r="B181" s="519"/>
      <c r="C181" s="521"/>
      <c r="D181" s="519"/>
      <c r="E181" s="519"/>
      <c r="F181" s="519" t="s">
        <v>655</v>
      </c>
      <c r="G181" s="519"/>
      <c r="H181" s="519"/>
      <c r="I181" s="519"/>
      <c r="J181" s="519"/>
      <c r="K181" s="519"/>
      <c r="L181" s="519"/>
      <c r="M181" s="519"/>
      <c r="N181" s="519"/>
      <c r="O181" s="519"/>
      <c r="P181" s="519"/>
      <c r="Q181" s="519"/>
      <c r="R181" s="519"/>
      <c r="S181" s="519"/>
      <c r="T181" s="519"/>
      <c r="U181" s="519"/>
      <c r="V181" s="519"/>
      <c r="W181" s="519"/>
      <c r="X181" s="519"/>
      <c r="Y181" s="519"/>
      <c r="Z181" s="519"/>
      <c r="AA181" s="519"/>
      <c r="AB181" s="519"/>
      <c r="AC181" s="519"/>
      <c r="AD181" s="519"/>
      <c r="AE181" s="60"/>
      <c r="AF181" s="60"/>
      <c r="AG181" s="60"/>
      <c r="AH181" s="60"/>
      <c r="AI181" s="60"/>
      <c r="AJ181" s="60"/>
      <c r="AK181" s="60"/>
      <c r="AL181" s="60"/>
      <c r="AM181" s="60"/>
      <c r="AN181" s="60"/>
      <c r="AO181" s="60"/>
      <c r="AP181" s="60"/>
      <c r="AQ181" s="60"/>
      <c r="AR181" s="60"/>
      <c r="AS181" s="60"/>
      <c r="AT181" s="60"/>
      <c r="AU181" s="60"/>
      <c r="AV181" s="60"/>
      <c r="AW181" s="60"/>
      <c r="AX181" s="60"/>
      <c r="AY181" s="520"/>
      <c r="AZ181" s="21"/>
      <c r="BA181" s="201">
        <f t="shared" si="68"/>
        <v>6</v>
      </c>
      <c r="BB181" s="32">
        <f t="shared" si="69"/>
        <v>1</v>
      </c>
      <c r="BC181" s="32">
        <f t="shared" si="70"/>
        <v>2</v>
      </c>
      <c r="BD181" s="32" t="str">
        <f>BD180</f>
        <v>①</v>
      </c>
      <c r="BG181" s="228" t="str">
        <f t="shared" ca="1" si="61"/>
        <v/>
      </c>
      <c r="BH181" s="267" t="str">
        <f t="shared" ca="1" si="62"/>
        <v/>
      </c>
      <c r="BI181" s="267" t="str">
        <f t="shared" ca="1" si="63"/>
        <v/>
      </c>
      <c r="BJ181" s="267" t="str">
        <f t="shared" ca="1" si="64"/>
        <v/>
      </c>
      <c r="BK181" s="267" t="str">
        <f t="shared" ca="1" si="65"/>
        <v/>
      </c>
      <c r="BL181" s="229" t="str">
        <f t="shared" ca="1" si="66"/>
        <v/>
      </c>
    </row>
    <row r="182" spans="1:64" ht="15" customHeight="1">
      <c r="A182" s="519"/>
      <c r="B182" s="519"/>
      <c r="C182" s="519"/>
      <c r="D182" s="519"/>
      <c r="E182" s="519"/>
      <c r="F182" s="519" t="s">
        <v>656</v>
      </c>
      <c r="G182" s="519"/>
      <c r="H182" s="519"/>
      <c r="I182" s="519"/>
      <c r="J182" s="519"/>
      <c r="K182" s="519"/>
      <c r="L182" s="519"/>
      <c r="M182" s="519"/>
      <c r="N182" s="519"/>
      <c r="O182" s="519"/>
      <c r="P182" s="519"/>
      <c r="Q182" s="519"/>
      <c r="R182" s="519"/>
      <c r="S182" s="519"/>
      <c r="T182" s="519"/>
      <c r="U182" s="519"/>
      <c r="V182" s="519"/>
      <c r="W182" s="519"/>
      <c r="X182" s="519"/>
      <c r="Y182" s="519"/>
      <c r="Z182" s="519"/>
      <c r="AA182" s="519"/>
      <c r="AB182" s="519"/>
      <c r="AC182" s="519"/>
      <c r="AD182" s="519"/>
      <c r="AE182" s="60"/>
      <c r="AF182" s="60"/>
      <c r="AG182" s="60"/>
      <c r="AH182" s="60"/>
      <c r="AI182" s="60"/>
      <c r="AJ182" s="60"/>
      <c r="AK182" s="60"/>
      <c r="AL182" s="60"/>
      <c r="AM182" s="60"/>
      <c r="AN182" s="60"/>
      <c r="AO182" s="60"/>
      <c r="AP182" s="60"/>
      <c r="AQ182" s="60"/>
      <c r="AR182" s="60"/>
      <c r="AS182" s="60"/>
      <c r="AT182" s="60"/>
      <c r="AU182" s="60"/>
      <c r="AV182" s="60"/>
      <c r="AW182" s="60"/>
      <c r="AX182" s="60"/>
      <c r="AY182" s="520"/>
      <c r="AZ182" s="21"/>
      <c r="BA182" s="201">
        <f t="shared" si="68"/>
        <v>6</v>
      </c>
      <c r="BB182" s="32">
        <f t="shared" si="69"/>
        <v>1</v>
      </c>
      <c r="BC182" s="32">
        <f t="shared" si="70"/>
        <v>2</v>
      </c>
      <c r="BD182" s="32" t="str">
        <f>BD181</f>
        <v>①</v>
      </c>
      <c r="BG182" s="228" t="str">
        <f t="shared" ca="1" si="61"/>
        <v/>
      </c>
      <c r="BH182" s="267" t="str">
        <f t="shared" ca="1" si="62"/>
        <v/>
      </c>
      <c r="BI182" s="267" t="str">
        <f t="shared" ca="1" si="63"/>
        <v/>
      </c>
      <c r="BJ182" s="267" t="str">
        <f t="shared" ca="1" si="64"/>
        <v/>
      </c>
      <c r="BK182" s="267" t="str">
        <f t="shared" ca="1" si="65"/>
        <v/>
      </c>
      <c r="BL182" s="229" t="str">
        <f t="shared" ca="1" si="66"/>
        <v/>
      </c>
    </row>
    <row r="183" spans="1:64" ht="15" customHeight="1">
      <c r="A183" s="690" t="str">
        <f>$BD183&amp;"."</f>
        <v>②.</v>
      </c>
      <c r="B183" s="691"/>
      <c r="C183" s="691"/>
      <c r="D183" s="691"/>
      <c r="E183" s="691"/>
      <c r="F183" s="295" t="s">
        <v>658</v>
      </c>
      <c r="G183" s="39"/>
      <c r="H183" s="39"/>
      <c r="I183" s="39"/>
      <c r="J183" s="39"/>
      <c r="K183" s="39"/>
      <c r="L183" s="39"/>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95"/>
      <c r="AM183" s="295"/>
      <c r="AN183" s="295"/>
      <c r="AO183" s="295"/>
      <c r="AP183" s="295"/>
      <c r="AQ183" s="295"/>
      <c r="AR183" s="295"/>
      <c r="AS183" s="295"/>
      <c r="AT183" s="295"/>
      <c r="AU183" s="295"/>
      <c r="AV183" s="295"/>
      <c r="AW183" s="295"/>
      <c r="AX183" s="295"/>
      <c r="AY183" s="116"/>
      <c r="AZ183" s="23"/>
      <c r="BA183" s="201">
        <f t="shared" si="68"/>
        <v>6</v>
      </c>
      <c r="BB183" s="201">
        <f t="shared" si="69"/>
        <v>1</v>
      </c>
      <c r="BC183" s="201">
        <f t="shared" si="70"/>
        <v>2</v>
      </c>
      <c r="BD183" s="200" t="str">
        <f>IF(ISBLANK(BD182),"①",CHAR(CODE(BD182)+1))</f>
        <v>②</v>
      </c>
      <c r="BF183" s="23"/>
      <c r="BG183" s="228" t="str">
        <f t="shared" ca="1" si="61"/>
        <v/>
      </c>
      <c r="BH183" s="267" t="str">
        <f t="shared" ca="1" si="62"/>
        <v/>
      </c>
      <c r="BI183" s="267" t="str">
        <f t="shared" ca="1" si="63"/>
        <v/>
      </c>
      <c r="BJ183" s="267" t="str">
        <f t="shared" ca="1" si="64"/>
        <v/>
      </c>
      <c r="BK183" s="267" t="str">
        <f t="shared" ca="1" si="65"/>
        <v/>
      </c>
      <c r="BL183" s="229" t="str">
        <f t="shared" ca="1" si="66"/>
        <v/>
      </c>
    </row>
    <row r="184" spans="1:64" ht="15" customHeight="1">
      <c r="A184" s="519"/>
      <c r="B184" s="519"/>
      <c r="C184" s="519"/>
      <c r="D184" s="519"/>
      <c r="E184" s="519"/>
      <c r="F184" s="519" t="s">
        <v>659</v>
      </c>
      <c r="G184" s="519"/>
      <c r="H184" s="519"/>
      <c r="I184" s="519"/>
      <c r="J184" s="519"/>
      <c r="K184" s="519"/>
      <c r="L184" s="519"/>
      <c r="M184" s="519"/>
      <c r="N184" s="519"/>
      <c r="O184" s="519"/>
      <c r="P184" s="519"/>
      <c r="Q184" s="519"/>
      <c r="R184" s="519"/>
      <c r="S184" s="519"/>
      <c r="T184" s="519"/>
      <c r="U184" s="519"/>
      <c r="V184" s="519"/>
      <c r="W184" s="519"/>
      <c r="X184" s="519"/>
      <c r="Y184" s="519"/>
      <c r="Z184" s="519"/>
      <c r="AA184" s="519"/>
      <c r="AB184" s="519"/>
      <c r="AC184" s="519"/>
      <c r="AD184" s="519"/>
      <c r="AE184" s="60"/>
      <c r="AF184" s="60"/>
      <c r="AG184" s="60"/>
      <c r="AH184" s="60"/>
      <c r="AI184" s="60"/>
      <c r="AJ184" s="60"/>
      <c r="AK184" s="60"/>
      <c r="AL184" s="60"/>
      <c r="AM184" s="60"/>
      <c r="AN184" s="60"/>
      <c r="AO184" s="60"/>
      <c r="AP184" s="60"/>
      <c r="AQ184" s="60"/>
      <c r="AR184" s="60"/>
      <c r="AS184" s="60"/>
      <c r="AT184" s="60"/>
      <c r="AU184" s="60"/>
      <c r="AV184" s="60"/>
      <c r="AW184" s="60"/>
      <c r="AX184" s="60"/>
      <c r="AY184" s="520"/>
      <c r="AZ184" s="21"/>
      <c r="BA184" s="201">
        <f t="shared" si="68"/>
        <v>6</v>
      </c>
      <c r="BB184" s="32">
        <f t="shared" si="69"/>
        <v>1</v>
      </c>
      <c r="BC184" s="32">
        <f t="shared" si="70"/>
        <v>2</v>
      </c>
      <c r="BD184" s="32" t="str">
        <f>BD183</f>
        <v>②</v>
      </c>
      <c r="BG184" s="228" t="str">
        <f t="shared" ca="1" si="61"/>
        <v/>
      </c>
      <c r="BH184" s="267" t="str">
        <f t="shared" ca="1" si="62"/>
        <v/>
      </c>
      <c r="BI184" s="267" t="str">
        <f t="shared" ca="1" si="63"/>
        <v/>
      </c>
      <c r="BJ184" s="267" t="str">
        <f t="shared" ca="1" si="64"/>
        <v/>
      </c>
      <c r="BK184" s="267" t="str">
        <f t="shared" ca="1" si="65"/>
        <v/>
      </c>
      <c r="BL184" s="229" t="str">
        <f t="shared" ca="1" si="66"/>
        <v/>
      </c>
    </row>
    <row r="185" spans="1:64" ht="15" customHeight="1">
      <c r="A185" s="519"/>
      <c r="B185" s="519"/>
      <c r="C185" s="519"/>
      <c r="D185" s="519"/>
      <c r="E185" s="519"/>
      <c r="F185" s="519" t="s">
        <v>660</v>
      </c>
      <c r="G185" s="519"/>
      <c r="H185" s="519"/>
      <c r="I185" s="519"/>
      <c r="J185" s="519"/>
      <c r="K185" s="519"/>
      <c r="L185" s="519"/>
      <c r="M185" s="519"/>
      <c r="N185" s="519"/>
      <c r="O185" s="519"/>
      <c r="P185" s="519"/>
      <c r="Q185" s="519"/>
      <c r="R185" s="519"/>
      <c r="S185" s="519"/>
      <c r="T185" s="519"/>
      <c r="U185" s="519"/>
      <c r="V185" s="519"/>
      <c r="W185" s="519"/>
      <c r="X185" s="519"/>
      <c r="Y185" s="519"/>
      <c r="Z185" s="519"/>
      <c r="AA185" s="519"/>
      <c r="AB185" s="519"/>
      <c r="AC185" s="519"/>
      <c r="AD185" s="519"/>
      <c r="AE185" s="60"/>
      <c r="AF185" s="60"/>
      <c r="AG185" s="60"/>
      <c r="AH185" s="60"/>
      <c r="AI185" s="60"/>
      <c r="AJ185" s="60"/>
      <c r="AK185" s="60"/>
      <c r="AL185" s="60"/>
      <c r="AM185" s="60"/>
      <c r="AN185" s="60"/>
      <c r="AO185" s="60"/>
      <c r="AP185" s="60"/>
      <c r="AQ185" s="60"/>
      <c r="AR185" s="60"/>
      <c r="AS185" s="60"/>
      <c r="AT185" s="60"/>
      <c r="AU185" s="60"/>
      <c r="AV185" s="60"/>
      <c r="AW185" s="60"/>
      <c r="AX185" s="60"/>
      <c r="AY185" s="520"/>
      <c r="AZ185" s="21"/>
      <c r="BA185" s="201">
        <f t="shared" si="68"/>
        <v>6</v>
      </c>
      <c r="BB185" s="32">
        <f t="shared" si="69"/>
        <v>1</v>
      </c>
      <c r="BC185" s="32">
        <f t="shared" si="70"/>
        <v>2</v>
      </c>
      <c r="BD185" s="32" t="str">
        <f>BD184</f>
        <v>②</v>
      </c>
      <c r="BG185" s="228" t="str">
        <f t="shared" ca="1" si="61"/>
        <v/>
      </c>
      <c r="BH185" s="267" t="str">
        <f t="shared" ca="1" si="62"/>
        <v/>
      </c>
      <c r="BI185" s="267" t="str">
        <f t="shared" ca="1" si="63"/>
        <v/>
      </c>
      <c r="BJ185" s="267" t="str">
        <f t="shared" ca="1" si="64"/>
        <v/>
      </c>
      <c r="BK185" s="267" t="str">
        <f t="shared" ca="1" si="65"/>
        <v/>
      </c>
      <c r="BL185" s="229" t="str">
        <f t="shared" ca="1" si="66"/>
        <v/>
      </c>
    </row>
    <row r="186" spans="1:64" ht="15" customHeight="1">
      <c r="A186" s="690" t="str">
        <f>$BD186&amp;"."</f>
        <v>③.</v>
      </c>
      <c r="B186" s="691"/>
      <c r="C186" s="691"/>
      <c r="D186" s="691"/>
      <c r="E186" s="691"/>
      <c r="F186" s="295" t="s">
        <v>661</v>
      </c>
      <c r="G186" s="39"/>
      <c r="H186" s="39"/>
      <c r="I186" s="39"/>
      <c r="J186" s="39"/>
      <c r="K186" s="39"/>
      <c r="L186" s="39"/>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95"/>
      <c r="AM186" s="295"/>
      <c r="AN186" s="295"/>
      <c r="AO186" s="295"/>
      <c r="AP186" s="295"/>
      <c r="AQ186" s="295"/>
      <c r="AR186" s="295"/>
      <c r="AS186" s="295"/>
      <c r="AT186" s="295"/>
      <c r="AU186" s="295"/>
      <c r="AV186" s="295"/>
      <c r="AW186" s="295"/>
      <c r="AX186" s="295"/>
      <c r="AY186" s="116"/>
      <c r="AZ186" s="23"/>
      <c r="BA186" s="201">
        <f t="shared" si="68"/>
        <v>6</v>
      </c>
      <c r="BB186" s="201">
        <f t="shared" si="69"/>
        <v>1</v>
      </c>
      <c r="BC186" s="201">
        <f t="shared" si="70"/>
        <v>2</v>
      </c>
      <c r="BD186" s="200" t="str">
        <f>IF(ISBLANK(BD185),"①",CHAR(CODE(BD185)+1))</f>
        <v>③</v>
      </c>
      <c r="BG186" s="228" t="str">
        <f t="shared" ca="1" si="61"/>
        <v/>
      </c>
      <c r="BH186" s="267" t="str">
        <f t="shared" ca="1" si="62"/>
        <v/>
      </c>
      <c r="BI186" s="267" t="str">
        <f t="shared" ca="1" si="63"/>
        <v/>
      </c>
      <c r="BJ186" s="267" t="str">
        <f t="shared" ca="1" si="64"/>
        <v/>
      </c>
      <c r="BK186" s="267" t="str">
        <f t="shared" ca="1" si="65"/>
        <v/>
      </c>
      <c r="BL186" s="229" t="str">
        <f t="shared" ca="1" si="66"/>
        <v/>
      </c>
    </row>
    <row r="187" spans="1:64" ht="15" customHeight="1">
      <c r="A187" s="519"/>
      <c r="B187" s="519"/>
      <c r="C187" s="519"/>
      <c r="D187" s="519"/>
      <c r="E187" s="519"/>
      <c r="F187" s="519" t="s">
        <v>662</v>
      </c>
      <c r="G187" s="519"/>
      <c r="H187" s="519"/>
      <c r="I187" s="519"/>
      <c r="J187" s="519"/>
      <c r="K187" s="519"/>
      <c r="L187" s="519"/>
      <c r="M187" s="519"/>
      <c r="N187" s="519"/>
      <c r="O187" s="519"/>
      <c r="P187" s="519"/>
      <c r="Q187" s="519"/>
      <c r="R187" s="519"/>
      <c r="S187" s="519"/>
      <c r="T187" s="519"/>
      <c r="U187" s="519"/>
      <c r="V187" s="519"/>
      <c r="W187" s="519"/>
      <c r="X187" s="519"/>
      <c r="Y187" s="519"/>
      <c r="Z187" s="519"/>
      <c r="AA187" s="519"/>
      <c r="AB187" s="519"/>
      <c r="AC187" s="519"/>
      <c r="AD187" s="519"/>
      <c r="AE187" s="60"/>
      <c r="AF187" s="60"/>
      <c r="AG187" s="60"/>
      <c r="AH187" s="60"/>
      <c r="AI187" s="60"/>
      <c r="AJ187" s="60"/>
      <c r="AK187" s="60"/>
      <c r="AL187" s="60"/>
      <c r="AM187" s="60"/>
      <c r="AN187" s="60"/>
      <c r="AO187" s="60"/>
      <c r="AP187" s="60"/>
      <c r="AQ187" s="60"/>
      <c r="AR187" s="60"/>
      <c r="AS187" s="60"/>
      <c r="AT187" s="60"/>
      <c r="AU187" s="60"/>
      <c r="AV187" s="60"/>
      <c r="AW187" s="60"/>
      <c r="AX187" s="60"/>
      <c r="AY187" s="520"/>
      <c r="AZ187" s="21"/>
      <c r="BA187" s="201">
        <f t="shared" si="68"/>
        <v>6</v>
      </c>
      <c r="BB187" s="32">
        <f t="shared" si="69"/>
        <v>1</v>
      </c>
      <c r="BC187" s="32">
        <f t="shared" si="70"/>
        <v>2</v>
      </c>
      <c r="BD187" s="32" t="str">
        <f t="shared" ref="BD187:BD192" si="71">BD186</f>
        <v>③</v>
      </c>
      <c r="BG187" s="228" t="str">
        <f t="shared" ca="1" si="61"/>
        <v/>
      </c>
      <c r="BH187" s="267" t="str">
        <f t="shared" ca="1" si="62"/>
        <v/>
      </c>
      <c r="BI187" s="267" t="str">
        <f t="shared" ca="1" si="63"/>
        <v/>
      </c>
      <c r="BJ187" s="267" t="str">
        <f t="shared" ca="1" si="64"/>
        <v/>
      </c>
      <c r="BK187" s="267" t="str">
        <f t="shared" ca="1" si="65"/>
        <v/>
      </c>
      <c r="BL187" s="229" t="str">
        <f t="shared" ca="1" si="66"/>
        <v/>
      </c>
    </row>
    <row r="188" spans="1:64" ht="15" customHeight="1">
      <c r="A188" s="519"/>
      <c r="B188" s="519"/>
      <c r="C188" s="519"/>
      <c r="D188" s="519"/>
      <c r="E188" s="519"/>
      <c r="F188" s="519" t="s">
        <v>663</v>
      </c>
      <c r="G188" s="519"/>
      <c r="H188" s="519"/>
      <c r="I188" s="519"/>
      <c r="J188" s="519"/>
      <c r="K188" s="519"/>
      <c r="L188" s="519"/>
      <c r="M188" s="519"/>
      <c r="N188" s="519"/>
      <c r="O188" s="519"/>
      <c r="P188" s="519"/>
      <c r="Q188" s="519"/>
      <c r="R188" s="519"/>
      <c r="S188" s="519"/>
      <c r="T188" s="519"/>
      <c r="U188" s="519"/>
      <c r="V188" s="519"/>
      <c r="W188" s="519"/>
      <c r="X188" s="519"/>
      <c r="Y188" s="519"/>
      <c r="Z188" s="519"/>
      <c r="AA188" s="519"/>
      <c r="AB188" s="519"/>
      <c r="AC188" s="519"/>
      <c r="AD188" s="519"/>
      <c r="AE188" s="60"/>
      <c r="AF188" s="60"/>
      <c r="AG188" s="60"/>
      <c r="AH188" s="60"/>
      <c r="AI188" s="60"/>
      <c r="AJ188" s="60"/>
      <c r="AK188" s="60"/>
      <c r="AL188" s="60"/>
      <c r="AM188" s="60"/>
      <c r="AN188" s="60"/>
      <c r="AO188" s="60"/>
      <c r="AP188" s="60"/>
      <c r="AQ188" s="60"/>
      <c r="AR188" s="60"/>
      <c r="AS188" s="60"/>
      <c r="AT188" s="60"/>
      <c r="AU188" s="60"/>
      <c r="AV188" s="60"/>
      <c r="AW188" s="60"/>
      <c r="AX188" s="60"/>
      <c r="AY188" s="520"/>
      <c r="AZ188" s="21"/>
      <c r="BA188" s="201">
        <f t="shared" si="68"/>
        <v>6</v>
      </c>
      <c r="BB188" s="32">
        <f t="shared" si="69"/>
        <v>1</v>
      </c>
      <c r="BC188" s="32">
        <f t="shared" si="70"/>
        <v>2</v>
      </c>
      <c r="BD188" s="32" t="str">
        <f t="shared" si="71"/>
        <v>③</v>
      </c>
      <c r="BG188" s="228" t="str">
        <f t="shared" ca="1" si="61"/>
        <v/>
      </c>
      <c r="BH188" s="267" t="str">
        <f t="shared" ca="1" si="62"/>
        <v/>
      </c>
      <c r="BI188" s="267" t="str">
        <f t="shared" ca="1" si="63"/>
        <v/>
      </c>
      <c r="BJ188" s="267" t="str">
        <f t="shared" ca="1" si="64"/>
        <v/>
      </c>
      <c r="BK188" s="267" t="str">
        <f t="shared" ca="1" si="65"/>
        <v/>
      </c>
      <c r="BL188" s="229" t="str">
        <f t="shared" ca="1" si="66"/>
        <v/>
      </c>
    </row>
    <row r="189" spans="1:64" ht="15" customHeight="1">
      <c r="A189" s="519"/>
      <c r="B189" s="519"/>
      <c r="C189" s="519"/>
      <c r="D189" s="519"/>
      <c r="E189" s="519"/>
      <c r="F189" s="519" t="s">
        <v>664</v>
      </c>
      <c r="G189" s="519"/>
      <c r="H189" s="519"/>
      <c r="I189" s="519"/>
      <c r="J189" s="519"/>
      <c r="K189" s="519"/>
      <c r="L189" s="519"/>
      <c r="M189" s="519"/>
      <c r="N189" s="519"/>
      <c r="O189" s="519"/>
      <c r="P189" s="519"/>
      <c r="Q189" s="519"/>
      <c r="R189" s="519"/>
      <c r="S189" s="519"/>
      <c r="T189" s="519"/>
      <c r="U189" s="519"/>
      <c r="V189" s="519"/>
      <c r="W189" s="519"/>
      <c r="X189" s="519"/>
      <c r="Y189" s="519"/>
      <c r="Z189" s="519"/>
      <c r="AA189" s="519"/>
      <c r="AB189" s="519"/>
      <c r="AC189" s="519"/>
      <c r="AD189" s="519"/>
      <c r="AE189" s="60"/>
      <c r="AF189" s="60"/>
      <c r="AG189" s="60"/>
      <c r="AH189" s="60"/>
      <c r="AI189" s="60"/>
      <c r="AJ189" s="60"/>
      <c r="AK189" s="60"/>
      <c r="AL189" s="60"/>
      <c r="AM189" s="60"/>
      <c r="AN189" s="60"/>
      <c r="AO189" s="60"/>
      <c r="AP189" s="60"/>
      <c r="AQ189" s="60"/>
      <c r="AR189" s="60"/>
      <c r="AS189" s="60"/>
      <c r="AT189" s="60"/>
      <c r="AU189" s="60"/>
      <c r="AV189" s="60"/>
      <c r="AW189" s="60"/>
      <c r="AX189" s="60"/>
      <c r="AY189" s="520"/>
      <c r="AZ189" s="21"/>
      <c r="BA189" s="201">
        <f t="shared" si="68"/>
        <v>6</v>
      </c>
      <c r="BB189" s="32">
        <f t="shared" si="69"/>
        <v>1</v>
      </c>
      <c r="BC189" s="32">
        <f t="shared" si="70"/>
        <v>2</v>
      </c>
      <c r="BD189" s="32" t="str">
        <f t="shared" si="71"/>
        <v>③</v>
      </c>
      <c r="BG189" s="228" t="str">
        <f t="shared" ca="1" si="61"/>
        <v/>
      </c>
      <c r="BH189" s="267" t="str">
        <f t="shared" ca="1" si="62"/>
        <v/>
      </c>
      <c r="BI189" s="267" t="str">
        <f t="shared" ca="1" si="63"/>
        <v/>
      </c>
      <c r="BJ189" s="267" t="str">
        <f t="shared" ca="1" si="64"/>
        <v/>
      </c>
      <c r="BK189" s="267" t="str">
        <f t="shared" ca="1" si="65"/>
        <v/>
      </c>
      <c r="BL189" s="229" t="str">
        <f t="shared" ca="1" si="66"/>
        <v/>
      </c>
    </row>
    <row r="190" spans="1:64" ht="15" customHeight="1">
      <c r="A190" s="519"/>
      <c r="B190" s="519"/>
      <c r="C190" s="519"/>
      <c r="D190" s="519"/>
      <c r="E190" s="519"/>
      <c r="F190" s="519" t="s">
        <v>665</v>
      </c>
      <c r="G190" s="519"/>
      <c r="H190" s="519"/>
      <c r="I190" s="519"/>
      <c r="J190" s="519"/>
      <c r="K190" s="519"/>
      <c r="L190" s="519"/>
      <c r="M190" s="519"/>
      <c r="N190" s="519"/>
      <c r="O190" s="519"/>
      <c r="P190" s="519"/>
      <c r="Q190" s="519"/>
      <c r="R190" s="519"/>
      <c r="S190" s="519"/>
      <c r="T190" s="519"/>
      <c r="U190" s="519"/>
      <c r="V190" s="519"/>
      <c r="W190" s="519"/>
      <c r="X190" s="519"/>
      <c r="Y190" s="519"/>
      <c r="Z190" s="519"/>
      <c r="AA190" s="519"/>
      <c r="AB190" s="519"/>
      <c r="AC190" s="519"/>
      <c r="AD190" s="519"/>
      <c r="AE190" s="60"/>
      <c r="AF190" s="60"/>
      <c r="AG190" s="60"/>
      <c r="AH190" s="60"/>
      <c r="AI190" s="60"/>
      <c r="AJ190" s="60"/>
      <c r="AK190" s="60"/>
      <c r="AL190" s="60"/>
      <c r="AM190" s="60"/>
      <c r="AN190" s="60"/>
      <c r="AO190" s="60"/>
      <c r="AP190" s="60"/>
      <c r="AQ190" s="60"/>
      <c r="AR190" s="60"/>
      <c r="AS190" s="60"/>
      <c r="AT190" s="60"/>
      <c r="AU190" s="60"/>
      <c r="AV190" s="60"/>
      <c r="AW190" s="60"/>
      <c r="AX190" s="60"/>
      <c r="AY190" s="520"/>
      <c r="AZ190" s="21"/>
      <c r="BA190" s="201">
        <f t="shared" si="68"/>
        <v>6</v>
      </c>
      <c r="BB190" s="32">
        <f t="shared" si="69"/>
        <v>1</v>
      </c>
      <c r="BC190" s="32">
        <f t="shared" si="70"/>
        <v>2</v>
      </c>
      <c r="BD190" s="32" t="str">
        <f t="shared" si="71"/>
        <v>③</v>
      </c>
      <c r="BG190" s="228" t="str">
        <f t="shared" ca="1" si="61"/>
        <v/>
      </c>
      <c r="BH190" s="267" t="str">
        <f t="shared" ca="1" si="62"/>
        <v/>
      </c>
      <c r="BI190" s="267" t="str">
        <f t="shared" ca="1" si="63"/>
        <v/>
      </c>
      <c r="BJ190" s="267" t="str">
        <f t="shared" ca="1" si="64"/>
        <v/>
      </c>
      <c r="BK190" s="267" t="str">
        <f t="shared" ca="1" si="65"/>
        <v/>
      </c>
      <c r="BL190" s="229" t="str">
        <f t="shared" ca="1" si="66"/>
        <v/>
      </c>
    </row>
    <row r="191" spans="1:64" ht="15" customHeight="1">
      <c r="A191" s="519"/>
      <c r="B191" s="519"/>
      <c r="C191" s="521"/>
      <c r="D191" s="519"/>
      <c r="E191" s="519"/>
      <c r="F191" s="519" t="s">
        <v>666</v>
      </c>
      <c r="G191" s="519"/>
      <c r="H191" s="519"/>
      <c r="I191" s="519"/>
      <c r="J191" s="519"/>
      <c r="K191" s="519"/>
      <c r="L191" s="519"/>
      <c r="M191" s="519"/>
      <c r="N191" s="519"/>
      <c r="O191" s="519"/>
      <c r="P191" s="519"/>
      <c r="Q191" s="519"/>
      <c r="R191" s="519"/>
      <c r="S191" s="519"/>
      <c r="T191" s="519"/>
      <c r="U191" s="519"/>
      <c r="V191" s="519"/>
      <c r="W191" s="519"/>
      <c r="X191" s="519"/>
      <c r="Y191" s="519"/>
      <c r="Z191" s="519"/>
      <c r="AA191" s="519"/>
      <c r="AB191" s="519"/>
      <c r="AC191" s="519"/>
      <c r="AD191" s="519"/>
      <c r="AE191" s="60"/>
      <c r="AF191" s="60"/>
      <c r="AG191" s="60"/>
      <c r="AH191" s="60"/>
      <c r="AI191" s="60"/>
      <c r="AJ191" s="60"/>
      <c r="AK191" s="60"/>
      <c r="AL191" s="60"/>
      <c r="AM191" s="60"/>
      <c r="AN191" s="60"/>
      <c r="AO191" s="60"/>
      <c r="AP191" s="60"/>
      <c r="AQ191" s="60"/>
      <c r="AR191" s="60"/>
      <c r="AS191" s="60"/>
      <c r="AT191" s="60"/>
      <c r="AU191" s="60"/>
      <c r="AV191" s="60"/>
      <c r="AW191" s="60"/>
      <c r="AX191" s="60"/>
      <c r="AY191" s="520"/>
      <c r="AZ191" s="21"/>
      <c r="BA191" s="201">
        <f t="shared" si="68"/>
        <v>6</v>
      </c>
      <c r="BB191" s="32">
        <f t="shared" si="69"/>
        <v>1</v>
      </c>
      <c r="BC191" s="32">
        <f t="shared" si="70"/>
        <v>2</v>
      </c>
      <c r="BD191" s="32" t="str">
        <f t="shared" si="71"/>
        <v>③</v>
      </c>
      <c r="BG191" s="228" t="str">
        <f t="shared" ca="1" si="61"/>
        <v/>
      </c>
      <c r="BH191" s="267" t="str">
        <f t="shared" ca="1" si="62"/>
        <v/>
      </c>
      <c r="BI191" s="267" t="str">
        <f t="shared" ca="1" si="63"/>
        <v/>
      </c>
      <c r="BJ191" s="267" t="str">
        <f t="shared" ca="1" si="64"/>
        <v/>
      </c>
      <c r="BK191" s="267" t="str">
        <f t="shared" ca="1" si="65"/>
        <v/>
      </c>
      <c r="BL191" s="229" t="str">
        <f t="shared" ca="1" si="66"/>
        <v/>
      </c>
    </row>
    <row r="192" spans="1:64" ht="15" customHeight="1">
      <c r="A192" s="519"/>
      <c r="B192" s="519"/>
      <c r="C192" s="519"/>
      <c r="D192" s="519"/>
      <c r="E192" s="519"/>
      <c r="F192" s="519" t="s">
        <v>667</v>
      </c>
      <c r="G192" s="519"/>
      <c r="H192" s="519"/>
      <c r="I192" s="519"/>
      <c r="J192" s="519"/>
      <c r="K192" s="519"/>
      <c r="L192" s="519"/>
      <c r="M192" s="519"/>
      <c r="N192" s="519"/>
      <c r="O192" s="519"/>
      <c r="P192" s="519"/>
      <c r="Q192" s="519"/>
      <c r="R192" s="519"/>
      <c r="S192" s="519"/>
      <c r="T192" s="519"/>
      <c r="U192" s="519"/>
      <c r="V192" s="519"/>
      <c r="W192" s="519"/>
      <c r="X192" s="519"/>
      <c r="Y192" s="519"/>
      <c r="Z192" s="519"/>
      <c r="AA192" s="519"/>
      <c r="AB192" s="519"/>
      <c r="AC192" s="519"/>
      <c r="AD192" s="519"/>
      <c r="AE192" s="60"/>
      <c r="AF192" s="60"/>
      <c r="AG192" s="60"/>
      <c r="AH192" s="60"/>
      <c r="AI192" s="60"/>
      <c r="AJ192" s="60"/>
      <c r="AK192" s="60"/>
      <c r="AL192" s="60"/>
      <c r="AM192" s="60"/>
      <c r="AN192" s="60"/>
      <c r="AO192" s="60"/>
      <c r="AP192" s="60"/>
      <c r="AQ192" s="60"/>
      <c r="AR192" s="60"/>
      <c r="AS192" s="60"/>
      <c r="AT192" s="60"/>
      <c r="AU192" s="60"/>
      <c r="AV192" s="60"/>
      <c r="AW192" s="60"/>
      <c r="AX192" s="60"/>
      <c r="AY192" s="520"/>
      <c r="AZ192" s="21"/>
      <c r="BA192" s="201">
        <f t="shared" si="68"/>
        <v>6</v>
      </c>
      <c r="BB192" s="32">
        <f t="shared" si="69"/>
        <v>1</v>
      </c>
      <c r="BC192" s="32">
        <f t="shared" si="70"/>
        <v>2</v>
      </c>
      <c r="BD192" s="32" t="str">
        <f t="shared" si="71"/>
        <v>③</v>
      </c>
      <c r="BG192" s="228" t="str">
        <f t="shared" ca="1" si="61"/>
        <v/>
      </c>
      <c r="BH192" s="267" t="str">
        <f t="shared" ca="1" si="62"/>
        <v/>
      </c>
      <c r="BI192" s="267" t="str">
        <f t="shared" ca="1" si="63"/>
        <v/>
      </c>
      <c r="BJ192" s="267" t="str">
        <f t="shared" ca="1" si="64"/>
        <v/>
      </c>
      <c r="BK192" s="267" t="str">
        <f t="shared" ca="1" si="65"/>
        <v/>
      </c>
      <c r="BL192" s="229" t="str">
        <f t="shared" ca="1" si="66"/>
        <v/>
      </c>
    </row>
    <row r="193" spans="1:64" ht="15" customHeight="1">
      <c r="A193" s="690" t="str">
        <f>$BD193&amp;"."</f>
        <v>④.</v>
      </c>
      <c r="B193" s="691"/>
      <c r="C193" s="691"/>
      <c r="D193" s="691"/>
      <c r="E193" s="691"/>
      <c r="F193" s="295" t="s">
        <v>668</v>
      </c>
      <c r="G193" s="39"/>
      <c r="H193" s="39"/>
      <c r="I193" s="39"/>
      <c r="J193" s="39"/>
      <c r="K193" s="39"/>
      <c r="L193" s="39"/>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95"/>
      <c r="AM193" s="295"/>
      <c r="AN193" s="295"/>
      <c r="AO193" s="295"/>
      <c r="AP193" s="295"/>
      <c r="AQ193" s="295"/>
      <c r="AR193" s="295"/>
      <c r="AS193" s="295"/>
      <c r="AT193" s="295"/>
      <c r="AU193" s="295"/>
      <c r="AV193" s="295"/>
      <c r="AW193" s="295"/>
      <c r="AX193" s="295"/>
      <c r="AY193" s="116"/>
      <c r="AZ193" s="23"/>
      <c r="BA193" s="201">
        <f t="shared" si="68"/>
        <v>6</v>
      </c>
      <c r="BB193" s="201">
        <f t="shared" si="69"/>
        <v>1</v>
      </c>
      <c r="BC193" s="201">
        <f t="shared" si="70"/>
        <v>2</v>
      </c>
      <c r="BD193" s="200" t="str">
        <f>IF(ISBLANK(BD192),"①",CHAR(CODE(BD192)+1))</f>
        <v>④</v>
      </c>
      <c r="BG193" s="228" t="str">
        <f t="shared" ca="1" si="61"/>
        <v/>
      </c>
      <c r="BH193" s="267" t="str">
        <f t="shared" ca="1" si="62"/>
        <v/>
      </c>
      <c r="BI193" s="267" t="str">
        <f t="shared" ca="1" si="63"/>
        <v/>
      </c>
      <c r="BJ193" s="267" t="str">
        <f t="shared" ca="1" si="64"/>
        <v/>
      </c>
      <c r="BK193" s="267" t="str">
        <f t="shared" ca="1" si="65"/>
        <v/>
      </c>
      <c r="BL193" s="229" t="str">
        <f t="shared" ca="1" si="66"/>
        <v/>
      </c>
    </row>
    <row r="194" spans="1:64" ht="15" customHeight="1">
      <c r="A194" s="519"/>
      <c r="B194" s="519"/>
      <c r="C194" s="519"/>
      <c r="D194" s="519"/>
      <c r="E194" s="519"/>
      <c r="F194" s="519" t="s">
        <v>669</v>
      </c>
      <c r="G194" s="519"/>
      <c r="H194" s="519"/>
      <c r="I194" s="519"/>
      <c r="J194" s="519"/>
      <c r="K194" s="519"/>
      <c r="L194" s="519"/>
      <c r="M194" s="519"/>
      <c r="N194" s="519"/>
      <c r="O194" s="519"/>
      <c r="P194" s="519"/>
      <c r="Q194" s="519"/>
      <c r="R194" s="519"/>
      <c r="S194" s="519"/>
      <c r="T194" s="519"/>
      <c r="U194" s="519"/>
      <c r="V194" s="519"/>
      <c r="W194" s="519"/>
      <c r="X194" s="519"/>
      <c r="Y194" s="519"/>
      <c r="Z194" s="519"/>
      <c r="AA194" s="519"/>
      <c r="AB194" s="519"/>
      <c r="AC194" s="519"/>
      <c r="AD194" s="519"/>
      <c r="AE194" s="60"/>
      <c r="AF194" s="60"/>
      <c r="AG194" s="60"/>
      <c r="AH194" s="60"/>
      <c r="AI194" s="60"/>
      <c r="AJ194" s="60"/>
      <c r="AK194" s="60"/>
      <c r="AL194" s="60"/>
      <c r="AM194" s="60"/>
      <c r="AN194" s="60"/>
      <c r="AO194" s="60"/>
      <c r="AP194" s="60"/>
      <c r="AQ194" s="60"/>
      <c r="AR194" s="60"/>
      <c r="AS194" s="60"/>
      <c r="AT194" s="60"/>
      <c r="AU194" s="60"/>
      <c r="AV194" s="60"/>
      <c r="AW194" s="60"/>
      <c r="AX194" s="60"/>
      <c r="AY194" s="520"/>
      <c r="AZ194" s="21"/>
      <c r="BA194" s="201">
        <f t="shared" si="68"/>
        <v>6</v>
      </c>
      <c r="BB194" s="32">
        <f t="shared" si="69"/>
        <v>1</v>
      </c>
      <c r="BC194" s="32">
        <f t="shared" si="70"/>
        <v>2</v>
      </c>
      <c r="BD194" s="32" t="str">
        <f>BD193</f>
        <v>④</v>
      </c>
      <c r="BG194" s="228" t="str">
        <f t="shared" ca="1" si="61"/>
        <v/>
      </c>
      <c r="BH194" s="267" t="str">
        <f t="shared" ca="1" si="62"/>
        <v/>
      </c>
      <c r="BI194" s="267" t="str">
        <f t="shared" ca="1" si="63"/>
        <v/>
      </c>
      <c r="BJ194" s="267" t="str">
        <f t="shared" ca="1" si="64"/>
        <v/>
      </c>
      <c r="BK194" s="267" t="str">
        <f t="shared" ca="1" si="65"/>
        <v/>
      </c>
      <c r="BL194" s="229" t="str">
        <f t="shared" ca="1" si="66"/>
        <v/>
      </c>
    </row>
    <row r="195" spans="1:64" ht="15" customHeight="1">
      <c r="A195" s="519"/>
      <c r="B195" s="519"/>
      <c r="C195" s="519"/>
      <c r="D195" s="519"/>
      <c r="E195" s="519"/>
      <c r="F195" s="519" t="s">
        <v>670</v>
      </c>
      <c r="G195" s="519"/>
      <c r="H195" s="519"/>
      <c r="I195" s="519"/>
      <c r="J195" s="519"/>
      <c r="K195" s="519"/>
      <c r="L195" s="519"/>
      <c r="M195" s="519"/>
      <c r="N195" s="519"/>
      <c r="O195" s="519"/>
      <c r="P195" s="519"/>
      <c r="Q195" s="519"/>
      <c r="R195" s="519"/>
      <c r="S195" s="519"/>
      <c r="T195" s="519"/>
      <c r="U195" s="519"/>
      <c r="V195" s="519"/>
      <c r="W195" s="519"/>
      <c r="X195" s="519"/>
      <c r="Y195" s="519"/>
      <c r="Z195" s="519"/>
      <c r="AA195" s="519"/>
      <c r="AB195" s="519"/>
      <c r="AC195" s="519"/>
      <c r="AD195" s="519"/>
      <c r="AE195" s="60"/>
      <c r="AF195" s="60"/>
      <c r="AG195" s="60"/>
      <c r="AH195" s="60"/>
      <c r="AI195" s="60"/>
      <c r="AJ195" s="60"/>
      <c r="AK195" s="60"/>
      <c r="AL195" s="60"/>
      <c r="AM195" s="60"/>
      <c r="AN195" s="60"/>
      <c r="AO195" s="60"/>
      <c r="AP195" s="60"/>
      <c r="AQ195" s="60"/>
      <c r="AR195" s="60"/>
      <c r="AS195" s="60"/>
      <c r="AT195" s="60"/>
      <c r="AU195" s="60"/>
      <c r="AV195" s="60"/>
      <c r="AW195" s="60"/>
      <c r="AX195" s="60"/>
      <c r="AY195" s="520"/>
      <c r="AZ195" s="21"/>
      <c r="BA195" s="201">
        <f t="shared" si="68"/>
        <v>6</v>
      </c>
      <c r="BB195" s="32">
        <f t="shared" si="69"/>
        <v>1</v>
      </c>
      <c r="BC195" s="32">
        <f t="shared" si="70"/>
        <v>2</v>
      </c>
      <c r="BD195" s="32" t="str">
        <f>BD194</f>
        <v>④</v>
      </c>
      <c r="BG195" s="228" t="str">
        <f t="shared" ca="1" si="61"/>
        <v/>
      </c>
      <c r="BH195" s="267" t="str">
        <f t="shared" ca="1" si="62"/>
        <v/>
      </c>
      <c r="BI195" s="267" t="str">
        <f t="shared" ca="1" si="63"/>
        <v/>
      </c>
      <c r="BJ195" s="267" t="str">
        <f t="shared" ca="1" si="64"/>
        <v/>
      </c>
      <c r="BK195" s="267" t="str">
        <f t="shared" ca="1" si="65"/>
        <v/>
      </c>
      <c r="BL195" s="229" t="str">
        <f t="shared" ca="1" si="66"/>
        <v/>
      </c>
    </row>
    <row r="196" spans="1:64" ht="15" customHeight="1">
      <c r="A196" s="690" t="str">
        <f>$BD196&amp;"."</f>
        <v>⑤.</v>
      </c>
      <c r="B196" s="691"/>
      <c r="C196" s="691"/>
      <c r="D196" s="691"/>
      <c r="E196" s="691"/>
      <c r="F196" s="295" t="s">
        <v>673</v>
      </c>
      <c r="G196" s="39"/>
      <c r="H196" s="39"/>
      <c r="I196" s="39"/>
      <c r="J196" s="39"/>
      <c r="K196" s="39"/>
      <c r="L196" s="39"/>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95"/>
      <c r="AM196" s="295"/>
      <c r="AN196" s="295"/>
      <c r="AO196" s="295"/>
      <c r="AP196" s="295"/>
      <c r="AQ196" s="295"/>
      <c r="AR196" s="295"/>
      <c r="AS196" s="295"/>
      <c r="AT196" s="295"/>
      <c r="AU196" s="295"/>
      <c r="AV196" s="295"/>
      <c r="AW196" s="295"/>
      <c r="AX196" s="295"/>
      <c r="AY196" s="116"/>
      <c r="AZ196" s="23"/>
      <c r="BA196" s="201">
        <f t="shared" si="68"/>
        <v>6</v>
      </c>
      <c r="BB196" s="201">
        <f t="shared" si="69"/>
        <v>1</v>
      </c>
      <c r="BC196" s="201">
        <f t="shared" si="70"/>
        <v>2</v>
      </c>
      <c r="BD196" s="200" t="str">
        <f>IF(ISBLANK(BD195),"①",CHAR(CODE(BD195)+1))</f>
        <v>⑤</v>
      </c>
      <c r="BG196" s="228" t="str">
        <f t="shared" ca="1" si="61"/>
        <v/>
      </c>
      <c r="BH196" s="513" t="str">
        <f t="shared" ca="1" si="62"/>
        <v/>
      </c>
      <c r="BI196" s="513" t="str">
        <f t="shared" ca="1" si="63"/>
        <v/>
      </c>
      <c r="BJ196" s="513" t="str">
        <f t="shared" ca="1" si="64"/>
        <v/>
      </c>
      <c r="BK196" s="513" t="str">
        <f t="shared" ca="1" si="65"/>
        <v/>
      </c>
      <c r="BL196" s="229" t="str">
        <f t="shared" ca="1" si="66"/>
        <v/>
      </c>
    </row>
    <row r="197" spans="1:64" ht="15" customHeight="1">
      <c r="A197" s="519"/>
      <c r="B197" s="519"/>
      <c r="C197" s="519"/>
      <c r="D197" s="519"/>
      <c r="E197" s="519"/>
      <c r="F197" s="519" t="s">
        <v>704</v>
      </c>
      <c r="G197" s="519"/>
      <c r="H197" s="519"/>
      <c r="I197" s="519"/>
      <c r="J197" s="519"/>
      <c r="K197" s="519"/>
      <c r="L197" s="519"/>
      <c r="M197" s="519"/>
      <c r="N197" s="519"/>
      <c r="O197" s="519"/>
      <c r="P197" s="519"/>
      <c r="Q197" s="519"/>
      <c r="R197" s="519"/>
      <c r="S197" s="519"/>
      <c r="T197" s="519"/>
      <c r="U197" s="519"/>
      <c r="V197" s="519"/>
      <c r="W197" s="519"/>
      <c r="X197" s="519"/>
      <c r="Y197" s="519"/>
      <c r="Z197" s="519"/>
      <c r="AA197" s="519"/>
      <c r="AB197" s="519"/>
      <c r="AC197" s="519"/>
      <c r="AD197" s="519"/>
      <c r="AE197" s="60"/>
      <c r="AF197" s="60"/>
      <c r="AG197" s="60"/>
      <c r="AH197" s="60"/>
      <c r="AI197" s="60"/>
      <c r="AJ197" s="60"/>
      <c r="AK197" s="60"/>
      <c r="AL197" s="60"/>
      <c r="AM197" s="60"/>
      <c r="AN197" s="60"/>
      <c r="AO197" s="60"/>
      <c r="AP197" s="60"/>
      <c r="AQ197" s="60"/>
      <c r="AR197" s="60"/>
      <c r="AS197" s="60"/>
      <c r="AT197" s="60"/>
      <c r="AU197" s="60"/>
      <c r="AV197" s="60"/>
      <c r="AW197" s="60"/>
      <c r="AX197" s="60"/>
      <c r="AY197" s="520"/>
      <c r="AZ197" s="21"/>
      <c r="BA197" s="201">
        <f t="shared" si="68"/>
        <v>6</v>
      </c>
      <c r="BB197" s="201">
        <f t="shared" si="69"/>
        <v>1</v>
      </c>
      <c r="BC197" s="201">
        <f t="shared" si="70"/>
        <v>2</v>
      </c>
      <c r="BD197" s="201" t="str">
        <f>BD196</f>
        <v>⑤</v>
      </c>
      <c r="BG197" s="228" t="str">
        <f t="shared" ca="1" si="61"/>
        <v/>
      </c>
      <c r="BH197" s="267" t="str">
        <f t="shared" ca="1" si="62"/>
        <v/>
      </c>
      <c r="BI197" s="267" t="str">
        <f t="shared" ca="1" si="63"/>
        <v/>
      </c>
      <c r="BJ197" s="267" t="str">
        <f t="shared" ca="1" si="64"/>
        <v/>
      </c>
      <c r="BK197" s="267" t="str">
        <f t="shared" ca="1" si="65"/>
        <v/>
      </c>
      <c r="BL197" s="229" t="str">
        <f t="shared" ca="1" si="66"/>
        <v/>
      </c>
    </row>
    <row r="198" spans="1:64" ht="15" customHeight="1">
      <c r="A198" s="519"/>
      <c r="B198" s="519"/>
      <c r="C198" s="519"/>
      <c r="D198" s="519"/>
      <c r="E198" s="519"/>
      <c r="F198" s="519" t="s">
        <v>705</v>
      </c>
      <c r="G198" s="519"/>
      <c r="H198" s="519"/>
      <c r="I198" s="519"/>
      <c r="J198" s="519"/>
      <c r="K198" s="519"/>
      <c r="L198" s="519"/>
      <c r="M198" s="519"/>
      <c r="N198" s="519"/>
      <c r="O198" s="519"/>
      <c r="P198" s="519"/>
      <c r="Q198" s="519"/>
      <c r="R198" s="519"/>
      <c r="S198" s="519"/>
      <c r="T198" s="519"/>
      <c r="U198" s="519"/>
      <c r="V198" s="519"/>
      <c r="W198" s="519"/>
      <c r="X198" s="519"/>
      <c r="Y198" s="519"/>
      <c r="Z198" s="519"/>
      <c r="AA198" s="519"/>
      <c r="AB198" s="519"/>
      <c r="AC198" s="519"/>
      <c r="AD198" s="519"/>
      <c r="AE198" s="60"/>
      <c r="AF198" s="60"/>
      <c r="AG198" s="60"/>
      <c r="AH198" s="60"/>
      <c r="AI198" s="60"/>
      <c r="AJ198" s="60"/>
      <c r="AK198" s="60"/>
      <c r="AL198" s="60"/>
      <c r="AM198" s="60"/>
      <c r="AN198" s="60"/>
      <c r="AO198" s="60"/>
      <c r="AP198" s="60"/>
      <c r="AQ198" s="60"/>
      <c r="AR198" s="60"/>
      <c r="AS198" s="60"/>
      <c r="AT198" s="60"/>
      <c r="AU198" s="60"/>
      <c r="AV198" s="60"/>
      <c r="AW198" s="60"/>
      <c r="AX198" s="60"/>
      <c r="AY198" s="520"/>
      <c r="AZ198" s="21"/>
      <c r="BA198" s="201">
        <f t="shared" si="68"/>
        <v>6</v>
      </c>
      <c r="BB198" s="201">
        <f t="shared" si="69"/>
        <v>1</v>
      </c>
      <c r="BC198" s="201">
        <f t="shared" si="70"/>
        <v>2</v>
      </c>
      <c r="BD198" s="201" t="str">
        <f>BD197</f>
        <v>⑤</v>
      </c>
      <c r="BG198" s="228" t="str">
        <f t="shared" ca="1" si="61"/>
        <v/>
      </c>
      <c r="BH198" s="513" t="str">
        <f t="shared" ca="1" si="62"/>
        <v/>
      </c>
      <c r="BI198" s="513" t="str">
        <f t="shared" ca="1" si="63"/>
        <v/>
      </c>
      <c r="BJ198" s="513" t="str">
        <f t="shared" ca="1" si="64"/>
        <v/>
      </c>
      <c r="BK198" s="513" t="str">
        <f t="shared" ca="1" si="65"/>
        <v/>
      </c>
      <c r="BL198" s="229" t="str">
        <f t="shared" ca="1" si="66"/>
        <v/>
      </c>
    </row>
    <row r="199" spans="1:64" ht="15" customHeight="1">
      <c r="A199" s="690" t="str">
        <f>$BD199&amp;"."</f>
        <v>⑥.</v>
      </c>
      <c r="B199" s="691"/>
      <c r="C199" s="691"/>
      <c r="D199" s="691"/>
      <c r="E199" s="691"/>
      <c r="F199" s="295" t="s">
        <v>674</v>
      </c>
      <c r="G199" s="39"/>
      <c r="H199" s="39"/>
      <c r="I199" s="39"/>
      <c r="J199" s="39"/>
      <c r="K199" s="39"/>
      <c r="L199" s="39"/>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95"/>
      <c r="AM199" s="295"/>
      <c r="AN199" s="295"/>
      <c r="AO199" s="295"/>
      <c r="AP199" s="295"/>
      <c r="AQ199" s="295"/>
      <c r="AR199" s="295"/>
      <c r="AS199" s="295"/>
      <c r="AT199" s="295"/>
      <c r="AU199" s="295"/>
      <c r="AV199" s="295"/>
      <c r="AW199" s="295"/>
      <c r="AX199" s="295"/>
      <c r="AY199" s="116"/>
      <c r="AZ199" s="23"/>
      <c r="BA199" s="201">
        <f t="shared" si="68"/>
        <v>6</v>
      </c>
      <c r="BB199" s="201">
        <f t="shared" si="69"/>
        <v>1</v>
      </c>
      <c r="BC199" s="201">
        <f t="shared" si="70"/>
        <v>2</v>
      </c>
      <c r="BD199" s="200" t="str">
        <f>IF(ISBLANK(BD198),"①",CHAR(CODE(BD198)+1))</f>
        <v>⑥</v>
      </c>
      <c r="BG199" s="228" t="str">
        <f t="shared" ca="1" si="61"/>
        <v/>
      </c>
      <c r="BH199" s="513" t="str">
        <f t="shared" ca="1" si="62"/>
        <v/>
      </c>
      <c r="BI199" s="513" t="str">
        <f t="shared" ca="1" si="63"/>
        <v/>
      </c>
      <c r="BJ199" s="513" t="str">
        <f t="shared" ca="1" si="64"/>
        <v/>
      </c>
      <c r="BK199" s="513" t="str">
        <f t="shared" ca="1" si="65"/>
        <v/>
      </c>
      <c r="BL199" s="229" t="str">
        <f t="shared" ca="1" si="66"/>
        <v/>
      </c>
    </row>
    <row r="200" spans="1:64" ht="15" customHeight="1">
      <c r="A200" s="519"/>
      <c r="B200" s="519"/>
      <c r="C200" s="519"/>
      <c r="D200" s="519"/>
      <c r="E200" s="519"/>
      <c r="F200" s="519" t="s">
        <v>675</v>
      </c>
      <c r="G200" s="519"/>
      <c r="H200" s="519"/>
      <c r="I200" s="519"/>
      <c r="J200" s="519"/>
      <c r="K200" s="519"/>
      <c r="L200" s="519"/>
      <c r="M200" s="519"/>
      <c r="N200" s="519"/>
      <c r="O200" s="519"/>
      <c r="P200" s="519"/>
      <c r="Q200" s="519"/>
      <c r="R200" s="519"/>
      <c r="S200" s="519"/>
      <c r="T200" s="519"/>
      <c r="U200" s="519"/>
      <c r="V200" s="519"/>
      <c r="W200" s="519"/>
      <c r="X200" s="519"/>
      <c r="Y200" s="519"/>
      <c r="Z200" s="519"/>
      <c r="AA200" s="519"/>
      <c r="AB200" s="519"/>
      <c r="AC200" s="519"/>
      <c r="AD200" s="519"/>
      <c r="AE200" s="60"/>
      <c r="AF200" s="60"/>
      <c r="AG200" s="60"/>
      <c r="AH200" s="60"/>
      <c r="AI200" s="60"/>
      <c r="AJ200" s="60"/>
      <c r="AK200" s="60"/>
      <c r="AL200" s="60"/>
      <c r="AM200" s="60"/>
      <c r="AN200" s="60"/>
      <c r="AO200" s="60"/>
      <c r="AP200" s="60"/>
      <c r="AQ200" s="60"/>
      <c r="AR200" s="60"/>
      <c r="AS200" s="60"/>
      <c r="AT200" s="60"/>
      <c r="AU200" s="60"/>
      <c r="AV200" s="60"/>
      <c r="AW200" s="60"/>
      <c r="AX200" s="60"/>
      <c r="AY200" s="520"/>
      <c r="AZ200" s="21"/>
      <c r="BA200" s="201">
        <f t="shared" ref="BA200:BD200" si="72">BA199</f>
        <v>6</v>
      </c>
      <c r="BB200" s="201">
        <f t="shared" si="72"/>
        <v>1</v>
      </c>
      <c r="BC200" s="201">
        <f t="shared" si="72"/>
        <v>2</v>
      </c>
      <c r="BD200" s="201" t="str">
        <f t="shared" si="72"/>
        <v>⑥</v>
      </c>
      <c r="BG200" s="228" t="str">
        <f t="shared" ca="1" si="61"/>
        <v/>
      </c>
      <c r="BH200" s="513" t="str">
        <f t="shared" ca="1" si="62"/>
        <v/>
      </c>
      <c r="BI200" s="513" t="str">
        <f t="shared" ca="1" si="63"/>
        <v/>
      </c>
      <c r="BJ200" s="513" t="str">
        <f t="shared" ca="1" si="64"/>
        <v/>
      </c>
      <c r="BK200" s="513" t="str">
        <f t="shared" ca="1" si="65"/>
        <v/>
      </c>
      <c r="BL200" s="229" t="str">
        <f t="shared" ca="1" si="66"/>
        <v/>
      </c>
    </row>
    <row r="201" spans="1:64" ht="15" customHeight="1">
      <c r="A201" s="692" t="str">
        <f>BA201&amp;"."&amp;BB201</f>
        <v>6.2</v>
      </c>
      <c r="B201" s="693"/>
      <c r="C201" s="693"/>
      <c r="D201" s="39" t="s">
        <v>676</v>
      </c>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7"/>
      <c r="AY201" s="47"/>
      <c r="AZ201" s="21"/>
      <c r="BA201" s="32">
        <f t="shared" ref="BA201:BB205" si="73">BA200</f>
        <v>6</v>
      </c>
      <c r="BB201" s="195">
        <f>BB200+1</f>
        <v>2</v>
      </c>
      <c r="BC201" s="32"/>
      <c r="BD201" s="32"/>
      <c r="BG201" s="228" t="str">
        <f t="shared" ca="1" si="61"/>
        <v/>
      </c>
      <c r="BH201" s="513" t="str">
        <f t="shared" ca="1" si="62"/>
        <v/>
      </c>
      <c r="BI201" s="513" t="str">
        <f t="shared" ca="1" si="63"/>
        <v/>
      </c>
      <c r="BJ201" s="513" t="str">
        <f t="shared" ca="1" si="64"/>
        <v/>
      </c>
      <c r="BK201" s="513" t="str">
        <f t="shared" ca="1" si="65"/>
        <v/>
      </c>
      <c r="BL201" s="229" t="str">
        <f t="shared" ca="1" si="66"/>
        <v/>
      </c>
    </row>
    <row r="202" spans="1:64" ht="15" customHeight="1">
      <c r="A202" s="692" t="str">
        <f>$BA202&amp;"."&amp;$BB202&amp;"."&amp;$BC202&amp;"."</f>
        <v>6.2.1.</v>
      </c>
      <c r="B202" s="693"/>
      <c r="C202" s="693"/>
      <c r="D202" s="693"/>
      <c r="E202" s="39" t="s">
        <v>630</v>
      </c>
      <c r="G202" s="39"/>
      <c r="H202" s="39"/>
      <c r="I202" s="39"/>
      <c r="J202" s="39"/>
      <c r="K202" s="39"/>
      <c r="L202" s="39"/>
      <c r="M202" s="39"/>
      <c r="N202" s="39"/>
      <c r="O202" s="39"/>
      <c r="P202" s="39"/>
      <c r="Q202" s="39"/>
      <c r="R202" s="39"/>
      <c r="T202" s="39"/>
      <c r="U202" s="39"/>
      <c r="V202" s="39"/>
      <c r="W202" s="39"/>
      <c r="X202" s="39"/>
      <c r="Y202" s="39"/>
      <c r="Z202" s="39"/>
      <c r="AB202" s="39"/>
      <c r="AC202" s="39"/>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7"/>
      <c r="AY202" s="47"/>
      <c r="AZ202" s="21"/>
      <c r="BA202" s="201">
        <f t="shared" si="73"/>
        <v>6</v>
      </c>
      <c r="BB202" s="32">
        <f t="shared" si="73"/>
        <v>2</v>
      </c>
      <c r="BC202" s="195">
        <f>BC201+1</f>
        <v>1</v>
      </c>
      <c r="BD202" s="32"/>
      <c r="BG202" s="228" t="str">
        <f t="shared" ca="1" si="61"/>
        <v/>
      </c>
      <c r="BH202" s="513" t="str">
        <f t="shared" ca="1" si="62"/>
        <v/>
      </c>
      <c r="BI202" s="513" t="str">
        <f t="shared" ca="1" si="63"/>
        <v/>
      </c>
      <c r="BJ202" s="513" t="str">
        <f t="shared" ca="1" si="64"/>
        <v/>
      </c>
      <c r="BK202" s="513" t="str">
        <f t="shared" ca="1" si="65"/>
        <v/>
      </c>
      <c r="BL202" s="229" t="str">
        <f t="shared" ca="1" si="66"/>
        <v/>
      </c>
    </row>
    <row r="203" spans="1:64" ht="15" customHeight="1">
      <c r="A203" s="519"/>
      <c r="B203" s="519"/>
      <c r="C203" s="519"/>
      <c r="D203" s="519"/>
      <c r="E203" s="519"/>
      <c r="F203" s="519" t="s">
        <v>677</v>
      </c>
      <c r="G203" s="519"/>
      <c r="H203" s="519"/>
      <c r="I203" s="519"/>
      <c r="J203" s="519"/>
      <c r="K203" s="519"/>
      <c r="L203" s="519"/>
      <c r="M203" s="519"/>
      <c r="N203" s="519"/>
      <c r="O203" s="519"/>
      <c r="P203" s="519"/>
      <c r="Q203" s="519"/>
      <c r="R203" s="519"/>
      <c r="S203" s="519"/>
      <c r="T203" s="519"/>
      <c r="U203" s="519"/>
      <c r="V203" s="519"/>
      <c r="W203" s="519"/>
      <c r="X203" s="519"/>
      <c r="Y203" s="519"/>
      <c r="Z203" s="519"/>
      <c r="AA203" s="519"/>
      <c r="AB203" s="519"/>
      <c r="AC203" s="519"/>
      <c r="AD203" s="60"/>
      <c r="AE203" s="60"/>
      <c r="AF203" s="60"/>
      <c r="AG203" s="60"/>
      <c r="AH203" s="519"/>
      <c r="AI203" s="60"/>
      <c r="AJ203" s="60"/>
      <c r="AK203" s="60"/>
      <c r="AL203" s="60"/>
      <c r="AM203" s="60"/>
      <c r="AN203" s="60"/>
      <c r="AO203" s="60"/>
      <c r="AP203" s="60"/>
      <c r="AQ203" s="60"/>
      <c r="AR203" s="60"/>
      <c r="AS203" s="60"/>
      <c r="AT203" s="60"/>
      <c r="AU203" s="60"/>
      <c r="AV203" s="60"/>
      <c r="AW203" s="60"/>
      <c r="AX203" s="519"/>
      <c r="AY203" s="520"/>
      <c r="AZ203" s="21"/>
      <c r="BA203" s="201">
        <f t="shared" si="73"/>
        <v>6</v>
      </c>
      <c r="BB203" s="32">
        <f t="shared" si="73"/>
        <v>2</v>
      </c>
      <c r="BC203" s="32"/>
      <c r="BD203" s="32"/>
      <c r="BG203" s="228" t="str">
        <f t="shared" ca="1" si="61"/>
        <v/>
      </c>
      <c r="BH203" s="513" t="str">
        <f t="shared" ca="1" si="62"/>
        <v/>
      </c>
      <c r="BI203" s="513" t="str">
        <f t="shared" ca="1" si="63"/>
        <v/>
      </c>
      <c r="BJ203" s="513" t="str">
        <f t="shared" ca="1" si="64"/>
        <v/>
      </c>
      <c r="BK203" s="513" t="str">
        <f t="shared" ca="1" si="65"/>
        <v/>
      </c>
      <c r="BL203" s="229" t="str">
        <f t="shared" ca="1" si="66"/>
        <v/>
      </c>
    </row>
    <row r="204" spans="1:64" ht="15" customHeight="1">
      <c r="A204" s="519"/>
      <c r="B204" s="519"/>
      <c r="C204" s="519"/>
      <c r="D204" s="519"/>
      <c r="E204" s="519"/>
      <c r="F204" s="519" t="s">
        <v>678</v>
      </c>
      <c r="G204" s="519"/>
      <c r="H204" s="519"/>
      <c r="I204" s="519"/>
      <c r="J204" s="519"/>
      <c r="K204" s="519"/>
      <c r="L204" s="519"/>
      <c r="M204" s="519"/>
      <c r="N204" s="519"/>
      <c r="O204" s="519"/>
      <c r="P204" s="519"/>
      <c r="Q204" s="519"/>
      <c r="R204" s="519"/>
      <c r="S204" s="519"/>
      <c r="T204" s="519"/>
      <c r="U204" s="519"/>
      <c r="V204" s="519"/>
      <c r="W204" s="519"/>
      <c r="X204" s="519"/>
      <c r="Y204" s="519"/>
      <c r="Z204" s="519"/>
      <c r="AA204" s="519"/>
      <c r="AB204" s="519"/>
      <c r="AC204" s="519"/>
      <c r="AD204" s="519"/>
      <c r="AE204" s="60"/>
      <c r="AF204" s="60"/>
      <c r="AG204" s="60"/>
      <c r="AH204" s="60"/>
      <c r="AI204" s="60"/>
      <c r="AJ204" s="60"/>
      <c r="AK204" s="60"/>
      <c r="AL204" s="60"/>
      <c r="AM204" s="60"/>
      <c r="AN204" s="60"/>
      <c r="AO204" s="60"/>
      <c r="AP204" s="60"/>
      <c r="AQ204" s="60"/>
      <c r="AR204" s="60"/>
      <c r="AS204" s="60"/>
      <c r="AT204" s="60"/>
      <c r="AU204" s="60"/>
      <c r="AV204" s="60"/>
      <c r="AW204" s="60"/>
      <c r="AX204" s="60"/>
      <c r="AY204" s="520"/>
      <c r="AZ204" s="21"/>
      <c r="BA204" s="201">
        <f t="shared" si="73"/>
        <v>6</v>
      </c>
      <c r="BB204" s="32">
        <f t="shared" si="73"/>
        <v>2</v>
      </c>
      <c r="BC204" s="32"/>
      <c r="BD204" s="32"/>
      <c r="BG204" s="228" t="str">
        <f t="shared" ca="1" si="61"/>
        <v/>
      </c>
      <c r="BH204" s="513" t="str">
        <f t="shared" ca="1" si="62"/>
        <v/>
      </c>
      <c r="BI204" s="513" t="str">
        <f t="shared" ca="1" si="63"/>
        <v/>
      </c>
      <c r="BJ204" s="513" t="str">
        <f t="shared" ca="1" si="64"/>
        <v/>
      </c>
      <c r="BK204" s="513" t="str">
        <f t="shared" ca="1" si="65"/>
        <v/>
      </c>
      <c r="BL204" s="229" t="str">
        <f t="shared" ca="1" si="66"/>
        <v/>
      </c>
    </row>
    <row r="205" spans="1:64" ht="15" customHeight="1">
      <c r="A205" s="519"/>
      <c r="B205" s="519"/>
      <c r="C205" s="519"/>
      <c r="D205" s="519"/>
      <c r="E205" s="519"/>
      <c r="F205" s="519" t="s">
        <v>679</v>
      </c>
      <c r="G205" s="519"/>
      <c r="H205" s="519"/>
      <c r="I205" s="519"/>
      <c r="J205" s="519"/>
      <c r="K205" s="519"/>
      <c r="L205" s="519"/>
      <c r="M205" s="519"/>
      <c r="N205" s="519"/>
      <c r="O205" s="519"/>
      <c r="P205" s="519"/>
      <c r="Q205" s="519"/>
      <c r="R205" s="519"/>
      <c r="S205" s="519"/>
      <c r="T205" s="519"/>
      <c r="U205" s="519"/>
      <c r="V205" s="519"/>
      <c r="W205" s="519"/>
      <c r="X205" s="519"/>
      <c r="Y205" s="519"/>
      <c r="Z205" s="519"/>
      <c r="AA205" s="519"/>
      <c r="AB205" s="519"/>
      <c r="AC205" s="519"/>
      <c r="AD205" s="519"/>
      <c r="AE205" s="60"/>
      <c r="AF205" s="60"/>
      <c r="AG205" s="60"/>
      <c r="AH205" s="60"/>
      <c r="AI205" s="60"/>
      <c r="AJ205" s="60"/>
      <c r="AK205" s="60"/>
      <c r="AL205" s="60"/>
      <c r="AM205" s="60"/>
      <c r="AN205" s="60"/>
      <c r="AO205" s="60"/>
      <c r="AP205" s="60"/>
      <c r="AQ205" s="60"/>
      <c r="AR205" s="60"/>
      <c r="AS205" s="60"/>
      <c r="AT205" s="60"/>
      <c r="AU205" s="60"/>
      <c r="AV205" s="60"/>
      <c r="AW205" s="60"/>
      <c r="AX205" s="60"/>
      <c r="AY205" s="520"/>
      <c r="AZ205" s="21"/>
      <c r="BA205" s="201">
        <f t="shared" si="73"/>
        <v>6</v>
      </c>
      <c r="BB205" s="32">
        <f t="shared" si="73"/>
        <v>2</v>
      </c>
      <c r="BC205" s="32"/>
      <c r="BD205" s="32"/>
      <c r="BG205" s="228" t="str">
        <f t="shared" ca="1" si="61"/>
        <v/>
      </c>
      <c r="BH205" s="513" t="str">
        <f t="shared" ca="1" si="62"/>
        <v/>
      </c>
      <c r="BI205" s="513" t="str">
        <f t="shared" ca="1" si="63"/>
        <v/>
      </c>
      <c r="BJ205" s="513" t="str">
        <f t="shared" ca="1" si="64"/>
        <v/>
      </c>
      <c r="BK205" s="513" t="str">
        <f t="shared" ca="1" si="65"/>
        <v/>
      </c>
      <c r="BL205" s="229" t="str">
        <f t="shared" ca="1" si="66"/>
        <v/>
      </c>
    </row>
    <row r="206" spans="1:64" ht="15" customHeight="1">
      <c r="A206" s="692" t="str">
        <f>$BA206&amp;"."&amp;$BB206&amp;"."&amp;$BC206&amp;"."</f>
        <v>6.2.1.</v>
      </c>
      <c r="B206" s="693"/>
      <c r="C206" s="693"/>
      <c r="D206" s="693"/>
      <c r="E206" s="39" t="s">
        <v>680</v>
      </c>
      <c r="G206" s="39"/>
      <c r="H206" s="39"/>
      <c r="I206" s="39"/>
      <c r="J206" s="39"/>
      <c r="K206" s="39"/>
      <c r="L206" s="39"/>
      <c r="M206" s="39"/>
      <c r="N206" s="39"/>
      <c r="O206" s="39"/>
      <c r="P206" s="39"/>
      <c r="Q206" s="39"/>
      <c r="R206" s="39"/>
      <c r="T206" s="39"/>
      <c r="U206" s="39"/>
      <c r="V206" s="39"/>
      <c r="W206" s="39"/>
      <c r="X206" s="39"/>
      <c r="Y206" s="39"/>
      <c r="Z206" s="39"/>
      <c r="AB206" s="39"/>
      <c r="AC206" s="39"/>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7"/>
      <c r="AY206" s="47"/>
      <c r="AZ206" s="21"/>
      <c r="BA206" s="201">
        <f t="shared" ref="BA206:BC210" si="74">BA205</f>
        <v>6</v>
      </c>
      <c r="BB206" s="32">
        <f t="shared" si="74"/>
        <v>2</v>
      </c>
      <c r="BC206" s="195">
        <f>BC205+1</f>
        <v>1</v>
      </c>
      <c r="BD206" s="32"/>
      <c r="BG206" s="228" t="str">
        <f t="shared" ca="1" si="61"/>
        <v/>
      </c>
      <c r="BH206" s="513" t="str">
        <f t="shared" ca="1" si="62"/>
        <v/>
      </c>
      <c r="BI206" s="513" t="str">
        <f t="shared" ca="1" si="63"/>
        <v/>
      </c>
      <c r="BJ206" s="513" t="str">
        <f t="shared" ca="1" si="64"/>
        <v/>
      </c>
      <c r="BK206" s="513" t="str">
        <f t="shared" ca="1" si="65"/>
        <v/>
      </c>
      <c r="BL206" s="229" t="str">
        <f t="shared" ca="1" si="66"/>
        <v/>
      </c>
    </row>
    <row r="207" spans="1:64" ht="15" customHeight="1">
      <c r="A207" s="690" t="str">
        <f>$BD207&amp;"."</f>
        <v>①.</v>
      </c>
      <c r="B207" s="691"/>
      <c r="C207" s="691"/>
      <c r="D207" s="691"/>
      <c r="E207" s="691"/>
      <c r="F207" s="295" t="s">
        <v>706</v>
      </c>
      <c r="G207" s="39"/>
      <c r="H207" s="39"/>
      <c r="I207" s="39"/>
      <c r="J207" s="39"/>
      <c r="K207" s="39"/>
      <c r="L207" s="39"/>
      <c r="M207" s="295"/>
      <c r="N207" s="295"/>
      <c r="O207" s="295"/>
      <c r="P207" s="295"/>
      <c r="Q207" s="295"/>
      <c r="R207" s="295"/>
      <c r="S207" s="295"/>
      <c r="T207" s="295"/>
      <c r="U207" s="295"/>
      <c r="V207" s="295"/>
      <c r="W207" s="295"/>
      <c r="X207" s="295"/>
      <c r="Y207" s="295"/>
      <c r="Z207" s="295"/>
      <c r="AA207" s="295"/>
      <c r="AB207" s="295"/>
      <c r="AC207" s="295"/>
      <c r="AD207" s="295"/>
      <c r="AE207" s="295"/>
      <c r="AF207" s="295"/>
      <c r="AG207" s="295"/>
      <c r="AH207" s="295"/>
      <c r="AI207" s="295"/>
      <c r="AJ207" s="295"/>
      <c r="AK207" s="295"/>
      <c r="AL207" s="295"/>
      <c r="AM207" s="295"/>
      <c r="AN207" s="295"/>
      <c r="AO207" s="295"/>
      <c r="AP207" s="295"/>
      <c r="AQ207" s="295"/>
      <c r="AR207" s="295"/>
      <c r="AS207" s="295"/>
      <c r="AT207" s="295"/>
      <c r="AU207" s="295"/>
      <c r="AV207" s="295"/>
      <c r="AW207" s="295"/>
      <c r="AX207" s="295"/>
      <c r="AY207" s="116"/>
      <c r="AZ207" s="23"/>
      <c r="BA207" s="201">
        <f t="shared" si="74"/>
        <v>6</v>
      </c>
      <c r="BB207" s="201">
        <f t="shared" si="74"/>
        <v>2</v>
      </c>
      <c r="BC207" s="201">
        <f t="shared" si="74"/>
        <v>1</v>
      </c>
      <c r="BD207" s="200" t="str">
        <f>IF(ISBLANK(BD206),"①",CHAR(CODE(BD206)+1))</f>
        <v>①</v>
      </c>
      <c r="BF207" s="23"/>
      <c r="BG207" s="228" t="str">
        <f t="shared" ca="1" si="61"/>
        <v/>
      </c>
      <c r="BH207" s="513" t="str">
        <f t="shared" ca="1" si="62"/>
        <v/>
      </c>
      <c r="BI207" s="513" t="str">
        <f t="shared" ca="1" si="63"/>
        <v/>
      </c>
      <c r="BJ207" s="513" t="str">
        <f t="shared" ca="1" si="64"/>
        <v/>
      </c>
      <c r="BK207" s="513" t="str">
        <f t="shared" ca="1" si="65"/>
        <v/>
      </c>
      <c r="BL207" s="229" t="str">
        <f t="shared" ca="1" si="66"/>
        <v/>
      </c>
    </row>
    <row r="208" spans="1:64" ht="15" customHeight="1">
      <c r="A208" s="519"/>
      <c r="B208" s="519"/>
      <c r="C208" s="519"/>
      <c r="D208" s="519"/>
      <c r="E208" s="519"/>
      <c r="F208" s="519" t="s">
        <v>681</v>
      </c>
      <c r="G208" s="519"/>
      <c r="H208" s="519"/>
      <c r="I208" s="519"/>
      <c r="J208" s="519"/>
      <c r="K208" s="519"/>
      <c r="L208" s="519"/>
      <c r="M208" s="519"/>
      <c r="N208" s="519"/>
      <c r="O208" s="519"/>
      <c r="P208" s="519"/>
      <c r="Q208" s="519"/>
      <c r="R208" s="519"/>
      <c r="S208" s="519"/>
      <c r="T208" s="519"/>
      <c r="U208" s="519"/>
      <c r="V208" s="519"/>
      <c r="W208" s="519"/>
      <c r="X208" s="519"/>
      <c r="Y208" s="519"/>
      <c r="Z208" s="519"/>
      <c r="AA208" s="519"/>
      <c r="AB208" s="519"/>
      <c r="AC208" s="519"/>
      <c r="AD208" s="519"/>
      <c r="AE208" s="60"/>
      <c r="AF208" s="60"/>
      <c r="AG208" s="60"/>
      <c r="AH208" s="60"/>
      <c r="AI208" s="60"/>
      <c r="AJ208" s="60"/>
      <c r="AK208" s="60"/>
      <c r="AL208" s="60"/>
      <c r="AM208" s="60"/>
      <c r="AN208" s="60"/>
      <c r="AO208" s="60"/>
      <c r="AP208" s="60"/>
      <c r="AQ208" s="60"/>
      <c r="AR208" s="60"/>
      <c r="AS208" s="60"/>
      <c r="AT208" s="60"/>
      <c r="AU208" s="60"/>
      <c r="AV208" s="60"/>
      <c r="AW208" s="60"/>
      <c r="AX208" s="60"/>
      <c r="AY208" s="520"/>
      <c r="AZ208" s="21"/>
      <c r="BA208" s="201">
        <f t="shared" ref="BA208:BD209" si="75">BA207</f>
        <v>6</v>
      </c>
      <c r="BB208" s="201">
        <f t="shared" si="75"/>
        <v>2</v>
      </c>
      <c r="BC208" s="201">
        <f t="shared" si="75"/>
        <v>1</v>
      </c>
      <c r="BD208" s="201" t="str">
        <f t="shared" si="75"/>
        <v>①</v>
      </c>
      <c r="BG208" s="228" t="str">
        <f t="shared" ca="1" si="61"/>
        <v/>
      </c>
      <c r="BH208" s="513" t="str">
        <f t="shared" ca="1" si="62"/>
        <v/>
      </c>
      <c r="BI208" s="513" t="str">
        <f t="shared" ca="1" si="63"/>
        <v/>
      </c>
      <c r="BJ208" s="513" t="str">
        <f t="shared" ca="1" si="64"/>
        <v/>
      </c>
      <c r="BK208" s="513" t="str">
        <f t="shared" ca="1" si="65"/>
        <v/>
      </c>
      <c r="BL208" s="229" t="str">
        <f t="shared" ca="1" si="66"/>
        <v/>
      </c>
    </row>
    <row r="209" spans="1:64" ht="15" customHeight="1">
      <c r="A209" s="519"/>
      <c r="B209" s="519"/>
      <c r="C209" s="519"/>
      <c r="D209" s="519"/>
      <c r="E209" s="519"/>
      <c r="F209" s="519" t="s">
        <v>682</v>
      </c>
      <c r="G209" s="519"/>
      <c r="H209" s="519"/>
      <c r="I209" s="519"/>
      <c r="J209" s="519"/>
      <c r="K209" s="519"/>
      <c r="L209" s="519"/>
      <c r="M209" s="519"/>
      <c r="N209" s="519"/>
      <c r="O209" s="519"/>
      <c r="P209" s="519"/>
      <c r="Q209" s="519"/>
      <c r="R209" s="519"/>
      <c r="S209" s="519"/>
      <c r="T209" s="519"/>
      <c r="U209" s="519"/>
      <c r="V209" s="519"/>
      <c r="W209" s="519"/>
      <c r="X209" s="519"/>
      <c r="Y209" s="519"/>
      <c r="Z209" s="519"/>
      <c r="AA209" s="519"/>
      <c r="AB209" s="519"/>
      <c r="AC209" s="519"/>
      <c r="AD209" s="519"/>
      <c r="AE209" s="60"/>
      <c r="AF209" s="60"/>
      <c r="AG209" s="60"/>
      <c r="AH209" s="60"/>
      <c r="AI209" s="60"/>
      <c r="AJ209" s="60"/>
      <c r="AK209" s="60"/>
      <c r="AL209" s="60"/>
      <c r="AM209" s="60"/>
      <c r="AN209" s="60"/>
      <c r="AO209" s="60"/>
      <c r="AP209" s="60"/>
      <c r="AQ209" s="60"/>
      <c r="AR209" s="60"/>
      <c r="AS209" s="60"/>
      <c r="AT209" s="60"/>
      <c r="AU209" s="60"/>
      <c r="AV209" s="60"/>
      <c r="AW209" s="60"/>
      <c r="AX209" s="60"/>
      <c r="AY209" s="520"/>
      <c r="AZ209" s="21"/>
      <c r="BA209" s="201">
        <f t="shared" si="75"/>
        <v>6</v>
      </c>
      <c r="BB209" s="201">
        <f t="shared" si="75"/>
        <v>2</v>
      </c>
      <c r="BC209" s="201">
        <f t="shared" si="75"/>
        <v>1</v>
      </c>
      <c r="BD209" s="201" t="str">
        <f t="shared" si="75"/>
        <v>①</v>
      </c>
      <c r="BG209" s="228" t="str">
        <f t="shared" ca="1" si="61"/>
        <v/>
      </c>
      <c r="BH209" s="513" t="str">
        <f t="shared" ca="1" si="62"/>
        <v/>
      </c>
      <c r="BI209" s="513" t="str">
        <f t="shared" ca="1" si="63"/>
        <v/>
      </c>
      <c r="BJ209" s="513" t="str">
        <f t="shared" ca="1" si="64"/>
        <v/>
      </c>
      <c r="BK209" s="513" t="str">
        <f t="shared" ca="1" si="65"/>
        <v/>
      </c>
      <c r="BL209" s="229" t="str">
        <f t="shared" ca="1" si="66"/>
        <v/>
      </c>
    </row>
    <row r="210" spans="1:64" ht="15" customHeight="1">
      <c r="A210" s="690" t="str">
        <f>$BD210&amp;"."</f>
        <v>②.</v>
      </c>
      <c r="B210" s="691"/>
      <c r="C210" s="691"/>
      <c r="D210" s="691"/>
      <c r="E210" s="691"/>
      <c r="F210" s="295" t="s">
        <v>710</v>
      </c>
      <c r="G210" s="39"/>
      <c r="H210" s="39"/>
      <c r="I210" s="39"/>
      <c r="J210" s="39"/>
      <c r="K210" s="39"/>
      <c r="L210" s="39"/>
      <c r="M210" s="295"/>
      <c r="N210" s="295"/>
      <c r="O210" s="295"/>
      <c r="P210" s="295"/>
      <c r="Q210" s="295"/>
      <c r="R210" s="295"/>
      <c r="S210" s="295"/>
      <c r="T210" s="295"/>
      <c r="U210" s="295"/>
      <c r="V210" s="295"/>
      <c r="W210" s="295"/>
      <c r="X210" s="295"/>
      <c r="Y210" s="295"/>
      <c r="Z210" s="295"/>
      <c r="AA210" s="295"/>
      <c r="AB210" s="295"/>
      <c r="AC210" s="295"/>
      <c r="AD210" s="295"/>
      <c r="AE210" s="295"/>
      <c r="AF210" s="295"/>
      <c r="AG210" s="295"/>
      <c r="AH210" s="295"/>
      <c r="AI210" s="295"/>
      <c r="AJ210" s="295"/>
      <c r="AK210" s="295"/>
      <c r="AL210" s="295"/>
      <c r="AM210" s="295"/>
      <c r="AN210" s="295"/>
      <c r="AO210" s="295"/>
      <c r="AP210" s="295"/>
      <c r="AQ210" s="295"/>
      <c r="AR210" s="295"/>
      <c r="AS210" s="295"/>
      <c r="AT210" s="295"/>
      <c r="AU210" s="295"/>
      <c r="AV210" s="295"/>
      <c r="AW210" s="295"/>
      <c r="AX210" s="295"/>
      <c r="AY210" s="116"/>
      <c r="AZ210" s="23"/>
      <c r="BA210" s="201">
        <f t="shared" si="74"/>
        <v>6</v>
      </c>
      <c r="BB210" s="201">
        <f t="shared" si="74"/>
        <v>2</v>
      </c>
      <c r="BC210" s="201">
        <f t="shared" si="74"/>
        <v>1</v>
      </c>
      <c r="BD210" s="200" t="str">
        <f>IF(ISBLANK(BD209),"①",CHAR(CODE(BD209)+1))</f>
        <v>②</v>
      </c>
      <c r="BF210" s="23"/>
      <c r="BG210" s="228" t="str">
        <f t="shared" ca="1" si="61"/>
        <v/>
      </c>
      <c r="BH210" s="513" t="str">
        <f t="shared" ca="1" si="62"/>
        <v/>
      </c>
      <c r="BI210" s="513" t="str">
        <f t="shared" ca="1" si="63"/>
        <v/>
      </c>
      <c r="BJ210" s="513" t="str">
        <f t="shared" ca="1" si="64"/>
        <v/>
      </c>
      <c r="BK210" s="513" t="str">
        <f t="shared" ca="1" si="65"/>
        <v/>
      </c>
      <c r="BL210" s="229" t="str">
        <f t="shared" ca="1" si="66"/>
        <v/>
      </c>
    </row>
    <row r="211" spans="1:64" ht="15" customHeight="1">
      <c r="A211" s="519"/>
      <c r="B211" s="519"/>
      <c r="C211" s="519"/>
      <c r="D211" s="519"/>
      <c r="E211" s="519"/>
      <c r="F211" s="519" t="s">
        <v>711</v>
      </c>
      <c r="H211" s="519"/>
      <c r="I211" s="519"/>
      <c r="J211" s="519"/>
      <c r="K211" s="519"/>
      <c r="L211" s="519"/>
      <c r="M211" s="519"/>
      <c r="N211" s="519"/>
      <c r="O211" s="519"/>
      <c r="P211" s="519"/>
      <c r="Q211" s="519"/>
      <c r="R211" s="519"/>
      <c r="S211" s="519"/>
      <c r="T211" s="519"/>
      <c r="U211" s="519"/>
      <c r="V211" s="519"/>
      <c r="W211" s="519"/>
      <c r="X211" s="519"/>
      <c r="Y211" s="519"/>
      <c r="Z211" s="519"/>
      <c r="AA211" s="519"/>
      <c r="AB211" s="519"/>
      <c r="AC211" s="519"/>
      <c r="AD211" s="519"/>
      <c r="AE211" s="60"/>
      <c r="AF211" s="60"/>
      <c r="AG211" s="60"/>
      <c r="AH211" s="60"/>
      <c r="AI211" s="60"/>
      <c r="AJ211" s="60"/>
      <c r="AK211" s="60"/>
      <c r="AL211" s="60"/>
      <c r="AM211" s="60"/>
      <c r="AN211" s="60"/>
      <c r="AO211" s="60"/>
      <c r="AP211" s="60"/>
      <c r="AQ211" s="60"/>
      <c r="AR211" s="60"/>
      <c r="AS211" s="60"/>
      <c r="AT211" s="60"/>
      <c r="AU211" s="60"/>
      <c r="AV211" s="60"/>
      <c r="AW211" s="60"/>
      <c r="AX211" s="60"/>
      <c r="AY211" s="520"/>
      <c r="AZ211" s="21"/>
      <c r="BA211" s="201">
        <f t="shared" ref="BA211:BD214" si="76">BA210</f>
        <v>6</v>
      </c>
      <c r="BB211" s="201">
        <f t="shared" si="76"/>
        <v>2</v>
      </c>
      <c r="BC211" s="201">
        <f t="shared" si="76"/>
        <v>1</v>
      </c>
      <c r="BD211" s="201" t="str">
        <f t="shared" si="76"/>
        <v>②</v>
      </c>
      <c r="BG211" s="228" t="str">
        <f t="shared" ca="1" si="61"/>
        <v/>
      </c>
      <c r="BH211" s="513" t="str">
        <f t="shared" ca="1" si="62"/>
        <v/>
      </c>
      <c r="BI211" s="513" t="str">
        <f t="shared" ca="1" si="63"/>
        <v/>
      </c>
      <c r="BJ211" s="513" t="str">
        <f t="shared" ca="1" si="64"/>
        <v/>
      </c>
      <c r="BK211" s="513" t="str">
        <f t="shared" ca="1" si="65"/>
        <v/>
      </c>
      <c r="BL211" s="229" t="str">
        <f t="shared" ca="1" si="66"/>
        <v/>
      </c>
    </row>
    <row r="212" spans="1:64" ht="15" customHeight="1">
      <c r="A212" s="519"/>
      <c r="B212" s="519"/>
      <c r="C212" s="519"/>
      <c r="D212" s="519"/>
      <c r="E212" s="519"/>
      <c r="F212" s="519"/>
      <c r="G212" s="519" t="s">
        <v>684</v>
      </c>
      <c r="H212" s="519"/>
      <c r="I212" s="519"/>
      <c r="J212" s="519"/>
      <c r="K212" s="519"/>
      <c r="L212" s="519"/>
      <c r="M212" s="519"/>
      <c r="N212" s="519"/>
      <c r="O212" s="519"/>
      <c r="P212" s="519"/>
      <c r="Q212" s="519"/>
      <c r="R212" s="519"/>
      <c r="S212" s="519"/>
      <c r="T212" s="519"/>
      <c r="U212" s="519"/>
      <c r="V212" s="519"/>
      <c r="W212" s="519"/>
      <c r="X212" s="519"/>
      <c r="Y212" s="519"/>
      <c r="Z212" s="519"/>
      <c r="AA212" s="519"/>
      <c r="AB212" s="519"/>
      <c r="AC212" s="519"/>
      <c r="AD212" s="519"/>
      <c r="AE212" s="60"/>
      <c r="AF212" s="60"/>
      <c r="AG212" s="60"/>
      <c r="AH212" s="60"/>
      <c r="AI212" s="60" t="s">
        <v>688</v>
      </c>
      <c r="AJ212" s="60"/>
      <c r="AK212" s="60"/>
      <c r="AL212" s="60"/>
      <c r="AM212" s="60"/>
      <c r="AN212" s="60"/>
      <c r="AO212" s="60"/>
      <c r="AP212" s="60"/>
      <c r="AQ212" s="60"/>
      <c r="AR212" s="60"/>
      <c r="AS212" s="60"/>
      <c r="AT212" s="60"/>
      <c r="AU212" s="60"/>
      <c r="AV212" s="60"/>
      <c r="AW212" s="60"/>
      <c r="AX212" s="60"/>
      <c r="AY212" s="520"/>
      <c r="AZ212" s="21"/>
      <c r="BA212" s="201">
        <f t="shared" si="76"/>
        <v>6</v>
      </c>
      <c r="BB212" s="201">
        <f t="shared" si="76"/>
        <v>2</v>
      </c>
      <c r="BC212" s="201">
        <f t="shared" si="76"/>
        <v>1</v>
      </c>
      <c r="BD212" s="201" t="str">
        <f t="shared" si="76"/>
        <v>②</v>
      </c>
      <c r="BG212" s="228" t="str">
        <f t="shared" ca="1" si="61"/>
        <v/>
      </c>
      <c r="BH212" s="513" t="str">
        <f t="shared" ca="1" si="62"/>
        <v/>
      </c>
      <c r="BI212" s="513" t="str">
        <f t="shared" ca="1" si="63"/>
        <v/>
      </c>
      <c r="BJ212" s="513" t="str">
        <f t="shared" ca="1" si="64"/>
        <v/>
      </c>
      <c r="BK212" s="513" t="str">
        <f t="shared" ca="1" si="65"/>
        <v/>
      </c>
      <c r="BL212" s="229" t="str">
        <f t="shared" ca="1" si="66"/>
        <v/>
      </c>
    </row>
    <row r="213" spans="1:64" ht="15" customHeight="1">
      <c r="A213" s="519"/>
      <c r="B213" s="519"/>
      <c r="C213" s="519"/>
      <c r="D213" s="519"/>
      <c r="E213" s="519"/>
      <c r="F213" s="519"/>
      <c r="G213" s="519" t="s">
        <v>685</v>
      </c>
      <c r="H213" s="519"/>
      <c r="I213" s="519"/>
      <c r="J213" s="519"/>
      <c r="K213" s="519"/>
      <c r="L213" s="519"/>
      <c r="M213" s="519"/>
      <c r="N213" s="519"/>
      <c r="O213" s="519"/>
      <c r="P213" s="519"/>
      <c r="Q213" s="519"/>
      <c r="R213" s="519"/>
      <c r="S213" s="519"/>
      <c r="T213" s="519"/>
      <c r="U213" s="519"/>
      <c r="V213" s="519"/>
      <c r="W213" s="519"/>
      <c r="X213" s="519"/>
      <c r="Y213" s="519"/>
      <c r="Z213" s="519"/>
      <c r="AA213" s="519"/>
      <c r="AB213" s="519"/>
      <c r="AC213" s="519"/>
      <c r="AD213" s="519"/>
      <c r="AE213" s="60"/>
      <c r="AF213" s="60"/>
      <c r="AG213" s="60"/>
      <c r="AH213" s="60"/>
      <c r="AI213" s="60" t="s">
        <v>687</v>
      </c>
      <c r="AJ213" s="60"/>
      <c r="AK213" s="60"/>
      <c r="AL213" s="60"/>
      <c r="AM213" s="60"/>
      <c r="AN213" s="60"/>
      <c r="AO213" s="60"/>
      <c r="AP213" s="60"/>
      <c r="AQ213" s="60"/>
      <c r="AR213" s="60"/>
      <c r="AS213" s="60"/>
      <c r="AT213" s="60"/>
      <c r="AU213" s="60"/>
      <c r="AV213" s="60"/>
      <c r="AW213" s="60"/>
      <c r="AX213" s="60"/>
      <c r="AY213" s="520"/>
      <c r="AZ213" s="21"/>
      <c r="BA213" s="201">
        <f t="shared" si="76"/>
        <v>6</v>
      </c>
      <c r="BB213" s="201">
        <f t="shared" si="76"/>
        <v>2</v>
      </c>
      <c r="BC213" s="201">
        <f t="shared" si="76"/>
        <v>1</v>
      </c>
      <c r="BD213" s="201" t="str">
        <f t="shared" si="76"/>
        <v>②</v>
      </c>
      <c r="BG213" s="228" t="str">
        <f t="shared" ca="1" si="61"/>
        <v/>
      </c>
      <c r="BH213" s="513" t="str">
        <f t="shared" ca="1" si="62"/>
        <v/>
      </c>
      <c r="BI213" s="513" t="str">
        <f t="shared" ca="1" si="63"/>
        <v/>
      </c>
      <c r="BJ213" s="513" t="str">
        <f t="shared" ca="1" si="64"/>
        <v/>
      </c>
      <c r="BK213" s="513" t="str">
        <f t="shared" ca="1" si="65"/>
        <v/>
      </c>
      <c r="BL213" s="229" t="str">
        <f t="shared" ca="1" si="66"/>
        <v/>
      </c>
    </row>
    <row r="214" spans="1:64" ht="15" customHeight="1">
      <c r="A214" s="519"/>
      <c r="B214" s="519"/>
      <c r="C214" s="519"/>
      <c r="D214" s="519"/>
      <c r="E214" s="519"/>
      <c r="F214" s="519" t="s">
        <v>686</v>
      </c>
      <c r="G214" s="519"/>
      <c r="H214" s="519"/>
      <c r="I214" s="519"/>
      <c r="J214" s="519"/>
      <c r="K214" s="519"/>
      <c r="L214" s="519"/>
      <c r="M214" s="519"/>
      <c r="N214" s="519"/>
      <c r="O214" s="519"/>
      <c r="P214" s="519"/>
      <c r="Q214" s="519"/>
      <c r="R214" s="519"/>
      <c r="S214" s="519"/>
      <c r="T214" s="519"/>
      <c r="U214" s="519"/>
      <c r="V214" s="519"/>
      <c r="W214" s="519"/>
      <c r="X214" s="519"/>
      <c r="Y214" s="519"/>
      <c r="Z214" s="519"/>
      <c r="AA214" s="519"/>
      <c r="AB214" s="519"/>
      <c r="AC214" s="519"/>
      <c r="AD214" s="519"/>
      <c r="AE214" s="60"/>
      <c r="AF214" s="60"/>
      <c r="AG214" s="60"/>
      <c r="AH214" s="60"/>
      <c r="AI214" s="60"/>
      <c r="AJ214" s="60"/>
      <c r="AK214" s="60"/>
      <c r="AL214" s="60"/>
      <c r="AM214" s="60"/>
      <c r="AN214" s="60"/>
      <c r="AO214" s="60"/>
      <c r="AP214" s="60"/>
      <c r="AQ214" s="60"/>
      <c r="AR214" s="60"/>
      <c r="AS214" s="60"/>
      <c r="AT214" s="60"/>
      <c r="AU214" s="60"/>
      <c r="AV214" s="60"/>
      <c r="AW214" s="60"/>
      <c r="AX214" s="60"/>
      <c r="AY214" s="520"/>
      <c r="AZ214" s="21"/>
      <c r="BA214" s="201">
        <f t="shared" si="76"/>
        <v>6</v>
      </c>
      <c r="BB214" s="201">
        <f t="shared" si="76"/>
        <v>2</v>
      </c>
      <c r="BC214" s="201">
        <f t="shared" si="76"/>
        <v>1</v>
      </c>
      <c r="BD214" s="201" t="str">
        <f t="shared" si="76"/>
        <v>②</v>
      </c>
      <c r="BG214" s="228" t="str">
        <f t="shared" ca="1" si="61"/>
        <v/>
      </c>
      <c r="BH214" s="513" t="str">
        <f t="shared" ca="1" si="62"/>
        <v/>
      </c>
      <c r="BI214" s="513" t="str">
        <f t="shared" ca="1" si="63"/>
        <v/>
      </c>
      <c r="BJ214" s="513" t="str">
        <f t="shared" ca="1" si="64"/>
        <v/>
      </c>
      <c r="BK214" s="513" t="str">
        <f t="shared" ca="1" si="65"/>
        <v/>
      </c>
      <c r="BL214" s="229" t="str">
        <f t="shared" ca="1" si="66"/>
        <v/>
      </c>
    </row>
    <row r="215" spans="1:64" s="22" customFormat="1" ht="15" customHeight="1">
      <c r="A215" s="690" t="str">
        <f>$BD215&amp;"."</f>
        <v>③.</v>
      </c>
      <c r="B215" s="691"/>
      <c r="C215" s="691"/>
      <c r="D215" s="691"/>
      <c r="E215" s="691"/>
      <c r="F215" s="295" t="s">
        <v>712</v>
      </c>
      <c r="G215" s="39"/>
      <c r="H215" s="39"/>
      <c r="I215" s="39"/>
      <c r="J215" s="39"/>
      <c r="K215" s="39"/>
      <c r="L215" s="39"/>
      <c r="M215" s="295"/>
      <c r="N215" s="295"/>
      <c r="O215" s="295"/>
      <c r="P215" s="295"/>
      <c r="Q215" s="295"/>
      <c r="R215" s="295"/>
      <c r="S215" s="295"/>
      <c r="T215" s="295"/>
      <c r="U215" s="295"/>
      <c r="V215" s="295"/>
      <c r="W215" s="295"/>
      <c r="X215" s="295"/>
      <c r="Y215" s="295"/>
      <c r="Z215" s="295"/>
      <c r="AA215" s="295"/>
      <c r="AB215" s="295"/>
      <c r="AC215" s="295"/>
      <c r="AD215" s="295"/>
      <c r="AE215" s="295"/>
      <c r="AF215" s="295"/>
      <c r="AG215" s="295"/>
      <c r="AH215" s="295"/>
      <c r="AI215" s="295"/>
      <c r="AJ215" s="295"/>
      <c r="AK215" s="295"/>
      <c r="AL215" s="295"/>
      <c r="AM215" s="295"/>
      <c r="AN215" s="295"/>
      <c r="AO215" s="295"/>
      <c r="AP215" s="295"/>
      <c r="AQ215" s="295"/>
      <c r="AR215" s="295"/>
      <c r="AS215" s="295"/>
      <c r="AT215" s="295"/>
      <c r="AU215" s="295"/>
      <c r="AV215" s="295"/>
      <c r="AW215" s="295"/>
      <c r="AX215" s="295"/>
      <c r="AY215" s="116"/>
      <c r="AZ215" s="23"/>
      <c r="BA215" s="201">
        <f>BA214</f>
        <v>6</v>
      </c>
      <c r="BB215" s="201">
        <f>BB214</f>
        <v>2</v>
      </c>
      <c r="BC215" s="201">
        <f>BC214</f>
        <v>1</v>
      </c>
      <c r="BD215" s="200" t="str">
        <f>IF(ISBLANK(BD214),"①",CHAR(CODE(BD214)+1))</f>
        <v>③</v>
      </c>
      <c r="BE215" s="17"/>
      <c r="BF215" s="23"/>
      <c r="BG215" s="228" t="str">
        <f t="shared" ca="1" si="61"/>
        <v/>
      </c>
      <c r="BH215" s="513" t="str">
        <f t="shared" ca="1" si="62"/>
        <v/>
      </c>
      <c r="BI215" s="513" t="str">
        <f t="shared" ca="1" si="63"/>
        <v/>
      </c>
      <c r="BJ215" s="513" t="str">
        <f t="shared" ca="1" si="64"/>
        <v/>
      </c>
      <c r="BK215" s="513" t="str">
        <f t="shared" ca="1" si="65"/>
        <v/>
      </c>
      <c r="BL215" s="229" t="str">
        <f t="shared" ca="1" si="66"/>
        <v/>
      </c>
    </row>
    <row r="216" spans="1:64" ht="15" customHeight="1">
      <c r="A216" s="519"/>
      <c r="B216" s="519"/>
      <c r="C216" s="519"/>
      <c r="D216" s="519"/>
      <c r="E216" s="519"/>
      <c r="F216" s="519" t="s">
        <v>713</v>
      </c>
      <c r="H216" s="519"/>
      <c r="I216" s="519"/>
      <c r="J216" s="519"/>
      <c r="K216" s="519"/>
      <c r="L216" s="519"/>
      <c r="M216" s="519"/>
      <c r="N216" s="519"/>
      <c r="O216" s="519"/>
      <c r="P216" s="519"/>
      <c r="Q216" s="519"/>
      <c r="R216" s="519"/>
      <c r="S216" s="519"/>
      <c r="T216" s="519"/>
      <c r="U216" s="519"/>
      <c r="V216" s="519"/>
      <c r="W216" s="519"/>
      <c r="X216" s="519"/>
      <c r="Y216" s="519"/>
      <c r="Z216" s="519"/>
      <c r="AA216" s="519"/>
      <c r="AB216" s="519"/>
      <c r="AC216" s="519"/>
      <c r="AD216" s="519"/>
      <c r="AE216" s="60"/>
      <c r="AF216" s="60"/>
      <c r="AG216" s="60"/>
      <c r="AH216" s="60"/>
      <c r="AI216" s="60"/>
      <c r="AJ216" s="60"/>
      <c r="AK216" s="60"/>
      <c r="AL216" s="60"/>
      <c r="AM216" s="60"/>
      <c r="AN216" s="60"/>
      <c r="AO216" s="60"/>
      <c r="AP216" s="60"/>
      <c r="AQ216" s="60"/>
      <c r="AR216" s="60"/>
      <c r="AS216" s="60"/>
      <c r="AT216" s="60"/>
      <c r="AU216" s="60"/>
      <c r="AV216" s="60"/>
      <c r="AW216" s="60"/>
      <c r="AX216" s="60"/>
      <c r="AY216" s="520"/>
      <c r="AZ216" s="21"/>
      <c r="BA216" s="201">
        <f t="shared" ref="BA216:BC217" si="77">BA215</f>
        <v>6</v>
      </c>
      <c r="BB216" s="32">
        <f t="shared" si="77"/>
        <v>2</v>
      </c>
      <c r="BC216" s="32">
        <f t="shared" si="77"/>
        <v>1</v>
      </c>
      <c r="BD216" s="32" t="str">
        <f>BD215</f>
        <v>③</v>
      </c>
      <c r="BG216" s="228" t="str">
        <f t="shared" ca="1" si="61"/>
        <v/>
      </c>
      <c r="BH216" s="513" t="str">
        <f t="shared" ca="1" si="62"/>
        <v/>
      </c>
      <c r="BI216" s="513" t="str">
        <f t="shared" ca="1" si="63"/>
        <v/>
      </c>
      <c r="BJ216" s="513" t="str">
        <f t="shared" ca="1" si="64"/>
        <v/>
      </c>
      <c r="BK216" s="513" t="str">
        <f t="shared" ca="1" si="65"/>
        <v/>
      </c>
      <c r="BL216" s="229" t="str">
        <f t="shared" ca="1" si="66"/>
        <v/>
      </c>
    </row>
    <row r="217" spans="1:64" s="22" customFormat="1" ht="15" customHeight="1">
      <c r="A217" s="692" t="str">
        <f>$BA217&amp;"."&amp;$BB217&amp;"."&amp;$BC217&amp;"."</f>
        <v>6.2.2.</v>
      </c>
      <c r="B217" s="693"/>
      <c r="C217" s="693"/>
      <c r="D217" s="693"/>
      <c r="E217" s="39" t="s">
        <v>689</v>
      </c>
      <c r="F217" s="17"/>
      <c r="G217" s="39"/>
      <c r="H217" s="39"/>
      <c r="I217" s="39"/>
      <c r="J217" s="39"/>
      <c r="K217" s="39"/>
      <c r="L217" s="39"/>
      <c r="M217" s="39"/>
      <c r="N217" s="39"/>
      <c r="O217" s="39"/>
      <c r="P217" s="39"/>
      <c r="Q217" s="39"/>
      <c r="R217" s="39"/>
      <c r="S217" s="17"/>
      <c r="T217" s="39"/>
      <c r="U217" s="39"/>
      <c r="V217" s="39"/>
      <c r="W217" s="39"/>
      <c r="X217" s="39"/>
      <c r="Y217" s="39"/>
      <c r="Z217" s="39"/>
      <c r="AA217" s="17"/>
      <c r="AB217" s="39"/>
      <c r="AC217" s="39"/>
      <c r="AD217" s="102"/>
      <c r="AE217" s="102"/>
      <c r="AF217" s="102"/>
      <c r="AG217" s="102"/>
      <c r="AH217" s="102"/>
      <c r="AI217" s="102"/>
      <c r="AJ217" s="102"/>
      <c r="AK217" s="102"/>
      <c r="AL217" s="102"/>
      <c r="AM217" s="102"/>
      <c r="AN217" s="102"/>
      <c r="AO217" s="102"/>
      <c r="AP217" s="102"/>
      <c r="AQ217" s="102"/>
      <c r="AR217" s="102"/>
      <c r="AS217" s="102"/>
      <c r="AT217" s="102"/>
      <c r="AU217" s="102"/>
      <c r="AV217" s="102"/>
      <c r="AW217" s="102"/>
      <c r="AX217" s="17"/>
      <c r="AY217" s="47"/>
      <c r="AZ217" s="21"/>
      <c r="BA217" s="201">
        <f t="shared" si="77"/>
        <v>6</v>
      </c>
      <c r="BB217" s="32">
        <f t="shared" si="77"/>
        <v>2</v>
      </c>
      <c r="BC217" s="195">
        <f>BC216+1</f>
        <v>2</v>
      </c>
      <c r="BD217" s="32"/>
      <c r="BE217" s="17"/>
      <c r="BF217" s="17"/>
      <c r="BG217" s="228" t="str">
        <f t="shared" ca="1" si="61"/>
        <v/>
      </c>
      <c r="BH217" s="513" t="str">
        <f t="shared" ca="1" si="62"/>
        <v/>
      </c>
      <c r="BI217" s="513" t="str">
        <f t="shared" ca="1" si="63"/>
        <v/>
      </c>
      <c r="BJ217" s="513" t="str">
        <f t="shared" ca="1" si="64"/>
        <v/>
      </c>
      <c r="BK217" s="513" t="str">
        <f t="shared" ca="1" si="65"/>
        <v/>
      </c>
      <c r="BL217" s="229" t="str">
        <f t="shared" ca="1" si="66"/>
        <v/>
      </c>
    </row>
    <row r="218" spans="1:64" s="22" customFormat="1" ht="15" customHeight="1">
      <c r="A218" s="690" t="str">
        <f>$BD218&amp;"."</f>
        <v>①.</v>
      </c>
      <c r="B218" s="691"/>
      <c r="C218" s="691"/>
      <c r="D218" s="691"/>
      <c r="E218" s="691"/>
      <c r="F218" s="295" t="s">
        <v>690</v>
      </c>
      <c r="G218" s="39"/>
      <c r="H218" s="39"/>
      <c r="I218" s="39"/>
      <c r="J218" s="39"/>
      <c r="K218" s="39"/>
      <c r="L218" s="39"/>
      <c r="M218" s="295"/>
      <c r="N218" s="295"/>
      <c r="O218" s="295"/>
      <c r="P218" s="295"/>
      <c r="Q218" s="295"/>
      <c r="R218" s="295"/>
      <c r="S218" s="295"/>
      <c r="T218" s="295"/>
      <c r="U218" s="295"/>
      <c r="V218" s="295"/>
      <c r="W218" s="295"/>
      <c r="X218" s="295"/>
      <c r="Y218" s="295"/>
      <c r="Z218" s="295"/>
      <c r="AA218" s="295"/>
      <c r="AB218" s="295"/>
      <c r="AC218" s="295"/>
      <c r="AD218" s="295"/>
      <c r="AE218" s="295"/>
      <c r="AF218" s="295"/>
      <c r="AG218" s="295"/>
      <c r="AH218" s="295"/>
      <c r="AI218" s="295"/>
      <c r="AJ218" s="295"/>
      <c r="AK218" s="295"/>
      <c r="AL218" s="295"/>
      <c r="AM218" s="295"/>
      <c r="AN218" s="295"/>
      <c r="AO218" s="295"/>
      <c r="AP218" s="295"/>
      <c r="AQ218" s="295"/>
      <c r="AR218" s="295"/>
      <c r="AS218" s="295"/>
      <c r="AT218" s="295"/>
      <c r="AU218" s="295"/>
      <c r="AV218" s="295"/>
      <c r="AW218" s="295"/>
      <c r="AX218" s="295"/>
      <c r="AY218" s="116"/>
      <c r="AZ218" s="23"/>
      <c r="BA218" s="201">
        <f t="shared" ref="BA218:BC219" si="78">BA217</f>
        <v>6</v>
      </c>
      <c r="BB218" s="201">
        <f t="shared" si="78"/>
        <v>2</v>
      </c>
      <c r="BC218" s="201">
        <f t="shared" si="78"/>
        <v>2</v>
      </c>
      <c r="BD218" s="200" t="str">
        <f>IF(ISBLANK(BD217),"①",CHAR(CODE(BD217)+1))</f>
        <v>①</v>
      </c>
      <c r="BE218" s="17"/>
      <c r="BF218" s="23"/>
      <c r="BG218" s="228" t="str">
        <f t="shared" ca="1" si="61"/>
        <v/>
      </c>
      <c r="BH218" s="513" t="str">
        <f t="shared" ca="1" si="62"/>
        <v/>
      </c>
      <c r="BI218" s="513" t="str">
        <f t="shared" ca="1" si="63"/>
        <v/>
      </c>
      <c r="BJ218" s="513" t="str">
        <f t="shared" ca="1" si="64"/>
        <v/>
      </c>
      <c r="BK218" s="513" t="str">
        <f t="shared" ca="1" si="65"/>
        <v/>
      </c>
      <c r="BL218" s="229" t="str">
        <f t="shared" ca="1" si="66"/>
        <v/>
      </c>
    </row>
    <row r="219" spans="1:64" s="22" customFormat="1" ht="15" customHeight="1">
      <c r="A219" s="690" t="str">
        <f>$BD219&amp;"."&amp;$BE219&amp;"."</f>
        <v>①.1.</v>
      </c>
      <c r="B219" s="691"/>
      <c r="C219" s="691"/>
      <c r="D219" s="691"/>
      <c r="E219" s="691"/>
      <c r="F219" s="691"/>
      <c r="G219" s="39" t="s">
        <v>695</v>
      </c>
      <c r="H219" s="39"/>
      <c r="I219" s="39"/>
      <c r="J219" s="39"/>
      <c r="K219" s="39"/>
      <c r="L219" s="39"/>
      <c r="M219" s="295"/>
      <c r="N219" s="295"/>
      <c r="O219" s="295"/>
      <c r="P219" s="295"/>
      <c r="Q219" s="295"/>
      <c r="R219" s="295"/>
      <c r="S219" s="295"/>
      <c r="T219" s="295"/>
      <c r="U219" s="295"/>
      <c r="V219" s="295"/>
      <c r="W219" s="295"/>
      <c r="X219" s="295"/>
      <c r="Y219" s="295"/>
      <c r="Z219" s="295"/>
      <c r="AA219" s="295"/>
      <c r="AB219" s="295"/>
      <c r="AC219" s="295"/>
      <c r="AD219" s="295"/>
      <c r="AE219" s="295"/>
      <c r="AF219" s="295"/>
      <c r="AG219" s="295"/>
      <c r="AH219" s="295"/>
      <c r="AI219" s="295"/>
      <c r="AJ219" s="295"/>
      <c r="AK219" s="295"/>
      <c r="AL219" s="295"/>
      <c r="AM219" s="295"/>
      <c r="AN219" s="295"/>
      <c r="AO219" s="295"/>
      <c r="AP219" s="295"/>
      <c r="AQ219" s="295"/>
      <c r="AR219" s="295"/>
      <c r="AS219" s="295"/>
      <c r="AT219" s="295"/>
      <c r="AU219" s="295"/>
      <c r="AV219" s="295"/>
      <c r="AW219" s="295"/>
      <c r="AX219" s="295"/>
      <c r="AY219" s="116"/>
      <c r="AZ219" s="23"/>
      <c r="BA219" s="201">
        <f t="shared" si="78"/>
        <v>6</v>
      </c>
      <c r="BB219" s="32">
        <f t="shared" si="78"/>
        <v>2</v>
      </c>
      <c r="BC219" s="32">
        <f t="shared" si="78"/>
        <v>2</v>
      </c>
      <c r="BD219" s="201" t="str">
        <f>BD218</f>
        <v>①</v>
      </c>
      <c r="BE219" s="195">
        <f>BE218+1</f>
        <v>1</v>
      </c>
      <c r="BF219" s="23"/>
      <c r="BG219" s="228" t="str">
        <f t="shared" ca="1" si="61"/>
        <v/>
      </c>
      <c r="BH219" s="513" t="str">
        <f t="shared" ca="1" si="62"/>
        <v/>
      </c>
      <c r="BI219" s="513" t="str">
        <f t="shared" ca="1" si="63"/>
        <v/>
      </c>
      <c r="BJ219" s="513" t="str">
        <f t="shared" ca="1" si="64"/>
        <v/>
      </c>
      <c r="BK219" s="513" t="str">
        <f t="shared" ca="1" si="65"/>
        <v/>
      </c>
      <c r="BL219" s="229" t="str">
        <f t="shared" ca="1" si="66"/>
        <v/>
      </c>
    </row>
    <row r="220" spans="1:64" s="22" customFormat="1" ht="15" customHeight="1">
      <c r="A220" s="519"/>
      <c r="B220" s="519"/>
      <c r="C220" s="521"/>
      <c r="D220" s="519"/>
      <c r="E220" s="519"/>
      <c r="F220" s="17"/>
      <c r="G220" s="519" t="s">
        <v>692</v>
      </c>
      <c r="H220" s="519"/>
      <c r="I220" s="519"/>
      <c r="J220" s="519"/>
      <c r="K220" s="519"/>
      <c r="L220" s="519"/>
      <c r="M220" s="519"/>
      <c r="N220" s="519"/>
      <c r="O220" s="519"/>
      <c r="P220" s="519"/>
      <c r="Q220" s="519"/>
      <c r="R220" s="519"/>
      <c r="S220" s="519"/>
      <c r="T220" s="519"/>
      <c r="U220" s="519"/>
      <c r="V220" s="519"/>
      <c r="W220" s="519"/>
      <c r="X220" s="519"/>
      <c r="Y220" s="519"/>
      <c r="Z220" s="519"/>
      <c r="AA220" s="519"/>
      <c r="AB220" s="519"/>
      <c r="AC220" s="519"/>
      <c r="AD220" s="519"/>
      <c r="AE220" s="60"/>
      <c r="AF220" s="60"/>
      <c r="AG220" s="60"/>
      <c r="AH220" s="60"/>
      <c r="AI220" s="60"/>
      <c r="AJ220" s="60"/>
      <c r="AK220" s="60"/>
      <c r="AL220" s="60"/>
      <c r="AM220" s="60"/>
      <c r="AN220" s="60"/>
      <c r="AO220" s="60"/>
      <c r="AP220" s="60"/>
      <c r="AQ220" s="60"/>
      <c r="AR220" s="60"/>
      <c r="AS220" s="60"/>
      <c r="AT220" s="60"/>
      <c r="AU220" s="60"/>
      <c r="AV220" s="60"/>
      <c r="AW220" s="60"/>
      <c r="AX220" s="60"/>
      <c r="AY220" s="520"/>
      <c r="AZ220" s="21"/>
      <c r="BA220" s="201">
        <f t="shared" ref="BA220:BD222" si="79">BA219</f>
        <v>6</v>
      </c>
      <c r="BB220" s="32">
        <f t="shared" si="79"/>
        <v>2</v>
      </c>
      <c r="BC220" s="32">
        <f t="shared" si="79"/>
        <v>2</v>
      </c>
      <c r="BD220" s="32" t="str">
        <f t="shared" si="79"/>
        <v>①</v>
      </c>
      <c r="BE220" s="32">
        <f>BE219</f>
        <v>1</v>
      </c>
      <c r="BF220" s="17"/>
      <c r="BG220" s="228" t="str">
        <f t="shared" ca="1" si="61"/>
        <v/>
      </c>
      <c r="BH220" s="513" t="str">
        <f t="shared" ca="1" si="62"/>
        <v/>
      </c>
      <c r="BI220" s="513" t="str">
        <f t="shared" ca="1" si="63"/>
        <v/>
      </c>
      <c r="BJ220" s="513" t="str">
        <f t="shared" ca="1" si="64"/>
        <v/>
      </c>
      <c r="BK220" s="513" t="str">
        <f t="shared" ca="1" si="65"/>
        <v/>
      </c>
      <c r="BL220" s="229" t="str">
        <f t="shared" ca="1" si="66"/>
        <v/>
      </c>
    </row>
    <row r="221" spans="1:64" s="22" customFormat="1" ht="15" customHeight="1">
      <c r="A221" s="519"/>
      <c r="B221" s="519"/>
      <c r="C221" s="521"/>
      <c r="D221" s="519"/>
      <c r="E221" s="519"/>
      <c r="F221" s="17"/>
      <c r="G221" s="519" t="s">
        <v>693</v>
      </c>
      <c r="H221" s="519"/>
      <c r="I221" s="519"/>
      <c r="J221" s="519"/>
      <c r="K221" s="519"/>
      <c r="L221" s="519"/>
      <c r="M221" s="519"/>
      <c r="N221" s="519"/>
      <c r="O221" s="519"/>
      <c r="P221" s="519"/>
      <c r="Q221" s="519"/>
      <c r="R221" s="519"/>
      <c r="S221" s="519"/>
      <c r="T221" s="519"/>
      <c r="U221" s="519"/>
      <c r="V221" s="519"/>
      <c r="W221" s="519"/>
      <c r="X221" s="519"/>
      <c r="Y221" s="519"/>
      <c r="Z221" s="519"/>
      <c r="AA221" s="519"/>
      <c r="AB221" s="519"/>
      <c r="AC221" s="519"/>
      <c r="AD221" s="519"/>
      <c r="AE221" s="60"/>
      <c r="AF221" s="60"/>
      <c r="AG221" s="60"/>
      <c r="AH221" s="60"/>
      <c r="AI221" s="60"/>
      <c r="AJ221" s="60"/>
      <c r="AK221" s="60"/>
      <c r="AL221" s="60"/>
      <c r="AM221" s="60"/>
      <c r="AN221" s="60"/>
      <c r="AO221" s="60"/>
      <c r="AP221" s="60"/>
      <c r="AQ221" s="60"/>
      <c r="AR221" s="60"/>
      <c r="AS221" s="60"/>
      <c r="AT221" s="60"/>
      <c r="AU221" s="60"/>
      <c r="AV221" s="60"/>
      <c r="AW221" s="60"/>
      <c r="AX221" s="60"/>
      <c r="AY221" s="520"/>
      <c r="AZ221" s="21"/>
      <c r="BA221" s="201">
        <f t="shared" si="79"/>
        <v>6</v>
      </c>
      <c r="BB221" s="32">
        <f t="shared" si="79"/>
        <v>2</v>
      </c>
      <c r="BC221" s="32">
        <f t="shared" si="79"/>
        <v>2</v>
      </c>
      <c r="BD221" s="32" t="str">
        <f t="shared" si="79"/>
        <v>①</v>
      </c>
      <c r="BE221" s="32">
        <f>BE220</f>
        <v>1</v>
      </c>
      <c r="BF221" s="17"/>
      <c r="BG221" s="228" t="str">
        <f t="shared" ca="1" si="61"/>
        <v/>
      </c>
      <c r="BH221" s="513" t="str">
        <f t="shared" ca="1" si="62"/>
        <v/>
      </c>
      <c r="BI221" s="513" t="str">
        <f t="shared" ca="1" si="63"/>
        <v/>
      </c>
      <c r="BJ221" s="513" t="str">
        <f t="shared" ca="1" si="64"/>
        <v/>
      </c>
      <c r="BK221" s="513" t="str">
        <f t="shared" ca="1" si="65"/>
        <v/>
      </c>
      <c r="BL221" s="229" t="str">
        <f t="shared" ca="1" si="66"/>
        <v/>
      </c>
    </row>
    <row r="222" spans="1:64" s="22" customFormat="1" ht="15" customHeight="1">
      <c r="A222" s="519"/>
      <c r="B222" s="519"/>
      <c r="C222" s="519"/>
      <c r="D222" s="519"/>
      <c r="E222" s="519"/>
      <c r="F222" s="17"/>
      <c r="G222" s="519" t="s">
        <v>694</v>
      </c>
      <c r="H222" s="519"/>
      <c r="I222" s="519"/>
      <c r="J222" s="519"/>
      <c r="K222" s="519"/>
      <c r="L222" s="519"/>
      <c r="M222" s="519"/>
      <c r="N222" s="519"/>
      <c r="O222" s="519"/>
      <c r="P222" s="519"/>
      <c r="Q222" s="519"/>
      <c r="R222" s="519"/>
      <c r="S222" s="519"/>
      <c r="T222" s="519"/>
      <c r="U222" s="519"/>
      <c r="V222" s="519"/>
      <c r="W222" s="519"/>
      <c r="X222" s="519"/>
      <c r="Y222" s="519"/>
      <c r="Z222" s="519"/>
      <c r="AA222" s="519"/>
      <c r="AB222" s="519"/>
      <c r="AC222" s="519"/>
      <c r="AD222" s="519"/>
      <c r="AE222" s="60"/>
      <c r="AF222" s="60"/>
      <c r="AG222" s="60"/>
      <c r="AH222" s="60"/>
      <c r="AI222" s="60"/>
      <c r="AJ222" s="60"/>
      <c r="AK222" s="60"/>
      <c r="AL222" s="60"/>
      <c r="AM222" s="60"/>
      <c r="AN222" s="60"/>
      <c r="AO222" s="60"/>
      <c r="AP222" s="60"/>
      <c r="AQ222" s="60"/>
      <c r="AR222" s="60"/>
      <c r="AS222" s="60"/>
      <c r="AT222" s="60"/>
      <c r="AU222" s="60"/>
      <c r="AV222" s="60"/>
      <c r="AW222" s="60"/>
      <c r="AX222" s="60"/>
      <c r="AY222" s="520"/>
      <c r="AZ222" s="21"/>
      <c r="BA222" s="201">
        <f>BA221</f>
        <v>6</v>
      </c>
      <c r="BB222" s="32">
        <f>BB221</f>
        <v>2</v>
      </c>
      <c r="BC222" s="32">
        <f t="shared" si="79"/>
        <v>2</v>
      </c>
      <c r="BD222" s="32" t="str">
        <f t="shared" si="79"/>
        <v>①</v>
      </c>
      <c r="BE222" s="32">
        <f>BE221</f>
        <v>1</v>
      </c>
      <c r="BF222" s="17"/>
      <c r="BG222" s="228" t="str">
        <f t="shared" ca="1" si="61"/>
        <v/>
      </c>
      <c r="BH222" s="513" t="str">
        <f t="shared" ca="1" si="62"/>
        <v/>
      </c>
      <c r="BI222" s="513" t="str">
        <f t="shared" ca="1" si="63"/>
        <v/>
      </c>
      <c r="BJ222" s="513" t="str">
        <f t="shared" ca="1" si="64"/>
        <v/>
      </c>
      <c r="BK222" s="513" t="str">
        <f t="shared" ca="1" si="65"/>
        <v/>
      </c>
      <c r="BL222" s="229" t="str">
        <f t="shared" ca="1" si="66"/>
        <v/>
      </c>
    </row>
    <row r="223" spans="1:64" s="22" customFormat="1" ht="15" customHeight="1">
      <c r="A223" s="690" t="str">
        <f>$BD223&amp;"."&amp;$BE223&amp;"."</f>
        <v>①.2.</v>
      </c>
      <c r="B223" s="691"/>
      <c r="C223" s="691"/>
      <c r="D223" s="691"/>
      <c r="E223" s="691"/>
      <c r="F223" s="691"/>
      <c r="G223" s="39" t="s">
        <v>696</v>
      </c>
      <c r="H223" s="39"/>
      <c r="I223" s="39"/>
      <c r="J223" s="39"/>
      <c r="K223" s="39"/>
      <c r="L223" s="39"/>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95"/>
      <c r="AM223" s="295"/>
      <c r="AN223" s="295"/>
      <c r="AO223" s="295"/>
      <c r="AP223" s="295"/>
      <c r="AQ223" s="295"/>
      <c r="AR223" s="295"/>
      <c r="AS223" s="295"/>
      <c r="AT223" s="295"/>
      <c r="AU223" s="295"/>
      <c r="AV223" s="295"/>
      <c r="AW223" s="295"/>
      <c r="AX223" s="295"/>
      <c r="AY223" s="116"/>
      <c r="AZ223" s="23"/>
      <c r="BA223" s="201">
        <f>BA222</f>
        <v>6</v>
      </c>
      <c r="BB223" s="32">
        <f>BB222</f>
        <v>2</v>
      </c>
      <c r="BC223" s="32">
        <f>BC222</f>
        <v>2</v>
      </c>
      <c r="BD223" s="201" t="str">
        <f>BD222</f>
        <v>①</v>
      </c>
      <c r="BE223" s="195">
        <f>BE222+1</f>
        <v>2</v>
      </c>
      <c r="BF223" s="23"/>
      <c r="BG223" s="228" t="str">
        <f t="shared" ca="1" si="61"/>
        <v/>
      </c>
      <c r="BH223" s="513" t="str">
        <f t="shared" ca="1" si="62"/>
        <v/>
      </c>
      <c r="BI223" s="513" t="str">
        <f t="shared" ca="1" si="63"/>
        <v/>
      </c>
      <c r="BJ223" s="513" t="str">
        <f t="shared" ca="1" si="64"/>
        <v/>
      </c>
      <c r="BK223" s="513" t="str">
        <f t="shared" ca="1" si="65"/>
        <v/>
      </c>
      <c r="BL223" s="229" t="str">
        <f t="shared" ca="1" si="66"/>
        <v/>
      </c>
    </row>
    <row r="224" spans="1:64" s="22" customFormat="1" ht="15" customHeight="1">
      <c r="A224" s="519"/>
      <c r="B224" s="519"/>
      <c r="C224" s="521"/>
      <c r="D224" s="519"/>
      <c r="E224" s="519"/>
      <c r="F224" s="17"/>
      <c r="G224" s="519" t="s">
        <v>697</v>
      </c>
      <c r="H224" s="519"/>
      <c r="I224" s="519"/>
      <c r="J224" s="519"/>
      <c r="K224" s="519"/>
      <c r="L224" s="519"/>
      <c r="M224" s="519"/>
      <c r="N224" s="519"/>
      <c r="O224" s="519"/>
      <c r="P224" s="519"/>
      <c r="Q224" s="519"/>
      <c r="R224" s="519"/>
      <c r="S224" s="519"/>
      <c r="T224" s="519"/>
      <c r="U224" s="519"/>
      <c r="V224" s="519"/>
      <c r="W224" s="519"/>
      <c r="X224" s="519"/>
      <c r="Y224" s="519"/>
      <c r="Z224" s="519"/>
      <c r="AA224" s="519"/>
      <c r="AB224" s="519"/>
      <c r="AC224" s="519"/>
      <c r="AD224" s="519"/>
      <c r="AE224" s="60"/>
      <c r="AF224" s="60"/>
      <c r="AG224" s="60"/>
      <c r="AH224" s="60"/>
      <c r="AI224" s="60"/>
      <c r="AJ224" s="60"/>
      <c r="AK224" s="60"/>
      <c r="AL224" s="60"/>
      <c r="AM224" s="60"/>
      <c r="AN224" s="60"/>
      <c r="AO224" s="60"/>
      <c r="AP224" s="60"/>
      <c r="AQ224" s="60"/>
      <c r="AR224" s="60"/>
      <c r="AS224" s="60"/>
      <c r="AT224" s="60"/>
      <c r="AU224" s="60"/>
      <c r="AV224" s="60"/>
      <c r="AW224" s="60"/>
      <c r="AX224" s="60"/>
      <c r="AY224" s="520"/>
      <c r="AZ224" s="21"/>
      <c r="BA224" s="201">
        <f t="shared" ref="BA224:BE226" si="80">BA223</f>
        <v>6</v>
      </c>
      <c r="BB224" s="32">
        <f t="shared" si="80"/>
        <v>2</v>
      </c>
      <c r="BC224" s="32">
        <f t="shared" si="80"/>
        <v>2</v>
      </c>
      <c r="BD224" s="32" t="str">
        <f t="shared" si="80"/>
        <v>①</v>
      </c>
      <c r="BE224" s="32">
        <f t="shared" si="80"/>
        <v>2</v>
      </c>
      <c r="BF224" s="17"/>
      <c r="BG224" s="228" t="str">
        <f t="shared" ca="1" si="61"/>
        <v/>
      </c>
      <c r="BH224" s="513" t="str">
        <f t="shared" ca="1" si="62"/>
        <v/>
      </c>
      <c r="BI224" s="513" t="str">
        <f t="shared" ca="1" si="63"/>
        <v/>
      </c>
      <c r="BJ224" s="513" t="str">
        <f t="shared" ca="1" si="64"/>
        <v/>
      </c>
      <c r="BK224" s="513" t="str">
        <f t="shared" ca="1" si="65"/>
        <v/>
      </c>
      <c r="BL224" s="229" t="str">
        <f t="shared" ca="1" si="66"/>
        <v/>
      </c>
    </row>
    <row r="225" spans="1:64" s="22" customFormat="1" ht="15" customHeight="1">
      <c r="A225" s="519"/>
      <c r="B225" s="519"/>
      <c r="C225" s="521"/>
      <c r="D225" s="519"/>
      <c r="E225" s="519"/>
      <c r="F225" s="17"/>
      <c r="G225" s="519" t="s">
        <v>698</v>
      </c>
      <c r="H225" s="519"/>
      <c r="I225" s="519"/>
      <c r="J225" s="519"/>
      <c r="K225" s="519"/>
      <c r="L225" s="519"/>
      <c r="M225" s="519"/>
      <c r="N225" s="519"/>
      <c r="O225" s="519"/>
      <c r="P225" s="519"/>
      <c r="Q225" s="519"/>
      <c r="R225" s="519"/>
      <c r="S225" s="519"/>
      <c r="T225" s="519"/>
      <c r="U225" s="519"/>
      <c r="V225" s="519"/>
      <c r="W225" s="519"/>
      <c r="X225" s="519"/>
      <c r="Y225" s="519"/>
      <c r="Z225" s="519"/>
      <c r="AA225" s="519"/>
      <c r="AB225" s="519"/>
      <c r="AC225" s="519"/>
      <c r="AD225" s="519"/>
      <c r="AE225" s="60"/>
      <c r="AF225" s="60"/>
      <c r="AG225" s="60"/>
      <c r="AH225" s="60"/>
      <c r="AI225" s="60"/>
      <c r="AJ225" s="60"/>
      <c r="AK225" s="60"/>
      <c r="AL225" s="60"/>
      <c r="AM225" s="60"/>
      <c r="AN225" s="60"/>
      <c r="AO225" s="60"/>
      <c r="AP225" s="60"/>
      <c r="AQ225" s="60"/>
      <c r="AR225" s="60"/>
      <c r="AS225" s="60"/>
      <c r="AT225" s="60"/>
      <c r="AU225" s="60"/>
      <c r="AV225" s="60"/>
      <c r="AW225" s="60"/>
      <c r="AX225" s="60"/>
      <c r="AY225" s="520"/>
      <c r="AZ225" s="21"/>
      <c r="BA225" s="201">
        <f t="shared" ref="BA225:BD227" si="81">BA224</f>
        <v>6</v>
      </c>
      <c r="BB225" s="32">
        <f t="shared" si="81"/>
        <v>2</v>
      </c>
      <c r="BC225" s="32">
        <f t="shared" si="81"/>
        <v>2</v>
      </c>
      <c r="BD225" s="32" t="str">
        <f t="shared" si="81"/>
        <v>①</v>
      </c>
      <c r="BE225" s="32">
        <f t="shared" si="80"/>
        <v>2</v>
      </c>
      <c r="BF225" s="17"/>
      <c r="BG225" s="228" t="str">
        <f t="shared" ca="1" si="61"/>
        <v/>
      </c>
      <c r="BH225" s="513" t="str">
        <f t="shared" ca="1" si="62"/>
        <v/>
      </c>
      <c r="BI225" s="513" t="str">
        <f t="shared" ca="1" si="63"/>
        <v/>
      </c>
      <c r="BJ225" s="513" t="str">
        <f t="shared" ca="1" si="64"/>
        <v/>
      </c>
      <c r="BK225" s="513" t="str">
        <f t="shared" ca="1" si="65"/>
        <v/>
      </c>
      <c r="BL225" s="229" t="str">
        <f t="shared" ca="1" si="66"/>
        <v/>
      </c>
    </row>
    <row r="226" spans="1:64" s="22" customFormat="1" ht="15" customHeight="1">
      <c r="A226" s="519"/>
      <c r="B226" s="519"/>
      <c r="C226" s="519"/>
      <c r="D226" s="519"/>
      <c r="E226" s="519"/>
      <c r="F226" s="17"/>
      <c r="G226" s="519" t="s">
        <v>699</v>
      </c>
      <c r="H226" s="519"/>
      <c r="I226" s="519"/>
      <c r="J226" s="519"/>
      <c r="K226" s="519"/>
      <c r="L226" s="519"/>
      <c r="M226" s="519"/>
      <c r="N226" s="519"/>
      <c r="O226" s="519"/>
      <c r="P226" s="519"/>
      <c r="Q226" s="519"/>
      <c r="R226" s="519"/>
      <c r="S226" s="519"/>
      <c r="T226" s="519"/>
      <c r="U226" s="519"/>
      <c r="V226" s="519"/>
      <c r="W226" s="519"/>
      <c r="X226" s="519"/>
      <c r="Y226" s="519"/>
      <c r="Z226" s="519"/>
      <c r="AA226" s="519"/>
      <c r="AB226" s="519"/>
      <c r="AC226" s="519"/>
      <c r="AD226" s="519"/>
      <c r="AE226" s="60"/>
      <c r="AF226" s="60"/>
      <c r="AG226" s="60"/>
      <c r="AH226" s="60"/>
      <c r="AI226" s="60"/>
      <c r="AJ226" s="60"/>
      <c r="AK226" s="60"/>
      <c r="AL226" s="60"/>
      <c r="AM226" s="60"/>
      <c r="AN226" s="60"/>
      <c r="AO226" s="60"/>
      <c r="AP226" s="60"/>
      <c r="AQ226" s="60"/>
      <c r="AR226" s="60"/>
      <c r="AS226" s="60"/>
      <c r="AT226" s="60"/>
      <c r="AU226" s="60"/>
      <c r="AV226" s="60"/>
      <c r="AW226" s="60"/>
      <c r="AX226" s="60"/>
      <c r="AY226" s="520"/>
      <c r="AZ226" s="21"/>
      <c r="BA226" s="201">
        <f t="shared" si="81"/>
        <v>6</v>
      </c>
      <c r="BB226" s="32">
        <f t="shared" si="81"/>
        <v>2</v>
      </c>
      <c r="BC226" s="32">
        <f t="shared" si="81"/>
        <v>2</v>
      </c>
      <c r="BD226" s="32" t="str">
        <f t="shared" si="81"/>
        <v>①</v>
      </c>
      <c r="BE226" s="32">
        <f t="shared" si="80"/>
        <v>2</v>
      </c>
      <c r="BF226" s="17"/>
      <c r="BG226" s="228" t="str">
        <f t="shared" ca="1" si="61"/>
        <v/>
      </c>
      <c r="BH226" s="513" t="str">
        <f t="shared" ca="1" si="62"/>
        <v/>
      </c>
      <c r="BI226" s="513" t="str">
        <f t="shared" ca="1" si="63"/>
        <v/>
      </c>
      <c r="BJ226" s="513" t="str">
        <f t="shared" ca="1" si="64"/>
        <v/>
      </c>
      <c r="BK226" s="513" t="str">
        <f t="shared" ca="1" si="65"/>
        <v/>
      </c>
      <c r="BL226" s="229" t="str">
        <f t="shared" ca="1" si="66"/>
        <v/>
      </c>
    </row>
    <row r="227" spans="1:64" s="22" customFormat="1" ht="15" customHeight="1">
      <c r="A227" s="690" t="str">
        <f>$BD227&amp;"."&amp;$BE227&amp;"."</f>
        <v>①.3.</v>
      </c>
      <c r="B227" s="691"/>
      <c r="C227" s="691"/>
      <c r="D227" s="691"/>
      <c r="E227" s="691"/>
      <c r="F227" s="691"/>
      <c r="G227" s="39" t="s">
        <v>700</v>
      </c>
      <c r="H227" s="39"/>
      <c r="I227" s="39"/>
      <c r="J227" s="39"/>
      <c r="K227" s="39"/>
      <c r="L227" s="39"/>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95"/>
      <c r="AM227" s="295"/>
      <c r="AN227" s="295"/>
      <c r="AO227" s="295"/>
      <c r="AP227" s="295"/>
      <c r="AQ227" s="295"/>
      <c r="AR227" s="295"/>
      <c r="AS227" s="295"/>
      <c r="AT227" s="295"/>
      <c r="AU227" s="295"/>
      <c r="AV227" s="295"/>
      <c r="AW227" s="295"/>
      <c r="AX227" s="295"/>
      <c r="AY227" s="116"/>
      <c r="AZ227" s="23"/>
      <c r="BA227" s="201">
        <f t="shared" si="81"/>
        <v>6</v>
      </c>
      <c r="BB227" s="32">
        <f t="shared" si="81"/>
        <v>2</v>
      </c>
      <c r="BC227" s="32">
        <f t="shared" si="81"/>
        <v>2</v>
      </c>
      <c r="BD227" s="201" t="str">
        <f t="shared" si="81"/>
        <v>①</v>
      </c>
      <c r="BE227" s="195">
        <f>BE226+1</f>
        <v>3</v>
      </c>
      <c r="BF227" s="23"/>
      <c r="BG227" s="228" t="str">
        <f t="shared" ca="1" si="61"/>
        <v/>
      </c>
      <c r="BH227" s="513" t="str">
        <f t="shared" ca="1" si="62"/>
        <v/>
      </c>
      <c r="BI227" s="513" t="str">
        <f t="shared" ca="1" si="63"/>
        <v/>
      </c>
      <c r="BJ227" s="513" t="str">
        <f t="shared" ca="1" si="64"/>
        <v/>
      </c>
      <c r="BK227" s="513" t="str">
        <f t="shared" ca="1" si="65"/>
        <v/>
      </c>
      <c r="BL227" s="229" t="str">
        <f t="shared" ca="1" si="66"/>
        <v/>
      </c>
    </row>
    <row r="228" spans="1:64" s="22" customFormat="1" ht="15" customHeight="1">
      <c r="A228" s="519"/>
      <c r="B228" s="519"/>
      <c r="C228" s="521"/>
      <c r="D228" s="519"/>
      <c r="E228" s="519"/>
      <c r="F228" s="17"/>
      <c r="G228" s="519" t="s">
        <v>701</v>
      </c>
      <c r="H228" s="519"/>
      <c r="I228" s="519"/>
      <c r="J228" s="519"/>
      <c r="K228" s="519"/>
      <c r="L228" s="519"/>
      <c r="M228" s="519"/>
      <c r="N228" s="519"/>
      <c r="O228" s="519"/>
      <c r="P228" s="519"/>
      <c r="Q228" s="519"/>
      <c r="R228" s="519"/>
      <c r="S228" s="519"/>
      <c r="T228" s="519"/>
      <c r="U228" s="519"/>
      <c r="V228" s="519"/>
      <c r="W228" s="519"/>
      <c r="X228" s="519"/>
      <c r="Y228" s="519"/>
      <c r="Z228" s="519"/>
      <c r="AA228" s="519"/>
      <c r="AB228" s="519"/>
      <c r="AC228" s="519"/>
      <c r="AD228" s="519"/>
      <c r="AE228" s="60"/>
      <c r="AF228" s="60"/>
      <c r="AG228" s="60"/>
      <c r="AH228" s="60"/>
      <c r="AI228" s="60"/>
      <c r="AJ228" s="60"/>
      <c r="AK228" s="60"/>
      <c r="AL228" s="60"/>
      <c r="AM228" s="60"/>
      <c r="AN228" s="60"/>
      <c r="AO228" s="60"/>
      <c r="AP228" s="60"/>
      <c r="AQ228" s="60"/>
      <c r="AR228" s="60"/>
      <c r="AS228" s="60"/>
      <c r="AT228" s="60"/>
      <c r="AU228" s="60"/>
      <c r="AV228" s="60"/>
      <c r="AW228" s="60"/>
      <c r="AX228" s="60"/>
      <c r="AY228" s="520"/>
      <c r="AZ228" s="21"/>
      <c r="BA228" s="201">
        <f t="shared" ref="BA228:BE229" si="82">BA227</f>
        <v>6</v>
      </c>
      <c r="BB228" s="32">
        <f t="shared" si="82"/>
        <v>2</v>
      </c>
      <c r="BC228" s="32">
        <f t="shared" si="82"/>
        <v>2</v>
      </c>
      <c r="BD228" s="32" t="str">
        <f t="shared" si="82"/>
        <v>①</v>
      </c>
      <c r="BE228" s="32">
        <f t="shared" si="82"/>
        <v>3</v>
      </c>
      <c r="BF228" s="17"/>
      <c r="BG228" s="228" t="str">
        <f t="shared" ca="1" si="61"/>
        <v/>
      </c>
      <c r="BH228" s="513" t="str">
        <f t="shared" ca="1" si="62"/>
        <v/>
      </c>
      <c r="BI228" s="513" t="str">
        <f t="shared" ca="1" si="63"/>
        <v/>
      </c>
      <c r="BJ228" s="513" t="str">
        <f t="shared" ca="1" si="64"/>
        <v/>
      </c>
      <c r="BK228" s="513" t="str">
        <f t="shared" ca="1" si="65"/>
        <v/>
      </c>
      <c r="BL228" s="229" t="str">
        <f t="shared" ca="1" si="66"/>
        <v/>
      </c>
    </row>
    <row r="229" spans="1:64" ht="15" customHeight="1">
      <c r="A229" s="690" t="str">
        <f>$BD229&amp;"."</f>
        <v>②.</v>
      </c>
      <c r="B229" s="691"/>
      <c r="C229" s="691"/>
      <c r="D229" s="691"/>
      <c r="E229" s="691"/>
      <c r="F229" s="295" t="s">
        <v>702</v>
      </c>
      <c r="G229" s="39"/>
      <c r="H229" s="39"/>
      <c r="I229" s="39"/>
      <c r="J229" s="39"/>
      <c r="K229" s="39"/>
      <c r="L229" s="39"/>
      <c r="M229" s="295"/>
      <c r="N229" s="295"/>
      <c r="O229" s="295"/>
      <c r="P229" s="295"/>
      <c r="Q229" s="295"/>
      <c r="R229" s="295"/>
      <c r="S229" s="295"/>
      <c r="T229" s="295"/>
      <c r="U229" s="295"/>
      <c r="V229" s="295"/>
      <c r="W229" s="295"/>
      <c r="X229" s="295"/>
      <c r="Y229" s="295"/>
      <c r="Z229" s="295"/>
      <c r="AA229" s="295"/>
      <c r="AB229" s="295"/>
      <c r="AC229" s="295"/>
      <c r="AD229" s="295"/>
      <c r="AE229" s="295"/>
      <c r="AF229" s="295"/>
      <c r="AG229" s="295"/>
      <c r="AH229" s="295"/>
      <c r="AI229" s="295"/>
      <c r="AJ229" s="295"/>
      <c r="AK229" s="295"/>
      <c r="AL229" s="295"/>
      <c r="AM229" s="295"/>
      <c r="AN229" s="295"/>
      <c r="AO229" s="295"/>
      <c r="AP229" s="295"/>
      <c r="AQ229" s="295"/>
      <c r="AR229" s="295"/>
      <c r="AS229" s="295"/>
      <c r="AT229" s="295"/>
      <c r="AU229" s="295"/>
      <c r="AV229" s="295"/>
      <c r="AW229" s="295"/>
      <c r="AX229" s="295"/>
      <c r="AY229" s="116"/>
      <c r="AZ229" s="23"/>
      <c r="BA229" s="201">
        <f t="shared" si="82"/>
        <v>6</v>
      </c>
      <c r="BB229" s="201">
        <f t="shared" si="82"/>
        <v>2</v>
      </c>
      <c r="BC229" s="201">
        <f t="shared" si="82"/>
        <v>2</v>
      </c>
      <c r="BD229" s="200" t="str">
        <f>IF(ISBLANK(BD228),"①",CHAR(CODE(BD228)+1))</f>
        <v>②</v>
      </c>
      <c r="BF229" s="23"/>
      <c r="BG229" s="228" t="str">
        <f t="shared" ca="1" si="61"/>
        <v/>
      </c>
      <c r="BH229" s="513" t="str">
        <f t="shared" ca="1" si="62"/>
        <v/>
      </c>
      <c r="BI229" s="513" t="str">
        <f t="shared" ca="1" si="63"/>
        <v/>
      </c>
      <c r="BJ229" s="513" t="str">
        <f t="shared" ca="1" si="64"/>
        <v/>
      </c>
      <c r="BK229" s="513" t="str">
        <f t="shared" ca="1" si="65"/>
        <v/>
      </c>
      <c r="BL229" s="229" t="str">
        <f t="shared" ca="1" si="66"/>
        <v/>
      </c>
    </row>
    <row r="230" spans="1:64" s="22" customFormat="1" ht="15" customHeight="1">
      <c r="A230" s="519"/>
      <c r="B230" s="519"/>
      <c r="C230" s="519"/>
      <c r="D230" s="519"/>
      <c r="E230" s="519"/>
      <c r="F230" s="519" t="s">
        <v>703</v>
      </c>
      <c r="G230" s="519"/>
      <c r="H230" s="519"/>
      <c r="I230" s="519"/>
      <c r="J230" s="519"/>
      <c r="K230" s="519"/>
      <c r="L230" s="519"/>
      <c r="M230" s="519"/>
      <c r="N230" s="519"/>
      <c r="O230" s="519"/>
      <c r="P230" s="519"/>
      <c r="Q230" s="519"/>
      <c r="R230" s="519"/>
      <c r="S230" s="519"/>
      <c r="T230" s="519"/>
      <c r="U230" s="519"/>
      <c r="V230" s="519"/>
      <c r="W230" s="519"/>
      <c r="X230" s="519"/>
      <c r="Y230" s="519"/>
      <c r="Z230" s="519"/>
      <c r="AA230" s="519"/>
      <c r="AB230" s="519"/>
      <c r="AC230" s="519"/>
      <c r="AD230" s="519"/>
      <c r="AE230" s="60"/>
      <c r="AF230" s="60"/>
      <c r="AG230" s="60"/>
      <c r="AH230" s="60"/>
      <c r="AI230" s="60"/>
      <c r="AJ230" s="60"/>
      <c r="AK230" s="60"/>
      <c r="AL230" s="60"/>
      <c r="AM230" s="60"/>
      <c r="AN230" s="60"/>
      <c r="AO230" s="60"/>
      <c r="AP230" s="60"/>
      <c r="AQ230" s="60"/>
      <c r="AR230" s="60"/>
      <c r="AS230" s="60"/>
      <c r="AT230" s="60"/>
      <c r="AU230" s="60"/>
      <c r="AV230" s="60"/>
      <c r="AW230" s="60"/>
      <c r="AX230" s="60"/>
      <c r="AY230" s="520"/>
      <c r="AZ230" s="21"/>
      <c r="BA230" s="201">
        <f t="shared" ref="BA230:BD231" si="83">BA229</f>
        <v>6</v>
      </c>
      <c r="BB230" s="32">
        <f t="shared" si="83"/>
        <v>2</v>
      </c>
      <c r="BC230" s="32">
        <f t="shared" si="83"/>
        <v>2</v>
      </c>
      <c r="BD230" s="32" t="str">
        <f t="shared" si="83"/>
        <v>②</v>
      </c>
      <c r="BE230" s="17"/>
      <c r="BF230" s="17"/>
      <c r="BG230" s="228" t="str">
        <f t="shared" ca="1" si="61"/>
        <v/>
      </c>
      <c r="BH230" s="513" t="str">
        <f t="shared" ca="1" si="62"/>
        <v/>
      </c>
      <c r="BI230" s="513" t="str">
        <f t="shared" ca="1" si="63"/>
        <v/>
      </c>
      <c r="BJ230" s="513" t="str">
        <f t="shared" ca="1" si="64"/>
        <v/>
      </c>
      <c r="BK230" s="513" t="str">
        <f t="shared" ca="1" si="65"/>
        <v/>
      </c>
      <c r="BL230" s="229" t="str">
        <f t="shared" ca="1" si="66"/>
        <v/>
      </c>
    </row>
    <row r="231" spans="1:64" s="22" customFormat="1" ht="15" customHeight="1">
      <c r="A231" s="519"/>
      <c r="B231" s="519"/>
      <c r="C231" s="519"/>
      <c r="D231" s="519"/>
      <c r="E231" s="519"/>
      <c r="F231" s="519" t="s">
        <v>714</v>
      </c>
      <c r="G231" s="519"/>
      <c r="H231" s="519"/>
      <c r="I231" s="519"/>
      <c r="J231" s="519"/>
      <c r="K231" s="519"/>
      <c r="L231" s="519"/>
      <c r="M231" s="519"/>
      <c r="N231" s="519"/>
      <c r="O231" s="519"/>
      <c r="P231" s="519"/>
      <c r="Q231" s="519"/>
      <c r="R231" s="519"/>
      <c r="S231" s="519"/>
      <c r="T231" s="519"/>
      <c r="U231" s="519"/>
      <c r="V231" s="519"/>
      <c r="W231" s="519"/>
      <c r="X231" s="519"/>
      <c r="Y231" s="519"/>
      <c r="Z231" s="519"/>
      <c r="AA231" s="519"/>
      <c r="AB231" s="519"/>
      <c r="AC231" s="519"/>
      <c r="AD231" s="519"/>
      <c r="AE231" s="60"/>
      <c r="AF231" s="60"/>
      <c r="AG231" s="60"/>
      <c r="AH231" s="60"/>
      <c r="AI231" s="60"/>
      <c r="AJ231" s="60"/>
      <c r="AK231" s="60"/>
      <c r="AL231" s="60"/>
      <c r="AM231" s="60"/>
      <c r="AN231" s="60"/>
      <c r="AO231" s="60"/>
      <c r="AP231" s="60"/>
      <c r="AQ231" s="60"/>
      <c r="AR231" s="60"/>
      <c r="AS231" s="60"/>
      <c r="AT231" s="60"/>
      <c r="AU231" s="60"/>
      <c r="AV231" s="60"/>
      <c r="AW231" s="60"/>
      <c r="AX231" s="60"/>
      <c r="AY231" s="520"/>
      <c r="AZ231" s="21"/>
      <c r="BA231" s="201">
        <f t="shared" si="83"/>
        <v>6</v>
      </c>
      <c r="BB231" s="32">
        <f t="shared" si="83"/>
        <v>2</v>
      </c>
      <c r="BC231" s="32">
        <f t="shared" si="83"/>
        <v>2</v>
      </c>
      <c r="BD231" s="32" t="str">
        <f t="shared" si="83"/>
        <v>②</v>
      </c>
      <c r="BE231" s="17"/>
      <c r="BF231" s="17"/>
      <c r="BG231" s="228" t="str">
        <f t="shared" ca="1" si="61"/>
        <v/>
      </c>
      <c r="BH231" s="513" t="str">
        <f t="shared" ca="1" si="62"/>
        <v/>
      </c>
      <c r="BI231" s="513" t="str">
        <f t="shared" ca="1" si="63"/>
        <v/>
      </c>
      <c r="BJ231" s="513" t="str">
        <f t="shared" ca="1" si="64"/>
        <v/>
      </c>
      <c r="BK231" s="513" t="str">
        <f t="shared" ca="1" si="65"/>
        <v/>
      </c>
      <c r="BL231" s="229" t="str">
        <f t="shared" ca="1" si="66"/>
        <v/>
      </c>
    </row>
    <row r="232" spans="1:64" ht="15" customHeight="1">
      <c r="A232" s="690" t="str">
        <f>$BD232&amp;"."</f>
        <v>③.</v>
      </c>
      <c r="B232" s="691"/>
      <c r="C232" s="691"/>
      <c r="D232" s="691"/>
      <c r="E232" s="691"/>
      <c r="F232" s="295" t="s">
        <v>661</v>
      </c>
      <c r="G232" s="39"/>
      <c r="H232" s="39"/>
      <c r="I232" s="39"/>
      <c r="J232" s="39"/>
      <c r="K232" s="39"/>
      <c r="L232" s="39"/>
      <c r="M232" s="295"/>
      <c r="N232" s="295"/>
      <c r="O232" s="295"/>
      <c r="P232" s="295"/>
      <c r="Q232" s="295"/>
      <c r="R232" s="295"/>
      <c r="S232" s="295"/>
      <c r="T232" s="295"/>
      <c r="U232" s="295"/>
      <c r="V232" s="295"/>
      <c r="W232" s="295"/>
      <c r="X232" s="295"/>
      <c r="Y232" s="295"/>
      <c r="Z232" s="295"/>
      <c r="AA232" s="295"/>
      <c r="AB232" s="295"/>
      <c r="AC232" s="295"/>
      <c r="AD232" s="295"/>
      <c r="AE232" s="295"/>
      <c r="AF232" s="295"/>
      <c r="AG232" s="295"/>
      <c r="AH232" s="295"/>
      <c r="AI232" s="295"/>
      <c r="AJ232" s="295"/>
      <c r="AK232" s="295"/>
      <c r="AL232" s="295"/>
      <c r="AM232" s="295"/>
      <c r="AN232" s="295"/>
      <c r="AO232" s="295"/>
      <c r="AP232" s="295"/>
      <c r="AQ232" s="295"/>
      <c r="AR232" s="295"/>
      <c r="AS232" s="295"/>
      <c r="AT232" s="295"/>
      <c r="AU232" s="295"/>
      <c r="AV232" s="295"/>
      <c r="AW232" s="295"/>
      <c r="AX232" s="295"/>
      <c r="AY232" s="116"/>
      <c r="AZ232" s="23"/>
      <c r="BA232" s="201">
        <f t="shared" ref="BA232:BD238" si="84">BA231</f>
        <v>6</v>
      </c>
      <c r="BB232" s="201">
        <f t="shared" si="84"/>
        <v>2</v>
      </c>
      <c r="BC232" s="201">
        <f t="shared" si="84"/>
        <v>2</v>
      </c>
      <c r="BD232" s="200" t="str">
        <f>IF(ISBLANK(BD231),"①",CHAR(CODE(BD231)+1))</f>
        <v>③</v>
      </c>
      <c r="BG232" s="228" t="str">
        <f t="shared" ca="1" si="61"/>
        <v/>
      </c>
      <c r="BH232" s="513" t="str">
        <f t="shared" ca="1" si="62"/>
        <v/>
      </c>
      <c r="BI232" s="513" t="str">
        <f t="shared" ca="1" si="63"/>
        <v/>
      </c>
      <c r="BJ232" s="513" t="str">
        <f t="shared" ca="1" si="64"/>
        <v/>
      </c>
      <c r="BK232" s="513" t="str">
        <f t="shared" ca="1" si="65"/>
        <v/>
      </c>
      <c r="BL232" s="229" t="str">
        <f t="shared" ca="1" si="66"/>
        <v/>
      </c>
    </row>
    <row r="233" spans="1:64" ht="15" customHeight="1">
      <c r="A233" s="519"/>
      <c r="B233" s="519"/>
      <c r="C233" s="519"/>
      <c r="D233" s="519"/>
      <c r="E233" s="519"/>
      <c r="F233" s="519" t="s">
        <v>715</v>
      </c>
      <c r="G233" s="519"/>
      <c r="H233" s="519"/>
      <c r="I233" s="519"/>
      <c r="J233" s="519"/>
      <c r="K233" s="519"/>
      <c r="L233" s="519"/>
      <c r="M233" s="519"/>
      <c r="N233" s="519"/>
      <c r="O233" s="519"/>
      <c r="P233" s="519"/>
      <c r="Q233" s="519"/>
      <c r="R233" s="519"/>
      <c r="S233" s="519"/>
      <c r="T233" s="519"/>
      <c r="U233" s="519"/>
      <c r="V233" s="519"/>
      <c r="W233" s="519"/>
      <c r="X233" s="519"/>
      <c r="Y233" s="519"/>
      <c r="Z233" s="519"/>
      <c r="AA233" s="519"/>
      <c r="AB233" s="519"/>
      <c r="AC233" s="519"/>
      <c r="AD233" s="519"/>
      <c r="AE233" s="60"/>
      <c r="AF233" s="60"/>
      <c r="AG233" s="60"/>
      <c r="AH233" s="60"/>
      <c r="AI233" s="60"/>
      <c r="AJ233" s="60"/>
      <c r="AK233" s="60"/>
      <c r="AL233" s="60"/>
      <c r="AM233" s="60"/>
      <c r="AN233" s="60"/>
      <c r="AO233" s="60"/>
      <c r="AP233" s="60"/>
      <c r="AQ233" s="60"/>
      <c r="AR233" s="60"/>
      <c r="AS233" s="60"/>
      <c r="AT233" s="60"/>
      <c r="AU233" s="60"/>
      <c r="AV233" s="60"/>
      <c r="AW233" s="60"/>
      <c r="AX233" s="60"/>
      <c r="AY233" s="520"/>
      <c r="AZ233" s="21"/>
      <c r="BA233" s="201">
        <f t="shared" ref="BA233:BB238" si="85">BA232</f>
        <v>6</v>
      </c>
      <c r="BB233" s="32">
        <f t="shared" si="85"/>
        <v>2</v>
      </c>
      <c r="BC233" s="32">
        <f t="shared" si="84"/>
        <v>2</v>
      </c>
      <c r="BD233" s="32" t="str">
        <f t="shared" si="84"/>
        <v>③</v>
      </c>
      <c r="BG233" s="228" t="str">
        <f t="shared" ca="1" si="61"/>
        <v/>
      </c>
      <c r="BH233" s="513" t="str">
        <f t="shared" ca="1" si="62"/>
        <v/>
      </c>
      <c r="BI233" s="513" t="str">
        <f t="shared" ca="1" si="63"/>
        <v/>
      </c>
      <c r="BJ233" s="513" t="str">
        <f t="shared" ca="1" si="64"/>
        <v/>
      </c>
      <c r="BK233" s="513" t="str">
        <f t="shared" ca="1" si="65"/>
        <v/>
      </c>
      <c r="BL233" s="229" t="str">
        <f t="shared" ca="1" si="66"/>
        <v/>
      </c>
    </row>
    <row r="234" spans="1:64" ht="15" customHeight="1">
      <c r="A234" s="519"/>
      <c r="B234" s="519"/>
      <c r="C234" s="519"/>
      <c r="D234" s="519"/>
      <c r="E234" s="519"/>
      <c r="F234" s="519" t="s">
        <v>716</v>
      </c>
      <c r="G234" s="519"/>
      <c r="H234" s="519"/>
      <c r="I234" s="519"/>
      <c r="J234" s="519"/>
      <c r="K234" s="519"/>
      <c r="L234" s="519"/>
      <c r="M234" s="519"/>
      <c r="N234" s="519"/>
      <c r="O234" s="519"/>
      <c r="P234" s="519"/>
      <c r="Q234" s="519"/>
      <c r="R234" s="519"/>
      <c r="S234" s="519"/>
      <c r="T234" s="519"/>
      <c r="U234" s="519"/>
      <c r="V234" s="519"/>
      <c r="W234" s="519"/>
      <c r="X234" s="519"/>
      <c r="Y234" s="519"/>
      <c r="Z234" s="519"/>
      <c r="AA234" s="519"/>
      <c r="AB234" s="519"/>
      <c r="AC234" s="519"/>
      <c r="AD234" s="519"/>
      <c r="AE234" s="60"/>
      <c r="AF234" s="60"/>
      <c r="AG234" s="60"/>
      <c r="AH234" s="60"/>
      <c r="AI234" s="60"/>
      <c r="AJ234" s="60"/>
      <c r="AK234" s="60"/>
      <c r="AL234" s="60"/>
      <c r="AM234" s="60"/>
      <c r="AN234" s="60"/>
      <c r="AO234" s="60"/>
      <c r="AP234" s="60"/>
      <c r="AQ234" s="60"/>
      <c r="AR234" s="60"/>
      <c r="AS234" s="60"/>
      <c r="AT234" s="60"/>
      <c r="AU234" s="60"/>
      <c r="AV234" s="60"/>
      <c r="AW234" s="60"/>
      <c r="AX234" s="60"/>
      <c r="AY234" s="520"/>
      <c r="AZ234" s="21"/>
      <c r="BA234" s="201">
        <f t="shared" si="85"/>
        <v>6</v>
      </c>
      <c r="BB234" s="32">
        <f t="shared" si="85"/>
        <v>2</v>
      </c>
      <c r="BC234" s="32">
        <f t="shared" si="84"/>
        <v>2</v>
      </c>
      <c r="BD234" s="32" t="str">
        <f t="shared" si="84"/>
        <v>③</v>
      </c>
      <c r="BG234" s="228" t="str">
        <f t="shared" ca="1" si="61"/>
        <v/>
      </c>
      <c r="BH234" s="513" t="str">
        <f t="shared" ca="1" si="62"/>
        <v/>
      </c>
      <c r="BI234" s="513" t="str">
        <f t="shared" ca="1" si="63"/>
        <v/>
      </c>
      <c r="BJ234" s="513" t="str">
        <f t="shared" ca="1" si="64"/>
        <v/>
      </c>
      <c r="BK234" s="513" t="str">
        <f t="shared" ca="1" si="65"/>
        <v/>
      </c>
      <c r="BL234" s="229" t="str">
        <f t="shared" ca="1" si="66"/>
        <v/>
      </c>
    </row>
    <row r="235" spans="1:64" ht="15" customHeight="1">
      <c r="A235" s="519"/>
      <c r="B235" s="519"/>
      <c r="C235" s="519"/>
      <c r="D235" s="519"/>
      <c r="E235" s="519"/>
      <c r="F235" s="519" t="s">
        <v>664</v>
      </c>
      <c r="G235" s="519"/>
      <c r="H235" s="519"/>
      <c r="I235" s="519"/>
      <c r="J235" s="519"/>
      <c r="K235" s="519"/>
      <c r="L235" s="519"/>
      <c r="M235" s="519"/>
      <c r="N235" s="519"/>
      <c r="O235" s="519"/>
      <c r="P235" s="519"/>
      <c r="Q235" s="519"/>
      <c r="R235" s="519"/>
      <c r="S235" s="519"/>
      <c r="T235" s="519"/>
      <c r="U235" s="519"/>
      <c r="V235" s="519"/>
      <c r="W235" s="519"/>
      <c r="X235" s="519"/>
      <c r="Y235" s="519"/>
      <c r="Z235" s="519"/>
      <c r="AA235" s="519"/>
      <c r="AB235" s="519"/>
      <c r="AC235" s="519"/>
      <c r="AD235" s="519"/>
      <c r="AE235" s="60"/>
      <c r="AF235" s="60"/>
      <c r="AG235" s="60"/>
      <c r="AH235" s="60"/>
      <c r="AI235" s="60"/>
      <c r="AJ235" s="60"/>
      <c r="AK235" s="60"/>
      <c r="AL235" s="60"/>
      <c r="AM235" s="60"/>
      <c r="AN235" s="60"/>
      <c r="AO235" s="60"/>
      <c r="AP235" s="60"/>
      <c r="AQ235" s="60"/>
      <c r="AR235" s="60"/>
      <c r="AS235" s="60"/>
      <c r="AT235" s="60"/>
      <c r="AU235" s="60"/>
      <c r="AV235" s="60"/>
      <c r="AW235" s="60"/>
      <c r="AX235" s="60"/>
      <c r="AY235" s="520"/>
      <c r="AZ235" s="21"/>
      <c r="BA235" s="201">
        <f t="shared" si="85"/>
        <v>6</v>
      </c>
      <c r="BB235" s="32">
        <f t="shared" si="85"/>
        <v>2</v>
      </c>
      <c r="BC235" s="32">
        <f t="shared" si="84"/>
        <v>2</v>
      </c>
      <c r="BD235" s="32" t="str">
        <f t="shared" si="84"/>
        <v>③</v>
      </c>
      <c r="BG235" s="228" t="str">
        <f t="shared" ca="1" si="61"/>
        <v/>
      </c>
      <c r="BH235" s="513" t="str">
        <f t="shared" ca="1" si="62"/>
        <v/>
      </c>
      <c r="BI235" s="513" t="str">
        <f t="shared" ca="1" si="63"/>
        <v/>
      </c>
      <c r="BJ235" s="513" t="str">
        <f t="shared" ca="1" si="64"/>
        <v/>
      </c>
      <c r="BK235" s="513" t="str">
        <f t="shared" ca="1" si="65"/>
        <v/>
      </c>
      <c r="BL235" s="229" t="str">
        <f t="shared" ca="1" si="66"/>
        <v/>
      </c>
    </row>
    <row r="236" spans="1:64" ht="15" customHeight="1">
      <c r="A236" s="519"/>
      <c r="B236" s="519"/>
      <c r="C236" s="519"/>
      <c r="D236" s="519"/>
      <c r="E236" s="519"/>
      <c r="F236" s="519" t="s">
        <v>665</v>
      </c>
      <c r="G236" s="519"/>
      <c r="H236" s="519"/>
      <c r="I236" s="519"/>
      <c r="J236" s="519"/>
      <c r="K236" s="519"/>
      <c r="L236" s="519"/>
      <c r="M236" s="519"/>
      <c r="N236" s="519"/>
      <c r="O236" s="519"/>
      <c r="P236" s="519"/>
      <c r="Q236" s="519"/>
      <c r="R236" s="519"/>
      <c r="S236" s="519"/>
      <c r="T236" s="519"/>
      <c r="U236" s="519"/>
      <c r="V236" s="519"/>
      <c r="W236" s="519"/>
      <c r="X236" s="519"/>
      <c r="Y236" s="519"/>
      <c r="Z236" s="519"/>
      <c r="AA236" s="519"/>
      <c r="AB236" s="519"/>
      <c r="AC236" s="519"/>
      <c r="AD236" s="519"/>
      <c r="AE236" s="60"/>
      <c r="AF236" s="60"/>
      <c r="AG236" s="60"/>
      <c r="AH236" s="60"/>
      <c r="AI236" s="60"/>
      <c r="AJ236" s="60"/>
      <c r="AK236" s="60"/>
      <c r="AL236" s="60"/>
      <c r="AM236" s="60"/>
      <c r="AN236" s="60"/>
      <c r="AO236" s="60"/>
      <c r="AP236" s="60"/>
      <c r="AQ236" s="60"/>
      <c r="AR236" s="60"/>
      <c r="AS236" s="60"/>
      <c r="AT236" s="60"/>
      <c r="AU236" s="60"/>
      <c r="AV236" s="60"/>
      <c r="AW236" s="60"/>
      <c r="AX236" s="60"/>
      <c r="AY236" s="520"/>
      <c r="AZ236" s="21"/>
      <c r="BA236" s="201">
        <f t="shared" si="85"/>
        <v>6</v>
      </c>
      <c r="BB236" s="32">
        <f t="shared" si="85"/>
        <v>2</v>
      </c>
      <c r="BC236" s="32">
        <f t="shared" si="84"/>
        <v>2</v>
      </c>
      <c r="BD236" s="32" t="str">
        <f t="shared" si="84"/>
        <v>③</v>
      </c>
      <c r="BG236" s="228" t="str">
        <f t="shared" ca="1" si="61"/>
        <v/>
      </c>
      <c r="BH236" s="513" t="str">
        <f t="shared" ca="1" si="62"/>
        <v/>
      </c>
      <c r="BI236" s="513" t="str">
        <f t="shared" ca="1" si="63"/>
        <v/>
      </c>
      <c r="BJ236" s="513" t="str">
        <f t="shared" ca="1" si="64"/>
        <v/>
      </c>
      <c r="BK236" s="513" t="str">
        <f t="shared" ca="1" si="65"/>
        <v/>
      </c>
      <c r="BL236" s="229" t="str">
        <f t="shared" ca="1" si="66"/>
        <v/>
      </c>
    </row>
    <row r="237" spans="1:64" ht="15" customHeight="1">
      <c r="A237" s="519"/>
      <c r="B237" s="519"/>
      <c r="C237" s="521"/>
      <c r="D237" s="519"/>
      <c r="E237" s="519"/>
      <c r="F237" s="519" t="s">
        <v>717</v>
      </c>
      <c r="G237" s="519"/>
      <c r="H237" s="519"/>
      <c r="I237" s="519"/>
      <c r="J237" s="519"/>
      <c r="K237" s="519"/>
      <c r="L237" s="519"/>
      <c r="M237" s="519"/>
      <c r="N237" s="519"/>
      <c r="O237" s="519"/>
      <c r="P237" s="519"/>
      <c r="Q237" s="519"/>
      <c r="R237" s="519"/>
      <c r="S237" s="519"/>
      <c r="T237" s="519"/>
      <c r="U237" s="519"/>
      <c r="V237" s="519"/>
      <c r="W237" s="519"/>
      <c r="X237" s="519"/>
      <c r="Y237" s="519"/>
      <c r="Z237" s="519"/>
      <c r="AA237" s="519"/>
      <c r="AB237" s="519"/>
      <c r="AC237" s="519"/>
      <c r="AD237" s="519"/>
      <c r="AE237" s="60"/>
      <c r="AF237" s="60"/>
      <c r="AG237" s="60"/>
      <c r="AH237" s="60"/>
      <c r="AI237" s="60"/>
      <c r="AJ237" s="60"/>
      <c r="AK237" s="60"/>
      <c r="AL237" s="60"/>
      <c r="AM237" s="60"/>
      <c r="AN237" s="60"/>
      <c r="AO237" s="60"/>
      <c r="AP237" s="60"/>
      <c r="AQ237" s="60"/>
      <c r="AR237" s="60"/>
      <c r="AS237" s="60"/>
      <c r="AT237" s="60"/>
      <c r="AU237" s="60"/>
      <c r="AV237" s="60"/>
      <c r="AW237" s="60"/>
      <c r="AX237" s="60"/>
      <c r="AY237" s="520"/>
      <c r="AZ237" s="21"/>
      <c r="BA237" s="201">
        <f t="shared" si="85"/>
        <v>6</v>
      </c>
      <c r="BB237" s="32">
        <f t="shared" si="85"/>
        <v>2</v>
      </c>
      <c r="BC237" s="32">
        <f t="shared" si="84"/>
        <v>2</v>
      </c>
      <c r="BD237" s="32" t="str">
        <f t="shared" si="84"/>
        <v>③</v>
      </c>
      <c r="BG237" s="228" t="str">
        <f t="shared" ca="1" si="61"/>
        <v/>
      </c>
      <c r="BH237" s="513" t="str">
        <f t="shared" ca="1" si="62"/>
        <v/>
      </c>
      <c r="BI237" s="513" t="str">
        <f t="shared" ca="1" si="63"/>
        <v/>
      </c>
      <c r="BJ237" s="513" t="str">
        <f t="shared" ca="1" si="64"/>
        <v/>
      </c>
      <c r="BK237" s="513" t="str">
        <f t="shared" ca="1" si="65"/>
        <v/>
      </c>
      <c r="BL237" s="229" t="str">
        <f t="shared" ca="1" si="66"/>
        <v/>
      </c>
    </row>
    <row r="238" spans="1:64" ht="15" customHeight="1">
      <c r="A238" s="519"/>
      <c r="B238" s="519"/>
      <c r="C238" s="519"/>
      <c r="D238" s="519"/>
      <c r="E238" s="519"/>
      <c r="F238" s="519" t="s">
        <v>667</v>
      </c>
      <c r="G238" s="519"/>
      <c r="H238" s="519"/>
      <c r="I238" s="519"/>
      <c r="J238" s="519"/>
      <c r="K238" s="519"/>
      <c r="L238" s="519"/>
      <c r="M238" s="519"/>
      <c r="N238" s="519"/>
      <c r="O238" s="519"/>
      <c r="P238" s="519"/>
      <c r="Q238" s="519"/>
      <c r="R238" s="519"/>
      <c r="S238" s="519"/>
      <c r="T238" s="519"/>
      <c r="U238" s="519"/>
      <c r="V238" s="519"/>
      <c r="W238" s="519"/>
      <c r="X238" s="519"/>
      <c r="Y238" s="519"/>
      <c r="Z238" s="519"/>
      <c r="AA238" s="519"/>
      <c r="AB238" s="519"/>
      <c r="AC238" s="519"/>
      <c r="AD238" s="519"/>
      <c r="AE238" s="60"/>
      <c r="AF238" s="60"/>
      <c r="AG238" s="60"/>
      <c r="AH238" s="60"/>
      <c r="AI238" s="60"/>
      <c r="AJ238" s="60"/>
      <c r="AK238" s="60"/>
      <c r="AL238" s="60"/>
      <c r="AM238" s="60"/>
      <c r="AN238" s="60"/>
      <c r="AO238" s="60"/>
      <c r="AP238" s="60"/>
      <c r="AQ238" s="60"/>
      <c r="AR238" s="60"/>
      <c r="AS238" s="60"/>
      <c r="AT238" s="60"/>
      <c r="AU238" s="60"/>
      <c r="AV238" s="60"/>
      <c r="AW238" s="60"/>
      <c r="AX238" s="60"/>
      <c r="AY238" s="520"/>
      <c r="AZ238" s="21"/>
      <c r="BA238" s="201">
        <f t="shared" si="85"/>
        <v>6</v>
      </c>
      <c r="BB238" s="32">
        <f t="shared" si="85"/>
        <v>2</v>
      </c>
      <c r="BC238" s="32">
        <f t="shared" si="84"/>
        <v>2</v>
      </c>
      <c r="BD238" s="32" t="str">
        <f t="shared" si="84"/>
        <v>③</v>
      </c>
      <c r="BG238" s="228" t="str">
        <f t="shared" ca="1" si="61"/>
        <v/>
      </c>
      <c r="BH238" s="513" t="str">
        <f t="shared" ca="1" si="62"/>
        <v/>
      </c>
      <c r="BI238" s="513" t="str">
        <f t="shared" ca="1" si="63"/>
        <v/>
      </c>
      <c r="BJ238" s="513" t="str">
        <f t="shared" ca="1" si="64"/>
        <v/>
      </c>
      <c r="BK238" s="513" t="str">
        <f t="shared" ca="1" si="65"/>
        <v/>
      </c>
      <c r="BL238" s="229" t="str">
        <f t="shared" ca="1" si="66"/>
        <v/>
      </c>
    </row>
    <row r="239" spans="1:64" ht="15" customHeight="1">
      <c r="A239" s="690" t="str">
        <f>$BD239&amp;"."</f>
        <v>④.</v>
      </c>
      <c r="B239" s="691"/>
      <c r="C239" s="691"/>
      <c r="D239" s="691"/>
      <c r="E239" s="691"/>
      <c r="F239" s="295" t="s">
        <v>668</v>
      </c>
      <c r="G239" s="39"/>
      <c r="H239" s="39"/>
      <c r="I239" s="39"/>
      <c r="J239" s="39"/>
      <c r="K239" s="39"/>
      <c r="L239" s="39"/>
      <c r="M239" s="295"/>
      <c r="N239" s="295"/>
      <c r="O239" s="295"/>
      <c r="P239" s="295"/>
      <c r="Q239" s="295"/>
      <c r="R239" s="295"/>
      <c r="S239" s="295"/>
      <c r="T239" s="295"/>
      <c r="U239" s="295"/>
      <c r="V239" s="295"/>
      <c r="W239" s="295"/>
      <c r="X239" s="295"/>
      <c r="Y239" s="295"/>
      <c r="Z239" s="295"/>
      <c r="AA239" s="295"/>
      <c r="AB239" s="295"/>
      <c r="AC239" s="295"/>
      <c r="AD239" s="295"/>
      <c r="AE239" s="295"/>
      <c r="AF239" s="295"/>
      <c r="AG239" s="295"/>
      <c r="AH239" s="295"/>
      <c r="AI239" s="295"/>
      <c r="AJ239" s="295"/>
      <c r="AK239" s="295"/>
      <c r="AL239" s="295"/>
      <c r="AM239" s="295"/>
      <c r="AN239" s="295"/>
      <c r="AO239" s="295"/>
      <c r="AP239" s="295"/>
      <c r="AQ239" s="295"/>
      <c r="AR239" s="295"/>
      <c r="AS239" s="295"/>
      <c r="AT239" s="295"/>
      <c r="AU239" s="295"/>
      <c r="AV239" s="295"/>
      <c r="AW239" s="295"/>
      <c r="AX239" s="295"/>
      <c r="AY239" s="116"/>
      <c r="AZ239" s="23"/>
      <c r="BA239" s="201">
        <f t="shared" ref="BA239:BD241" si="86">BA238</f>
        <v>6</v>
      </c>
      <c r="BB239" s="201">
        <f t="shared" si="86"/>
        <v>2</v>
      </c>
      <c r="BC239" s="201">
        <f t="shared" si="86"/>
        <v>2</v>
      </c>
      <c r="BD239" s="200" t="str">
        <f>IF(ISBLANK(BD238),"①",CHAR(CODE(BD238)+1))</f>
        <v>④</v>
      </c>
      <c r="BG239" s="228" t="str">
        <f t="shared" ca="1" si="61"/>
        <v/>
      </c>
      <c r="BH239" s="513" t="str">
        <f t="shared" ca="1" si="62"/>
        <v/>
      </c>
      <c r="BI239" s="513" t="str">
        <f t="shared" ca="1" si="63"/>
        <v/>
      </c>
      <c r="BJ239" s="513" t="str">
        <f t="shared" ca="1" si="64"/>
        <v/>
      </c>
      <c r="BK239" s="513" t="str">
        <f t="shared" ca="1" si="65"/>
        <v/>
      </c>
      <c r="BL239" s="229" t="str">
        <f t="shared" ca="1" si="66"/>
        <v/>
      </c>
    </row>
    <row r="240" spans="1:64" s="22" customFormat="1" ht="15" customHeight="1">
      <c r="A240" s="519"/>
      <c r="B240" s="519"/>
      <c r="C240" s="519"/>
      <c r="D240" s="519"/>
      <c r="E240" s="519"/>
      <c r="F240" s="519" t="s">
        <v>718</v>
      </c>
      <c r="G240" s="519"/>
      <c r="H240" s="519"/>
      <c r="I240" s="519"/>
      <c r="J240" s="519"/>
      <c r="K240" s="519"/>
      <c r="L240" s="519"/>
      <c r="M240" s="519"/>
      <c r="N240" s="519"/>
      <c r="O240" s="519"/>
      <c r="P240" s="519"/>
      <c r="Q240" s="519"/>
      <c r="R240" s="519"/>
      <c r="S240" s="519"/>
      <c r="T240" s="519"/>
      <c r="U240" s="519"/>
      <c r="V240" s="519"/>
      <c r="W240" s="519"/>
      <c r="X240" s="519"/>
      <c r="Y240" s="519"/>
      <c r="Z240" s="519"/>
      <c r="AA240" s="519"/>
      <c r="AB240" s="519"/>
      <c r="AC240" s="519"/>
      <c r="AD240" s="519"/>
      <c r="AE240" s="60"/>
      <c r="AF240" s="60"/>
      <c r="AG240" s="60"/>
      <c r="AH240" s="60"/>
      <c r="AI240" s="60"/>
      <c r="AJ240" s="60"/>
      <c r="AK240" s="60"/>
      <c r="AL240" s="60"/>
      <c r="AM240" s="60"/>
      <c r="AN240" s="60"/>
      <c r="AO240" s="60"/>
      <c r="AP240" s="60"/>
      <c r="AQ240" s="60"/>
      <c r="AR240" s="60"/>
      <c r="AS240" s="60"/>
      <c r="AT240" s="60"/>
      <c r="AU240" s="60"/>
      <c r="AV240" s="60"/>
      <c r="AW240" s="60"/>
      <c r="AX240" s="60"/>
      <c r="AY240" s="520"/>
      <c r="AZ240" s="21"/>
      <c r="BA240" s="201">
        <f>BA239</f>
        <v>6</v>
      </c>
      <c r="BB240" s="32">
        <f>BB239</f>
        <v>2</v>
      </c>
      <c r="BC240" s="32">
        <f t="shared" si="86"/>
        <v>2</v>
      </c>
      <c r="BD240" s="32" t="str">
        <f t="shared" si="86"/>
        <v>④</v>
      </c>
      <c r="BE240" s="17"/>
      <c r="BF240" s="17"/>
      <c r="BG240" s="228" t="str">
        <f t="shared" ca="1" si="61"/>
        <v/>
      </c>
      <c r="BH240" s="513" t="str">
        <f t="shared" ca="1" si="62"/>
        <v/>
      </c>
      <c r="BI240" s="513" t="str">
        <f t="shared" ca="1" si="63"/>
        <v/>
      </c>
      <c r="BJ240" s="513" t="str">
        <f t="shared" ca="1" si="64"/>
        <v/>
      </c>
      <c r="BK240" s="513" t="str">
        <f t="shared" ca="1" si="65"/>
        <v/>
      </c>
      <c r="BL240" s="229" t="str">
        <f t="shared" ca="1" si="66"/>
        <v/>
      </c>
    </row>
    <row r="241" spans="1:64" ht="15" customHeight="1">
      <c r="A241" s="690" t="str">
        <f>$BD241&amp;"."</f>
        <v>⑤.</v>
      </c>
      <c r="B241" s="691"/>
      <c r="C241" s="691"/>
      <c r="D241" s="691"/>
      <c r="E241" s="691"/>
      <c r="F241" s="295" t="s">
        <v>673</v>
      </c>
      <c r="G241" s="39"/>
      <c r="H241" s="39"/>
      <c r="I241" s="39"/>
      <c r="J241" s="39"/>
      <c r="K241" s="39"/>
      <c r="L241" s="39"/>
      <c r="M241" s="295"/>
      <c r="N241" s="295"/>
      <c r="O241" s="295"/>
      <c r="P241" s="295"/>
      <c r="Q241" s="295"/>
      <c r="R241" s="295"/>
      <c r="S241" s="295"/>
      <c r="T241" s="295"/>
      <c r="U241" s="295"/>
      <c r="V241" s="295"/>
      <c r="W241" s="295"/>
      <c r="X241" s="295"/>
      <c r="Y241" s="295"/>
      <c r="Z241" s="295"/>
      <c r="AA241" s="295"/>
      <c r="AB241" s="295"/>
      <c r="AC241" s="295"/>
      <c r="AD241" s="295"/>
      <c r="AE241" s="295"/>
      <c r="AF241" s="295"/>
      <c r="AG241" s="295"/>
      <c r="AH241" s="295"/>
      <c r="AI241" s="295"/>
      <c r="AJ241" s="295"/>
      <c r="AK241" s="295"/>
      <c r="AL241" s="295"/>
      <c r="AM241" s="295"/>
      <c r="AN241" s="295"/>
      <c r="AO241" s="295"/>
      <c r="AP241" s="295"/>
      <c r="AQ241" s="295"/>
      <c r="AR241" s="295"/>
      <c r="AS241" s="295"/>
      <c r="AT241" s="295"/>
      <c r="AU241" s="295"/>
      <c r="AV241" s="295"/>
      <c r="AW241" s="295"/>
      <c r="AX241" s="295"/>
      <c r="AY241" s="116"/>
      <c r="AZ241" s="23"/>
      <c r="BA241" s="201">
        <f t="shared" si="86"/>
        <v>6</v>
      </c>
      <c r="BB241" s="201">
        <f t="shared" si="86"/>
        <v>2</v>
      </c>
      <c r="BC241" s="201">
        <f t="shared" si="86"/>
        <v>2</v>
      </c>
      <c r="BD241" s="200" t="str">
        <f>IF(ISBLANK(BD240),"①",CHAR(CODE(BD240)+1))</f>
        <v>⑤</v>
      </c>
      <c r="BG241" s="228" t="str">
        <f t="shared" ca="1" si="61"/>
        <v/>
      </c>
      <c r="BH241" s="513" t="str">
        <f t="shared" ca="1" si="62"/>
        <v/>
      </c>
      <c r="BI241" s="513" t="str">
        <f t="shared" ca="1" si="63"/>
        <v/>
      </c>
      <c r="BJ241" s="513" t="str">
        <f t="shared" ca="1" si="64"/>
        <v/>
      </c>
      <c r="BK241" s="513" t="str">
        <f t="shared" ca="1" si="65"/>
        <v/>
      </c>
      <c r="BL241" s="229" t="str">
        <f t="shared" ca="1" si="66"/>
        <v/>
      </c>
    </row>
    <row r="242" spans="1:64" ht="15" customHeight="1">
      <c r="A242" s="519"/>
      <c r="B242" s="519"/>
      <c r="C242" s="519"/>
      <c r="D242" s="519"/>
      <c r="E242" s="519"/>
      <c r="F242" s="519" t="s">
        <v>719</v>
      </c>
      <c r="G242" s="519"/>
      <c r="H242" s="519"/>
      <c r="I242" s="519"/>
      <c r="J242" s="519"/>
      <c r="K242" s="519"/>
      <c r="L242" s="519"/>
      <c r="M242" s="519"/>
      <c r="N242" s="519"/>
      <c r="O242" s="519"/>
      <c r="P242" s="519"/>
      <c r="Q242" s="519"/>
      <c r="R242" s="519"/>
      <c r="S242" s="519"/>
      <c r="T242" s="519"/>
      <c r="U242" s="519"/>
      <c r="V242" s="519"/>
      <c r="W242" s="519"/>
      <c r="X242" s="519"/>
      <c r="Y242" s="519"/>
      <c r="Z242" s="519"/>
      <c r="AA242" s="519"/>
      <c r="AB242" s="519"/>
      <c r="AC242" s="519"/>
      <c r="AD242" s="519"/>
      <c r="AE242" s="60"/>
      <c r="AF242" s="60"/>
      <c r="AG242" s="60"/>
      <c r="AH242" s="60"/>
      <c r="AI242" s="60"/>
      <c r="AJ242" s="60"/>
      <c r="AK242" s="60"/>
      <c r="AL242" s="60"/>
      <c r="AM242" s="60"/>
      <c r="AN242" s="60"/>
      <c r="AO242" s="60"/>
      <c r="AP242" s="60"/>
      <c r="AQ242" s="60"/>
      <c r="AR242" s="60"/>
      <c r="AS242" s="60"/>
      <c r="AT242" s="60"/>
      <c r="AU242" s="60"/>
      <c r="AV242" s="60"/>
      <c r="AW242" s="60"/>
      <c r="AX242" s="60"/>
      <c r="AY242" s="520"/>
      <c r="AZ242" s="21"/>
      <c r="BA242" s="201">
        <f t="shared" ref="BA242:BD243" si="87">BA241</f>
        <v>6</v>
      </c>
      <c r="BB242" s="201">
        <f t="shared" si="87"/>
        <v>2</v>
      </c>
      <c r="BC242" s="201">
        <f t="shared" si="87"/>
        <v>2</v>
      </c>
      <c r="BD242" s="201" t="str">
        <f t="shared" si="87"/>
        <v>⑤</v>
      </c>
      <c r="BG242" s="228" t="str">
        <f t="shared" ca="1" si="61"/>
        <v/>
      </c>
      <c r="BH242" s="513" t="str">
        <f t="shared" ca="1" si="62"/>
        <v/>
      </c>
      <c r="BI242" s="513" t="str">
        <f t="shared" ca="1" si="63"/>
        <v/>
      </c>
      <c r="BJ242" s="513" t="str">
        <f t="shared" ca="1" si="64"/>
        <v/>
      </c>
      <c r="BK242" s="513" t="str">
        <f t="shared" ca="1" si="65"/>
        <v/>
      </c>
      <c r="BL242" s="229" t="str">
        <f t="shared" ca="1" si="66"/>
        <v/>
      </c>
    </row>
    <row r="243" spans="1:64" s="22" customFormat="1" ht="15" customHeight="1">
      <c r="A243" s="519"/>
      <c r="B243" s="519"/>
      <c r="C243" s="519"/>
      <c r="D243" s="519"/>
      <c r="E243" s="519"/>
      <c r="F243" s="519" t="s">
        <v>720</v>
      </c>
      <c r="G243" s="519"/>
      <c r="H243" s="519"/>
      <c r="I243" s="519"/>
      <c r="J243" s="519"/>
      <c r="K243" s="519"/>
      <c r="L243" s="519"/>
      <c r="M243" s="519"/>
      <c r="N243" s="519"/>
      <c r="O243" s="519"/>
      <c r="P243" s="519"/>
      <c r="Q243" s="519"/>
      <c r="R243" s="519"/>
      <c r="S243" s="519"/>
      <c r="T243" s="519"/>
      <c r="U243" s="519"/>
      <c r="V243" s="519"/>
      <c r="W243" s="519"/>
      <c r="X243" s="519"/>
      <c r="Y243" s="519"/>
      <c r="Z243" s="519"/>
      <c r="AA243" s="519"/>
      <c r="AB243" s="519"/>
      <c r="AC243" s="519"/>
      <c r="AD243" s="519"/>
      <c r="AE243" s="60"/>
      <c r="AF243" s="60"/>
      <c r="AG243" s="60"/>
      <c r="AH243" s="60"/>
      <c r="AI243" s="60"/>
      <c r="AJ243" s="60"/>
      <c r="AK243" s="60"/>
      <c r="AL243" s="60"/>
      <c r="AM243" s="60"/>
      <c r="AN243" s="60"/>
      <c r="AO243" s="60"/>
      <c r="AP243" s="60"/>
      <c r="AQ243" s="60"/>
      <c r="AR243" s="60"/>
      <c r="AS243" s="60"/>
      <c r="AT243" s="60"/>
      <c r="AU243" s="60"/>
      <c r="AV243" s="60"/>
      <c r="AW243" s="60"/>
      <c r="AX243" s="60"/>
      <c r="AY243" s="520"/>
      <c r="AZ243" s="21"/>
      <c r="BA243" s="201">
        <f t="shared" si="87"/>
        <v>6</v>
      </c>
      <c r="BB243" s="201">
        <f t="shared" si="87"/>
        <v>2</v>
      </c>
      <c r="BC243" s="201">
        <f t="shared" si="87"/>
        <v>2</v>
      </c>
      <c r="BD243" s="201" t="str">
        <f t="shared" si="87"/>
        <v>⑤</v>
      </c>
      <c r="BE243" s="17"/>
      <c r="BF243" s="17"/>
      <c r="BG243" s="228" t="str">
        <f t="shared" ca="1" si="61"/>
        <v/>
      </c>
      <c r="BH243" s="513" t="str">
        <f t="shared" ca="1" si="62"/>
        <v/>
      </c>
      <c r="BI243" s="513" t="str">
        <f t="shared" ca="1" si="63"/>
        <v/>
      </c>
      <c r="BJ243" s="513" t="str">
        <f t="shared" ca="1" si="64"/>
        <v/>
      </c>
      <c r="BK243" s="513" t="str">
        <f t="shared" ca="1" si="65"/>
        <v/>
      </c>
      <c r="BL243" s="229" t="str">
        <f t="shared" ca="1" si="66"/>
        <v/>
      </c>
    </row>
    <row r="244" spans="1:64" ht="15" customHeight="1">
      <c r="A244" s="690" t="str">
        <f>$BD244&amp;"."</f>
        <v>⑥.</v>
      </c>
      <c r="B244" s="691"/>
      <c r="C244" s="691"/>
      <c r="D244" s="691"/>
      <c r="E244" s="691"/>
      <c r="F244" s="295" t="s">
        <v>674</v>
      </c>
      <c r="G244" s="39"/>
      <c r="H244" s="39"/>
      <c r="I244" s="39"/>
      <c r="J244" s="39"/>
      <c r="K244" s="39"/>
      <c r="L244" s="39"/>
      <c r="M244" s="295"/>
      <c r="N244" s="295"/>
      <c r="O244" s="295"/>
      <c r="P244" s="295"/>
      <c r="Q244" s="295"/>
      <c r="R244" s="295"/>
      <c r="S244" s="295"/>
      <c r="T244" s="295"/>
      <c r="U244" s="295"/>
      <c r="V244" s="295"/>
      <c r="W244" s="295"/>
      <c r="X244" s="295"/>
      <c r="Y244" s="295"/>
      <c r="Z244" s="295"/>
      <c r="AA244" s="295"/>
      <c r="AB244" s="295"/>
      <c r="AC244" s="295"/>
      <c r="AD244" s="295"/>
      <c r="AE244" s="295"/>
      <c r="AF244" s="295"/>
      <c r="AG244" s="295"/>
      <c r="AH244" s="295"/>
      <c r="AI244" s="295"/>
      <c r="AJ244" s="295"/>
      <c r="AK244" s="295"/>
      <c r="AL244" s="295"/>
      <c r="AM244" s="295"/>
      <c r="AN244" s="295"/>
      <c r="AO244" s="295"/>
      <c r="AP244" s="295"/>
      <c r="AQ244" s="295"/>
      <c r="AR244" s="295"/>
      <c r="AS244" s="295"/>
      <c r="AT244" s="295"/>
      <c r="AU244" s="295"/>
      <c r="AV244" s="295"/>
      <c r="AW244" s="295"/>
      <c r="AX244" s="295"/>
      <c r="AY244" s="116"/>
      <c r="AZ244" s="23"/>
      <c r="BA244" s="201">
        <f t="shared" ref="BA244:BC245" si="88">BA243</f>
        <v>6</v>
      </c>
      <c r="BB244" s="201">
        <f t="shared" si="88"/>
        <v>2</v>
      </c>
      <c r="BC244" s="201">
        <f t="shared" si="88"/>
        <v>2</v>
      </c>
      <c r="BD244" s="200" t="str">
        <f>IF(ISBLANK(BD243),"①",CHAR(CODE(BD243)+1))</f>
        <v>⑥</v>
      </c>
      <c r="BG244" s="228" t="str">
        <f t="shared" ca="1" si="61"/>
        <v/>
      </c>
      <c r="BH244" s="513" t="str">
        <f t="shared" ca="1" si="62"/>
        <v/>
      </c>
      <c r="BI244" s="513" t="str">
        <f t="shared" ca="1" si="63"/>
        <v/>
      </c>
      <c r="BJ244" s="513" t="str">
        <f t="shared" ca="1" si="64"/>
        <v/>
      </c>
      <c r="BK244" s="513" t="str">
        <f t="shared" ca="1" si="65"/>
        <v/>
      </c>
      <c r="BL244" s="229" t="str">
        <f t="shared" ca="1" si="66"/>
        <v/>
      </c>
    </row>
    <row r="245" spans="1:64" ht="15" customHeight="1">
      <c r="A245" s="519"/>
      <c r="B245" s="519"/>
      <c r="C245" s="519"/>
      <c r="D245" s="519"/>
      <c r="E245" s="519"/>
      <c r="F245" s="519" t="s">
        <v>675</v>
      </c>
      <c r="G245" s="519"/>
      <c r="H245" s="519"/>
      <c r="I245" s="519"/>
      <c r="J245" s="519"/>
      <c r="K245" s="519"/>
      <c r="L245" s="519"/>
      <c r="M245" s="519"/>
      <c r="N245" s="519"/>
      <c r="O245" s="519"/>
      <c r="P245" s="519"/>
      <c r="Q245" s="519"/>
      <c r="R245" s="519"/>
      <c r="S245" s="519"/>
      <c r="T245" s="519"/>
      <c r="U245" s="519"/>
      <c r="V245" s="519"/>
      <c r="W245" s="519"/>
      <c r="X245" s="519"/>
      <c r="Y245" s="519"/>
      <c r="Z245" s="519"/>
      <c r="AA245" s="519"/>
      <c r="AB245" s="519"/>
      <c r="AC245" s="519"/>
      <c r="AD245" s="519"/>
      <c r="AE245" s="60"/>
      <c r="AF245" s="60"/>
      <c r="AG245" s="60"/>
      <c r="AH245" s="60"/>
      <c r="AI245" s="60"/>
      <c r="AJ245" s="60"/>
      <c r="AK245" s="60"/>
      <c r="AL245" s="60"/>
      <c r="AM245" s="60"/>
      <c r="AN245" s="60"/>
      <c r="AO245" s="60"/>
      <c r="AP245" s="60"/>
      <c r="AQ245" s="60"/>
      <c r="AR245" s="60"/>
      <c r="AS245" s="60"/>
      <c r="AT245" s="60"/>
      <c r="AU245" s="60"/>
      <c r="AV245" s="60"/>
      <c r="AW245" s="60"/>
      <c r="AX245" s="60"/>
      <c r="AY245" s="520"/>
      <c r="AZ245" s="21"/>
      <c r="BA245" s="201">
        <f t="shared" si="88"/>
        <v>6</v>
      </c>
      <c r="BB245" s="201">
        <f t="shared" si="88"/>
        <v>2</v>
      </c>
      <c r="BC245" s="201">
        <f t="shared" si="88"/>
        <v>2</v>
      </c>
      <c r="BD245" s="201" t="str">
        <f>BD244</f>
        <v>⑥</v>
      </c>
      <c r="BG245" s="228" t="str">
        <f t="shared" ca="1" si="61"/>
        <v/>
      </c>
      <c r="BH245" s="513" t="str">
        <f t="shared" ca="1" si="62"/>
        <v/>
      </c>
      <c r="BI245" s="513" t="str">
        <f t="shared" ca="1" si="63"/>
        <v/>
      </c>
      <c r="BJ245" s="513" t="str">
        <f t="shared" ca="1" si="64"/>
        <v/>
      </c>
      <c r="BK245" s="513" t="str">
        <f t="shared" ca="1" si="65"/>
        <v/>
      </c>
      <c r="BL245" s="229" t="str">
        <f t="shared" ca="1" si="66"/>
        <v/>
      </c>
    </row>
    <row r="246" spans="1:64" ht="15" customHeight="1">
      <c r="A246" s="692" t="str">
        <f>BA246&amp;"."&amp;BB246</f>
        <v>6.3</v>
      </c>
      <c r="B246" s="693"/>
      <c r="C246" s="693"/>
      <c r="D246" s="39" t="s">
        <v>776</v>
      </c>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102"/>
      <c r="AE246" s="102"/>
      <c r="AF246" s="102"/>
      <c r="AG246" s="102"/>
      <c r="AH246" s="102"/>
      <c r="AI246" s="102"/>
      <c r="AJ246" s="102"/>
      <c r="AK246" s="102"/>
      <c r="AL246" s="102"/>
      <c r="AM246" s="102"/>
      <c r="AN246" s="102"/>
      <c r="AO246" s="102"/>
      <c r="AP246" s="102"/>
      <c r="AQ246" s="102"/>
      <c r="AR246" s="102"/>
      <c r="AS246" s="102"/>
      <c r="AT246" s="102"/>
      <c r="AU246" s="102"/>
      <c r="AV246" s="102"/>
      <c r="AW246" s="102"/>
      <c r="AX246" s="17"/>
      <c r="AY246" s="47"/>
      <c r="AZ246" s="21"/>
      <c r="BA246" s="32">
        <f>BA245</f>
        <v>6</v>
      </c>
      <c r="BB246" s="195">
        <f>BB245+1</f>
        <v>3</v>
      </c>
      <c r="BC246" s="32"/>
      <c r="BD246" s="32"/>
      <c r="BG246" s="228" t="str">
        <f t="shared" ref="BG246:BG248" ca="1" si="89">IF($BA246&lt;&gt;"",IF(MID(_xlfn.FORMULATEXT($BA246),SEARCH("[",_xlfn.FORMULATEXT($BA246))+1,SEARCH("]",_xlfn.FORMULATEXT($BA246))-(SEARCH("[",_xlfn.FORMULATEXT($BA246))+1))="-1","",1),"")</f>
        <v/>
      </c>
      <c r="BH246" s="513" t="str">
        <f t="shared" ref="BH246:BH248" ca="1" si="90">IF($BB246&lt;&gt;"",IF(MID(_xlfn.FORMULATEXT($BB246),SEARCH("[",_xlfn.FORMULATEXT($BB246))+1,SEARCH("]",_xlfn.FORMULATEXT($BB246))-(SEARCH("[",_xlfn.FORMULATEXT($BB246))+1))="-1","",1),"")</f>
        <v/>
      </c>
      <c r="BI246" s="513" t="str">
        <f t="shared" ref="BI246:BI248" ca="1" si="91">IF($BC246&lt;&gt;"",IF(MID(_xlfn.FORMULATEXT($BC246),SEARCH("[",_xlfn.FORMULATEXT($BC246))+1,SEARCH("]",_xlfn.FORMULATEXT($BC246))-(SEARCH("[",_xlfn.FORMULATEXT($BC246))+1))="-1","",1),"")</f>
        <v/>
      </c>
      <c r="BJ246" s="513" t="str">
        <f t="shared" ref="BJ246:BJ248" ca="1" si="92">IF($BD246&lt;&gt;"",IF(MID(_xlfn.FORMULATEXT($BD246),SEARCH("[",_xlfn.FORMULATEXT($BD246))+1,SEARCH("]",_xlfn.FORMULATEXT($BD246))-(SEARCH("[",_xlfn.FORMULATEXT($BD246))+1))="-1","",1),"")</f>
        <v/>
      </c>
      <c r="BK246" s="513" t="str">
        <f t="shared" ref="BK246:BK248" ca="1" si="93">IF($BE246&lt;&gt;"",IF(MID(_xlfn.FORMULATEXT($BE246),SEARCH("[",_xlfn.FORMULATEXT($BE246))+1,SEARCH("]",_xlfn.FORMULATEXT($BE246))-(SEARCH("[",_xlfn.FORMULATEXT($BE246))+1))="-1","",1),"")</f>
        <v/>
      </c>
      <c r="BL246" s="229" t="str">
        <f t="shared" ref="BL246:BL248" ca="1" si="94">IF($BF246&lt;&gt;"",IF(MID(_xlfn.FORMULATEXT($BF246),SEARCH("[",_xlfn.FORMULATEXT($BF246))+1,SEARCH("]",_xlfn.FORMULATEXT($BF246))-(SEARCH("[",_xlfn.FORMULATEXT($BF246))+1))="-1","",1),"")</f>
        <v/>
      </c>
    </row>
    <row r="247" spans="1:64" s="22" customFormat="1" ht="15" customHeight="1">
      <c r="A247" s="28"/>
      <c r="B247" s="28"/>
      <c r="C247" s="28"/>
      <c r="D247" s="28" t="s">
        <v>754</v>
      </c>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18"/>
      <c r="AW247" s="28"/>
      <c r="AY247" s="29"/>
      <c r="AZ247" s="32"/>
      <c r="BA247" s="32">
        <f t="shared" ref="BA247:BA248" si="95">BA246</f>
        <v>6</v>
      </c>
      <c r="BB247" s="32">
        <f t="shared" ref="BB247:BB248" si="96">BB246</f>
        <v>3</v>
      </c>
      <c r="BG247" s="228" t="str">
        <f t="shared" ca="1" si="89"/>
        <v/>
      </c>
      <c r="BH247" s="513" t="str">
        <f t="shared" ca="1" si="90"/>
        <v/>
      </c>
      <c r="BI247" s="513" t="str">
        <f t="shared" ca="1" si="91"/>
        <v/>
      </c>
      <c r="BJ247" s="513" t="str">
        <f t="shared" ca="1" si="92"/>
        <v/>
      </c>
      <c r="BK247" s="513" t="str">
        <f t="shared" ca="1" si="93"/>
        <v/>
      </c>
      <c r="BL247" s="229" t="str">
        <f t="shared" ca="1" si="94"/>
        <v/>
      </c>
    </row>
    <row r="248" spans="1:64" ht="15" customHeight="1">
      <c r="A248" s="28"/>
      <c r="B248" s="28"/>
      <c r="C248" s="28"/>
      <c r="D248" s="28" t="s">
        <v>755</v>
      </c>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9"/>
      <c r="BA248" s="32">
        <f t="shared" si="95"/>
        <v>6</v>
      </c>
      <c r="BB248" s="32">
        <f t="shared" si="96"/>
        <v>3</v>
      </c>
      <c r="BC248" s="22"/>
      <c r="BD248" s="22"/>
      <c r="BE248" s="22"/>
      <c r="BF248" s="22"/>
      <c r="BG248" s="228" t="str">
        <f t="shared" ca="1" si="89"/>
        <v/>
      </c>
      <c r="BH248" s="513" t="str">
        <f t="shared" ca="1" si="90"/>
        <v/>
      </c>
      <c r="BI248" s="513" t="str">
        <f t="shared" ca="1" si="91"/>
        <v/>
      </c>
      <c r="BJ248" s="513" t="str">
        <f t="shared" ca="1" si="92"/>
        <v/>
      </c>
      <c r="BK248" s="513" t="str">
        <f t="shared" ca="1" si="93"/>
        <v/>
      </c>
      <c r="BL248" s="229" t="str">
        <f t="shared" ca="1" si="94"/>
        <v/>
      </c>
    </row>
    <row r="249" spans="1:64" ht="15" customHeight="1">
      <c r="A249" s="692" t="str">
        <f>$BA249&amp;"."&amp;$BB249&amp;"."&amp;$BC249&amp;"."</f>
        <v>6.3.1.</v>
      </c>
      <c r="B249" s="693"/>
      <c r="C249" s="693"/>
      <c r="D249" s="693"/>
      <c r="E249" s="39" t="s">
        <v>756</v>
      </c>
      <c r="G249" s="39"/>
      <c r="H249" s="39"/>
      <c r="I249" s="39"/>
      <c r="J249" s="39"/>
      <c r="K249" s="39"/>
      <c r="L249" s="39"/>
      <c r="M249" s="39"/>
      <c r="N249" s="39"/>
      <c r="O249" s="39"/>
      <c r="P249" s="39"/>
      <c r="Q249" s="39"/>
      <c r="R249" s="39"/>
      <c r="T249" s="39"/>
      <c r="U249" s="39"/>
      <c r="V249" s="39"/>
      <c r="W249" s="39"/>
      <c r="X249" s="39"/>
      <c r="Y249" s="39"/>
      <c r="Z249" s="39"/>
      <c r="AB249" s="39"/>
      <c r="AC249" s="39"/>
      <c r="AD249" s="102"/>
      <c r="AE249" s="102"/>
      <c r="AF249" s="102"/>
      <c r="AG249" s="102"/>
      <c r="AH249" s="102"/>
      <c r="AI249" s="102"/>
      <c r="AJ249" s="102"/>
      <c r="AK249" s="102"/>
      <c r="AL249" s="102"/>
      <c r="AM249" s="102"/>
      <c r="AN249" s="102"/>
      <c r="AO249" s="102"/>
      <c r="AP249" s="102"/>
      <c r="AQ249" s="102"/>
      <c r="AR249" s="102"/>
      <c r="AS249" s="102"/>
      <c r="AT249" s="102"/>
      <c r="AU249" s="102"/>
      <c r="AV249" s="102"/>
      <c r="AW249" s="102"/>
      <c r="AX249" s="17"/>
      <c r="AY249" s="47"/>
      <c r="AZ249" s="21"/>
      <c r="BA249" s="201">
        <f>BA248</f>
        <v>6</v>
      </c>
      <c r="BB249" s="32">
        <f>BB248</f>
        <v>3</v>
      </c>
      <c r="BC249" s="195">
        <f>BC248+1</f>
        <v>1</v>
      </c>
      <c r="BD249" s="32"/>
      <c r="BG249" s="228" t="str">
        <f ca="1">IF($BA249&lt;&gt;"",IF(MID(_xlfn.FORMULATEXT($BA249),SEARCH("[",_xlfn.FORMULATEXT($BA249))+1,SEARCH("]",_xlfn.FORMULATEXT($BA249))-(SEARCH("[",_xlfn.FORMULATEXT($BA249))+1))="-1","",1),"")</f>
        <v/>
      </c>
      <c r="BH249" s="513" t="str">
        <f ca="1">IF($BB249&lt;&gt;"",IF(MID(_xlfn.FORMULATEXT($BB249),SEARCH("[",_xlfn.FORMULATEXT($BB249))+1,SEARCH("]",_xlfn.FORMULATEXT($BB249))-(SEARCH("[",_xlfn.FORMULATEXT($BB249))+1))="-1","",1),"")</f>
        <v/>
      </c>
      <c r="BI249" s="513" t="str">
        <f ca="1">IF($BC249&lt;&gt;"",IF(MID(_xlfn.FORMULATEXT($BC249),SEARCH("[",_xlfn.FORMULATEXT($BC249))+1,SEARCH("]",_xlfn.FORMULATEXT($BC249))-(SEARCH("[",_xlfn.FORMULATEXT($BC249))+1))="-1","",1),"")</f>
        <v/>
      </c>
      <c r="BJ249" s="513" t="str">
        <f ca="1">IF($BD249&lt;&gt;"",IF(MID(_xlfn.FORMULATEXT($BD249),SEARCH("[",_xlfn.FORMULATEXT($BD249))+1,SEARCH("]",_xlfn.FORMULATEXT($BD249))-(SEARCH("[",_xlfn.FORMULATEXT($BD249))+1))="-1","",1),"")</f>
        <v/>
      </c>
      <c r="BK249" s="513" t="str">
        <f ca="1">IF($BE249&lt;&gt;"",IF(MID(_xlfn.FORMULATEXT($BE249),SEARCH("[",_xlfn.FORMULATEXT($BE249))+1,SEARCH("]",_xlfn.FORMULATEXT($BE249))-(SEARCH("[",_xlfn.FORMULATEXT($BE249))+1))="-1","",1),"")</f>
        <v/>
      </c>
      <c r="BL249" s="229" t="str">
        <f ca="1">IF($BF249&lt;&gt;"",IF(MID(_xlfn.FORMULATEXT($BF249),SEARCH("[",_xlfn.FORMULATEXT($BF249))+1,SEARCH("]",_xlfn.FORMULATEXT($BF249))-(SEARCH("[",_xlfn.FORMULATEXT($BF249))+1))="-1","",1),"")</f>
        <v/>
      </c>
    </row>
    <row r="250" spans="1:64" ht="15" customHeight="1">
      <c r="A250" s="28"/>
      <c r="B250" s="28"/>
      <c r="C250" s="28"/>
      <c r="D250" s="28"/>
      <c r="E250" s="28" t="s">
        <v>757</v>
      </c>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9"/>
      <c r="BA250" s="201">
        <f t="shared" ref="BA250:BA254" si="97">BA249</f>
        <v>6</v>
      </c>
      <c r="BB250" s="201">
        <f t="shared" ref="BB250:BB254" si="98">BB249</f>
        <v>3</v>
      </c>
      <c r="BC250" s="201">
        <f t="shared" ref="BC250:BC254" si="99">BC249</f>
        <v>1</v>
      </c>
      <c r="BD250" s="22"/>
      <c r="BE250" s="22"/>
      <c r="BF250" s="22"/>
      <c r="BG250" s="228" t="str">
        <f t="shared" ref="BG250:BG322" ca="1" si="100">IF($BA250&lt;&gt;"",IF(MID(_xlfn.FORMULATEXT($BA250),SEARCH("[",_xlfn.FORMULATEXT($BA250))+1,SEARCH("]",_xlfn.FORMULATEXT($BA250))-(SEARCH("[",_xlfn.FORMULATEXT($BA250))+1))="-1","",1),"")</f>
        <v/>
      </c>
      <c r="BH250" s="513" t="str">
        <f t="shared" ref="BH250:BH322" ca="1" si="101">IF($BB250&lt;&gt;"",IF(MID(_xlfn.FORMULATEXT($BB250),SEARCH("[",_xlfn.FORMULATEXT($BB250))+1,SEARCH("]",_xlfn.FORMULATEXT($BB250))-(SEARCH("[",_xlfn.FORMULATEXT($BB250))+1))="-1","",1),"")</f>
        <v/>
      </c>
      <c r="BI250" s="513" t="str">
        <f t="shared" ref="BI250:BI322" ca="1" si="102">IF($BC250&lt;&gt;"",IF(MID(_xlfn.FORMULATEXT($BC250),SEARCH("[",_xlfn.FORMULATEXT($BC250))+1,SEARCH("]",_xlfn.FORMULATEXT($BC250))-(SEARCH("[",_xlfn.FORMULATEXT($BC250))+1))="-1","",1),"")</f>
        <v/>
      </c>
      <c r="BJ250" s="513" t="str">
        <f t="shared" ref="BJ250:BJ322" ca="1" si="103">IF($BD250&lt;&gt;"",IF(MID(_xlfn.FORMULATEXT($BD250),SEARCH("[",_xlfn.FORMULATEXT($BD250))+1,SEARCH("]",_xlfn.FORMULATEXT($BD250))-(SEARCH("[",_xlfn.FORMULATEXT($BD250))+1))="-1","",1),"")</f>
        <v/>
      </c>
      <c r="BK250" s="513" t="str">
        <f t="shared" ref="BK250:BK322" ca="1" si="104">IF($BE250&lt;&gt;"",IF(MID(_xlfn.FORMULATEXT($BE250),SEARCH("[",_xlfn.FORMULATEXT($BE250))+1,SEARCH("]",_xlfn.FORMULATEXT($BE250))-(SEARCH("[",_xlfn.FORMULATEXT($BE250))+1))="-1","",1),"")</f>
        <v/>
      </c>
      <c r="BL250" s="229" t="str">
        <f t="shared" ref="BL250:BL322" ca="1" si="105">IF($BF250&lt;&gt;"",IF(MID(_xlfn.FORMULATEXT($BF250),SEARCH("[",_xlfn.FORMULATEXT($BF250))+1,SEARCH("]",_xlfn.FORMULATEXT($BF250))-(SEARCH("[",_xlfn.FORMULATEXT($BF250))+1))="-1","",1),"")</f>
        <v/>
      </c>
    </row>
    <row r="251" spans="1:64" ht="15" customHeight="1">
      <c r="A251" s="28"/>
      <c r="B251" s="28"/>
      <c r="C251" s="28"/>
      <c r="D251" s="28"/>
      <c r="E251" s="28"/>
      <c r="F251" s="560" t="s">
        <v>763</v>
      </c>
      <c r="G251" s="561"/>
      <c r="H251" s="561"/>
      <c r="I251" s="561"/>
      <c r="J251" s="561"/>
      <c r="K251" s="561"/>
      <c r="L251" s="561"/>
      <c r="M251" s="562"/>
      <c r="N251" s="563" t="s">
        <v>765</v>
      </c>
      <c r="O251" s="561"/>
      <c r="P251" s="561"/>
      <c r="Q251" s="561"/>
      <c r="R251" s="561"/>
      <c r="S251" s="562"/>
      <c r="T251" s="563" t="s">
        <v>764</v>
      </c>
      <c r="U251" s="561"/>
      <c r="V251" s="561"/>
      <c r="W251" s="561"/>
      <c r="X251" s="561"/>
      <c r="Y251" s="561"/>
      <c r="Z251" s="564"/>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9"/>
      <c r="BA251" s="201">
        <f t="shared" si="97"/>
        <v>6</v>
      </c>
      <c r="BB251" s="201">
        <f t="shared" si="98"/>
        <v>3</v>
      </c>
      <c r="BC251" s="201">
        <f t="shared" si="99"/>
        <v>1</v>
      </c>
      <c r="BD251" s="22"/>
      <c r="BE251" s="22"/>
      <c r="BF251" s="22"/>
      <c r="BG251" s="228" t="str">
        <f t="shared" ca="1" si="100"/>
        <v/>
      </c>
      <c r="BH251" s="513" t="str">
        <f t="shared" ca="1" si="101"/>
        <v/>
      </c>
      <c r="BI251" s="513" t="str">
        <f t="shared" ca="1" si="102"/>
        <v/>
      </c>
      <c r="BJ251" s="513" t="str">
        <f t="shared" ca="1" si="103"/>
        <v/>
      </c>
      <c r="BK251" s="513" t="str">
        <f t="shared" ca="1" si="104"/>
        <v/>
      </c>
      <c r="BL251" s="229" t="str">
        <f t="shared" ca="1" si="105"/>
        <v/>
      </c>
    </row>
    <row r="252" spans="1:64" ht="15" customHeight="1">
      <c r="A252" s="28"/>
      <c r="B252" s="28"/>
      <c r="C252" s="28"/>
      <c r="D252" s="28"/>
      <c r="E252" s="28"/>
      <c r="F252" s="565" t="s">
        <v>758</v>
      </c>
      <c r="G252" s="558"/>
      <c r="H252" s="558"/>
      <c r="I252" s="558"/>
      <c r="J252" s="558"/>
      <c r="K252" s="558"/>
      <c r="L252" s="558"/>
      <c r="M252" s="559"/>
      <c r="N252" s="557" t="s">
        <v>766</v>
      </c>
      <c r="O252" s="558"/>
      <c r="P252" s="558"/>
      <c r="Q252" s="558"/>
      <c r="R252" s="558"/>
      <c r="S252" s="559"/>
      <c r="T252" s="557" t="s">
        <v>761</v>
      </c>
      <c r="U252" s="558"/>
      <c r="V252" s="558"/>
      <c r="W252" s="558"/>
      <c r="X252" s="558"/>
      <c r="Y252" s="558"/>
      <c r="Z252" s="566"/>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9"/>
      <c r="BA252" s="201">
        <f t="shared" si="97"/>
        <v>6</v>
      </c>
      <c r="BB252" s="201">
        <f t="shared" si="98"/>
        <v>3</v>
      </c>
      <c r="BC252" s="201">
        <f t="shared" si="99"/>
        <v>1</v>
      </c>
      <c r="BG252" s="228" t="str">
        <f t="shared" ca="1" si="100"/>
        <v/>
      </c>
      <c r="BH252" s="513" t="str">
        <f t="shared" ca="1" si="101"/>
        <v/>
      </c>
      <c r="BI252" s="513" t="str">
        <f t="shared" ca="1" si="102"/>
        <v/>
      </c>
      <c r="BJ252" s="513" t="str">
        <f t="shared" ca="1" si="103"/>
        <v/>
      </c>
      <c r="BK252" s="513" t="str">
        <f t="shared" ca="1" si="104"/>
        <v/>
      </c>
      <c r="BL252" s="229" t="str">
        <f t="shared" ca="1" si="105"/>
        <v/>
      </c>
    </row>
    <row r="253" spans="1:64" ht="15" customHeight="1">
      <c r="A253" s="28"/>
      <c r="B253" s="28"/>
      <c r="C253" s="28"/>
      <c r="D253" s="28"/>
      <c r="E253" s="28"/>
      <c r="F253" s="565" t="s">
        <v>759</v>
      </c>
      <c r="G253" s="558"/>
      <c r="H253" s="558"/>
      <c r="I253" s="558"/>
      <c r="J253" s="558"/>
      <c r="K253" s="558"/>
      <c r="L253" s="558"/>
      <c r="M253" s="559"/>
      <c r="N253" s="557" t="s">
        <v>766</v>
      </c>
      <c r="O253" s="558"/>
      <c r="P253" s="558"/>
      <c r="Q253" s="558"/>
      <c r="R253" s="558"/>
      <c r="S253" s="559"/>
      <c r="T253" s="557" t="s">
        <v>762</v>
      </c>
      <c r="U253" s="558"/>
      <c r="V253" s="558"/>
      <c r="W253" s="558"/>
      <c r="X253" s="558"/>
      <c r="Y253" s="558"/>
      <c r="Z253" s="566"/>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9"/>
      <c r="BA253" s="201">
        <f t="shared" si="97"/>
        <v>6</v>
      </c>
      <c r="BB253" s="201">
        <f t="shared" si="98"/>
        <v>3</v>
      </c>
      <c r="BC253" s="201">
        <f t="shared" si="99"/>
        <v>1</v>
      </c>
      <c r="BG253" s="228" t="str">
        <f t="shared" ca="1" si="100"/>
        <v/>
      </c>
      <c r="BH253" s="513" t="str">
        <f t="shared" ca="1" si="101"/>
        <v/>
      </c>
      <c r="BI253" s="513" t="str">
        <f t="shared" ca="1" si="102"/>
        <v/>
      </c>
      <c r="BJ253" s="513" t="str">
        <f t="shared" ca="1" si="103"/>
        <v/>
      </c>
      <c r="BK253" s="513" t="str">
        <f t="shared" ca="1" si="104"/>
        <v/>
      </c>
      <c r="BL253" s="229" t="str">
        <f t="shared" ca="1" si="105"/>
        <v/>
      </c>
    </row>
    <row r="254" spans="1:64" ht="15" customHeight="1">
      <c r="A254" s="28"/>
      <c r="B254" s="28"/>
      <c r="C254" s="28"/>
      <c r="D254" s="28"/>
      <c r="E254" s="28"/>
      <c r="F254" s="567" t="s">
        <v>760</v>
      </c>
      <c r="G254" s="568"/>
      <c r="H254" s="568"/>
      <c r="I254" s="568"/>
      <c r="J254" s="568"/>
      <c r="K254" s="568"/>
      <c r="L254" s="568"/>
      <c r="M254" s="569"/>
      <c r="N254" s="570" t="s">
        <v>766</v>
      </c>
      <c r="O254" s="568"/>
      <c r="P254" s="568"/>
      <c r="Q254" s="568"/>
      <c r="R254" s="568"/>
      <c r="S254" s="569"/>
      <c r="T254" s="570" t="s">
        <v>752</v>
      </c>
      <c r="U254" s="568"/>
      <c r="V254" s="568"/>
      <c r="W254" s="568"/>
      <c r="X254" s="568"/>
      <c r="Y254" s="568"/>
      <c r="Z254" s="571"/>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9"/>
      <c r="BA254" s="201">
        <f t="shared" si="97"/>
        <v>6</v>
      </c>
      <c r="BB254" s="201">
        <f t="shared" si="98"/>
        <v>3</v>
      </c>
      <c r="BC254" s="201">
        <f t="shared" si="99"/>
        <v>1</v>
      </c>
      <c r="BG254" s="228" t="str">
        <f t="shared" ca="1" si="100"/>
        <v/>
      </c>
      <c r="BH254" s="513" t="str">
        <f t="shared" ca="1" si="101"/>
        <v/>
      </c>
      <c r="BI254" s="513" t="str">
        <f t="shared" ca="1" si="102"/>
        <v/>
      </c>
      <c r="BJ254" s="513" t="str">
        <f t="shared" ca="1" si="103"/>
        <v/>
      </c>
      <c r="BK254" s="513" t="str">
        <f t="shared" ca="1" si="104"/>
        <v/>
      </c>
      <c r="BL254" s="229" t="str">
        <f t="shared" ca="1" si="105"/>
        <v/>
      </c>
    </row>
    <row r="255" spans="1:64" ht="15" customHeight="1">
      <c r="A255" s="692" t="str">
        <f>$BA255&amp;"."&amp;$BB255&amp;"."&amp;$BC255&amp;"."</f>
        <v>6.3.2.</v>
      </c>
      <c r="B255" s="693"/>
      <c r="C255" s="693"/>
      <c r="D255" s="693"/>
      <c r="E255" s="39" t="s">
        <v>767</v>
      </c>
      <c r="G255" s="39"/>
      <c r="H255" s="39"/>
      <c r="I255" s="39"/>
      <c r="J255" s="39"/>
      <c r="K255" s="39"/>
      <c r="L255" s="39"/>
      <c r="M255" s="39"/>
      <c r="N255" s="39"/>
      <c r="O255" s="39"/>
      <c r="P255" s="39"/>
      <c r="Q255" s="39"/>
      <c r="R255" s="39"/>
      <c r="T255" s="39"/>
      <c r="U255" s="39"/>
      <c r="V255" s="39"/>
      <c r="W255" s="39"/>
      <c r="X255" s="39"/>
      <c r="Y255" s="39"/>
      <c r="Z255" s="39"/>
      <c r="AB255" s="39"/>
      <c r="AC255" s="39"/>
      <c r="AD255" s="102"/>
      <c r="AE255" s="102"/>
      <c r="AF255" s="102"/>
      <c r="AG255" s="102"/>
      <c r="AH255" s="102"/>
      <c r="AI255" s="102"/>
      <c r="AJ255" s="102"/>
      <c r="AK255" s="102"/>
      <c r="AL255" s="102"/>
      <c r="AM255" s="102"/>
      <c r="AN255" s="102"/>
      <c r="AO255" s="102"/>
      <c r="AP255" s="102"/>
      <c r="AQ255" s="102"/>
      <c r="AR255" s="102"/>
      <c r="AS255" s="102"/>
      <c r="AT255" s="102"/>
      <c r="AU255" s="102"/>
      <c r="AV255" s="102"/>
      <c r="AW255" s="102"/>
      <c r="AX255" s="17"/>
      <c r="AY255" s="47"/>
      <c r="AZ255" s="21"/>
      <c r="BA255" s="201">
        <f>BA254</f>
        <v>6</v>
      </c>
      <c r="BB255" s="32">
        <f>BB254</f>
        <v>3</v>
      </c>
      <c r="BC255" s="195">
        <f>BC254+1</f>
        <v>2</v>
      </c>
      <c r="BG255" s="228" t="str">
        <f t="shared" ca="1" si="100"/>
        <v/>
      </c>
      <c r="BH255" s="513" t="str">
        <f t="shared" ca="1" si="101"/>
        <v/>
      </c>
      <c r="BI255" s="513" t="str">
        <f t="shared" ca="1" si="102"/>
        <v/>
      </c>
      <c r="BJ255" s="513" t="str">
        <f t="shared" ca="1" si="103"/>
        <v/>
      </c>
      <c r="BK255" s="513" t="str">
        <f t="shared" ca="1" si="104"/>
        <v/>
      </c>
      <c r="BL255" s="229" t="str">
        <f t="shared" ca="1" si="105"/>
        <v/>
      </c>
    </row>
    <row r="256" spans="1:64" ht="15" customHeight="1">
      <c r="A256" s="28"/>
      <c r="B256" s="28"/>
      <c r="C256" s="28"/>
      <c r="D256" s="28"/>
      <c r="E256" s="28" t="s">
        <v>768</v>
      </c>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9"/>
      <c r="BA256" s="201">
        <f t="shared" ref="BA256:BA263" si="106">BA255</f>
        <v>6</v>
      </c>
      <c r="BB256" s="201">
        <f t="shared" ref="BB256:BB263" si="107">BB255</f>
        <v>3</v>
      </c>
      <c r="BC256" s="201">
        <f t="shared" ref="BC256:BC263" si="108">BC255</f>
        <v>2</v>
      </c>
      <c r="BG256" s="228" t="str">
        <f t="shared" ca="1" si="100"/>
        <v/>
      </c>
      <c r="BH256" s="513" t="str">
        <f t="shared" ca="1" si="101"/>
        <v/>
      </c>
      <c r="BI256" s="513" t="str">
        <f t="shared" ca="1" si="102"/>
        <v/>
      </c>
      <c r="BJ256" s="513" t="str">
        <f t="shared" ca="1" si="103"/>
        <v/>
      </c>
      <c r="BK256" s="513" t="str">
        <f t="shared" ca="1" si="104"/>
        <v/>
      </c>
      <c r="BL256" s="229" t="str">
        <f t="shared" ca="1" si="105"/>
        <v/>
      </c>
    </row>
    <row r="257" spans="1:64" ht="15" customHeight="1">
      <c r="A257" s="28"/>
      <c r="B257" s="28"/>
      <c r="C257" s="28"/>
      <c r="D257" s="28"/>
      <c r="E257" s="28" t="s">
        <v>769</v>
      </c>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9"/>
      <c r="BA257" s="201">
        <f t="shared" si="106"/>
        <v>6</v>
      </c>
      <c r="BB257" s="201">
        <f t="shared" si="107"/>
        <v>3</v>
      </c>
      <c r="BC257" s="201">
        <f t="shared" si="108"/>
        <v>2</v>
      </c>
      <c r="BG257" s="228" t="str">
        <f t="shared" ca="1" si="100"/>
        <v/>
      </c>
      <c r="BH257" s="513" t="str">
        <f t="shared" ca="1" si="101"/>
        <v/>
      </c>
      <c r="BI257" s="513" t="str">
        <f t="shared" ca="1" si="102"/>
        <v/>
      </c>
      <c r="BJ257" s="513" t="str">
        <f t="shared" ca="1" si="103"/>
        <v/>
      </c>
      <c r="BK257" s="513" t="str">
        <f t="shared" ca="1" si="104"/>
        <v/>
      </c>
      <c r="BL257" s="229" t="str">
        <f t="shared" ca="1" si="105"/>
        <v/>
      </c>
    </row>
    <row r="258" spans="1:64" ht="15" customHeight="1">
      <c r="A258" s="28"/>
      <c r="B258" s="28"/>
      <c r="C258" s="28"/>
      <c r="D258" s="28"/>
      <c r="E258" s="28"/>
      <c r="F258" s="560" t="s">
        <v>763</v>
      </c>
      <c r="G258" s="561"/>
      <c r="H258" s="561"/>
      <c r="I258" s="561"/>
      <c r="J258" s="561"/>
      <c r="K258" s="561"/>
      <c r="L258" s="561"/>
      <c r="M258" s="562"/>
      <c r="N258" s="563" t="s">
        <v>764</v>
      </c>
      <c r="O258" s="561"/>
      <c r="P258" s="561"/>
      <c r="Q258" s="561"/>
      <c r="R258" s="561"/>
      <c r="S258" s="562"/>
      <c r="T258" s="563" t="s">
        <v>770</v>
      </c>
      <c r="U258" s="561"/>
      <c r="V258" s="561"/>
      <c r="W258" s="561"/>
      <c r="X258" s="561"/>
      <c r="Y258" s="561"/>
      <c r="Z258" s="561"/>
      <c r="AA258" s="561"/>
      <c r="AB258" s="561"/>
      <c r="AC258" s="561"/>
      <c r="AD258" s="564"/>
      <c r="AE258" s="28"/>
      <c r="AF258" s="28"/>
      <c r="AG258" s="28"/>
      <c r="AH258" s="28"/>
      <c r="AI258" s="28"/>
      <c r="AJ258" s="28"/>
      <c r="AK258" s="28"/>
      <c r="AL258" s="28"/>
      <c r="AM258" s="28"/>
      <c r="AN258" s="28"/>
      <c r="AO258" s="28"/>
      <c r="AP258" s="28"/>
      <c r="AQ258" s="28"/>
      <c r="AR258" s="28"/>
      <c r="AS258" s="28"/>
      <c r="AT258" s="28"/>
      <c r="AU258" s="28"/>
      <c r="AV258" s="28"/>
      <c r="AW258" s="28"/>
      <c r="AX258" s="28"/>
      <c r="AY258" s="29"/>
      <c r="BA258" s="201">
        <f t="shared" si="106"/>
        <v>6</v>
      </c>
      <c r="BB258" s="201">
        <f t="shared" si="107"/>
        <v>3</v>
      </c>
      <c r="BC258" s="201">
        <f t="shared" si="108"/>
        <v>2</v>
      </c>
      <c r="BG258" s="228" t="str">
        <f t="shared" ca="1" si="100"/>
        <v/>
      </c>
      <c r="BH258" s="513" t="str">
        <f t="shared" ca="1" si="101"/>
        <v/>
      </c>
      <c r="BI258" s="513" t="str">
        <f t="shared" ca="1" si="102"/>
        <v/>
      </c>
      <c r="BJ258" s="513" t="str">
        <f t="shared" ca="1" si="103"/>
        <v/>
      </c>
      <c r="BK258" s="513" t="str">
        <f t="shared" ca="1" si="104"/>
        <v/>
      </c>
      <c r="BL258" s="229" t="str">
        <f t="shared" ca="1" si="105"/>
        <v/>
      </c>
    </row>
    <row r="259" spans="1:64" ht="15" customHeight="1">
      <c r="A259" s="28"/>
      <c r="B259" s="28"/>
      <c r="C259" s="28"/>
      <c r="D259" s="28"/>
      <c r="E259" s="28"/>
      <c r="F259" s="565" t="s">
        <v>758</v>
      </c>
      <c r="G259" s="558"/>
      <c r="H259" s="558"/>
      <c r="I259" s="558"/>
      <c r="J259" s="558"/>
      <c r="K259" s="558"/>
      <c r="L259" s="558"/>
      <c r="M259" s="559"/>
      <c r="N259" s="557" t="s">
        <v>761</v>
      </c>
      <c r="O259" s="558"/>
      <c r="P259" s="558"/>
      <c r="Q259" s="558"/>
      <c r="R259" s="558"/>
      <c r="S259" s="559"/>
      <c r="T259" s="557" t="s">
        <v>771</v>
      </c>
      <c r="U259" s="558"/>
      <c r="V259" s="558"/>
      <c r="W259" s="558"/>
      <c r="X259" s="558"/>
      <c r="Y259" s="558"/>
      <c r="Z259" s="558"/>
      <c r="AA259" s="558"/>
      <c r="AB259" s="558"/>
      <c r="AC259" s="558"/>
      <c r="AD259" s="566"/>
      <c r="AE259" s="28"/>
      <c r="AF259" s="28"/>
      <c r="AG259" s="28"/>
      <c r="AH259" s="28"/>
      <c r="AI259" s="28"/>
      <c r="AJ259" s="28"/>
      <c r="AK259" s="28"/>
      <c r="AL259" s="28"/>
      <c r="AM259" s="28"/>
      <c r="AN259" s="28"/>
      <c r="AO259" s="28"/>
      <c r="AP259" s="28"/>
      <c r="AQ259" s="28"/>
      <c r="AR259" s="28"/>
      <c r="AS259" s="28"/>
      <c r="AT259" s="28"/>
      <c r="AU259" s="28"/>
      <c r="AV259" s="28"/>
      <c r="AW259" s="28"/>
      <c r="AX259" s="28"/>
      <c r="AY259" s="29"/>
      <c r="BA259" s="201">
        <f t="shared" si="106"/>
        <v>6</v>
      </c>
      <c r="BB259" s="201">
        <f t="shared" si="107"/>
        <v>3</v>
      </c>
      <c r="BC259" s="201">
        <f t="shared" si="108"/>
        <v>2</v>
      </c>
      <c r="BG259" s="228" t="str">
        <f t="shared" ca="1" si="100"/>
        <v/>
      </c>
      <c r="BH259" s="513" t="str">
        <f t="shared" ca="1" si="101"/>
        <v/>
      </c>
      <c r="BI259" s="513" t="str">
        <f t="shared" ca="1" si="102"/>
        <v/>
      </c>
      <c r="BJ259" s="513" t="str">
        <f t="shared" ca="1" si="103"/>
        <v/>
      </c>
      <c r="BK259" s="513" t="str">
        <f t="shared" ca="1" si="104"/>
        <v/>
      </c>
      <c r="BL259" s="229" t="str">
        <f t="shared" ca="1" si="105"/>
        <v/>
      </c>
    </row>
    <row r="260" spans="1:64" ht="15" customHeight="1">
      <c r="A260" s="28"/>
      <c r="B260" s="28"/>
      <c r="C260" s="28"/>
      <c r="D260" s="28"/>
      <c r="E260" s="28"/>
      <c r="F260" s="565" t="s">
        <v>759</v>
      </c>
      <c r="G260" s="558"/>
      <c r="H260" s="558"/>
      <c r="I260" s="558"/>
      <c r="J260" s="558"/>
      <c r="K260" s="558"/>
      <c r="L260" s="558"/>
      <c r="M260" s="559"/>
      <c r="N260" s="557" t="s">
        <v>762</v>
      </c>
      <c r="O260" s="558"/>
      <c r="P260" s="558"/>
      <c r="Q260" s="558"/>
      <c r="R260" s="558"/>
      <c r="S260" s="559"/>
      <c r="T260" s="557" t="s">
        <v>772</v>
      </c>
      <c r="U260" s="558"/>
      <c r="V260" s="558"/>
      <c r="W260" s="558"/>
      <c r="X260" s="558"/>
      <c r="Y260" s="558"/>
      <c r="Z260" s="558"/>
      <c r="AA260" s="558"/>
      <c r="AB260" s="558"/>
      <c r="AC260" s="558"/>
      <c r="AD260" s="566"/>
      <c r="AE260" s="28"/>
      <c r="AF260" s="28"/>
      <c r="AG260" s="28"/>
      <c r="AH260" s="28"/>
      <c r="AI260" s="28"/>
      <c r="AJ260" s="28"/>
      <c r="AK260" s="28"/>
      <c r="AL260" s="28"/>
      <c r="AM260" s="28"/>
      <c r="AN260" s="28"/>
      <c r="AO260" s="28"/>
      <c r="AP260" s="28"/>
      <c r="AQ260" s="28"/>
      <c r="AR260" s="28"/>
      <c r="AS260" s="28"/>
      <c r="AT260" s="28"/>
      <c r="AU260" s="28"/>
      <c r="AV260" s="28"/>
      <c r="AW260" s="28"/>
      <c r="AX260" s="28"/>
      <c r="AY260" s="29"/>
      <c r="BA260" s="201">
        <f t="shared" si="106"/>
        <v>6</v>
      </c>
      <c r="BB260" s="201">
        <f t="shared" si="107"/>
        <v>3</v>
      </c>
      <c r="BC260" s="201">
        <f t="shared" si="108"/>
        <v>2</v>
      </c>
      <c r="BG260" s="228" t="str">
        <f t="shared" ca="1" si="100"/>
        <v/>
      </c>
      <c r="BH260" s="513" t="str">
        <f t="shared" ca="1" si="101"/>
        <v/>
      </c>
      <c r="BI260" s="513" t="str">
        <f t="shared" ca="1" si="102"/>
        <v/>
      </c>
      <c r="BJ260" s="513" t="str">
        <f t="shared" ca="1" si="103"/>
        <v/>
      </c>
      <c r="BK260" s="513" t="str">
        <f t="shared" ca="1" si="104"/>
        <v/>
      </c>
      <c r="BL260" s="229" t="str">
        <f t="shared" ca="1" si="105"/>
        <v/>
      </c>
    </row>
    <row r="261" spans="1:64" ht="15" customHeight="1">
      <c r="A261" s="28"/>
      <c r="B261" s="28"/>
      <c r="C261" s="28"/>
      <c r="D261" s="28"/>
      <c r="E261" s="28"/>
      <c r="F261" s="567" t="s">
        <v>760</v>
      </c>
      <c r="G261" s="568"/>
      <c r="H261" s="568"/>
      <c r="I261" s="568"/>
      <c r="J261" s="568"/>
      <c r="K261" s="568"/>
      <c r="L261" s="568"/>
      <c r="M261" s="569"/>
      <c r="N261" s="570" t="s">
        <v>752</v>
      </c>
      <c r="O261" s="568"/>
      <c r="P261" s="568"/>
      <c r="Q261" s="568"/>
      <c r="R261" s="568"/>
      <c r="S261" s="569"/>
      <c r="T261" s="570" t="s">
        <v>773</v>
      </c>
      <c r="U261" s="568"/>
      <c r="V261" s="568"/>
      <c r="W261" s="568"/>
      <c r="X261" s="568"/>
      <c r="Y261" s="568"/>
      <c r="Z261" s="568"/>
      <c r="AA261" s="568"/>
      <c r="AB261" s="568"/>
      <c r="AC261" s="568"/>
      <c r="AD261" s="571"/>
      <c r="AE261" s="28"/>
      <c r="AF261" s="28"/>
      <c r="AG261" s="28"/>
      <c r="AH261" s="28"/>
      <c r="AI261" s="28"/>
      <c r="AJ261" s="28"/>
      <c r="AK261" s="28"/>
      <c r="AL261" s="28"/>
      <c r="AM261" s="28"/>
      <c r="AN261" s="28"/>
      <c r="AO261" s="28"/>
      <c r="AP261" s="28"/>
      <c r="AQ261" s="28"/>
      <c r="AR261" s="28"/>
      <c r="AS261" s="28"/>
      <c r="AT261" s="28"/>
      <c r="AU261" s="28"/>
      <c r="AV261" s="28"/>
      <c r="AW261" s="28"/>
      <c r="AX261" s="28"/>
      <c r="AY261" s="29"/>
      <c r="BA261" s="201">
        <f t="shared" si="106"/>
        <v>6</v>
      </c>
      <c r="BB261" s="201">
        <f t="shared" si="107"/>
        <v>3</v>
      </c>
      <c r="BC261" s="201">
        <f t="shared" si="108"/>
        <v>2</v>
      </c>
      <c r="BG261" s="228" t="str">
        <f t="shared" ca="1" si="100"/>
        <v/>
      </c>
      <c r="BH261" s="513" t="str">
        <f t="shared" ca="1" si="101"/>
        <v/>
      </c>
      <c r="BI261" s="513" t="str">
        <f t="shared" ca="1" si="102"/>
        <v/>
      </c>
      <c r="BJ261" s="513" t="str">
        <f t="shared" ca="1" si="103"/>
        <v/>
      </c>
      <c r="BK261" s="513" t="str">
        <f t="shared" ca="1" si="104"/>
        <v/>
      </c>
      <c r="BL261" s="229" t="str">
        <f t="shared" ca="1" si="105"/>
        <v/>
      </c>
    </row>
    <row r="262" spans="1:64" ht="15" customHeight="1">
      <c r="A262" s="28"/>
      <c r="B262" s="28"/>
      <c r="C262" s="28"/>
      <c r="D262" s="28"/>
      <c r="E262" s="28"/>
      <c r="F262" s="28" t="s">
        <v>774</v>
      </c>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9"/>
      <c r="BA262" s="201">
        <f t="shared" si="106"/>
        <v>6</v>
      </c>
      <c r="BB262" s="201">
        <f t="shared" si="107"/>
        <v>3</v>
      </c>
      <c r="BC262" s="201">
        <f t="shared" si="108"/>
        <v>2</v>
      </c>
      <c r="BG262" s="228" t="str">
        <f t="shared" ca="1" si="100"/>
        <v/>
      </c>
      <c r="BH262" s="513" t="str">
        <f t="shared" ca="1" si="101"/>
        <v/>
      </c>
      <c r="BI262" s="513" t="str">
        <f t="shared" ca="1" si="102"/>
        <v/>
      </c>
      <c r="BJ262" s="513" t="str">
        <f t="shared" ca="1" si="103"/>
        <v/>
      </c>
      <c r="BK262" s="513" t="str">
        <f t="shared" ca="1" si="104"/>
        <v/>
      </c>
      <c r="BL262" s="229" t="str">
        <f t="shared" ca="1" si="105"/>
        <v/>
      </c>
    </row>
    <row r="263" spans="1:64" ht="15" customHeight="1">
      <c r="A263" s="28"/>
      <c r="B263" s="28"/>
      <c r="C263" s="28"/>
      <c r="D263" s="28"/>
      <c r="E263" s="28" t="s">
        <v>775</v>
      </c>
      <c r="F263" s="28"/>
      <c r="G263" s="28"/>
      <c r="H263" s="28"/>
      <c r="I263" s="28"/>
      <c r="J263" s="28"/>
      <c r="K263" s="28"/>
      <c r="L263" s="28"/>
      <c r="M263" s="28"/>
      <c r="N263" s="28"/>
      <c r="O263" s="28"/>
      <c r="P263" s="28"/>
      <c r="Q263" s="28"/>
      <c r="R263" s="28"/>
      <c r="S263" s="28"/>
      <c r="T263" s="28"/>
      <c r="U263" s="28"/>
      <c r="V263" s="28"/>
      <c r="W263" s="28"/>
      <c r="X263" s="28"/>
      <c r="Y263" s="28"/>
      <c r="Z263" s="5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9"/>
      <c r="BA263" s="201">
        <f t="shared" si="106"/>
        <v>6</v>
      </c>
      <c r="BB263" s="201">
        <f t="shared" si="107"/>
        <v>3</v>
      </c>
      <c r="BC263" s="201">
        <f t="shared" si="108"/>
        <v>2</v>
      </c>
      <c r="BG263" s="228" t="str">
        <f t="shared" ca="1" si="100"/>
        <v/>
      </c>
      <c r="BH263" s="513" t="str">
        <f t="shared" ca="1" si="101"/>
        <v/>
      </c>
      <c r="BI263" s="513" t="str">
        <f t="shared" ca="1" si="102"/>
        <v/>
      </c>
      <c r="BJ263" s="513" t="str">
        <f t="shared" ca="1" si="103"/>
        <v/>
      </c>
      <c r="BK263" s="513" t="str">
        <f t="shared" ca="1" si="104"/>
        <v/>
      </c>
      <c r="BL263" s="229" t="str">
        <f t="shared" ca="1" si="105"/>
        <v/>
      </c>
    </row>
    <row r="264" spans="1:64" ht="15" customHeight="1">
      <c r="A264" s="692" t="str">
        <f>$BA264&amp;"."&amp;$BB264&amp;"."&amp;$BC264&amp;"."</f>
        <v>6.3.3.</v>
      </c>
      <c r="B264" s="693"/>
      <c r="C264" s="693"/>
      <c r="D264" s="693"/>
      <c r="E264" s="39" t="s">
        <v>721</v>
      </c>
      <c r="G264" s="39"/>
      <c r="H264" s="39"/>
      <c r="I264" s="39"/>
      <c r="J264" s="39"/>
      <c r="K264" s="39"/>
      <c r="L264" s="39"/>
      <c r="M264" s="39"/>
      <c r="N264" s="39"/>
      <c r="O264" s="39"/>
      <c r="P264" s="39"/>
      <c r="Q264" s="39"/>
      <c r="R264" s="39"/>
      <c r="T264" s="39"/>
      <c r="U264" s="39"/>
      <c r="V264" s="39"/>
      <c r="W264" s="39"/>
      <c r="X264" s="39"/>
      <c r="Y264" s="39"/>
      <c r="Z264" s="39"/>
      <c r="AB264" s="39"/>
      <c r="AC264" s="39"/>
      <c r="AD264" s="102"/>
      <c r="AE264" s="102"/>
      <c r="AF264" s="102"/>
      <c r="AG264" s="102"/>
      <c r="AH264" s="102"/>
      <c r="AI264" s="102"/>
      <c r="AJ264" s="102"/>
      <c r="AK264" s="102"/>
      <c r="AL264" s="102"/>
      <c r="AM264" s="102"/>
      <c r="AN264" s="102"/>
      <c r="AO264" s="102"/>
      <c r="AP264" s="102"/>
      <c r="AQ264" s="102"/>
      <c r="AR264" s="102"/>
      <c r="AS264" s="102"/>
      <c r="AT264" s="102"/>
      <c r="AU264" s="102"/>
      <c r="AV264" s="102"/>
      <c r="AW264" s="102"/>
      <c r="AX264" s="17"/>
      <c r="AY264" s="47"/>
      <c r="AZ264" s="21"/>
      <c r="BA264" s="201">
        <f>BA263</f>
        <v>6</v>
      </c>
      <c r="BB264" s="32">
        <f>BB263</f>
        <v>3</v>
      </c>
      <c r="BC264" s="195">
        <f>BC263+1</f>
        <v>3</v>
      </c>
      <c r="BG264" s="228" t="str">
        <f t="shared" ca="1" si="100"/>
        <v/>
      </c>
      <c r="BH264" s="513" t="str">
        <f t="shared" ca="1" si="101"/>
        <v/>
      </c>
      <c r="BI264" s="513" t="str">
        <f t="shared" ca="1" si="102"/>
        <v/>
      </c>
      <c r="BJ264" s="513" t="str">
        <f t="shared" ca="1" si="103"/>
        <v/>
      </c>
      <c r="BK264" s="513" t="str">
        <f t="shared" ca="1" si="104"/>
        <v/>
      </c>
      <c r="BL264" s="229" t="str">
        <f t="shared" ca="1" si="105"/>
        <v/>
      </c>
    </row>
    <row r="265" spans="1:64" ht="15" customHeight="1">
      <c r="A265" s="28"/>
      <c r="B265" s="28"/>
      <c r="C265" s="28"/>
      <c r="D265" s="28"/>
      <c r="E265" s="28" t="s">
        <v>777</v>
      </c>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9"/>
      <c r="BA265" s="201">
        <f t="shared" ref="BA265:BC265" si="109">BA264</f>
        <v>6</v>
      </c>
      <c r="BB265" s="201">
        <f t="shared" si="109"/>
        <v>3</v>
      </c>
      <c r="BC265" s="201">
        <f t="shared" si="109"/>
        <v>3</v>
      </c>
      <c r="BG265" s="228" t="str">
        <f t="shared" ca="1" si="100"/>
        <v/>
      </c>
      <c r="BH265" s="513" t="str">
        <f t="shared" ca="1" si="101"/>
        <v/>
      </c>
      <c r="BI265" s="513" t="str">
        <f t="shared" ca="1" si="102"/>
        <v/>
      </c>
      <c r="BJ265" s="513" t="str">
        <f t="shared" ca="1" si="103"/>
        <v/>
      </c>
      <c r="BK265" s="513" t="str">
        <f t="shared" ca="1" si="104"/>
        <v/>
      </c>
      <c r="BL265" s="229" t="str">
        <f t="shared" ca="1" si="105"/>
        <v/>
      </c>
    </row>
    <row r="266" spans="1:64" ht="15" customHeight="1">
      <c r="A266" s="692" t="str">
        <f>BA266&amp;"."&amp;BB266</f>
        <v>6.4</v>
      </c>
      <c r="B266" s="693"/>
      <c r="C266" s="693"/>
      <c r="D266" s="39" t="s">
        <v>721</v>
      </c>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102"/>
      <c r="AE266" s="102"/>
      <c r="AF266" s="102"/>
      <c r="AG266" s="102"/>
      <c r="AH266" s="102"/>
      <c r="AI266" s="102"/>
      <c r="AJ266" s="102"/>
      <c r="AK266" s="102"/>
      <c r="AL266" s="102"/>
      <c r="AM266" s="102"/>
      <c r="AN266" s="102"/>
      <c r="AO266" s="102"/>
      <c r="AP266" s="102"/>
      <c r="AQ266" s="102"/>
      <c r="AR266" s="102"/>
      <c r="AS266" s="102"/>
      <c r="AT266" s="102"/>
      <c r="AU266" s="102"/>
      <c r="AV266" s="102"/>
      <c r="AW266" s="102"/>
      <c r="AX266" s="17"/>
      <c r="AY266" s="47"/>
      <c r="AZ266" s="21"/>
      <c r="BA266" s="32">
        <f>BA265</f>
        <v>6</v>
      </c>
      <c r="BB266" s="195">
        <f>BB265+1</f>
        <v>4</v>
      </c>
      <c r="BC266" s="32"/>
      <c r="BD266" s="32"/>
      <c r="BG266" s="228" t="str">
        <f t="shared" ca="1" si="100"/>
        <v/>
      </c>
      <c r="BH266" s="513" t="str">
        <f t="shared" ca="1" si="101"/>
        <v/>
      </c>
      <c r="BI266" s="513" t="str">
        <f t="shared" ca="1" si="102"/>
        <v/>
      </c>
      <c r="BJ266" s="513" t="str">
        <f t="shared" ca="1" si="103"/>
        <v/>
      </c>
      <c r="BK266" s="513" t="str">
        <f t="shared" ca="1" si="104"/>
        <v/>
      </c>
      <c r="BL266" s="229" t="str">
        <f t="shared" ca="1" si="105"/>
        <v/>
      </c>
    </row>
    <row r="267" spans="1:64" ht="15" customHeight="1">
      <c r="A267" s="529"/>
      <c r="B267" s="529"/>
      <c r="C267" s="529"/>
      <c r="D267" s="529"/>
      <c r="E267" s="39" t="s">
        <v>722</v>
      </c>
      <c r="G267" s="39"/>
      <c r="H267" s="39"/>
      <c r="I267" s="39"/>
      <c r="J267" s="39"/>
      <c r="K267" s="39"/>
      <c r="L267" s="39"/>
      <c r="M267" s="39"/>
      <c r="N267" s="39"/>
      <c r="O267" s="39"/>
      <c r="P267" s="39"/>
      <c r="Q267" s="39"/>
      <c r="R267" s="39"/>
      <c r="T267" s="39"/>
      <c r="U267" s="39"/>
      <c r="V267" s="39"/>
      <c r="W267" s="39"/>
      <c r="X267" s="39"/>
      <c r="Y267" s="39"/>
      <c r="Z267" s="39"/>
      <c r="AB267" s="39"/>
      <c r="AC267" s="39"/>
      <c r="AD267" s="102"/>
      <c r="AE267" s="102"/>
      <c r="AF267" s="102"/>
      <c r="AG267" s="102"/>
      <c r="AH267" s="102"/>
      <c r="AI267" s="102"/>
      <c r="AJ267" s="102"/>
      <c r="AK267" s="102"/>
      <c r="AL267" s="102"/>
      <c r="AM267" s="102"/>
      <c r="AN267" s="102"/>
      <c r="AO267" s="102"/>
      <c r="AP267" s="102"/>
      <c r="AQ267" s="102"/>
      <c r="AR267" s="102"/>
      <c r="AS267" s="102"/>
      <c r="AT267" s="102"/>
      <c r="AU267" s="102"/>
      <c r="AV267" s="102"/>
      <c r="AW267" s="102"/>
      <c r="AX267" s="17"/>
      <c r="AY267" s="47"/>
      <c r="AZ267" s="21"/>
      <c r="BA267" s="201">
        <f t="shared" ref="BA267:BB267" si="110">BA266</f>
        <v>6</v>
      </c>
      <c r="BB267" s="201">
        <f t="shared" si="110"/>
        <v>4</v>
      </c>
      <c r="BC267" s="201"/>
      <c r="BD267" s="32"/>
      <c r="BG267" s="228" t="str">
        <f t="shared" ca="1" si="100"/>
        <v/>
      </c>
      <c r="BH267" s="513" t="str">
        <f t="shared" ca="1" si="101"/>
        <v/>
      </c>
      <c r="BI267" s="513" t="str">
        <f t="shared" ca="1" si="102"/>
        <v/>
      </c>
      <c r="BJ267" s="513" t="str">
        <f t="shared" ca="1" si="103"/>
        <v/>
      </c>
      <c r="BK267" s="513" t="str">
        <f t="shared" ca="1" si="104"/>
        <v/>
      </c>
      <c r="BL267" s="229" t="str">
        <f t="shared" ca="1" si="105"/>
        <v/>
      </c>
    </row>
    <row r="268" spans="1:64" ht="1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9"/>
      <c r="BG268" s="228" t="str">
        <f t="shared" ca="1" si="100"/>
        <v/>
      </c>
      <c r="BH268" s="513" t="str">
        <f t="shared" ca="1" si="101"/>
        <v/>
      </c>
      <c r="BI268" s="513" t="str">
        <f t="shared" ca="1" si="102"/>
        <v/>
      </c>
      <c r="BJ268" s="513" t="str">
        <f t="shared" ca="1" si="103"/>
        <v/>
      </c>
      <c r="BK268" s="513" t="str">
        <f t="shared" ca="1" si="104"/>
        <v/>
      </c>
      <c r="BL268" s="229" t="str">
        <f t="shared" ca="1" si="105"/>
        <v/>
      </c>
    </row>
    <row r="269" spans="1:64" ht="1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9"/>
      <c r="BG269" s="228" t="str">
        <f t="shared" ca="1" si="100"/>
        <v/>
      </c>
      <c r="BH269" s="513" t="str">
        <f t="shared" ca="1" si="101"/>
        <v/>
      </c>
      <c r="BI269" s="513" t="str">
        <f t="shared" ca="1" si="102"/>
        <v/>
      </c>
      <c r="BJ269" s="513" t="str">
        <f t="shared" ca="1" si="103"/>
        <v/>
      </c>
      <c r="BK269" s="513" t="str">
        <f t="shared" ca="1" si="104"/>
        <v/>
      </c>
      <c r="BL269" s="229" t="str">
        <f t="shared" ca="1" si="105"/>
        <v/>
      </c>
    </row>
    <row r="270" spans="1:64" ht="1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9"/>
      <c r="BG270" s="228" t="str">
        <f t="shared" ca="1" si="100"/>
        <v/>
      </c>
      <c r="BH270" s="513" t="str">
        <f t="shared" ca="1" si="101"/>
        <v/>
      </c>
      <c r="BI270" s="513" t="str">
        <f t="shared" ca="1" si="102"/>
        <v/>
      </c>
      <c r="BJ270" s="513" t="str">
        <f t="shared" ca="1" si="103"/>
        <v/>
      </c>
      <c r="BK270" s="513" t="str">
        <f t="shared" ca="1" si="104"/>
        <v/>
      </c>
      <c r="BL270" s="229" t="str">
        <f t="shared" ca="1" si="105"/>
        <v/>
      </c>
    </row>
    <row r="271" spans="1:64" ht="1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9"/>
      <c r="BG271" s="228" t="str">
        <f t="shared" ca="1" si="100"/>
        <v/>
      </c>
      <c r="BH271" s="513" t="str">
        <f t="shared" ca="1" si="101"/>
        <v/>
      </c>
      <c r="BI271" s="513" t="str">
        <f t="shared" ca="1" si="102"/>
        <v/>
      </c>
      <c r="BJ271" s="513" t="str">
        <f t="shared" ca="1" si="103"/>
        <v/>
      </c>
      <c r="BK271" s="513" t="str">
        <f t="shared" ca="1" si="104"/>
        <v/>
      </c>
      <c r="BL271" s="229" t="str">
        <f t="shared" ca="1" si="105"/>
        <v/>
      </c>
    </row>
    <row r="272" spans="1:64" ht="1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9"/>
      <c r="BG272" s="228" t="str">
        <f t="shared" ca="1" si="100"/>
        <v/>
      </c>
      <c r="BH272" s="513" t="str">
        <f t="shared" ca="1" si="101"/>
        <v/>
      </c>
      <c r="BI272" s="513" t="str">
        <f t="shared" ca="1" si="102"/>
        <v/>
      </c>
      <c r="BJ272" s="513" t="str">
        <f t="shared" ca="1" si="103"/>
        <v/>
      </c>
      <c r="BK272" s="513" t="str">
        <f t="shared" ca="1" si="104"/>
        <v/>
      </c>
      <c r="BL272" s="229" t="str">
        <f t="shared" ca="1" si="105"/>
        <v/>
      </c>
    </row>
    <row r="273" spans="1:64" ht="1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9"/>
      <c r="BG273" s="228" t="str">
        <f t="shared" ca="1" si="100"/>
        <v/>
      </c>
      <c r="BH273" s="513" t="str">
        <f t="shared" ca="1" si="101"/>
        <v/>
      </c>
      <c r="BI273" s="513" t="str">
        <f t="shared" ca="1" si="102"/>
        <v/>
      </c>
      <c r="BJ273" s="513" t="str">
        <f t="shared" ca="1" si="103"/>
        <v/>
      </c>
      <c r="BK273" s="513" t="str">
        <f t="shared" ca="1" si="104"/>
        <v/>
      </c>
      <c r="BL273" s="229" t="str">
        <f t="shared" ca="1" si="105"/>
        <v/>
      </c>
    </row>
    <row r="274" spans="1:64" ht="1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9"/>
      <c r="BG274" s="228" t="str">
        <f t="shared" ca="1" si="100"/>
        <v/>
      </c>
      <c r="BH274" s="513" t="str">
        <f t="shared" ca="1" si="101"/>
        <v/>
      </c>
      <c r="BI274" s="513" t="str">
        <f t="shared" ca="1" si="102"/>
        <v/>
      </c>
      <c r="BJ274" s="513" t="str">
        <f t="shared" ca="1" si="103"/>
        <v/>
      </c>
      <c r="BK274" s="513" t="str">
        <f t="shared" ca="1" si="104"/>
        <v/>
      </c>
      <c r="BL274" s="229" t="str">
        <f t="shared" ca="1" si="105"/>
        <v/>
      </c>
    </row>
    <row r="275" spans="1:64" ht="1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9"/>
      <c r="BG275" s="228" t="str">
        <f t="shared" ca="1" si="100"/>
        <v/>
      </c>
      <c r="BH275" s="513" t="str">
        <f t="shared" ca="1" si="101"/>
        <v/>
      </c>
      <c r="BI275" s="513" t="str">
        <f t="shared" ca="1" si="102"/>
        <v/>
      </c>
      <c r="BJ275" s="513" t="str">
        <f t="shared" ca="1" si="103"/>
        <v/>
      </c>
      <c r="BK275" s="513" t="str">
        <f t="shared" ca="1" si="104"/>
        <v/>
      </c>
      <c r="BL275" s="229" t="str">
        <f t="shared" ca="1" si="105"/>
        <v/>
      </c>
    </row>
    <row r="276" spans="1:64" ht="1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9"/>
      <c r="BG276" s="228" t="str">
        <f t="shared" ca="1" si="100"/>
        <v/>
      </c>
      <c r="BH276" s="513" t="str">
        <f t="shared" ca="1" si="101"/>
        <v/>
      </c>
      <c r="BI276" s="513" t="str">
        <f t="shared" ca="1" si="102"/>
        <v/>
      </c>
      <c r="BJ276" s="513" t="str">
        <f t="shared" ca="1" si="103"/>
        <v/>
      </c>
      <c r="BK276" s="513" t="str">
        <f t="shared" ca="1" si="104"/>
        <v/>
      </c>
      <c r="BL276" s="229" t="str">
        <f t="shared" ca="1" si="105"/>
        <v/>
      </c>
    </row>
    <row r="277" spans="1:64" ht="1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9"/>
      <c r="BG277" s="228" t="str">
        <f t="shared" ca="1" si="100"/>
        <v/>
      </c>
      <c r="BH277" s="513" t="str">
        <f t="shared" ca="1" si="101"/>
        <v/>
      </c>
      <c r="BI277" s="513" t="str">
        <f t="shared" ca="1" si="102"/>
        <v/>
      </c>
      <c r="BJ277" s="513" t="str">
        <f t="shared" ca="1" si="103"/>
        <v/>
      </c>
      <c r="BK277" s="513" t="str">
        <f t="shared" ca="1" si="104"/>
        <v/>
      </c>
      <c r="BL277" s="229" t="str">
        <f t="shared" ca="1" si="105"/>
        <v/>
      </c>
    </row>
    <row r="278" spans="1:64" ht="1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9"/>
      <c r="BG278" s="228" t="str">
        <f t="shared" ca="1" si="100"/>
        <v/>
      </c>
      <c r="BH278" s="513" t="str">
        <f t="shared" ca="1" si="101"/>
        <v/>
      </c>
      <c r="BI278" s="513" t="str">
        <f t="shared" ca="1" si="102"/>
        <v/>
      </c>
      <c r="BJ278" s="513" t="str">
        <f t="shared" ca="1" si="103"/>
        <v/>
      </c>
      <c r="BK278" s="513" t="str">
        <f t="shared" ca="1" si="104"/>
        <v/>
      </c>
      <c r="BL278" s="229" t="str">
        <f t="shared" ca="1" si="105"/>
        <v/>
      </c>
    </row>
    <row r="279" spans="1:64" ht="1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9"/>
      <c r="BG279" s="228" t="str">
        <f t="shared" ca="1" si="100"/>
        <v/>
      </c>
      <c r="BH279" s="513" t="str">
        <f t="shared" ca="1" si="101"/>
        <v/>
      </c>
      <c r="BI279" s="513" t="str">
        <f t="shared" ca="1" si="102"/>
        <v/>
      </c>
      <c r="BJ279" s="513" t="str">
        <f t="shared" ca="1" si="103"/>
        <v/>
      </c>
      <c r="BK279" s="513" t="str">
        <f t="shared" ca="1" si="104"/>
        <v/>
      </c>
      <c r="BL279" s="229" t="str">
        <f t="shared" ca="1" si="105"/>
        <v/>
      </c>
    </row>
    <row r="280" spans="1:64" ht="1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9"/>
      <c r="BG280" s="228" t="str">
        <f t="shared" ca="1" si="100"/>
        <v/>
      </c>
      <c r="BH280" s="513" t="str">
        <f t="shared" ca="1" si="101"/>
        <v/>
      </c>
      <c r="BI280" s="513" t="str">
        <f t="shared" ca="1" si="102"/>
        <v/>
      </c>
      <c r="BJ280" s="513" t="str">
        <f t="shared" ca="1" si="103"/>
        <v/>
      </c>
      <c r="BK280" s="513" t="str">
        <f t="shared" ca="1" si="104"/>
        <v/>
      </c>
      <c r="BL280" s="229" t="str">
        <f t="shared" ca="1" si="105"/>
        <v/>
      </c>
    </row>
    <row r="281" spans="1:64" ht="1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9"/>
      <c r="BG281" s="228" t="str">
        <f t="shared" ca="1" si="100"/>
        <v/>
      </c>
      <c r="BH281" s="513" t="str">
        <f t="shared" ca="1" si="101"/>
        <v/>
      </c>
      <c r="BI281" s="513" t="str">
        <f t="shared" ca="1" si="102"/>
        <v/>
      </c>
      <c r="BJ281" s="513" t="str">
        <f t="shared" ca="1" si="103"/>
        <v/>
      </c>
      <c r="BK281" s="513" t="str">
        <f t="shared" ca="1" si="104"/>
        <v/>
      </c>
      <c r="BL281" s="229" t="str">
        <f t="shared" ca="1" si="105"/>
        <v/>
      </c>
    </row>
    <row r="282" spans="1:64" ht="1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9"/>
      <c r="BG282" s="228" t="str">
        <f t="shared" ca="1" si="100"/>
        <v/>
      </c>
      <c r="BH282" s="513" t="str">
        <f t="shared" ca="1" si="101"/>
        <v/>
      </c>
      <c r="BI282" s="513" t="str">
        <f t="shared" ca="1" si="102"/>
        <v/>
      </c>
      <c r="BJ282" s="513" t="str">
        <f t="shared" ca="1" si="103"/>
        <v/>
      </c>
      <c r="BK282" s="513" t="str">
        <f t="shared" ca="1" si="104"/>
        <v/>
      </c>
      <c r="BL282" s="229" t="str">
        <f t="shared" ca="1" si="105"/>
        <v/>
      </c>
    </row>
    <row r="283" spans="1:64" ht="1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9"/>
      <c r="BG283" s="228" t="str">
        <f t="shared" ca="1" si="100"/>
        <v/>
      </c>
      <c r="BH283" s="513" t="str">
        <f t="shared" ca="1" si="101"/>
        <v/>
      </c>
      <c r="BI283" s="513" t="str">
        <f t="shared" ca="1" si="102"/>
        <v/>
      </c>
      <c r="BJ283" s="513" t="str">
        <f t="shared" ca="1" si="103"/>
        <v/>
      </c>
      <c r="BK283" s="513" t="str">
        <f t="shared" ca="1" si="104"/>
        <v/>
      </c>
      <c r="BL283" s="229" t="str">
        <f t="shared" ca="1" si="105"/>
        <v/>
      </c>
    </row>
    <row r="284" spans="1:64" ht="1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9"/>
      <c r="BG284" s="228" t="str">
        <f t="shared" ca="1" si="100"/>
        <v/>
      </c>
      <c r="BH284" s="513" t="str">
        <f t="shared" ca="1" si="101"/>
        <v/>
      </c>
      <c r="BI284" s="513" t="str">
        <f t="shared" ca="1" si="102"/>
        <v/>
      </c>
      <c r="BJ284" s="513" t="str">
        <f t="shared" ca="1" si="103"/>
        <v/>
      </c>
      <c r="BK284" s="513" t="str">
        <f t="shared" ca="1" si="104"/>
        <v/>
      </c>
      <c r="BL284" s="229" t="str">
        <f t="shared" ca="1" si="105"/>
        <v/>
      </c>
    </row>
    <row r="285" spans="1:64" ht="1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9"/>
      <c r="BG285" s="228" t="str">
        <f t="shared" ca="1" si="100"/>
        <v/>
      </c>
      <c r="BH285" s="513" t="str">
        <f t="shared" ca="1" si="101"/>
        <v/>
      </c>
      <c r="BI285" s="513" t="str">
        <f t="shared" ca="1" si="102"/>
        <v/>
      </c>
      <c r="BJ285" s="513" t="str">
        <f t="shared" ca="1" si="103"/>
        <v/>
      </c>
      <c r="BK285" s="513" t="str">
        <f t="shared" ca="1" si="104"/>
        <v/>
      </c>
      <c r="BL285" s="229" t="str">
        <f t="shared" ca="1" si="105"/>
        <v/>
      </c>
    </row>
    <row r="286" spans="1:64" ht="1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9"/>
      <c r="BG286" s="228" t="str">
        <f t="shared" ca="1" si="100"/>
        <v/>
      </c>
      <c r="BH286" s="513" t="str">
        <f t="shared" ca="1" si="101"/>
        <v/>
      </c>
      <c r="BI286" s="513" t="str">
        <f t="shared" ca="1" si="102"/>
        <v/>
      </c>
      <c r="BJ286" s="513" t="str">
        <f t="shared" ca="1" si="103"/>
        <v/>
      </c>
      <c r="BK286" s="513" t="str">
        <f t="shared" ca="1" si="104"/>
        <v/>
      </c>
      <c r="BL286" s="229" t="str">
        <f t="shared" ca="1" si="105"/>
        <v/>
      </c>
    </row>
    <row r="287" spans="1:64" ht="1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9"/>
      <c r="BG287" s="228" t="str">
        <f t="shared" ca="1" si="100"/>
        <v/>
      </c>
      <c r="BH287" s="513" t="str">
        <f t="shared" ca="1" si="101"/>
        <v/>
      </c>
      <c r="BI287" s="513" t="str">
        <f t="shared" ca="1" si="102"/>
        <v/>
      </c>
      <c r="BJ287" s="513" t="str">
        <f t="shared" ca="1" si="103"/>
        <v/>
      </c>
      <c r="BK287" s="513" t="str">
        <f t="shared" ca="1" si="104"/>
        <v/>
      </c>
      <c r="BL287" s="229" t="str">
        <f t="shared" ca="1" si="105"/>
        <v/>
      </c>
    </row>
    <row r="288" spans="1:64" ht="1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9"/>
      <c r="BG288" s="228" t="str">
        <f t="shared" ca="1" si="100"/>
        <v/>
      </c>
      <c r="BH288" s="513" t="str">
        <f t="shared" ca="1" si="101"/>
        <v/>
      </c>
      <c r="BI288" s="513" t="str">
        <f t="shared" ca="1" si="102"/>
        <v/>
      </c>
      <c r="BJ288" s="513" t="str">
        <f t="shared" ca="1" si="103"/>
        <v/>
      </c>
      <c r="BK288" s="513" t="str">
        <f t="shared" ca="1" si="104"/>
        <v/>
      </c>
      <c r="BL288" s="229" t="str">
        <f t="shared" ca="1" si="105"/>
        <v/>
      </c>
    </row>
    <row r="289" spans="1:64" ht="1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9"/>
      <c r="BG289" s="228" t="str">
        <f t="shared" ca="1" si="100"/>
        <v/>
      </c>
      <c r="BH289" s="513" t="str">
        <f t="shared" ca="1" si="101"/>
        <v/>
      </c>
      <c r="BI289" s="513" t="str">
        <f t="shared" ca="1" si="102"/>
        <v/>
      </c>
      <c r="BJ289" s="513" t="str">
        <f t="shared" ca="1" si="103"/>
        <v/>
      </c>
      <c r="BK289" s="513" t="str">
        <f t="shared" ca="1" si="104"/>
        <v/>
      </c>
      <c r="BL289" s="229" t="str">
        <f t="shared" ca="1" si="105"/>
        <v/>
      </c>
    </row>
    <row r="290" spans="1:64" ht="1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9"/>
      <c r="BG290" s="228" t="str">
        <f t="shared" ca="1" si="100"/>
        <v/>
      </c>
      <c r="BH290" s="513" t="str">
        <f t="shared" ca="1" si="101"/>
        <v/>
      </c>
      <c r="BI290" s="513" t="str">
        <f t="shared" ca="1" si="102"/>
        <v/>
      </c>
      <c r="BJ290" s="513" t="str">
        <f t="shared" ca="1" si="103"/>
        <v/>
      </c>
      <c r="BK290" s="513" t="str">
        <f t="shared" ca="1" si="104"/>
        <v/>
      </c>
      <c r="BL290" s="229" t="str">
        <f t="shared" ca="1" si="105"/>
        <v/>
      </c>
    </row>
    <row r="291" spans="1:64" ht="1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9"/>
      <c r="BG291" s="228" t="str">
        <f t="shared" ca="1" si="100"/>
        <v/>
      </c>
      <c r="BH291" s="513" t="str">
        <f t="shared" ca="1" si="101"/>
        <v/>
      </c>
      <c r="BI291" s="513" t="str">
        <f t="shared" ca="1" si="102"/>
        <v/>
      </c>
      <c r="BJ291" s="513" t="str">
        <f t="shared" ca="1" si="103"/>
        <v/>
      </c>
      <c r="BK291" s="513" t="str">
        <f t="shared" ca="1" si="104"/>
        <v/>
      </c>
      <c r="BL291" s="229" t="str">
        <f t="shared" ca="1" si="105"/>
        <v/>
      </c>
    </row>
    <row r="292" spans="1:64" ht="1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9"/>
      <c r="BG292" s="228" t="str">
        <f t="shared" ca="1" si="100"/>
        <v/>
      </c>
      <c r="BH292" s="513" t="str">
        <f t="shared" ca="1" si="101"/>
        <v/>
      </c>
      <c r="BI292" s="513" t="str">
        <f t="shared" ca="1" si="102"/>
        <v/>
      </c>
      <c r="BJ292" s="513" t="str">
        <f t="shared" ca="1" si="103"/>
        <v/>
      </c>
      <c r="BK292" s="513" t="str">
        <f t="shared" ca="1" si="104"/>
        <v/>
      </c>
      <c r="BL292" s="229" t="str">
        <f t="shared" ca="1" si="105"/>
        <v/>
      </c>
    </row>
    <row r="293" spans="1:64" ht="1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9"/>
      <c r="BG293" s="228" t="str">
        <f t="shared" ca="1" si="100"/>
        <v/>
      </c>
      <c r="BH293" s="513" t="str">
        <f t="shared" ca="1" si="101"/>
        <v/>
      </c>
      <c r="BI293" s="513" t="str">
        <f t="shared" ca="1" si="102"/>
        <v/>
      </c>
      <c r="BJ293" s="513" t="str">
        <f t="shared" ca="1" si="103"/>
        <v/>
      </c>
      <c r="BK293" s="513" t="str">
        <f t="shared" ca="1" si="104"/>
        <v/>
      </c>
      <c r="BL293" s="229" t="str">
        <f t="shared" ca="1" si="105"/>
        <v/>
      </c>
    </row>
    <row r="294" spans="1:64" ht="1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9"/>
      <c r="BG294" s="228" t="str">
        <f t="shared" ca="1" si="100"/>
        <v/>
      </c>
      <c r="BH294" s="513" t="str">
        <f t="shared" ca="1" si="101"/>
        <v/>
      </c>
      <c r="BI294" s="513" t="str">
        <f t="shared" ca="1" si="102"/>
        <v/>
      </c>
      <c r="BJ294" s="513" t="str">
        <f t="shared" ca="1" si="103"/>
        <v/>
      </c>
      <c r="BK294" s="513" t="str">
        <f t="shared" ca="1" si="104"/>
        <v/>
      </c>
      <c r="BL294" s="229" t="str">
        <f t="shared" ca="1" si="105"/>
        <v/>
      </c>
    </row>
    <row r="295" spans="1:64" ht="1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9"/>
      <c r="BG295" s="228" t="str">
        <f t="shared" ca="1" si="100"/>
        <v/>
      </c>
      <c r="BH295" s="513" t="str">
        <f t="shared" ca="1" si="101"/>
        <v/>
      </c>
      <c r="BI295" s="513" t="str">
        <f t="shared" ca="1" si="102"/>
        <v/>
      </c>
      <c r="BJ295" s="513" t="str">
        <f t="shared" ca="1" si="103"/>
        <v/>
      </c>
      <c r="BK295" s="513" t="str">
        <f t="shared" ca="1" si="104"/>
        <v/>
      </c>
      <c r="BL295" s="229" t="str">
        <f t="shared" ca="1" si="105"/>
        <v/>
      </c>
    </row>
    <row r="296" spans="1:64" ht="1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9"/>
      <c r="BG296" s="228" t="str">
        <f t="shared" ca="1" si="100"/>
        <v/>
      </c>
      <c r="BH296" s="513" t="str">
        <f t="shared" ca="1" si="101"/>
        <v/>
      </c>
      <c r="BI296" s="513" t="str">
        <f t="shared" ca="1" si="102"/>
        <v/>
      </c>
      <c r="BJ296" s="513" t="str">
        <f t="shared" ca="1" si="103"/>
        <v/>
      </c>
      <c r="BK296" s="513" t="str">
        <f t="shared" ca="1" si="104"/>
        <v/>
      </c>
      <c r="BL296" s="229" t="str">
        <f t="shared" ca="1" si="105"/>
        <v/>
      </c>
    </row>
    <row r="297" spans="1:64" ht="1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9"/>
      <c r="BG297" s="228" t="str">
        <f t="shared" ca="1" si="100"/>
        <v/>
      </c>
      <c r="BH297" s="513" t="str">
        <f t="shared" ca="1" si="101"/>
        <v/>
      </c>
      <c r="BI297" s="513" t="str">
        <f t="shared" ca="1" si="102"/>
        <v/>
      </c>
      <c r="BJ297" s="513" t="str">
        <f t="shared" ca="1" si="103"/>
        <v/>
      </c>
      <c r="BK297" s="513" t="str">
        <f t="shared" ca="1" si="104"/>
        <v/>
      </c>
      <c r="BL297" s="229" t="str">
        <f t="shared" ca="1" si="105"/>
        <v/>
      </c>
    </row>
    <row r="298" spans="1:64" ht="1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9"/>
      <c r="BG298" s="228" t="str">
        <f t="shared" ca="1" si="100"/>
        <v/>
      </c>
      <c r="BH298" s="513" t="str">
        <f t="shared" ca="1" si="101"/>
        <v/>
      </c>
      <c r="BI298" s="513" t="str">
        <f t="shared" ca="1" si="102"/>
        <v/>
      </c>
      <c r="BJ298" s="513" t="str">
        <f t="shared" ca="1" si="103"/>
        <v/>
      </c>
      <c r="BK298" s="513" t="str">
        <f t="shared" ca="1" si="104"/>
        <v/>
      </c>
      <c r="BL298" s="229" t="str">
        <f t="shared" ca="1" si="105"/>
        <v/>
      </c>
    </row>
    <row r="299" spans="1:64" ht="1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9"/>
      <c r="BG299" s="228" t="str">
        <f t="shared" ca="1" si="100"/>
        <v/>
      </c>
      <c r="BH299" s="513" t="str">
        <f t="shared" ca="1" si="101"/>
        <v/>
      </c>
      <c r="BI299" s="513" t="str">
        <f t="shared" ca="1" si="102"/>
        <v/>
      </c>
      <c r="BJ299" s="513" t="str">
        <f t="shared" ca="1" si="103"/>
        <v/>
      </c>
      <c r="BK299" s="513" t="str">
        <f t="shared" ca="1" si="104"/>
        <v/>
      </c>
      <c r="BL299" s="229" t="str">
        <f t="shared" ca="1" si="105"/>
        <v/>
      </c>
    </row>
    <row r="300" spans="1:64" ht="1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9"/>
      <c r="BG300" s="228" t="str">
        <f t="shared" ca="1" si="100"/>
        <v/>
      </c>
      <c r="BH300" s="513" t="str">
        <f t="shared" ca="1" si="101"/>
        <v/>
      </c>
      <c r="BI300" s="513" t="str">
        <f t="shared" ca="1" si="102"/>
        <v/>
      </c>
      <c r="BJ300" s="513" t="str">
        <f t="shared" ca="1" si="103"/>
        <v/>
      </c>
      <c r="BK300" s="513" t="str">
        <f t="shared" ca="1" si="104"/>
        <v/>
      </c>
      <c r="BL300" s="229" t="str">
        <f t="shared" ca="1" si="105"/>
        <v/>
      </c>
    </row>
    <row r="301" spans="1:64" ht="1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9"/>
      <c r="BG301" s="228" t="str">
        <f t="shared" ca="1" si="100"/>
        <v/>
      </c>
      <c r="BH301" s="513" t="str">
        <f t="shared" ca="1" si="101"/>
        <v/>
      </c>
      <c r="BI301" s="513" t="str">
        <f t="shared" ca="1" si="102"/>
        <v/>
      </c>
      <c r="BJ301" s="513" t="str">
        <f t="shared" ca="1" si="103"/>
        <v/>
      </c>
      <c r="BK301" s="513" t="str">
        <f t="shared" ca="1" si="104"/>
        <v/>
      </c>
      <c r="BL301" s="229" t="str">
        <f t="shared" ca="1" si="105"/>
        <v/>
      </c>
    </row>
    <row r="302" spans="1:64" ht="1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9"/>
      <c r="BG302" s="228" t="str">
        <f t="shared" ca="1" si="100"/>
        <v/>
      </c>
      <c r="BH302" s="513" t="str">
        <f t="shared" ca="1" si="101"/>
        <v/>
      </c>
      <c r="BI302" s="513" t="str">
        <f t="shared" ca="1" si="102"/>
        <v/>
      </c>
      <c r="BJ302" s="513" t="str">
        <f t="shared" ca="1" si="103"/>
        <v/>
      </c>
      <c r="BK302" s="513" t="str">
        <f t="shared" ca="1" si="104"/>
        <v/>
      </c>
      <c r="BL302" s="229" t="str">
        <f t="shared" ca="1" si="105"/>
        <v/>
      </c>
    </row>
    <row r="303" spans="1:64" ht="1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9"/>
      <c r="BG303" s="228" t="str">
        <f t="shared" ca="1" si="100"/>
        <v/>
      </c>
      <c r="BH303" s="513" t="str">
        <f t="shared" ca="1" si="101"/>
        <v/>
      </c>
      <c r="BI303" s="513" t="str">
        <f t="shared" ca="1" si="102"/>
        <v/>
      </c>
      <c r="BJ303" s="513" t="str">
        <f t="shared" ca="1" si="103"/>
        <v/>
      </c>
      <c r="BK303" s="513" t="str">
        <f t="shared" ca="1" si="104"/>
        <v/>
      </c>
      <c r="BL303" s="229" t="str">
        <f t="shared" ca="1" si="105"/>
        <v/>
      </c>
    </row>
    <row r="304" spans="1:64" ht="1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9"/>
      <c r="BG304" s="228" t="str">
        <f t="shared" ca="1" si="100"/>
        <v/>
      </c>
      <c r="BH304" s="513" t="str">
        <f t="shared" ca="1" si="101"/>
        <v/>
      </c>
      <c r="BI304" s="513" t="str">
        <f t="shared" ca="1" si="102"/>
        <v/>
      </c>
      <c r="BJ304" s="513" t="str">
        <f t="shared" ca="1" si="103"/>
        <v/>
      </c>
      <c r="BK304" s="513" t="str">
        <f t="shared" ca="1" si="104"/>
        <v/>
      </c>
      <c r="BL304" s="229" t="str">
        <f t="shared" ca="1" si="105"/>
        <v/>
      </c>
    </row>
    <row r="305" spans="1:64" ht="1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9"/>
      <c r="BG305" s="228" t="str">
        <f t="shared" ca="1" si="100"/>
        <v/>
      </c>
      <c r="BH305" s="513" t="str">
        <f t="shared" ca="1" si="101"/>
        <v/>
      </c>
      <c r="BI305" s="513" t="str">
        <f t="shared" ca="1" si="102"/>
        <v/>
      </c>
      <c r="BJ305" s="513" t="str">
        <f t="shared" ca="1" si="103"/>
        <v/>
      </c>
      <c r="BK305" s="513" t="str">
        <f t="shared" ca="1" si="104"/>
        <v/>
      </c>
      <c r="BL305" s="229" t="str">
        <f t="shared" ca="1" si="105"/>
        <v/>
      </c>
    </row>
    <row r="306" spans="1:64" ht="1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9"/>
      <c r="BG306" s="228" t="str">
        <f t="shared" ca="1" si="100"/>
        <v/>
      </c>
      <c r="BH306" s="513" t="str">
        <f t="shared" ca="1" si="101"/>
        <v/>
      </c>
      <c r="BI306" s="513" t="str">
        <f t="shared" ca="1" si="102"/>
        <v/>
      </c>
      <c r="BJ306" s="513" t="str">
        <f t="shared" ca="1" si="103"/>
        <v/>
      </c>
      <c r="BK306" s="513" t="str">
        <f t="shared" ca="1" si="104"/>
        <v/>
      </c>
      <c r="BL306" s="229" t="str">
        <f t="shared" ca="1" si="105"/>
        <v/>
      </c>
    </row>
    <row r="307" spans="1:64" ht="1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9"/>
      <c r="BG307" s="228" t="str">
        <f t="shared" ca="1" si="100"/>
        <v/>
      </c>
      <c r="BH307" s="513" t="str">
        <f t="shared" ca="1" si="101"/>
        <v/>
      </c>
      <c r="BI307" s="513" t="str">
        <f t="shared" ca="1" si="102"/>
        <v/>
      </c>
      <c r="BJ307" s="513" t="str">
        <f t="shared" ca="1" si="103"/>
        <v/>
      </c>
      <c r="BK307" s="513" t="str">
        <f t="shared" ca="1" si="104"/>
        <v/>
      </c>
      <c r="BL307" s="229" t="str">
        <f t="shared" ca="1" si="105"/>
        <v/>
      </c>
    </row>
    <row r="308" spans="1:64" ht="1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9"/>
      <c r="BG308" s="228" t="str">
        <f t="shared" ca="1" si="100"/>
        <v/>
      </c>
      <c r="BH308" s="513" t="str">
        <f t="shared" ca="1" si="101"/>
        <v/>
      </c>
      <c r="BI308" s="513" t="str">
        <f t="shared" ca="1" si="102"/>
        <v/>
      </c>
      <c r="BJ308" s="513" t="str">
        <f t="shared" ca="1" si="103"/>
        <v/>
      </c>
      <c r="BK308" s="513" t="str">
        <f t="shared" ca="1" si="104"/>
        <v/>
      </c>
      <c r="BL308" s="229" t="str">
        <f t="shared" ca="1" si="105"/>
        <v/>
      </c>
    </row>
    <row r="309" spans="1:64" ht="1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9"/>
      <c r="BG309" s="228" t="str">
        <f t="shared" ca="1" si="100"/>
        <v/>
      </c>
      <c r="BH309" s="513" t="str">
        <f t="shared" ca="1" si="101"/>
        <v/>
      </c>
      <c r="BI309" s="513" t="str">
        <f t="shared" ca="1" si="102"/>
        <v/>
      </c>
      <c r="BJ309" s="513" t="str">
        <f t="shared" ca="1" si="103"/>
        <v/>
      </c>
      <c r="BK309" s="513" t="str">
        <f t="shared" ca="1" si="104"/>
        <v/>
      </c>
      <c r="BL309" s="229" t="str">
        <f t="shared" ca="1" si="105"/>
        <v/>
      </c>
    </row>
    <row r="310" spans="1:64" ht="1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9"/>
      <c r="BG310" s="228" t="str">
        <f t="shared" ca="1" si="100"/>
        <v/>
      </c>
      <c r="BH310" s="513" t="str">
        <f t="shared" ca="1" si="101"/>
        <v/>
      </c>
      <c r="BI310" s="513" t="str">
        <f t="shared" ca="1" si="102"/>
        <v/>
      </c>
      <c r="BJ310" s="513" t="str">
        <f t="shared" ca="1" si="103"/>
        <v/>
      </c>
      <c r="BK310" s="513" t="str">
        <f t="shared" ca="1" si="104"/>
        <v/>
      </c>
      <c r="BL310" s="229" t="str">
        <f t="shared" ca="1" si="105"/>
        <v/>
      </c>
    </row>
    <row r="311" spans="1:64" ht="1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9"/>
      <c r="BG311" s="228" t="str">
        <f t="shared" ca="1" si="100"/>
        <v/>
      </c>
      <c r="BH311" s="513" t="str">
        <f t="shared" ca="1" si="101"/>
        <v/>
      </c>
      <c r="BI311" s="513" t="str">
        <f t="shared" ca="1" si="102"/>
        <v/>
      </c>
      <c r="BJ311" s="513" t="str">
        <f t="shared" ca="1" si="103"/>
        <v/>
      </c>
      <c r="BK311" s="513" t="str">
        <f t="shared" ca="1" si="104"/>
        <v/>
      </c>
      <c r="BL311" s="229" t="str">
        <f t="shared" ca="1" si="105"/>
        <v/>
      </c>
    </row>
    <row r="312" spans="1:64" ht="1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9"/>
      <c r="BG312" s="228" t="str">
        <f t="shared" ca="1" si="100"/>
        <v/>
      </c>
      <c r="BH312" s="513" t="str">
        <f t="shared" ca="1" si="101"/>
        <v/>
      </c>
      <c r="BI312" s="513" t="str">
        <f t="shared" ca="1" si="102"/>
        <v/>
      </c>
      <c r="BJ312" s="513" t="str">
        <f t="shared" ca="1" si="103"/>
        <v/>
      </c>
      <c r="BK312" s="513" t="str">
        <f t="shared" ca="1" si="104"/>
        <v/>
      </c>
      <c r="BL312" s="229" t="str">
        <f t="shared" ca="1" si="105"/>
        <v/>
      </c>
    </row>
    <row r="313" spans="1:64" ht="1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9"/>
      <c r="BG313" s="228" t="str">
        <f t="shared" ca="1" si="100"/>
        <v/>
      </c>
      <c r="BH313" s="513" t="str">
        <f t="shared" ca="1" si="101"/>
        <v/>
      </c>
      <c r="BI313" s="513" t="str">
        <f t="shared" ca="1" si="102"/>
        <v/>
      </c>
      <c r="BJ313" s="513" t="str">
        <f t="shared" ca="1" si="103"/>
        <v/>
      </c>
      <c r="BK313" s="513" t="str">
        <f t="shared" ca="1" si="104"/>
        <v/>
      </c>
      <c r="BL313" s="229" t="str">
        <f t="shared" ca="1" si="105"/>
        <v/>
      </c>
    </row>
    <row r="314" spans="1:64" ht="1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9"/>
      <c r="BG314" s="228" t="str">
        <f t="shared" ca="1" si="100"/>
        <v/>
      </c>
      <c r="BH314" s="513" t="str">
        <f t="shared" ca="1" si="101"/>
        <v/>
      </c>
      <c r="BI314" s="513" t="str">
        <f t="shared" ca="1" si="102"/>
        <v/>
      </c>
      <c r="BJ314" s="513" t="str">
        <f t="shared" ca="1" si="103"/>
        <v/>
      </c>
      <c r="BK314" s="513" t="str">
        <f t="shared" ca="1" si="104"/>
        <v/>
      </c>
      <c r="BL314" s="229" t="str">
        <f t="shared" ca="1" si="105"/>
        <v/>
      </c>
    </row>
    <row r="315" spans="1:64" ht="1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9"/>
      <c r="BG315" s="228" t="str">
        <f t="shared" ca="1" si="100"/>
        <v/>
      </c>
      <c r="BH315" s="513" t="str">
        <f t="shared" ca="1" si="101"/>
        <v/>
      </c>
      <c r="BI315" s="513" t="str">
        <f t="shared" ca="1" si="102"/>
        <v/>
      </c>
      <c r="BJ315" s="513" t="str">
        <f t="shared" ca="1" si="103"/>
        <v/>
      </c>
      <c r="BK315" s="513" t="str">
        <f t="shared" ca="1" si="104"/>
        <v/>
      </c>
      <c r="BL315" s="229" t="str">
        <f t="shared" ca="1" si="105"/>
        <v/>
      </c>
    </row>
    <row r="316" spans="1:64" ht="1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9"/>
      <c r="BG316" s="228" t="str">
        <f t="shared" ca="1" si="100"/>
        <v/>
      </c>
      <c r="BH316" s="513" t="str">
        <f t="shared" ca="1" si="101"/>
        <v/>
      </c>
      <c r="BI316" s="513" t="str">
        <f t="shared" ca="1" si="102"/>
        <v/>
      </c>
      <c r="BJ316" s="513" t="str">
        <f t="shared" ca="1" si="103"/>
        <v/>
      </c>
      <c r="BK316" s="513" t="str">
        <f t="shared" ca="1" si="104"/>
        <v/>
      </c>
      <c r="BL316" s="229" t="str">
        <f t="shared" ca="1" si="105"/>
        <v/>
      </c>
    </row>
    <row r="317" spans="1:64" ht="1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9"/>
      <c r="BG317" s="228" t="str">
        <f t="shared" ca="1" si="100"/>
        <v/>
      </c>
      <c r="BH317" s="513" t="str">
        <f t="shared" ca="1" si="101"/>
        <v/>
      </c>
      <c r="BI317" s="513" t="str">
        <f t="shared" ca="1" si="102"/>
        <v/>
      </c>
      <c r="BJ317" s="513" t="str">
        <f t="shared" ca="1" si="103"/>
        <v/>
      </c>
      <c r="BK317" s="513" t="str">
        <f t="shared" ca="1" si="104"/>
        <v/>
      </c>
      <c r="BL317" s="229" t="str">
        <f t="shared" ca="1" si="105"/>
        <v/>
      </c>
    </row>
    <row r="318" spans="1:64" ht="1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9"/>
      <c r="BG318" s="228" t="str">
        <f t="shared" ca="1" si="100"/>
        <v/>
      </c>
      <c r="BH318" s="513" t="str">
        <f t="shared" ca="1" si="101"/>
        <v/>
      </c>
      <c r="BI318" s="513" t="str">
        <f t="shared" ca="1" si="102"/>
        <v/>
      </c>
      <c r="BJ318" s="513" t="str">
        <f t="shared" ca="1" si="103"/>
        <v/>
      </c>
      <c r="BK318" s="513" t="str">
        <f t="shared" ca="1" si="104"/>
        <v/>
      </c>
      <c r="BL318" s="229" t="str">
        <f t="shared" ca="1" si="105"/>
        <v/>
      </c>
    </row>
    <row r="319" spans="1:64" ht="1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9"/>
      <c r="BG319" s="228" t="str">
        <f t="shared" ca="1" si="100"/>
        <v/>
      </c>
      <c r="BH319" s="513" t="str">
        <f t="shared" ca="1" si="101"/>
        <v/>
      </c>
      <c r="BI319" s="513" t="str">
        <f t="shared" ca="1" si="102"/>
        <v/>
      </c>
      <c r="BJ319" s="513" t="str">
        <f t="shared" ca="1" si="103"/>
        <v/>
      </c>
      <c r="BK319" s="513" t="str">
        <f t="shared" ca="1" si="104"/>
        <v/>
      </c>
      <c r="BL319" s="229" t="str">
        <f t="shared" ca="1" si="105"/>
        <v/>
      </c>
    </row>
    <row r="320" spans="1:64" ht="1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9"/>
      <c r="BG320" s="228" t="str">
        <f t="shared" ca="1" si="100"/>
        <v/>
      </c>
      <c r="BH320" s="513" t="str">
        <f t="shared" ca="1" si="101"/>
        <v/>
      </c>
      <c r="BI320" s="513" t="str">
        <f t="shared" ca="1" si="102"/>
        <v/>
      </c>
      <c r="BJ320" s="513" t="str">
        <f t="shared" ca="1" si="103"/>
        <v/>
      </c>
      <c r="BK320" s="513" t="str">
        <f t="shared" ca="1" si="104"/>
        <v/>
      </c>
      <c r="BL320" s="229" t="str">
        <f t="shared" ca="1" si="105"/>
        <v/>
      </c>
    </row>
    <row r="321" spans="1:64" ht="1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9"/>
      <c r="BG321" s="228" t="str">
        <f t="shared" ca="1" si="100"/>
        <v/>
      </c>
      <c r="BH321" s="513" t="str">
        <f t="shared" ca="1" si="101"/>
        <v/>
      </c>
      <c r="BI321" s="513" t="str">
        <f t="shared" ca="1" si="102"/>
        <v/>
      </c>
      <c r="BJ321" s="513" t="str">
        <f t="shared" ca="1" si="103"/>
        <v/>
      </c>
      <c r="BK321" s="513" t="str">
        <f t="shared" ca="1" si="104"/>
        <v/>
      </c>
      <c r="BL321" s="229" t="str">
        <f t="shared" ca="1" si="105"/>
        <v/>
      </c>
    </row>
    <row r="322" spans="1:64" ht="15" customHeight="1" thickBo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61"/>
      <c r="BG322" s="228" t="str">
        <f t="shared" ca="1" si="100"/>
        <v/>
      </c>
      <c r="BH322" s="513" t="str">
        <f t="shared" ca="1" si="101"/>
        <v/>
      </c>
      <c r="BI322" s="513" t="str">
        <f t="shared" ca="1" si="102"/>
        <v/>
      </c>
      <c r="BJ322" s="513" t="str">
        <f t="shared" ca="1" si="103"/>
        <v/>
      </c>
      <c r="BK322" s="513" t="str">
        <f t="shared" ca="1" si="104"/>
        <v/>
      </c>
      <c r="BL322" s="229" t="str">
        <f t="shared" ca="1" si="105"/>
        <v/>
      </c>
    </row>
    <row r="341" spans="1:64" s="22" customFormat="1" ht="15" customHeight="1">
      <c r="A341" s="21"/>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21"/>
      <c r="AX341" s="32"/>
      <c r="AY341" s="32"/>
      <c r="AZ341" s="32"/>
      <c r="BA341" s="201"/>
      <c r="BB341" s="17"/>
      <c r="BC341" s="17"/>
      <c r="BD341" s="17"/>
      <c r="BE341" s="17"/>
      <c r="BF341" s="17"/>
      <c r="BG341" s="17"/>
      <c r="BH341" s="17"/>
      <c r="BI341" s="17"/>
      <c r="BJ341" s="17"/>
      <c r="BK341" s="17"/>
      <c r="BL341" s="17"/>
    </row>
    <row r="344" spans="1:64" s="22" customFormat="1" ht="15" customHeight="1">
      <c r="A344" s="21"/>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21"/>
      <c r="AX344" s="32"/>
      <c r="AY344" s="32"/>
      <c r="AZ344" s="32"/>
      <c r="BA344" s="201"/>
      <c r="BB344" s="17"/>
      <c r="BC344" s="17"/>
      <c r="BD344" s="17"/>
      <c r="BE344" s="17"/>
      <c r="BF344" s="17"/>
      <c r="BG344" s="17"/>
      <c r="BH344" s="17"/>
      <c r="BI344" s="17"/>
      <c r="BJ344" s="17"/>
      <c r="BK344" s="17"/>
      <c r="BL344" s="17"/>
    </row>
    <row r="349" spans="1:64" s="22" customFormat="1" ht="15" customHeight="1">
      <c r="A349" s="21"/>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21"/>
      <c r="AX349" s="32"/>
      <c r="AY349" s="32"/>
      <c r="AZ349" s="32"/>
      <c r="BA349" s="201"/>
      <c r="BB349" s="17"/>
      <c r="BC349" s="17"/>
      <c r="BD349" s="17"/>
      <c r="BE349" s="17"/>
      <c r="BF349" s="17"/>
      <c r="BG349" s="17"/>
      <c r="BH349" s="17"/>
      <c r="BI349" s="17"/>
      <c r="BJ349" s="17"/>
      <c r="BK349" s="17"/>
      <c r="BL349" s="17"/>
    </row>
    <row r="352" spans="1:64" s="22" customFormat="1" ht="15" customHeight="1">
      <c r="A352" s="21"/>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21"/>
      <c r="AX352" s="32"/>
      <c r="AY352" s="32"/>
      <c r="AZ352" s="32"/>
      <c r="BA352" s="201"/>
      <c r="BB352" s="17"/>
      <c r="BC352" s="17"/>
      <c r="BD352" s="17"/>
      <c r="BE352" s="17"/>
      <c r="BF352" s="17"/>
      <c r="BG352" s="17"/>
      <c r="BH352" s="17"/>
      <c r="BI352" s="17"/>
      <c r="BJ352" s="17"/>
      <c r="BK352" s="17"/>
      <c r="BL352" s="17"/>
    </row>
    <row r="353" spans="1:64" s="22" customFormat="1" ht="15" customHeight="1">
      <c r="A353" s="21"/>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21"/>
      <c r="AX353" s="32"/>
      <c r="AY353" s="32"/>
      <c r="AZ353" s="32"/>
      <c r="BA353" s="201"/>
      <c r="BB353" s="17"/>
      <c r="BC353" s="17"/>
      <c r="BD353" s="17"/>
      <c r="BE353" s="17"/>
      <c r="BF353" s="17"/>
      <c r="BG353" s="17"/>
      <c r="BH353" s="17"/>
      <c r="BI353" s="17"/>
      <c r="BJ353" s="17"/>
      <c r="BK353" s="17"/>
      <c r="BL353" s="17"/>
    </row>
    <row r="357" spans="1:64" s="22" customFormat="1" ht="15" customHeight="1">
      <c r="A357" s="21"/>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21"/>
      <c r="AX357" s="32"/>
      <c r="AY357" s="32"/>
      <c r="AZ357" s="32"/>
      <c r="BA357" s="201"/>
      <c r="BB357" s="17"/>
      <c r="BC357" s="17"/>
      <c r="BD357" s="17"/>
      <c r="BE357" s="17"/>
      <c r="BF357" s="17"/>
      <c r="BG357" s="17"/>
      <c r="BH357" s="17"/>
      <c r="BI357" s="17"/>
      <c r="BJ357" s="17"/>
      <c r="BK357" s="17"/>
      <c r="BL357" s="17"/>
    </row>
    <row r="361" spans="1:64" s="22" customFormat="1" ht="15" customHeight="1">
      <c r="A361" s="21"/>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21"/>
      <c r="AX361" s="32"/>
      <c r="AY361" s="32"/>
      <c r="AZ361" s="32"/>
      <c r="BA361" s="201"/>
      <c r="BB361" s="17"/>
      <c r="BC361" s="17"/>
      <c r="BD361" s="17"/>
      <c r="BE361" s="17"/>
      <c r="BF361" s="17"/>
      <c r="BG361" s="17"/>
      <c r="BH361" s="17"/>
      <c r="BI361" s="17"/>
      <c r="BJ361" s="17"/>
      <c r="BK361" s="17"/>
      <c r="BL361" s="17"/>
    </row>
    <row r="380" spans="1:64" s="22" customFormat="1" ht="15" customHeight="1">
      <c r="A380" s="21"/>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21"/>
      <c r="AX380" s="32"/>
      <c r="AY380" s="32"/>
      <c r="AZ380" s="32"/>
      <c r="BA380" s="201"/>
      <c r="BB380" s="17"/>
      <c r="BC380" s="17"/>
      <c r="BD380" s="17"/>
      <c r="BE380" s="17"/>
      <c r="BF380" s="17"/>
      <c r="BG380" s="17"/>
      <c r="BH380" s="17"/>
      <c r="BI380" s="17"/>
      <c r="BJ380" s="17"/>
      <c r="BK380" s="17"/>
      <c r="BL380" s="17"/>
    </row>
    <row r="381" spans="1:64" s="22" customFormat="1" ht="15" customHeight="1">
      <c r="A381" s="21"/>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21"/>
      <c r="AX381" s="32"/>
      <c r="AY381" s="32"/>
      <c r="AZ381" s="32"/>
      <c r="BA381" s="201"/>
      <c r="BB381" s="17"/>
      <c r="BC381" s="17"/>
      <c r="BD381" s="17"/>
      <c r="BE381" s="17"/>
      <c r="BF381" s="17"/>
      <c r="BG381" s="17"/>
      <c r="BH381" s="17"/>
      <c r="BI381" s="17"/>
      <c r="BJ381" s="17"/>
      <c r="BK381" s="17"/>
      <c r="BL381" s="17"/>
    </row>
    <row r="382" spans="1:64" s="22" customFormat="1" ht="15" customHeight="1">
      <c r="A382" s="21"/>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21"/>
      <c r="AX382" s="32"/>
      <c r="AY382" s="32"/>
      <c r="AZ382" s="32"/>
      <c r="BA382" s="201"/>
      <c r="BB382" s="17"/>
      <c r="BC382" s="17"/>
      <c r="BD382" s="17"/>
      <c r="BE382" s="17"/>
      <c r="BF382" s="17"/>
      <c r="BG382" s="17"/>
      <c r="BH382" s="17"/>
      <c r="BI382" s="17"/>
      <c r="BJ382" s="17"/>
      <c r="BK382" s="17"/>
      <c r="BL382" s="17"/>
    </row>
    <row r="383" spans="1:64" s="22" customFormat="1" ht="15" customHeight="1">
      <c r="A383" s="21"/>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21"/>
      <c r="AX383" s="32"/>
      <c r="AY383" s="32"/>
      <c r="AZ383" s="32"/>
      <c r="BA383" s="201"/>
      <c r="BB383" s="17"/>
      <c r="BC383" s="17"/>
      <c r="BD383" s="17"/>
      <c r="BE383" s="17"/>
      <c r="BF383" s="17"/>
      <c r="BG383" s="17"/>
      <c r="BH383" s="17"/>
      <c r="BI383" s="17"/>
      <c r="BJ383" s="17"/>
      <c r="BK383" s="17"/>
      <c r="BL383" s="17"/>
    </row>
    <row r="384" spans="1:64" s="22" customFormat="1" ht="15" customHeight="1">
      <c r="A384" s="21"/>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21"/>
      <c r="AX384" s="32"/>
      <c r="AY384" s="32"/>
      <c r="AZ384" s="32"/>
      <c r="BA384" s="201"/>
      <c r="BB384" s="17"/>
      <c r="BC384" s="17"/>
      <c r="BD384" s="17"/>
      <c r="BE384" s="17"/>
      <c r="BF384" s="17"/>
      <c r="BG384" s="17"/>
      <c r="BH384" s="17"/>
      <c r="BI384" s="17"/>
      <c r="BJ384" s="17"/>
      <c r="BK384" s="17"/>
      <c r="BL384" s="17"/>
    </row>
    <row r="385" spans="1:64" s="22" customFormat="1" ht="15" customHeight="1">
      <c r="A385" s="21"/>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21"/>
      <c r="AX385" s="32"/>
      <c r="AY385" s="32"/>
      <c r="AZ385" s="32"/>
      <c r="BA385" s="201"/>
      <c r="BB385" s="17"/>
      <c r="BC385" s="17"/>
      <c r="BD385" s="17"/>
      <c r="BE385" s="17"/>
      <c r="BF385" s="17"/>
      <c r="BG385" s="17"/>
      <c r="BH385" s="17"/>
      <c r="BI385" s="17"/>
      <c r="BJ385" s="17"/>
      <c r="BK385" s="17"/>
      <c r="BL385" s="17"/>
    </row>
    <row r="386" spans="1:64" s="22" customFormat="1" ht="15" customHeight="1">
      <c r="A386" s="21"/>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21"/>
      <c r="AX386" s="32"/>
      <c r="AY386" s="32"/>
      <c r="AZ386" s="32"/>
      <c r="BA386" s="201"/>
      <c r="BB386" s="17"/>
      <c r="BC386" s="17"/>
      <c r="BD386" s="17"/>
      <c r="BE386" s="17"/>
      <c r="BF386" s="17"/>
      <c r="BG386" s="17"/>
      <c r="BH386" s="17"/>
      <c r="BI386" s="17"/>
      <c r="BJ386" s="17"/>
      <c r="BK386" s="17"/>
      <c r="BL386" s="17"/>
    </row>
    <row r="387" spans="1:64" s="22" customFormat="1" ht="15" customHeight="1">
      <c r="A387" s="21"/>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21"/>
      <c r="AX387" s="32"/>
      <c r="AY387" s="32"/>
      <c r="AZ387" s="32"/>
      <c r="BA387" s="201"/>
      <c r="BB387" s="17"/>
      <c r="BC387" s="17"/>
      <c r="BD387" s="17"/>
      <c r="BE387" s="17"/>
      <c r="BF387" s="17"/>
      <c r="BG387" s="17"/>
      <c r="BH387" s="17"/>
      <c r="BI387" s="17"/>
      <c r="BJ387" s="17"/>
      <c r="BK387" s="17"/>
      <c r="BL387" s="17"/>
    </row>
  </sheetData>
  <mergeCells count="176">
    <mergeCell ref="A266:C266"/>
    <mergeCell ref="D99:E99"/>
    <mergeCell ref="D100:E100"/>
    <mergeCell ref="A154:F154"/>
    <mergeCell ref="A157:F157"/>
    <mergeCell ref="A160:F160"/>
    <mergeCell ref="D128:E128"/>
    <mergeCell ref="D129:E129"/>
    <mergeCell ref="D130:E130"/>
    <mergeCell ref="D131:E131"/>
    <mergeCell ref="D132:E132"/>
    <mergeCell ref="D133:E133"/>
    <mergeCell ref="A140:D140"/>
    <mergeCell ref="A137:C137"/>
    <mergeCell ref="D116:E116"/>
    <mergeCell ref="D117:E117"/>
    <mergeCell ref="D118:E118"/>
    <mergeCell ref="A164:C164"/>
    <mergeCell ref="D119:E119"/>
    <mergeCell ref="D120:E120"/>
    <mergeCell ref="A145:C145"/>
    <mergeCell ref="A146:D146"/>
    <mergeCell ref="A147:E147"/>
    <mergeCell ref="A150:E150"/>
    <mergeCell ref="A153:E153"/>
    <mergeCell ref="A246:C246"/>
    <mergeCell ref="A249:D249"/>
    <mergeCell ref="A255:D255"/>
    <mergeCell ref="A264:D264"/>
    <mergeCell ref="AA1:AN2"/>
    <mergeCell ref="A31:C31"/>
    <mergeCell ref="D34:E34"/>
    <mergeCell ref="D12:E12"/>
    <mergeCell ref="D13:E13"/>
    <mergeCell ref="D14:E14"/>
    <mergeCell ref="D15:E15"/>
    <mergeCell ref="D16:E16"/>
    <mergeCell ref="A6:C6"/>
    <mergeCell ref="F1:W2"/>
    <mergeCell ref="A4:B4"/>
    <mergeCell ref="D83:E83"/>
    <mergeCell ref="D84:E84"/>
    <mergeCell ref="A1:E2"/>
    <mergeCell ref="A25:D25"/>
    <mergeCell ref="A26:E26"/>
    <mergeCell ref="A27:F27"/>
    <mergeCell ref="A19:D19"/>
    <mergeCell ref="A20:D20"/>
    <mergeCell ref="AT1:AU1"/>
    <mergeCell ref="AV1:AY1"/>
    <mergeCell ref="AT2:AU2"/>
    <mergeCell ref="AV2:AY2"/>
    <mergeCell ref="AQ2:AS2"/>
    <mergeCell ref="AQ1:AS1"/>
    <mergeCell ref="AO2:AP2"/>
    <mergeCell ref="AO1:AP1"/>
    <mergeCell ref="A74:C74"/>
    <mergeCell ref="A52:B52"/>
    <mergeCell ref="D59:E59"/>
    <mergeCell ref="D63:E63"/>
    <mergeCell ref="A72:B72"/>
    <mergeCell ref="D60:E60"/>
    <mergeCell ref="D61:E61"/>
    <mergeCell ref="D62:E62"/>
    <mergeCell ref="D64:E64"/>
    <mergeCell ref="A65:C65"/>
    <mergeCell ref="A67:D67"/>
    <mergeCell ref="A68:D68"/>
    <mergeCell ref="A69:D69"/>
    <mergeCell ref="A70:D70"/>
    <mergeCell ref="A71:D71"/>
    <mergeCell ref="X1:Z2"/>
    <mergeCell ref="D80:E80"/>
    <mergeCell ref="D81:E81"/>
    <mergeCell ref="A21:D21"/>
    <mergeCell ref="A22:D22"/>
    <mergeCell ref="A23:D23"/>
    <mergeCell ref="A28:F28"/>
    <mergeCell ref="A46:D46"/>
    <mergeCell ref="A47:C47"/>
    <mergeCell ref="A48:D48"/>
    <mergeCell ref="A49:E49"/>
    <mergeCell ref="A50:F50"/>
    <mergeCell ref="D82:E82"/>
    <mergeCell ref="A45:D45"/>
    <mergeCell ref="D39:E39"/>
    <mergeCell ref="D9:E9"/>
    <mergeCell ref="D35:E35"/>
    <mergeCell ref="D36:E36"/>
    <mergeCell ref="D37:E37"/>
    <mergeCell ref="D38:E38"/>
    <mergeCell ref="A54:C54"/>
    <mergeCell ref="D57:E57"/>
    <mergeCell ref="D10:E10"/>
    <mergeCell ref="D11:E11"/>
    <mergeCell ref="A29:B29"/>
    <mergeCell ref="A40:C40"/>
    <mergeCell ref="A42:D42"/>
    <mergeCell ref="A43:D43"/>
    <mergeCell ref="A44:D44"/>
    <mergeCell ref="A51:F51"/>
    <mergeCell ref="D58:E58"/>
    <mergeCell ref="A17:C17"/>
    <mergeCell ref="A24:C24"/>
    <mergeCell ref="D79:E79"/>
    <mergeCell ref="D78:E78"/>
    <mergeCell ref="D77:E77"/>
    <mergeCell ref="A165:D165"/>
    <mergeCell ref="A87:D87"/>
    <mergeCell ref="A88:D88"/>
    <mergeCell ref="A89:D89"/>
    <mergeCell ref="A90:D90"/>
    <mergeCell ref="A91:D91"/>
    <mergeCell ref="A92:B92"/>
    <mergeCell ref="A94:C94"/>
    <mergeCell ref="D97:E97"/>
    <mergeCell ref="D98:E98"/>
    <mergeCell ref="D121:E121"/>
    <mergeCell ref="D122:E122"/>
    <mergeCell ref="D123:E123"/>
    <mergeCell ref="D124:E124"/>
    <mergeCell ref="D125:E125"/>
    <mergeCell ref="D126:E126"/>
    <mergeCell ref="D127:E127"/>
    <mergeCell ref="A162:B162"/>
    <mergeCell ref="A139:D139"/>
    <mergeCell ref="A141:D141"/>
    <mergeCell ref="A142:D142"/>
    <mergeCell ref="A143:D143"/>
    <mergeCell ref="A144:D144"/>
    <mergeCell ref="D136:E136"/>
    <mergeCell ref="A85:C85"/>
    <mergeCell ref="D134:E134"/>
    <mergeCell ref="D135:E135"/>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A169:D169"/>
    <mergeCell ref="A178:D178"/>
    <mergeCell ref="A179:E179"/>
    <mergeCell ref="A183:E183"/>
    <mergeCell ref="A186:E186"/>
    <mergeCell ref="A193:E193"/>
    <mergeCell ref="A196:E196"/>
    <mergeCell ref="A199:E199"/>
    <mergeCell ref="A201:C201"/>
    <mergeCell ref="A170:E170"/>
    <mergeCell ref="A173:E173"/>
    <mergeCell ref="A176:E176"/>
    <mergeCell ref="A202:D202"/>
    <mergeCell ref="A206:D206"/>
    <mergeCell ref="A217:D217"/>
    <mergeCell ref="A218:E218"/>
    <mergeCell ref="A229:E229"/>
    <mergeCell ref="A232:E232"/>
    <mergeCell ref="A239:E239"/>
    <mergeCell ref="A241:E241"/>
    <mergeCell ref="A244:E244"/>
    <mergeCell ref="A219:F219"/>
    <mergeCell ref="A223:F223"/>
    <mergeCell ref="A227:F227"/>
    <mergeCell ref="A207:E207"/>
    <mergeCell ref="A210:E210"/>
    <mergeCell ref="A215:E215"/>
  </mergeCells>
  <phoneticPr fontId="4"/>
  <dataValidations disablePrompts="1" count="1">
    <dataValidation imeMode="disabled" allowBlank="1" showInputMessage="1" showErrorMessage="1" sqref="D117:E117 D37 D13 D61 D81"/>
  </dataValidations>
  <pageMargins left="0.39370078740157483" right="0.39370078740157483" top="0.78740157480314965" bottom="0.39370078740157483" header="0.59055118110236227" footer="0.19685039370078741"/>
  <pageSetup paperSize="9" fitToHeight="0" orientation="landscape" r:id="rId1"/>
  <headerFooter scaleWithDoc="0">
    <oddHeader>&amp;L&amp;"メイリオ,ボールド"&amp;9&amp;K00-048&amp;F&amp;R&amp;"メイリオ,ボールド"&amp;9&amp;K00-048&amp;A</oddHeader>
    <oddFooter>&amp;C&amp;"メイリオ,レギュラー"&amp;9&amp;P/&amp;N&amp;R&amp;"メイリオ,レギュラー"&amp;9出力日：&amp;D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53"/>
  <sheetViews>
    <sheetView workbookViewId="0">
      <selection sqref="A1:E1"/>
    </sheetView>
  </sheetViews>
  <sheetFormatPr defaultRowHeight="15"/>
  <cols>
    <col min="1" max="1" width="4.7109375" bestFit="1" customWidth="1"/>
    <col min="2" max="2" width="13.7109375" customWidth="1"/>
    <col min="3" max="3" width="3.7109375" bestFit="1" customWidth="1"/>
    <col min="4" max="4" width="11.7109375" customWidth="1"/>
    <col min="5" max="5" width="10.7109375" customWidth="1"/>
    <col min="6" max="7" width="7.7109375" customWidth="1"/>
    <col min="8" max="10" width="8.7109375" customWidth="1"/>
    <col min="11" max="22" width="9.7109375" customWidth="1"/>
  </cols>
  <sheetData>
    <row r="1" spans="1:23" ht="23.25" thickBot="1">
      <c r="A1" s="792" t="s">
        <v>595</v>
      </c>
      <c r="B1" s="792"/>
      <c r="C1" s="792"/>
      <c r="D1" s="792"/>
      <c r="E1" s="792"/>
      <c r="V1" s="408" t="s">
        <v>598</v>
      </c>
    </row>
    <row r="2" spans="1:23" ht="15.75" thickBot="1">
      <c r="A2" s="459" t="s">
        <v>180</v>
      </c>
      <c r="B2" s="460" t="s">
        <v>548</v>
      </c>
      <c r="C2" s="811" t="s">
        <v>170</v>
      </c>
      <c r="D2" s="811"/>
      <c r="E2" s="461" t="s">
        <v>171</v>
      </c>
      <c r="F2" s="811" t="s">
        <v>175</v>
      </c>
      <c r="G2" s="811"/>
      <c r="H2" s="811"/>
      <c r="I2" s="462" t="s">
        <v>609</v>
      </c>
      <c r="J2" s="463" t="s">
        <v>179</v>
      </c>
      <c r="K2" s="464">
        <v>44652</v>
      </c>
      <c r="L2" s="465">
        <v>44682</v>
      </c>
      <c r="M2" s="465">
        <v>44713</v>
      </c>
      <c r="N2" s="465">
        <v>44743</v>
      </c>
      <c r="O2" s="465">
        <v>44774</v>
      </c>
      <c r="P2" s="465">
        <v>44805</v>
      </c>
      <c r="Q2" s="465">
        <v>44835</v>
      </c>
      <c r="R2" s="465">
        <v>44866</v>
      </c>
      <c r="S2" s="465">
        <v>44896</v>
      </c>
      <c r="T2" s="466">
        <v>44927</v>
      </c>
      <c r="U2" s="465">
        <v>44958</v>
      </c>
      <c r="V2" s="467">
        <v>44986</v>
      </c>
      <c r="W2" s="304"/>
    </row>
    <row r="3" spans="1:23">
      <c r="A3" s="810">
        <v>999</v>
      </c>
      <c r="B3" s="444" t="s">
        <v>600</v>
      </c>
      <c r="C3" s="809">
        <v>99</v>
      </c>
      <c r="D3" s="813" t="s">
        <v>169</v>
      </c>
      <c r="E3" s="812" t="s">
        <v>108</v>
      </c>
      <c r="F3" s="445" t="s">
        <v>172</v>
      </c>
      <c r="G3" s="504" t="s">
        <v>173</v>
      </c>
      <c r="H3" s="492">
        <v>999999</v>
      </c>
      <c r="I3" s="511">
        <v>999999</v>
      </c>
      <c r="J3" s="446" t="s">
        <v>177</v>
      </c>
      <c r="K3" s="447"/>
      <c r="L3" s="448"/>
      <c r="M3" s="448"/>
      <c r="N3" s="448"/>
      <c r="O3" s="448"/>
      <c r="P3" s="448"/>
      <c r="Q3" s="448"/>
      <c r="R3" s="448"/>
      <c r="S3" s="448"/>
      <c r="T3" s="448"/>
      <c r="U3" s="448"/>
      <c r="V3" s="449"/>
    </row>
    <row r="4" spans="1:23">
      <c r="A4" s="794"/>
      <c r="B4" s="311" t="s">
        <v>169</v>
      </c>
      <c r="C4" s="798"/>
      <c r="D4" s="801"/>
      <c r="E4" s="804"/>
      <c r="F4" s="375" t="s">
        <v>174</v>
      </c>
      <c r="G4" s="505" t="s">
        <v>173</v>
      </c>
      <c r="H4" s="490">
        <v>999999</v>
      </c>
      <c r="I4" s="495">
        <v>999999</v>
      </c>
      <c r="J4" s="308" t="s">
        <v>176</v>
      </c>
      <c r="K4" s="367"/>
      <c r="L4" s="370"/>
      <c r="M4" s="370"/>
      <c r="N4" s="370"/>
      <c r="O4" s="370"/>
      <c r="P4" s="370"/>
      <c r="Q4" s="370"/>
      <c r="R4" s="370"/>
      <c r="S4" s="370"/>
      <c r="T4" s="370"/>
      <c r="U4" s="370"/>
      <c r="V4" s="450"/>
    </row>
    <row r="5" spans="1:23">
      <c r="A5" s="795"/>
      <c r="B5" s="312"/>
      <c r="C5" s="806"/>
      <c r="D5" s="807"/>
      <c r="E5" s="808"/>
      <c r="F5" s="376" t="s">
        <v>615</v>
      </c>
      <c r="G5" s="506" t="s">
        <v>173</v>
      </c>
      <c r="H5" s="491">
        <v>999999</v>
      </c>
      <c r="I5" s="495">
        <v>999999</v>
      </c>
      <c r="J5" s="309" t="s">
        <v>178</v>
      </c>
      <c r="K5" s="368"/>
      <c r="L5" s="371"/>
      <c r="M5" s="371"/>
      <c r="N5" s="371"/>
      <c r="O5" s="371"/>
      <c r="P5" s="371"/>
      <c r="Q5" s="371"/>
      <c r="R5" s="371"/>
      <c r="S5" s="371"/>
      <c r="T5" s="371"/>
      <c r="U5" s="371"/>
      <c r="V5" s="451"/>
    </row>
    <row r="6" spans="1:23">
      <c r="A6" s="793">
        <v>999</v>
      </c>
      <c r="B6" s="310" t="s">
        <v>599</v>
      </c>
      <c r="C6" s="797">
        <v>99</v>
      </c>
      <c r="D6" s="800" t="s">
        <v>169</v>
      </c>
      <c r="E6" s="803" t="s">
        <v>108</v>
      </c>
      <c r="F6" s="380" t="s">
        <v>172</v>
      </c>
      <c r="G6" s="507" t="s">
        <v>173</v>
      </c>
      <c r="H6" s="493">
        <v>999999</v>
      </c>
      <c r="I6" s="494">
        <v>999999</v>
      </c>
      <c r="J6" s="307" t="s">
        <v>177</v>
      </c>
      <c r="K6" s="366"/>
      <c r="L6" s="369"/>
      <c r="M6" s="369"/>
      <c r="N6" s="369"/>
      <c r="O6" s="369"/>
      <c r="P6" s="369"/>
      <c r="Q6" s="369"/>
      <c r="R6" s="369"/>
      <c r="S6" s="369"/>
      <c r="T6" s="369"/>
      <c r="U6" s="369"/>
      <c r="V6" s="452"/>
    </row>
    <row r="7" spans="1:23">
      <c r="A7" s="794"/>
      <c r="B7" s="311" t="s">
        <v>169</v>
      </c>
      <c r="C7" s="798"/>
      <c r="D7" s="801"/>
      <c r="E7" s="804"/>
      <c r="F7" s="375" t="s">
        <v>174</v>
      </c>
      <c r="G7" s="505" t="s">
        <v>173</v>
      </c>
      <c r="H7" s="490">
        <v>999999</v>
      </c>
      <c r="I7" s="495">
        <v>999999</v>
      </c>
      <c r="J7" s="308" t="s">
        <v>176</v>
      </c>
      <c r="K7" s="367"/>
      <c r="L7" s="370"/>
      <c r="M7" s="370"/>
      <c r="N7" s="370"/>
      <c r="O7" s="370"/>
      <c r="P7" s="370"/>
      <c r="Q7" s="370"/>
      <c r="R7" s="370"/>
      <c r="S7" s="370"/>
      <c r="T7" s="370"/>
      <c r="U7" s="370"/>
      <c r="V7" s="450"/>
    </row>
    <row r="8" spans="1:23">
      <c r="A8" s="795"/>
      <c r="B8" s="312"/>
      <c r="C8" s="806"/>
      <c r="D8" s="807"/>
      <c r="E8" s="808"/>
      <c r="F8" s="376" t="s">
        <v>615</v>
      </c>
      <c r="G8" s="506" t="s">
        <v>173</v>
      </c>
      <c r="H8" s="491">
        <v>999999</v>
      </c>
      <c r="I8" s="496">
        <v>999999</v>
      </c>
      <c r="J8" s="309" t="s">
        <v>178</v>
      </c>
      <c r="K8" s="368"/>
      <c r="L8" s="371"/>
      <c r="M8" s="371"/>
      <c r="N8" s="371"/>
      <c r="O8" s="371"/>
      <c r="P8" s="371"/>
      <c r="Q8" s="371"/>
      <c r="R8" s="371"/>
      <c r="S8" s="371"/>
      <c r="T8" s="371"/>
      <c r="U8" s="371"/>
      <c r="V8" s="451"/>
    </row>
    <row r="9" spans="1:23">
      <c r="A9" s="793">
        <v>999</v>
      </c>
      <c r="B9" s="310" t="s">
        <v>599</v>
      </c>
      <c r="C9" s="797">
        <v>99</v>
      </c>
      <c r="D9" s="800" t="s">
        <v>169</v>
      </c>
      <c r="E9" s="803" t="s">
        <v>108</v>
      </c>
      <c r="F9" s="380" t="s">
        <v>172</v>
      </c>
      <c r="G9" s="507" t="s">
        <v>173</v>
      </c>
      <c r="H9" s="493">
        <v>999999</v>
      </c>
      <c r="I9" s="494">
        <v>999999</v>
      </c>
      <c r="J9" s="307" t="s">
        <v>177</v>
      </c>
      <c r="K9" s="366"/>
      <c r="L9" s="369"/>
      <c r="M9" s="369"/>
      <c r="N9" s="369"/>
      <c r="O9" s="369"/>
      <c r="P9" s="369"/>
      <c r="Q9" s="369"/>
      <c r="R9" s="369"/>
      <c r="S9" s="369"/>
      <c r="T9" s="369"/>
      <c r="U9" s="369"/>
      <c r="V9" s="452"/>
    </row>
    <row r="10" spans="1:23">
      <c r="A10" s="794"/>
      <c r="B10" s="311" t="s">
        <v>169</v>
      </c>
      <c r="C10" s="798"/>
      <c r="D10" s="801"/>
      <c r="E10" s="804"/>
      <c r="F10" s="375" t="s">
        <v>174</v>
      </c>
      <c r="G10" s="505" t="s">
        <v>173</v>
      </c>
      <c r="H10" s="490">
        <v>999999</v>
      </c>
      <c r="I10" s="495">
        <v>999999</v>
      </c>
      <c r="J10" s="308" t="s">
        <v>176</v>
      </c>
      <c r="K10" s="367"/>
      <c r="L10" s="370"/>
      <c r="M10" s="370"/>
      <c r="N10" s="370"/>
      <c r="O10" s="370"/>
      <c r="P10" s="370"/>
      <c r="Q10" s="370"/>
      <c r="R10" s="370"/>
      <c r="S10" s="370"/>
      <c r="T10" s="370"/>
      <c r="U10" s="370"/>
      <c r="V10" s="450"/>
    </row>
    <row r="11" spans="1:23">
      <c r="A11" s="795"/>
      <c r="B11" s="312"/>
      <c r="C11" s="806"/>
      <c r="D11" s="807"/>
      <c r="E11" s="808"/>
      <c r="F11" s="376" t="s">
        <v>615</v>
      </c>
      <c r="G11" s="506" t="s">
        <v>173</v>
      </c>
      <c r="H11" s="491">
        <v>999999</v>
      </c>
      <c r="I11" s="496">
        <v>999999</v>
      </c>
      <c r="J11" s="309" t="s">
        <v>178</v>
      </c>
      <c r="K11" s="368"/>
      <c r="L11" s="371"/>
      <c r="M11" s="371"/>
      <c r="N11" s="371"/>
      <c r="O11" s="371"/>
      <c r="P11" s="371"/>
      <c r="Q11" s="371"/>
      <c r="R11" s="371"/>
      <c r="S11" s="371"/>
      <c r="T11" s="371"/>
      <c r="U11" s="371"/>
      <c r="V11" s="451"/>
    </row>
    <row r="12" spans="1:23">
      <c r="A12" s="793">
        <v>999</v>
      </c>
      <c r="B12" s="310" t="s">
        <v>599</v>
      </c>
      <c r="C12" s="797">
        <v>99</v>
      </c>
      <c r="D12" s="800" t="s">
        <v>169</v>
      </c>
      <c r="E12" s="803" t="s">
        <v>108</v>
      </c>
      <c r="F12" s="380" t="s">
        <v>172</v>
      </c>
      <c r="G12" s="507" t="s">
        <v>173</v>
      </c>
      <c r="H12" s="493">
        <v>999999</v>
      </c>
      <c r="I12" s="494">
        <v>999999</v>
      </c>
      <c r="J12" s="307" t="s">
        <v>177</v>
      </c>
      <c r="K12" s="366"/>
      <c r="L12" s="369"/>
      <c r="M12" s="369"/>
      <c r="N12" s="369"/>
      <c r="O12" s="369"/>
      <c r="P12" s="369"/>
      <c r="Q12" s="369"/>
      <c r="R12" s="369"/>
      <c r="S12" s="369"/>
      <c r="T12" s="369"/>
      <c r="U12" s="369"/>
      <c r="V12" s="452"/>
    </row>
    <row r="13" spans="1:23">
      <c r="A13" s="794"/>
      <c r="B13" s="311" t="s">
        <v>169</v>
      </c>
      <c r="C13" s="798"/>
      <c r="D13" s="801"/>
      <c r="E13" s="804"/>
      <c r="F13" s="375" t="s">
        <v>174</v>
      </c>
      <c r="G13" s="505" t="s">
        <v>173</v>
      </c>
      <c r="H13" s="490">
        <v>999999</v>
      </c>
      <c r="I13" s="495">
        <v>999999</v>
      </c>
      <c r="J13" s="308" t="s">
        <v>176</v>
      </c>
      <c r="K13" s="367"/>
      <c r="L13" s="370"/>
      <c r="M13" s="370"/>
      <c r="N13" s="370"/>
      <c r="O13" s="370"/>
      <c r="P13" s="370"/>
      <c r="Q13" s="370"/>
      <c r="R13" s="370"/>
      <c r="S13" s="370"/>
      <c r="T13" s="370"/>
      <c r="U13" s="370"/>
      <c r="V13" s="450"/>
    </row>
    <row r="14" spans="1:23">
      <c r="A14" s="795"/>
      <c r="B14" s="312"/>
      <c r="C14" s="806"/>
      <c r="D14" s="807"/>
      <c r="E14" s="808"/>
      <c r="F14" s="376" t="s">
        <v>615</v>
      </c>
      <c r="G14" s="506" t="s">
        <v>173</v>
      </c>
      <c r="H14" s="491">
        <v>999999</v>
      </c>
      <c r="I14" s="496">
        <v>999999</v>
      </c>
      <c r="J14" s="309" t="s">
        <v>178</v>
      </c>
      <c r="K14" s="368"/>
      <c r="L14" s="371"/>
      <c r="M14" s="371"/>
      <c r="N14" s="371"/>
      <c r="O14" s="371"/>
      <c r="P14" s="371"/>
      <c r="Q14" s="371"/>
      <c r="R14" s="371"/>
      <c r="S14" s="371"/>
      <c r="T14" s="371"/>
      <c r="U14" s="371"/>
      <c r="V14" s="451"/>
    </row>
    <row r="15" spans="1:23">
      <c r="A15" s="793">
        <v>999</v>
      </c>
      <c r="B15" s="310" t="s">
        <v>599</v>
      </c>
      <c r="C15" s="797">
        <v>99</v>
      </c>
      <c r="D15" s="800" t="s">
        <v>169</v>
      </c>
      <c r="E15" s="803" t="s">
        <v>108</v>
      </c>
      <c r="F15" s="380" t="s">
        <v>172</v>
      </c>
      <c r="G15" s="507" t="s">
        <v>173</v>
      </c>
      <c r="H15" s="493">
        <v>999999</v>
      </c>
      <c r="I15" s="494">
        <v>999999</v>
      </c>
      <c r="J15" s="307" t="s">
        <v>177</v>
      </c>
      <c r="K15" s="366"/>
      <c r="L15" s="369"/>
      <c r="M15" s="369"/>
      <c r="N15" s="369"/>
      <c r="O15" s="369"/>
      <c r="P15" s="369"/>
      <c r="Q15" s="369"/>
      <c r="R15" s="369"/>
      <c r="S15" s="369"/>
      <c r="T15" s="369"/>
      <c r="U15" s="369"/>
      <c r="V15" s="452"/>
    </row>
    <row r="16" spans="1:23">
      <c r="A16" s="794"/>
      <c r="B16" s="311" t="s">
        <v>169</v>
      </c>
      <c r="C16" s="798"/>
      <c r="D16" s="801"/>
      <c r="E16" s="804"/>
      <c r="F16" s="375" t="s">
        <v>174</v>
      </c>
      <c r="G16" s="505" t="s">
        <v>173</v>
      </c>
      <c r="H16" s="490">
        <v>999999</v>
      </c>
      <c r="I16" s="495">
        <v>999999</v>
      </c>
      <c r="J16" s="308" t="s">
        <v>176</v>
      </c>
      <c r="K16" s="367"/>
      <c r="L16" s="370"/>
      <c r="M16" s="370"/>
      <c r="N16" s="370"/>
      <c r="O16" s="370"/>
      <c r="P16" s="370"/>
      <c r="Q16" s="370"/>
      <c r="R16" s="370"/>
      <c r="S16" s="370"/>
      <c r="T16" s="370"/>
      <c r="U16" s="370"/>
      <c r="V16" s="450"/>
    </row>
    <row r="17" spans="1:22">
      <c r="A17" s="795"/>
      <c r="B17" s="312"/>
      <c r="C17" s="806"/>
      <c r="D17" s="807"/>
      <c r="E17" s="808"/>
      <c r="F17" s="376" t="s">
        <v>615</v>
      </c>
      <c r="G17" s="506" t="s">
        <v>173</v>
      </c>
      <c r="H17" s="491">
        <v>999999</v>
      </c>
      <c r="I17" s="496">
        <v>999999</v>
      </c>
      <c r="J17" s="309" t="s">
        <v>178</v>
      </c>
      <c r="K17" s="368"/>
      <c r="L17" s="371"/>
      <c r="M17" s="371"/>
      <c r="N17" s="371"/>
      <c r="O17" s="371"/>
      <c r="P17" s="371"/>
      <c r="Q17" s="371"/>
      <c r="R17" s="371"/>
      <c r="S17" s="371"/>
      <c r="T17" s="371"/>
      <c r="U17" s="371"/>
      <c r="V17" s="451"/>
    </row>
    <row r="18" spans="1:22">
      <c r="A18" s="793">
        <v>999</v>
      </c>
      <c r="B18" s="310" t="s">
        <v>599</v>
      </c>
      <c r="C18" s="797">
        <v>99</v>
      </c>
      <c r="D18" s="800" t="s">
        <v>169</v>
      </c>
      <c r="E18" s="803" t="s">
        <v>108</v>
      </c>
      <c r="F18" s="380" t="s">
        <v>172</v>
      </c>
      <c r="G18" s="507" t="s">
        <v>173</v>
      </c>
      <c r="H18" s="493">
        <v>999999</v>
      </c>
      <c r="I18" s="494">
        <v>999999</v>
      </c>
      <c r="J18" s="307" t="s">
        <v>177</v>
      </c>
      <c r="K18" s="366"/>
      <c r="L18" s="369"/>
      <c r="M18" s="369"/>
      <c r="N18" s="369"/>
      <c r="O18" s="369"/>
      <c r="P18" s="369"/>
      <c r="Q18" s="369"/>
      <c r="R18" s="369"/>
      <c r="S18" s="369"/>
      <c r="T18" s="369"/>
      <c r="U18" s="369"/>
      <c r="V18" s="452"/>
    </row>
    <row r="19" spans="1:22">
      <c r="A19" s="794"/>
      <c r="B19" s="311" t="s">
        <v>169</v>
      </c>
      <c r="C19" s="798"/>
      <c r="D19" s="801"/>
      <c r="E19" s="804"/>
      <c r="F19" s="375" t="s">
        <v>174</v>
      </c>
      <c r="G19" s="505" t="s">
        <v>173</v>
      </c>
      <c r="H19" s="490">
        <v>999999</v>
      </c>
      <c r="I19" s="495">
        <v>999999</v>
      </c>
      <c r="J19" s="308" t="s">
        <v>176</v>
      </c>
      <c r="K19" s="367"/>
      <c r="L19" s="370"/>
      <c r="M19" s="370"/>
      <c r="N19" s="370"/>
      <c r="O19" s="370"/>
      <c r="P19" s="370"/>
      <c r="Q19" s="370"/>
      <c r="R19" s="370"/>
      <c r="S19" s="370"/>
      <c r="T19" s="370"/>
      <c r="U19" s="370"/>
      <c r="V19" s="450"/>
    </row>
    <row r="20" spans="1:22">
      <c r="A20" s="795"/>
      <c r="B20" s="312"/>
      <c r="C20" s="806"/>
      <c r="D20" s="807"/>
      <c r="E20" s="808"/>
      <c r="F20" s="376" t="s">
        <v>615</v>
      </c>
      <c r="G20" s="506" t="s">
        <v>173</v>
      </c>
      <c r="H20" s="491">
        <v>999999</v>
      </c>
      <c r="I20" s="496">
        <v>999999</v>
      </c>
      <c r="J20" s="309" t="s">
        <v>178</v>
      </c>
      <c r="K20" s="368"/>
      <c r="L20" s="371"/>
      <c r="M20" s="371"/>
      <c r="N20" s="371"/>
      <c r="O20" s="371"/>
      <c r="P20" s="371"/>
      <c r="Q20" s="371"/>
      <c r="R20" s="371"/>
      <c r="S20" s="371"/>
      <c r="T20" s="371"/>
      <c r="U20" s="371"/>
      <c r="V20" s="451"/>
    </row>
    <row r="21" spans="1:22">
      <c r="A21" s="793">
        <v>999</v>
      </c>
      <c r="B21" s="310" t="s">
        <v>599</v>
      </c>
      <c r="C21" s="797">
        <v>99</v>
      </c>
      <c r="D21" s="800" t="s">
        <v>169</v>
      </c>
      <c r="E21" s="803" t="s">
        <v>108</v>
      </c>
      <c r="F21" s="380" t="s">
        <v>172</v>
      </c>
      <c r="G21" s="507" t="s">
        <v>173</v>
      </c>
      <c r="H21" s="493">
        <v>999999</v>
      </c>
      <c r="I21" s="494">
        <v>999999</v>
      </c>
      <c r="J21" s="307" t="s">
        <v>177</v>
      </c>
      <c r="K21" s="366"/>
      <c r="L21" s="369"/>
      <c r="M21" s="369"/>
      <c r="N21" s="369"/>
      <c r="O21" s="369"/>
      <c r="P21" s="369"/>
      <c r="Q21" s="369"/>
      <c r="R21" s="369"/>
      <c r="S21" s="369"/>
      <c r="T21" s="369"/>
      <c r="U21" s="369"/>
      <c r="V21" s="452"/>
    </row>
    <row r="22" spans="1:22">
      <c r="A22" s="794"/>
      <c r="B22" s="311" t="s">
        <v>169</v>
      </c>
      <c r="C22" s="798"/>
      <c r="D22" s="801"/>
      <c r="E22" s="804"/>
      <c r="F22" s="375" t="s">
        <v>174</v>
      </c>
      <c r="G22" s="505" t="s">
        <v>173</v>
      </c>
      <c r="H22" s="490">
        <v>999999</v>
      </c>
      <c r="I22" s="495">
        <v>999999</v>
      </c>
      <c r="J22" s="308" t="s">
        <v>176</v>
      </c>
      <c r="K22" s="367"/>
      <c r="L22" s="370"/>
      <c r="M22" s="370"/>
      <c r="N22" s="370"/>
      <c r="O22" s="370"/>
      <c r="P22" s="370"/>
      <c r="Q22" s="370"/>
      <c r="R22" s="370"/>
      <c r="S22" s="370"/>
      <c r="T22" s="370"/>
      <c r="U22" s="370"/>
      <c r="V22" s="450"/>
    </row>
    <row r="23" spans="1:22">
      <c r="A23" s="795"/>
      <c r="B23" s="312"/>
      <c r="C23" s="806"/>
      <c r="D23" s="807"/>
      <c r="E23" s="808"/>
      <c r="F23" s="376" t="s">
        <v>615</v>
      </c>
      <c r="G23" s="506" t="s">
        <v>173</v>
      </c>
      <c r="H23" s="491">
        <v>999999</v>
      </c>
      <c r="I23" s="496">
        <v>999999</v>
      </c>
      <c r="J23" s="309" t="s">
        <v>178</v>
      </c>
      <c r="K23" s="368"/>
      <c r="L23" s="371"/>
      <c r="M23" s="371"/>
      <c r="N23" s="371"/>
      <c r="O23" s="371"/>
      <c r="P23" s="371"/>
      <c r="Q23" s="371"/>
      <c r="R23" s="371"/>
      <c r="S23" s="371"/>
      <c r="T23" s="371"/>
      <c r="U23" s="371"/>
      <c r="V23" s="451"/>
    </row>
    <row r="24" spans="1:22">
      <c r="A24" s="793">
        <v>999</v>
      </c>
      <c r="B24" s="310" t="s">
        <v>599</v>
      </c>
      <c r="C24" s="797">
        <v>99</v>
      </c>
      <c r="D24" s="800" t="s">
        <v>169</v>
      </c>
      <c r="E24" s="803" t="s">
        <v>108</v>
      </c>
      <c r="F24" s="380" t="s">
        <v>172</v>
      </c>
      <c r="G24" s="507" t="s">
        <v>173</v>
      </c>
      <c r="H24" s="493">
        <v>999999</v>
      </c>
      <c r="I24" s="494">
        <v>999999</v>
      </c>
      <c r="J24" s="307" t="s">
        <v>177</v>
      </c>
      <c r="K24" s="366"/>
      <c r="L24" s="369"/>
      <c r="M24" s="369"/>
      <c r="N24" s="369"/>
      <c r="O24" s="369"/>
      <c r="P24" s="369"/>
      <c r="Q24" s="369"/>
      <c r="R24" s="369"/>
      <c r="S24" s="369"/>
      <c r="T24" s="369"/>
      <c r="U24" s="369"/>
      <c r="V24" s="452"/>
    </row>
    <row r="25" spans="1:22">
      <c r="A25" s="794"/>
      <c r="B25" s="311" t="s">
        <v>169</v>
      </c>
      <c r="C25" s="798"/>
      <c r="D25" s="801"/>
      <c r="E25" s="804"/>
      <c r="F25" s="375" t="s">
        <v>174</v>
      </c>
      <c r="G25" s="505" t="s">
        <v>173</v>
      </c>
      <c r="H25" s="490">
        <v>999999</v>
      </c>
      <c r="I25" s="495">
        <v>999999</v>
      </c>
      <c r="J25" s="308" t="s">
        <v>176</v>
      </c>
      <c r="K25" s="367"/>
      <c r="L25" s="370"/>
      <c r="M25" s="370"/>
      <c r="N25" s="370"/>
      <c r="O25" s="370"/>
      <c r="P25" s="370"/>
      <c r="Q25" s="370"/>
      <c r="R25" s="370"/>
      <c r="S25" s="370"/>
      <c r="T25" s="370"/>
      <c r="U25" s="370"/>
      <c r="V25" s="450"/>
    </row>
    <row r="26" spans="1:22">
      <c r="A26" s="795"/>
      <c r="B26" s="312"/>
      <c r="C26" s="806"/>
      <c r="D26" s="807"/>
      <c r="E26" s="808"/>
      <c r="F26" s="376" t="s">
        <v>615</v>
      </c>
      <c r="G26" s="506" t="s">
        <v>173</v>
      </c>
      <c r="H26" s="491">
        <v>999999</v>
      </c>
      <c r="I26" s="496">
        <v>999999</v>
      </c>
      <c r="J26" s="309" t="s">
        <v>178</v>
      </c>
      <c r="K26" s="368"/>
      <c r="L26" s="371"/>
      <c r="M26" s="371"/>
      <c r="N26" s="371"/>
      <c r="O26" s="371"/>
      <c r="P26" s="371"/>
      <c r="Q26" s="371"/>
      <c r="R26" s="371"/>
      <c r="S26" s="371"/>
      <c r="T26" s="371"/>
      <c r="U26" s="371"/>
      <c r="V26" s="451"/>
    </row>
    <row r="27" spans="1:22">
      <c r="A27" s="793">
        <v>999</v>
      </c>
      <c r="B27" s="310" t="s">
        <v>599</v>
      </c>
      <c r="C27" s="797">
        <v>99</v>
      </c>
      <c r="D27" s="800" t="s">
        <v>169</v>
      </c>
      <c r="E27" s="803" t="s">
        <v>108</v>
      </c>
      <c r="F27" s="380" t="s">
        <v>172</v>
      </c>
      <c r="G27" s="507" t="s">
        <v>173</v>
      </c>
      <c r="H27" s="493">
        <v>999999</v>
      </c>
      <c r="I27" s="494">
        <v>999999</v>
      </c>
      <c r="J27" s="307" t="s">
        <v>177</v>
      </c>
      <c r="K27" s="366"/>
      <c r="L27" s="369"/>
      <c r="M27" s="369"/>
      <c r="N27" s="369"/>
      <c r="O27" s="369"/>
      <c r="P27" s="369"/>
      <c r="Q27" s="369"/>
      <c r="R27" s="369"/>
      <c r="S27" s="369"/>
      <c r="T27" s="369"/>
      <c r="U27" s="369"/>
      <c r="V27" s="452"/>
    </row>
    <row r="28" spans="1:22">
      <c r="A28" s="794"/>
      <c r="B28" s="311" t="s">
        <v>169</v>
      </c>
      <c r="C28" s="798"/>
      <c r="D28" s="801"/>
      <c r="E28" s="804"/>
      <c r="F28" s="375" t="s">
        <v>174</v>
      </c>
      <c r="G28" s="505" t="s">
        <v>173</v>
      </c>
      <c r="H28" s="490">
        <v>999999</v>
      </c>
      <c r="I28" s="495">
        <v>999999</v>
      </c>
      <c r="J28" s="308" t="s">
        <v>176</v>
      </c>
      <c r="K28" s="367"/>
      <c r="L28" s="370"/>
      <c r="M28" s="370"/>
      <c r="N28" s="370"/>
      <c r="O28" s="370"/>
      <c r="P28" s="370"/>
      <c r="Q28" s="370"/>
      <c r="R28" s="370"/>
      <c r="S28" s="370"/>
      <c r="T28" s="370"/>
      <c r="U28" s="370"/>
      <c r="V28" s="450"/>
    </row>
    <row r="29" spans="1:22">
      <c r="A29" s="795"/>
      <c r="B29" s="312"/>
      <c r="C29" s="806"/>
      <c r="D29" s="807"/>
      <c r="E29" s="808"/>
      <c r="F29" s="376" t="s">
        <v>615</v>
      </c>
      <c r="G29" s="506" t="s">
        <v>173</v>
      </c>
      <c r="H29" s="491">
        <v>999999</v>
      </c>
      <c r="I29" s="496">
        <v>999999</v>
      </c>
      <c r="J29" s="309" t="s">
        <v>178</v>
      </c>
      <c r="K29" s="368"/>
      <c r="L29" s="371"/>
      <c r="M29" s="371"/>
      <c r="N29" s="371"/>
      <c r="O29" s="371"/>
      <c r="P29" s="371"/>
      <c r="Q29" s="371"/>
      <c r="R29" s="371"/>
      <c r="S29" s="371"/>
      <c r="T29" s="371"/>
      <c r="U29" s="371"/>
      <c r="V29" s="451"/>
    </row>
    <row r="30" spans="1:22">
      <c r="A30" s="793">
        <v>999</v>
      </c>
      <c r="B30" s="310" t="s">
        <v>599</v>
      </c>
      <c r="C30" s="797">
        <v>99</v>
      </c>
      <c r="D30" s="800" t="s">
        <v>169</v>
      </c>
      <c r="E30" s="803" t="s">
        <v>108</v>
      </c>
      <c r="F30" s="380" t="s">
        <v>172</v>
      </c>
      <c r="G30" s="507" t="s">
        <v>173</v>
      </c>
      <c r="H30" s="493">
        <v>999999</v>
      </c>
      <c r="I30" s="494">
        <v>999999</v>
      </c>
      <c r="J30" s="307" t="s">
        <v>177</v>
      </c>
      <c r="K30" s="366"/>
      <c r="L30" s="369"/>
      <c r="M30" s="369"/>
      <c r="N30" s="369"/>
      <c r="O30" s="369"/>
      <c r="P30" s="369"/>
      <c r="Q30" s="369"/>
      <c r="R30" s="369"/>
      <c r="S30" s="369"/>
      <c r="T30" s="369"/>
      <c r="U30" s="369"/>
      <c r="V30" s="452"/>
    </row>
    <row r="31" spans="1:22">
      <c r="A31" s="794"/>
      <c r="B31" s="311" t="s">
        <v>169</v>
      </c>
      <c r="C31" s="798"/>
      <c r="D31" s="801"/>
      <c r="E31" s="804"/>
      <c r="F31" s="375" t="s">
        <v>174</v>
      </c>
      <c r="G31" s="505" t="s">
        <v>173</v>
      </c>
      <c r="H31" s="490">
        <v>999999</v>
      </c>
      <c r="I31" s="495">
        <v>999999</v>
      </c>
      <c r="J31" s="308" t="s">
        <v>176</v>
      </c>
      <c r="K31" s="367"/>
      <c r="L31" s="370"/>
      <c r="M31" s="370"/>
      <c r="N31" s="370"/>
      <c r="O31" s="370"/>
      <c r="P31" s="370"/>
      <c r="Q31" s="370"/>
      <c r="R31" s="370"/>
      <c r="S31" s="370"/>
      <c r="T31" s="370"/>
      <c r="U31" s="370"/>
      <c r="V31" s="450"/>
    </row>
    <row r="32" spans="1:22">
      <c r="A32" s="795"/>
      <c r="B32" s="312"/>
      <c r="C32" s="806"/>
      <c r="D32" s="807"/>
      <c r="E32" s="808"/>
      <c r="F32" s="376" t="s">
        <v>615</v>
      </c>
      <c r="G32" s="506" t="s">
        <v>173</v>
      </c>
      <c r="H32" s="491">
        <v>999999</v>
      </c>
      <c r="I32" s="496">
        <v>999999</v>
      </c>
      <c r="J32" s="309" t="s">
        <v>178</v>
      </c>
      <c r="K32" s="368"/>
      <c r="L32" s="371"/>
      <c r="M32" s="371"/>
      <c r="N32" s="371"/>
      <c r="O32" s="371"/>
      <c r="P32" s="371"/>
      <c r="Q32" s="371"/>
      <c r="R32" s="371"/>
      <c r="S32" s="371"/>
      <c r="T32" s="371"/>
      <c r="U32" s="371"/>
      <c r="V32" s="451"/>
    </row>
    <row r="33" spans="1:22">
      <c r="A33" s="793">
        <v>999</v>
      </c>
      <c r="B33" s="310" t="s">
        <v>599</v>
      </c>
      <c r="C33" s="797">
        <v>99</v>
      </c>
      <c r="D33" s="800" t="s">
        <v>169</v>
      </c>
      <c r="E33" s="803" t="s">
        <v>108</v>
      </c>
      <c r="F33" s="380" t="s">
        <v>172</v>
      </c>
      <c r="G33" s="507" t="s">
        <v>173</v>
      </c>
      <c r="H33" s="493">
        <v>999999</v>
      </c>
      <c r="I33" s="494">
        <v>999999</v>
      </c>
      <c r="J33" s="307" t="s">
        <v>177</v>
      </c>
      <c r="K33" s="366"/>
      <c r="L33" s="369"/>
      <c r="M33" s="369"/>
      <c r="N33" s="369"/>
      <c r="O33" s="369"/>
      <c r="P33" s="369"/>
      <c r="Q33" s="369"/>
      <c r="R33" s="369"/>
      <c r="S33" s="369"/>
      <c r="T33" s="369"/>
      <c r="U33" s="369"/>
      <c r="V33" s="452"/>
    </row>
    <row r="34" spans="1:22">
      <c r="A34" s="794"/>
      <c r="B34" s="311" t="s">
        <v>169</v>
      </c>
      <c r="C34" s="798"/>
      <c r="D34" s="801"/>
      <c r="E34" s="804"/>
      <c r="F34" s="375" t="s">
        <v>174</v>
      </c>
      <c r="G34" s="505" t="s">
        <v>173</v>
      </c>
      <c r="H34" s="490">
        <v>999999</v>
      </c>
      <c r="I34" s="495">
        <v>999999</v>
      </c>
      <c r="J34" s="308" t="s">
        <v>176</v>
      </c>
      <c r="K34" s="367"/>
      <c r="L34" s="370"/>
      <c r="M34" s="370"/>
      <c r="N34" s="370"/>
      <c r="O34" s="370"/>
      <c r="P34" s="370"/>
      <c r="Q34" s="370"/>
      <c r="R34" s="370"/>
      <c r="S34" s="370"/>
      <c r="T34" s="370"/>
      <c r="U34" s="370"/>
      <c r="V34" s="450"/>
    </row>
    <row r="35" spans="1:22">
      <c r="A35" s="795"/>
      <c r="B35" s="312"/>
      <c r="C35" s="806"/>
      <c r="D35" s="807"/>
      <c r="E35" s="808"/>
      <c r="F35" s="376" t="s">
        <v>615</v>
      </c>
      <c r="G35" s="506" t="s">
        <v>173</v>
      </c>
      <c r="H35" s="491">
        <v>999999</v>
      </c>
      <c r="I35" s="496">
        <v>999999</v>
      </c>
      <c r="J35" s="309" t="s">
        <v>178</v>
      </c>
      <c r="K35" s="368"/>
      <c r="L35" s="371"/>
      <c r="M35" s="371"/>
      <c r="N35" s="371"/>
      <c r="O35" s="371"/>
      <c r="P35" s="371"/>
      <c r="Q35" s="371"/>
      <c r="R35" s="371"/>
      <c r="S35" s="371"/>
      <c r="T35" s="371"/>
      <c r="U35" s="371"/>
      <c r="V35" s="451"/>
    </row>
    <row r="36" spans="1:22">
      <c r="A36" s="793">
        <v>999</v>
      </c>
      <c r="B36" s="310" t="s">
        <v>599</v>
      </c>
      <c r="C36" s="797">
        <v>99</v>
      </c>
      <c r="D36" s="800" t="s">
        <v>169</v>
      </c>
      <c r="E36" s="803" t="s">
        <v>108</v>
      </c>
      <c r="F36" s="380" t="s">
        <v>172</v>
      </c>
      <c r="G36" s="507" t="s">
        <v>173</v>
      </c>
      <c r="H36" s="493">
        <v>999999</v>
      </c>
      <c r="I36" s="494">
        <v>999999</v>
      </c>
      <c r="J36" s="307" t="s">
        <v>177</v>
      </c>
      <c r="K36" s="366"/>
      <c r="L36" s="369"/>
      <c r="M36" s="369"/>
      <c r="N36" s="369"/>
      <c r="O36" s="369"/>
      <c r="P36" s="369"/>
      <c r="Q36" s="369"/>
      <c r="R36" s="369"/>
      <c r="S36" s="369"/>
      <c r="T36" s="369"/>
      <c r="U36" s="369"/>
      <c r="V36" s="452"/>
    </row>
    <row r="37" spans="1:22">
      <c r="A37" s="794"/>
      <c r="B37" s="311" t="s">
        <v>169</v>
      </c>
      <c r="C37" s="798"/>
      <c r="D37" s="801"/>
      <c r="E37" s="804"/>
      <c r="F37" s="375" t="s">
        <v>174</v>
      </c>
      <c r="G37" s="505" t="s">
        <v>173</v>
      </c>
      <c r="H37" s="490">
        <v>999999</v>
      </c>
      <c r="I37" s="495">
        <v>999999</v>
      </c>
      <c r="J37" s="308" t="s">
        <v>176</v>
      </c>
      <c r="K37" s="367"/>
      <c r="L37" s="370"/>
      <c r="M37" s="370"/>
      <c r="N37" s="370"/>
      <c r="O37" s="370"/>
      <c r="P37" s="370"/>
      <c r="Q37" s="370"/>
      <c r="R37" s="370"/>
      <c r="S37" s="370"/>
      <c r="T37" s="370"/>
      <c r="U37" s="370"/>
      <c r="V37" s="450"/>
    </row>
    <row r="38" spans="1:22">
      <c r="A38" s="795"/>
      <c r="B38" s="312"/>
      <c r="C38" s="806"/>
      <c r="D38" s="807"/>
      <c r="E38" s="808"/>
      <c r="F38" s="376" t="s">
        <v>615</v>
      </c>
      <c r="G38" s="506" t="s">
        <v>173</v>
      </c>
      <c r="H38" s="491">
        <v>999999</v>
      </c>
      <c r="I38" s="496">
        <v>999999</v>
      </c>
      <c r="J38" s="309" t="s">
        <v>178</v>
      </c>
      <c r="K38" s="368"/>
      <c r="L38" s="371"/>
      <c r="M38" s="371"/>
      <c r="N38" s="371"/>
      <c r="O38" s="371"/>
      <c r="P38" s="371"/>
      <c r="Q38" s="371"/>
      <c r="R38" s="371"/>
      <c r="S38" s="371"/>
      <c r="T38" s="371"/>
      <c r="U38" s="371"/>
      <c r="V38" s="451"/>
    </row>
    <row r="39" spans="1:22">
      <c r="A39" s="793">
        <v>999</v>
      </c>
      <c r="B39" s="310" t="s">
        <v>599</v>
      </c>
      <c r="C39" s="797">
        <v>99</v>
      </c>
      <c r="D39" s="800" t="s">
        <v>169</v>
      </c>
      <c r="E39" s="803" t="s">
        <v>108</v>
      </c>
      <c r="F39" s="380" t="s">
        <v>172</v>
      </c>
      <c r="G39" s="507" t="s">
        <v>173</v>
      </c>
      <c r="H39" s="493">
        <v>999999</v>
      </c>
      <c r="I39" s="494">
        <v>999999</v>
      </c>
      <c r="J39" s="307" t="s">
        <v>177</v>
      </c>
      <c r="K39" s="366"/>
      <c r="L39" s="369"/>
      <c r="M39" s="369"/>
      <c r="N39" s="369"/>
      <c r="O39" s="369"/>
      <c r="P39" s="369"/>
      <c r="Q39" s="369"/>
      <c r="R39" s="369"/>
      <c r="S39" s="369"/>
      <c r="T39" s="369"/>
      <c r="U39" s="369"/>
      <c r="V39" s="452"/>
    </row>
    <row r="40" spans="1:22">
      <c r="A40" s="794"/>
      <c r="B40" s="311" t="s">
        <v>169</v>
      </c>
      <c r="C40" s="798"/>
      <c r="D40" s="801"/>
      <c r="E40" s="804"/>
      <c r="F40" s="375" t="s">
        <v>174</v>
      </c>
      <c r="G40" s="505" t="s">
        <v>173</v>
      </c>
      <c r="H40" s="490">
        <v>999999</v>
      </c>
      <c r="I40" s="495">
        <v>999999</v>
      </c>
      <c r="J40" s="308" t="s">
        <v>176</v>
      </c>
      <c r="K40" s="367"/>
      <c r="L40" s="370"/>
      <c r="M40" s="370"/>
      <c r="N40" s="370"/>
      <c r="O40" s="370"/>
      <c r="P40" s="370"/>
      <c r="Q40" s="370"/>
      <c r="R40" s="370"/>
      <c r="S40" s="370"/>
      <c r="T40" s="370"/>
      <c r="U40" s="370"/>
      <c r="V40" s="450"/>
    </row>
    <row r="41" spans="1:22">
      <c r="A41" s="795"/>
      <c r="B41" s="312"/>
      <c r="C41" s="806"/>
      <c r="D41" s="807"/>
      <c r="E41" s="808"/>
      <c r="F41" s="376" t="s">
        <v>615</v>
      </c>
      <c r="G41" s="506" t="s">
        <v>173</v>
      </c>
      <c r="H41" s="491">
        <v>999999</v>
      </c>
      <c r="I41" s="496">
        <v>999999</v>
      </c>
      <c r="J41" s="309" t="s">
        <v>178</v>
      </c>
      <c r="K41" s="368"/>
      <c r="L41" s="371"/>
      <c r="M41" s="371"/>
      <c r="N41" s="371"/>
      <c r="O41" s="371"/>
      <c r="P41" s="371"/>
      <c r="Q41" s="371"/>
      <c r="R41" s="371"/>
      <c r="S41" s="371"/>
      <c r="T41" s="371"/>
      <c r="U41" s="371"/>
      <c r="V41" s="451"/>
    </row>
    <row r="42" spans="1:22">
      <c r="A42" s="793">
        <v>999</v>
      </c>
      <c r="B42" s="310" t="s">
        <v>599</v>
      </c>
      <c r="C42" s="797">
        <v>99</v>
      </c>
      <c r="D42" s="800" t="s">
        <v>169</v>
      </c>
      <c r="E42" s="803" t="s">
        <v>108</v>
      </c>
      <c r="F42" s="380" t="s">
        <v>172</v>
      </c>
      <c r="G42" s="507" t="s">
        <v>173</v>
      </c>
      <c r="H42" s="493">
        <v>999999</v>
      </c>
      <c r="I42" s="494">
        <v>999999</v>
      </c>
      <c r="J42" s="307" t="s">
        <v>177</v>
      </c>
      <c r="K42" s="366"/>
      <c r="L42" s="369"/>
      <c r="M42" s="369"/>
      <c r="N42" s="369"/>
      <c r="O42" s="369"/>
      <c r="P42" s="369"/>
      <c r="Q42" s="369"/>
      <c r="R42" s="369"/>
      <c r="S42" s="369"/>
      <c r="T42" s="369"/>
      <c r="U42" s="369"/>
      <c r="V42" s="452"/>
    </row>
    <row r="43" spans="1:22">
      <c r="A43" s="794"/>
      <c r="B43" s="311" t="s">
        <v>169</v>
      </c>
      <c r="C43" s="798"/>
      <c r="D43" s="801"/>
      <c r="E43" s="804"/>
      <c r="F43" s="375" t="s">
        <v>174</v>
      </c>
      <c r="G43" s="505" t="s">
        <v>173</v>
      </c>
      <c r="H43" s="490">
        <v>999999</v>
      </c>
      <c r="I43" s="495">
        <v>999999</v>
      </c>
      <c r="J43" s="308" t="s">
        <v>176</v>
      </c>
      <c r="K43" s="367"/>
      <c r="L43" s="370"/>
      <c r="M43" s="370"/>
      <c r="N43" s="370"/>
      <c r="O43" s="370"/>
      <c r="P43" s="370"/>
      <c r="Q43" s="370"/>
      <c r="R43" s="370"/>
      <c r="S43" s="370"/>
      <c r="T43" s="370"/>
      <c r="U43" s="370"/>
      <c r="V43" s="450"/>
    </row>
    <row r="44" spans="1:22">
      <c r="A44" s="795"/>
      <c r="B44" s="312"/>
      <c r="C44" s="806"/>
      <c r="D44" s="807"/>
      <c r="E44" s="808"/>
      <c r="F44" s="376" t="s">
        <v>615</v>
      </c>
      <c r="G44" s="506" t="s">
        <v>173</v>
      </c>
      <c r="H44" s="491">
        <v>999999</v>
      </c>
      <c r="I44" s="496">
        <v>999999</v>
      </c>
      <c r="J44" s="309" t="s">
        <v>178</v>
      </c>
      <c r="K44" s="368"/>
      <c r="L44" s="371"/>
      <c r="M44" s="371"/>
      <c r="N44" s="371"/>
      <c r="O44" s="371"/>
      <c r="P44" s="371"/>
      <c r="Q44" s="371"/>
      <c r="R44" s="371"/>
      <c r="S44" s="371"/>
      <c r="T44" s="371"/>
      <c r="U44" s="371"/>
      <c r="V44" s="451"/>
    </row>
    <row r="45" spans="1:22">
      <c r="A45" s="793">
        <v>999</v>
      </c>
      <c r="B45" s="310" t="s">
        <v>599</v>
      </c>
      <c r="C45" s="797">
        <v>99</v>
      </c>
      <c r="D45" s="800" t="s">
        <v>169</v>
      </c>
      <c r="E45" s="803" t="s">
        <v>108</v>
      </c>
      <c r="F45" s="380" t="s">
        <v>172</v>
      </c>
      <c r="G45" s="507" t="s">
        <v>173</v>
      </c>
      <c r="H45" s="493">
        <v>999999</v>
      </c>
      <c r="I45" s="494">
        <v>999999</v>
      </c>
      <c r="J45" s="307" t="s">
        <v>177</v>
      </c>
      <c r="K45" s="366"/>
      <c r="L45" s="369"/>
      <c r="M45" s="369"/>
      <c r="N45" s="369"/>
      <c r="O45" s="369"/>
      <c r="P45" s="369"/>
      <c r="Q45" s="369"/>
      <c r="R45" s="369"/>
      <c r="S45" s="369"/>
      <c r="T45" s="369"/>
      <c r="U45" s="369"/>
      <c r="V45" s="452"/>
    </row>
    <row r="46" spans="1:22">
      <c r="A46" s="794"/>
      <c r="B46" s="311" t="s">
        <v>169</v>
      </c>
      <c r="C46" s="798"/>
      <c r="D46" s="801"/>
      <c r="E46" s="804"/>
      <c r="F46" s="375" t="s">
        <v>174</v>
      </c>
      <c r="G46" s="505" t="s">
        <v>173</v>
      </c>
      <c r="H46" s="490">
        <v>999999</v>
      </c>
      <c r="I46" s="495">
        <v>999999</v>
      </c>
      <c r="J46" s="308" t="s">
        <v>176</v>
      </c>
      <c r="K46" s="367"/>
      <c r="L46" s="370"/>
      <c r="M46" s="370"/>
      <c r="N46" s="370"/>
      <c r="O46" s="370"/>
      <c r="P46" s="370"/>
      <c r="Q46" s="370"/>
      <c r="R46" s="370"/>
      <c r="S46" s="370"/>
      <c r="T46" s="370"/>
      <c r="U46" s="370"/>
      <c r="V46" s="450"/>
    </row>
    <row r="47" spans="1:22">
      <c r="A47" s="795"/>
      <c r="B47" s="312"/>
      <c r="C47" s="806"/>
      <c r="D47" s="807"/>
      <c r="E47" s="808"/>
      <c r="F47" s="376" t="s">
        <v>615</v>
      </c>
      <c r="G47" s="506" t="s">
        <v>173</v>
      </c>
      <c r="H47" s="491">
        <v>999999</v>
      </c>
      <c r="I47" s="496">
        <v>999999</v>
      </c>
      <c r="J47" s="309" t="s">
        <v>178</v>
      </c>
      <c r="K47" s="368"/>
      <c r="L47" s="371"/>
      <c r="M47" s="371"/>
      <c r="N47" s="371"/>
      <c r="O47" s="371"/>
      <c r="P47" s="371"/>
      <c r="Q47" s="371"/>
      <c r="R47" s="371"/>
      <c r="S47" s="371"/>
      <c r="T47" s="371"/>
      <c r="U47" s="371"/>
      <c r="V47" s="451"/>
    </row>
    <row r="48" spans="1:22">
      <c r="A48" s="793">
        <v>999</v>
      </c>
      <c r="B48" s="310" t="s">
        <v>599</v>
      </c>
      <c r="C48" s="797">
        <v>99</v>
      </c>
      <c r="D48" s="800" t="s">
        <v>169</v>
      </c>
      <c r="E48" s="803" t="s">
        <v>108</v>
      </c>
      <c r="F48" s="380" t="s">
        <v>172</v>
      </c>
      <c r="G48" s="507" t="s">
        <v>173</v>
      </c>
      <c r="H48" s="493">
        <v>999999</v>
      </c>
      <c r="I48" s="494">
        <v>999999</v>
      </c>
      <c r="J48" s="307" t="s">
        <v>177</v>
      </c>
      <c r="K48" s="366"/>
      <c r="L48" s="369"/>
      <c r="M48" s="369"/>
      <c r="N48" s="369"/>
      <c r="O48" s="369"/>
      <c r="P48" s="369"/>
      <c r="Q48" s="369"/>
      <c r="R48" s="369"/>
      <c r="S48" s="369"/>
      <c r="T48" s="369"/>
      <c r="U48" s="369"/>
      <c r="V48" s="452"/>
    </row>
    <row r="49" spans="1:22">
      <c r="A49" s="794"/>
      <c r="B49" s="311" t="s">
        <v>169</v>
      </c>
      <c r="C49" s="798"/>
      <c r="D49" s="801"/>
      <c r="E49" s="804"/>
      <c r="F49" s="375" t="s">
        <v>174</v>
      </c>
      <c r="G49" s="505" t="s">
        <v>173</v>
      </c>
      <c r="H49" s="490">
        <v>999999</v>
      </c>
      <c r="I49" s="495">
        <v>999999</v>
      </c>
      <c r="J49" s="308" t="s">
        <v>176</v>
      </c>
      <c r="K49" s="367"/>
      <c r="L49" s="370"/>
      <c r="M49" s="370"/>
      <c r="N49" s="370"/>
      <c r="O49" s="370"/>
      <c r="P49" s="370"/>
      <c r="Q49" s="370"/>
      <c r="R49" s="370"/>
      <c r="S49" s="370"/>
      <c r="T49" s="370"/>
      <c r="U49" s="370"/>
      <c r="V49" s="450"/>
    </row>
    <row r="50" spans="1:22">
      <c r="A50" s="795"/>
      <c r="B50" s="312"/>
      <c r="C50" s="806"/>
      <c r="D50" s="807"/>
      <c r="E50" s="808"/>
      <c r="F50" s="376" t="s">
        <v>615</v>
      </c>
      <c r="G50" s="506" t="s">
        <v>173</v>
      </c>
      <c r="H50" s="491">
        <v>999999</v>
      </c>
      <c r="I50" s="496">
        <v>999999</v>
      </c>
      <c r="J50" s="309" t="s">
        <v>178</v>
      </c>
      <c r="K50" s="368"/>
      <c r="L50" s="371"/>
      <c r="M50" s="371"/>
      <c r="N50" s="371"/>
      <c r="O50" s="371"/>
      <c r="P50" s="371"/>
      <c r="Q50" s="371"/>
      <c r="R50" s="371"/>
      <c r="S50" s="371"/>
      <c r="T50" s="371"/>
      <c r="U50" s="371"/>
      <c r="V50" s="451"/>
    </row>
    <row r="51" spans="1:22">
      <c r="A51" s="793">
        <v>999</v>
      </c>
      <c r="B51" s="310" t="s">
        <v>599</v>
      </c>
      <c r="C51" s="797">
        <v>99</v>
      </c>
      <c r="D51" s="800" t="s">
        <v>169</v>
      </c>
      <c r="E51" s="803" t="s">
        <v>108</v>
      </c>
      <c r="F51" s="380" t="s">
        <v>172</v>
      </c>
      <c r="G51" s="507" t="s">
        <v>173</v>
      </c>
      <c r="H51" s="493">
        <v>999999</v>
      </c>
      <c r="I51" s="494">
        <v>999999</v>
      </c>
      <c r="J51" s="307" t="s">
        <v>177</v>
      </c>
      <c r="K51" s="366"/>
      <c r="L51" s="369"/>
      <c r="M51" s="369"/>
      <c r="N51" s="369"/>
      <c r="O51" s="369"/>
      <c r="P51" s="369"/>
      <c r="Q51" s="369"/>
      <c r="R51" s="369"/>
      <c r="S51" s="369"/>
      <c r="T51" s="369"/>
      <c r="U51" s="369"/>
      <c r="V51" s="452"/>
    </row>
    <row r="52" spans="1:22">
      <c r="A52" s="794"/>
      <c r="B52" s="311" t="s">
        <v>169</v>
      </c>
      <c r="C52" s="798"/>
      <c r="D52" s="801"/>
      <c r="E52" s="804"/>
      <c r="F52" s="375" t="s">
        <v>174</v>
      </c>
      <c r="G52" s="505" t="s">
        <v>173</v>
      </c>
      <c r="H52" s="490">
        <v>999999</v>
      </c>
      <c r="I52" s="495">
        <v>999999</v>
      </c>
      <c r="J52" s="308" t="s">
        <v>176</v>
      </c>
      <c r="K52" s="367"/>
      <c r="L52" s="370"/>
      <c r="M52" s="370"/>
      <c r="N52" s="370"/>
      <c r="O52" s="370"/>
      <c r="P52" s="370"/>
      <c r="Q52" s="370"/>
      <c r="R52" s="370"/>
      <c r="S52" s="370"/>
      <c r="T52" s="370"/>
      <c r="U52" s="370"/>
      <c r="V52" s="450"/>
    </row>
    <row r="53" spans="1:22" ht="15.75" thickBot="1">
      <c r="A53" s="796"/>
      <c r="B53" s="453"/>
      <c r="C53" s="799"/>
      <c r="D53" s="802"/>
      <c r="E53" s="805"/>
      <c r="F53" s="489" t="s">
        <v>615</v>
      </c>
      <c r="G53" s="508" t="s">
        <v>173</v>
      </c>
      <c r="H53" s="454">
        <v>999999</v>
      </c>
      <c r="I53" s="497">
        <v>999999</v>
      </c>
      <c r="J53" s="455" t="s">
        <v>178</v>
      </c>
      <c r="K53" s="456"/>
      <c r="L53" s="457"/>
      <c r="M53" s="457"/>
      <c r="N53" s="457"/>
      <c r="O53" s="457"/>
      <c r="P53" s="457"/>
      <c r="Q53" s="457"/>
      <c r="R53" s="457"/>
      <c r="S53" s="457"/>
      <c r="T53" s="457"/>
      <c r="U53" s="457"/>
      <c r="V53" s="458"/>
    </row>
  </sheetData>
  <mergeCells count="71">
    <mergeCell ref="C3:C5"/>
    <mergeCell ref="A3:A5"/>
    <mergeCell ref="F2:H2"/>
    <mergeCell ref="C6:C8"/>
    <mergeCell ref="D6:D8"/>
    <mergeCell ref="E6:E8"/>
    <mergeCell ref="A6:A8"/>
    <mergeCell ref="C2:D2"/>
    <mergeCell ref="E3:E5"/>
    <mergeCell ref="D3:D5"/>
    <mergeCell ref="C12:C14"/>
    <mergeCell ref="D12:D14"/>
    <mergeCell ref="E12:E14"/>
    <mergeCell ref="C9:C11"/>
    <mergeCell ref="D9:D11"/>
    <mergeCell ref="E9:E11"/>
    <mergeCell ref="C21:C23"/>
    <mergeCell ref="D21:D23"/>
    <mergeCell ref="E21:E23"/>
    <mergeCell ref="C18:C20"/>
    <mergeCell ref="D18:D20"/>
    <mergeCell ref="E18:E20"/>
    <mergeCell ref="C15:C17"/>
    <mergeCell ref="D15:D17"/>
    <mergeCell ref="E15:E17"/>
    <mergeCell ref="C48:C50"/>
    <mergeCell ref="D48:D50"/>
    <mergeCell ref="E48:E50"/>
    <mergeCell ref="C45:C47"/>
    <mergeCell ref="D45:D47"/>
    <mergeCell ref="E45:E47"/>
    <mergeCell ref="C39:C41"/>
    <mergeCell ref="D39:D41"/>
    <mergeCell ref="E39:E41"/>
    <mergeCell ref="C36:C38"/>
    <mergeCell ref="D36:D38"/>
    <mergeCell ref="E36:E38"/>
    <mergeCell ref="C30:C32"/>
    <mergeCell ref="C33:C35"/>
    <mergeCell ref="D33:D35"/>
    <mergeCell ref="E33:E35"/>
    <mergeCell ref="C24:C26"/>
    <mergeCell ref="D24:D26"/>
    <mergeCell ref="E24:E26"/>
    <mergeCell ref="D30:D32"/>
    <mergeCell ref="E30:E32"/>
    <mergeCell ref="C27:C29"/>
    <mergeCell ref="D27:D29"/>
    <mergeCell ref="E27:E29"/>
    <mergeCell ref="C51:C53"/>
    <mergeCell ref="D51:D53"/>
    <mergeCell ref="E51:E53"/>
    <mergeCell ref="C42:C44"/>
    <mergeCell ref="D42:D44"/>
    <mergeCell ref="E42:E44"/>
    <mergeCell ref="A1:E1"/>
    <mergeCell ref="A45:A47"/>
    <mergeCell ref="A48:A50"/>
    <mergeCell ref="A51:A53"/>
    <mergeCell ref="A27:A29"/>
    <mergeCell ref="A30:A32"/>
    <mergeCell ref="A33:A35"/>
    <mergeCell ref="A36:A38"/>
    <mergeCell ref="A39:A41"/>
    <mergeCell ref="A42:A44"/>
    <mergeCell ref="A9:A11"/>
    <mergeCell ref="A12:A14"/>
    <mergeCell ref="A15:A17"/>
    <mergeCell ref="A18:A20"/>
    <mergeCell ref="A21:A23"/>
    <mergeCell ref="A24:A26"/>
  </mergeCells>
  <phoneticPr fontId="27"/>
  <pageMargins left="0.78740157480314965" right="0.39370078740157483" top="0.39370078740157483" bottom="0.39370078740157483" header="0.31496062992125984" footer="0.31496062992125984"/>
  <pageSetup paperSize="8" scale="9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15</vt:i4>
      </vt:variant>
    </vt:vector>
  </HeadingPairs>
  <TitlesOfParts>
    <vt:vector size="28" baseType="lpstr">
      <vt:lpstr>表紙</vt:lpstr>
      <vt:lpstr>更新履歴</vt:lpstr>
      <vt:lpstr>作業履歴</vt:lpstr>
      <vt:lpstr>仕様書フォーマット</vt:lpstr>
      <vt:lpstr>機能概略図</vt:lpstr>
      <vt:lpstr>共通仕様</vt:lpstr>
      <vt:lpstr>機能一覧</vt:lpstr>
      <vt:lpstr>機能・バッチ仕様概要</vt:lpstr>
      <vt:lpstr>保守計画表フォーマット</vt:lpstr>
      <vt:lpstr>保守計画表 (SAMPLE)</vt:lpstr>
      <vt:lpstr>Sheet4</vt:lpstr>
      <vt:lpstr>21年度 6発（マンスリー上段___ウィークリー下段）原紙</vt:lpstr>
      <vt:lpstr>大日程データ構成調査</vt:lpstr>
      <vt:lpstr>'21年度 6発（マンスリー上段___ウィークリー下段）原紙'!Print_Area</vt:lpstr>
      <vt:lpstr>機能・バッチ仕様概要!Print_Area</vt:lpstr>
      <vt:lpstr>機能概略図!Print_Area</vt:lpstr>
      <vt:lpstr>共通仕様!Print_Area</vt:lpstr>
      <vt:lpstr>更新履歴!Print_Area</vt:lpstr>
      <vt:lpstr>仕様書フォーマット!Print_Area</vt:lpstr>
      <vt:lpstr>表紙!Print_Area</vt:lpstr>
      <vt:lpstr>'保守計画表 (SAMPLE)'!Print_Area</vt:lpstr>
      <vt:lpstr>保守計画表フォーマット!Print_Area</vt:lpstr>
      <vt:lpstr>'21年度 6発（マンスリー上段___ウィークリー下段）原紙'!Print_Titles</vt:lpstr>
      <vt:lpstr>機能・バッチ仕様概要!Print_Titles</vt:lpstr>
      <vt:lpstr>機能一覧!Print_Titles</vt:lpstr>
      <vt:lpstr>共通仕様!Print_Titles</vt:lpstr>
      <vt:lpstr>更新履歴!Print_Titles</vt:lpstr>
      <vt:lpstr>仕様書フォーマット!Print_Titles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采野 伊久磨</dc:creator>
  <cp:lastModifiedBy>采野 伊久磨</cp:lastModifiedBy>
  <cp:lastPrinted>2022-01-14T01:43:29Z</cp:lastPrinted>
  <dcterms:created xsi:type="dcterms:W3CDTF">2019-01-17T23:43:47Z</dcterms:created>
  <dcterms:modified xsi:type="dcterms:W3CDTF">2022-11-28T00:04:51Z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401200</vt:lpwstr>
  </property>
  <property fmtid="{D5CDD505-2E9C-101B-9397-08002B2CF9AE}" pid="3" name="NXPowerLiteSettings">
    <vt:lpwstr>C74006B004C800</vt:lpwstr>
  </property>
  <property fmtid="{D5CDD505-2E9C-101B-9397-08002B2CF9AE}" pid="4" name="NXPowerLiteVersion">
    <vt:lpwstr>S9.1.4</vt:lpwstr>
  </property>
</Properties>
</file>