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-uneno\Desktop\21K40-02-001 金型保守計画（改業務管理システム）\"/>
    </mc:Choice>
  </mc:AlternateContent>
  <bookViews>
    <workbookView xWindow="0" yWindow="0" windowWidth="16995" windowHeight="11265" tabRatio="890"/>
  </bookViews>
  <sheets>
    <sheet name="表紙" sheetId="1" r:id="rId1"/>
    <sheet name="更新履歴" sheetId="2" r:id="rId2"/>
    <sheet name="仕様書フォーマット" sheetId="67" r:id="rId3"/>
    <sheet name="画面一覧" sheetId="4" r:id="rId4"/>
    <sheet name="作業履歴" sheetId="74" r:id="rId5"/>
    <sheet name="部品番号マスタ" sheetId="5" r:id="rId6"/>
    <sheet name="圧造課用部品番号マスタ" sheetId="68" r:id="rId7"/>
    <sheet name="部品番号リンク情報" sheetId="69" r:id="rId8"/>
    <sheet name="大日程部品番号リンク情報" sheetId="70" r:id="rId9"/>
    <sheet name="車種記号対照表" sheetId="76" r:id="rId10"/>
    <sheet name="金型保守計画管理" sheetId="71" r:id="rId11"/>
    <sheet name="金型保守計画管理 資料用" sheetId="77" r:id="rId12"/>
  </sheets>
  <definedNames>
    <definedName name="_xlnm.Print_Area" localSheetId="6">圧造課用部品番号マスタ!$A$1:$AY$34</definedName>
    <definedName name="_xlnm.Print_Area" localSheetId="10">金型保守計画管理!$A$1:$AY$70</definedName>
    <definedName name="_xlnm.Print_Area" localSheetId="11">'金型保守計画管理 資料用'!$B$1:$AZ$36</definedName>
    <definedName name="_xlnm.Print_Area" localSheetId="1">更新履歴!$A$1:$AY$32</definedName>
    <definedName name="_xlnm.Print_Area" localSheetId="2">仕様書フォーマット!$A$1:$AY$33</definedName>
    <definedName name="_xlnm.Print_Area" localSheetId="9">車種記号対照表!$A$1:$AY$34</definedName>
    <definedName name="_xlnm.Print_Area" localSheetId="8">大日程部品番号リンク情報!$A$1:$AY$34</definedName>
    <definedName name="_xlnm.Print_Area" localSheetId="0">表紙!$A$1:$AY$29</definedName>
    <definedName name="_xlnm.Print_Area" localSheetId="5">部品番号マスタ!$A$1:$AY$34</definedName>
    <definedName name="_xlnm.Print_Area" localSheetId="7">部品番号リンク情報!$A$1:$AY$34</definedName>
    <definedName name="_xlnm.Print_Titles" localSheetId="6">圧造課用部品番号マスタ!$1:$2</definedName>
    <definedName name="_xlnm.Print_Titles" localSheetId="3">画面一覧!$1:$2</definedName>
    <definedName name="_xlnm.Print_Titles" localSheetId="10">金型保守計画管理!$1:$2</definedName>
    <definedName name="_xlnm.Print_Titles" localSheetId="11">'金型保守計画管理 資料用'!$1:$1</definedName>
    <definedName name="_xlnm.Print_Titles" localSheetId="1">更新履歴!$1:$2</definedName>
    <definedName name="_xlnm.Print_Titles" localSheetId="2">仕様書フォーマット!$1:$2</definedName>
    <definedName name="_xlnm.Print_Titles" localSheetId="9">車種記号対照表!$1:$2</definedName>
    <definedName name="_xlnm.Print_Titles" localSheetId="8">大日程部品番号リンク情報!$1:$2</definedName>
    <definedName name="_xlnm.Print_Titles" localSheetId="5">部品番号マスタ!$1:$2</definedName>
    <definedName name="_xlnm.Print_Titles" localSheetId="7">部品番号リンク情報!$1:$2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0" i="77" l="1"/>
  <c r="BJ30" i="77" s="1"/>
  <c r="BM30" i="77" s="1"/>
  <c r="BP30" i="77" s="1"/>
  <c r="BS30" i="77" s="1"/>
  <c r="AO30" i="77"/>
  <c r="AR30" i="77" s="1"/>
  <c r="AU30" i="77" s="1"/>
  <c r="AX30" i="77" s="1"/>
  <c r="BA30" i="77" s="1"/>
  <c r="BD30" i="77" s="1"/>
  <c r="AL30" i="77"/>
  <c r="AO27" i="77"/>
  <c r="AR27" i="77" s="1"/>
  <c r="AU27" i="77" s="1"/>
  <c r="AX27" i="77" s="1"/>
  <c r="BA27" i="77" s="1"/>
  <c r="BD27" i="77" s="1"/>
  <c r="BG27" i="77" s="1"/>
  <c r="BJ27" i="77" s="1"/>
  <c r="BM27" i="77" s="1"/>
  <c r="BP27" i="77" s="1"/>
  <c r="BS27" i="77" s="1"/>
  <c r="AL27" i="77"/>
  <c r="BS24" i="77"/>
  <c r="AO24" i="77"/>
  <c r="AR24" i="77" s="1"/>
  <c r="AU24" i="77" s="1"/>
  <c r="AX24" i="77" s="1"/>
  <c r="BA24" i="77" s="1"/>
  <c r="BD24" i="77" s="1"/>
  <c r="BG24" i="77" s="1"/>
  <c r="BJ24" i="77" s="1"/>
  <c r="BM24" i="77" s="1"/>
  <c r="BP24" i="77" s="1"/>
  <c r="AL24" i="77"/>
  <c r="AO21" i="77"/>
  <c r="AR21" i="77" s="1"/>
  <c r="AU21" i="77" s="1"/>
  <c r="AX21" i="77" s="1"/>
  <c r="BA21" i="77" s="1"/>
  <c r="BD21" i="77" s="1"/>
  <c r="BG21" i="77" s="1"/>
  <c r="BJ21" i="77" s="1"/>
  <c r="BM21" i="77" s="1"/>
  <c r="BP21" i="77" s="1"/>
  <c r="BS21" i="77" s="1"/>
  <c r="AL21" i="77"/>
  <c r="AO18" i="77"/>
  <c r="AR18" i="77" s="1"/>
  <c r="AU18" i="77" s="1"/>
  <c r="AX18" i="77" s="1"/>
  <c r="BA18" i="77" s="1"/>
  <c r="BD18" i="77" s="1"/>
  <c r="BG18" i="77" s="1"/>
  <c r="BJ18" i="77" s="1"/>
  <c r="BM18" i="77" s="1"/>
  <c r="BP18" i="77" s="1"/>
  <c r="BS18" i="77" s="1"/>
  <c r="AL18" i="77"/>
  <c r="AO15" i="77"/>
  <c r="AR15" i="77" s="1"/>
  <c r="AU15" i="77" s="1"/>
  <c r="AX15" i="77" s="1"/>
  <c r="BA15" i="77" s="1"/>
  <c r="BD15" i="77" s="1"/>
  <c r="BG15" i="77" s="1"/>
  <c r="BJ15" i="77" s="1"/>
  <c r="BM15" i="77" s="1"/>
  <c r="BP15" i="77" s="1"/>
  <c r="BS15" i="77" s="1"/>
  <c r="AL15" i="77"/>
  <c r="AG2" i="68"/>
  <c r="Z2" i="5"/>
  <c r="F2" i="5"/>
  <c r="B35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B19" i="74"/>
  <c r="B18" i="74"/>
  <c r="B17" i="74"/>
  <c r="B16" i="74"/>
  <c r="B15" i="74"/>
  <c r="B14" i="74"/>
  <c r="B13" i="74"/>
  <c r="B12" i="74"/>
  <c r="B11" i="74"/>
  <c r="B10" i="74"/>
  <c r="B9" i="74"/>
  <c r="B8" i="74"/>
  <c r="B7" i="74"/>
  <c r="B6" i="74"/>
  <c r="H5" i="74"/>
  <c r="G5" i="74"/>
  <c r="B5" i="74"/>
  <c r="G4" i="74"/>
  <c r="H4" i="74" s="1"/>
  <c r="G3" i="74"/>
  <c r="H3" i="74" s="1"/>
  <c r="G2" i="74"/>
  <c r="H2" i="74" s="1"/>
  <c r="BB33" i="4"/>
  <c r="BB32" i="4"/>
  <c r="B32" i="4"/>
  <c r="BB31" i="4"/>
  <c r="B31" i="4"/>
  <c r="BB30" i="4"/>
  <c r="B30" i="4"/>
  <c r="BB29" i="4"/>
  <c r="B29" i="4"/>
  <c r="BB28" i="4"/>
  <c r="B28" i="4"/>
  <c r="BB27" i="4"/>
  <c r="B27" i="4"/>
  <c r="BB26" i="4"/>
  <c r="B26" i="4"/>
  <c r="BB25" i="4"/>
  <c r="B25" i="4"/>
  <c r="BB24" i="4"/>
  <c r="B24" i="4"/>
  <c r="BB23" i="4"/>
  <c r="B23" i="4"/>
  <c r="BB22" i="4"/>
  <c r="B22" i="4"/>
  <c r="BB21" i="4"/>
  <c r="B21" i="4"/>
  <c r="BB20" i="4"/>
  <c r="B20" i="4"/>
  <c r="BB19" i="4"/>
  <c r="B19" i="4"/>
  <c r="BB18" i="4"/>
  <c r="B18" i="4"/>
  <c r="BB17" i="4"/>
  <c r="B17" i="4"/>
  <c r="BB16" i="4"/>
  <c r="B16" i="4"/>
  <c r="BB15" i="4"/>
  <c r="B15" i="4"/>
  <c r="BB14" i="4"/>
  <c r="B14" i="4"/>
  <c r="BB13" i="4"/>
  <c r="B13" i="4"/>
  <c r="BB12" i="4"/>
  <c r="B12" i="4"/>
  <c r="BB11" i="4"/>
  <c r="B11" i="4"/>
  <c r="BF10" i="4"/>
  <c r="BB10" i="4"/>
  <c r="BF9" i="4"/>
  <c r="BB9" i="4"/>
  <c r="BF8" i="4"/>
  <c r="BB8" i="4"/>
  <c r="BF7" i="4"/>
  <c r="BB7" i="4"/>
  <c r="BF6" i="4"/>
  <c r="BB6" i="4"/>
  <c r="B6" i="4"/>
  <c r="BF5" i="4"/>
  <c r="BB5" i="4"/>
  <c r="B3" i="74" s="1"/>
  <c r="B5" i="4"/>
  <c r="BF18" i="67"/>
  <c r="BF19" i="67" s="1"/>
  <c r="BL17" i="67"/>
  <c r="BL16" i="67"/>
  <c r="BE16" i="67"/>
  <c r="BE17" i="67" s="1"/>
  <c r="BL15" i="67"/>
  <c r="BK15" i="67"/>
  <c r="BL14" i="67"/>
  <c r="BK14" i="67"/>
  <c r="BL13" i="67"/>
  <c r="BK13" i="67"/>
  <c r="BL12" i="67"/>
  <c r="BK12" i="67"/>
  <c r="BD12" i="67"/>
  <c r="BD13" i="67" s="1"/>
  <c r="A12" i="67"/>
  <c r="BL11" i="67"/>
  <c r="BK11" i="67"/>
  <c r="BJ11" i="67"/>
  <c r="BC11" i="67"/>
  <c r="BC12" i="67" s="1"/>
  <c r="BL10" i="67"/>
  <c r="BK10" i="67"/>
  <c r="BJ10" i="67"/>
  <c r="BC10" i="67"/>
  <c r="BL9" i="67"/>
  <c r="BK9" i="67"/>
  <c r="BJ9" i="67"/>
  <c r="BI9" i="67"/>
  <c r="BB9" i="67"/>
  <c r="BL8" i="67"/>
  <c r="BK8" i="67"/>
  <c r="BJ8" i="67"/>
  <c r="BI8" i="67"/>
  <c r="BB8" i="67"/>
  <c r="BL7" i="67"/>
  <c r="BK7" i="67"/>
  <c r="BJ7" i="67"/>
  <c r="BI7" i="67"/>
  <c r="BH7" i="67"/>
  <c r="BA7" i="67"/>
  <c r="BL6" i="67"/>
  <c r="BK6" i="67"/>
  <c r="BJ6" i="67"/>
  <c r="BI6" i="67"/>
  <c r="BH6" i="67"/>
  <c r="BA6" i="67"/>
  <c r="A6" i="67" s="1"/>
  <c r="BL5" i="67"/>
  <c r="BK5" i="67"/>
  <c r="BJ5" i="67"/>
  <c r="BI5" i="67"/>
  <c r="BH5" i="67"/>
  <c r="BA5" i="67"/>
  <c r="BL4" i="67"/>
  <c r="BK4" i="67"/>
  <c r="BJ4" i="67"/>
  <c r="BI4" i="67"/>
  <c r="BH4" i="67"/>
  <c r="BA4" i="67"/>
  <c r="A4" i="67"/>
  <c r="AV2" i="2"/>
  <c r="AQ2" i="2" s="1"/>
  <c r="AV1" i="2"/>
  <c r="AQ1" i="2" s="1"/>
  <c r="F1" i="2"/>
  <c r="BL19" i="67"/>
  <c r="BG4" i="67"/>
  <c r="BG5" i="67"/>
  <c r="BH9" i="67"/>
  <c r="BH8" i="67"/>
  <c r="BI10" i="67"/>
  <c r="BG6" i="67"/>
  <c r="BG7" i="67"/>
  <c r="BC13" i="67" l="1"/>
  <c r="BE18" i="67"/>
  <c r="BD14" i="67"/>
  <c r="B2" i="74"/>
  <c r="B4" i="74"/>
  <c r="F1" i="5"/>
  <c r="Z2" i="68"/>
  <c r="F1" i="70"/>
  <c r="F1" i="4"/>
  <c r="F1" i="69"/>
  <c r="F1" i="71"/>
  <c r="BA8" i="67"/>
  <c r="BB10" i="67"/>
  <c r="B7" i="4"/>
  <c r="AG2" i="5"/>
  <c r="F1" i="67"/>
  <c r="F1" i="68"/>
  <c r="F1" i="76"/>
  <c r="F2" i="68"/>
  <c r="BJ12" i="67"/>
  <c r="BI12" i="67"/>
  <c r="BK17" i="67"/>
  <c r="BJ13" i="67"/>
  <c r="BL18" i="67"/>
  <c r="BK16" i="67"/>
  <c r="BI11" i="67"/>
  <c r="BE19" i="67" l="1"/>
  <c r="F2" i="70"/>
  <c r="Z2" i="69"/>
  <c r="BB11" i="67"/>
  <c r="B8" i="4"/>
  <c r="B9" i="4" s="1"/>
  <c r="Z2" i="70"/>
  <c r="AG2" i="70"/>
  <c r="BA9" i="67"/>
  <c r="A8" i="67"/>
  <c r="AG2" i="69"/>
  <c r="F2" i="69"/>
  <c r="A14" i="67"/>
  <c r="BD15" i="67"/>
  <c r="BC14" i="67"/>
  <c r="BK18" i="67"/>
  <c r="BH10" i="67"/>
  <c r="BG8" i="67"/>
  <c r="BJ14" i="67"/>
  <c r="BK19" i="67"/>
  <c r="BI13" i="67"/>
  <c r="B10" i="4" l="1"/>
  <c r="Z2" i="71" s="1"/>
  <c r="F2" i="76"/>
  <c r="F2" i="71"/>
  <c r="AG2" i="76"/>
  <c r="BD16" i="67"/>
  <c r="BA10" i="67"/>
  <c r="BB12" i="67"/>
  <c r="BC15" i="67"/>
  <c r="Z2" i="76"/>
  <c r="BJ15" i="67"/>
  <c r="BI14" i="67"/>
  <c r="BG9" i="67"/>
  <c r="BH11" i="67"/>
  <c r="BB13" i="67" l="1"/>
  <c r="BA11" i="67"/>
  <c r="A10" i="67"/>
  <c r="AG2" i="71"/>
  <c r="BD17" i="67"/>
  <c r="A16" i="67"/>
  <c r="BC16" i="67"/>
  <c r="BJ16" i="67"/>
  <c r="BG10" i="67"/>
  <c r="BI15" i="67"/>
  <c r="BH12" i="67"/>
  <c r="BC17" i="67" l="1"/>
  <c r="BA12" i="67"/>
  <c r="BD18" i="67"/>
  <c r="BB14" i="67"/>
  <c r="BI16" i="67"/>
  <c r="BG11" i="67"/>
  <c r="BH13" i="67"/>
  <c r="BJ17" i="67"/>
  <c r="BB15" i="67" l="1"/>
  <c r="BC18" i="67"/>
  <c r="BD19" i="67"/>
  <c r="A18" i="67"/>
  <c r="BA13" i="67"/>
  <c r="BJ19" i="67"/>
  <c r="BG12" i="67"/>
  <c r="BH14" i="67"/>
  <c r="BI17" i="67"/>
  <c r="BJ18" i="67"/>
  <c r="BC19" i="67" l="1"/>
  <c r="BA14" i="67"/>
  <c r="BB16" i="67"/>
  <c r="BI18" i="67"/>
  <c r="BG13" i="67"/>
  <c r="BH15" i="67"/>
  <c r="BI19" i="67"/>
  <c r="BA15" i="67" l="1"/>
  <c r="BB17" i="67"/>
  <c r="BG14" i="67"/>
  <c r="BH16" i="67"/>
  <c r="BB18" i="67" l="1"/>
  <c r="BA16" i="67"/>
  <c r="BH17" i="67"/>
  <c r="BG15" i="67"/>
  <c r="BA17" i="67" l="1"/>
  <c r="BB19" i="67"/>
  <c r="BG16" i="67"/>
  <c r="BH18" i="67"/>
  <c r="BH19" i="67"/>
  <c r="BA18" i="67" l="1"/>
  <c r="BG17" i="67"/>
  <c r="BA19" i="67" l="1"/>
  <c r="BG19" i="67"/>
  <c r="BG18" i="67"/>
</calcChain>
</file>

<file path=xl/sharedStrings.xml><?xml version="1.0" encoding="utf-8"?>
<sst xmlns="http://schemas.openxmlformats.org/spreadsheetml/2006/main" count="1364" uniqueCount="465">
  <si>
    <t>－</t>
    <phoneticPr fontId="6"/>
  </si>
  <si>
    <t>プロジェクトコード</t>
    <phoneticPr fontId="6"/>
  </si>
  <si>
    <t>システム設計書</t>
    <rPh sb="4" eb="7">
      <t>セッケイショ</t>
    </rPh>
    <phoneticPr fontId="6"/>
  </si>
  <si>
    <t>システム名称</t>
    <rPh sb="4" eb="6">
      <t>メイショウ</t>
    </rPh>
    <phoneticPr fontId="6"/>
  </si>
  <si>
    <t>部署名</t>
    <rPh sb="0" eb="2">
      <t>ブショ</t>
    </rPh>
    <rPh sb="2" eb="3">
      <t>メイ</t>
    </rPh>
    <phoneticPr fontId="6"/>
  </si>
  <si>
    <t>承認</t>
    <rPh sb="0" eb="2">
      <t>ショウニン</t>
    </rPh>
    <phoneticPr fontId="6"/>
  </si>
  <si>
    <t>審査</t>
    <rPh sb="0" eb="2">
      <t>シンサ</t>
    </rPh>
    <phoneticPr fontId="6"/>
  </si>
  <si>
    <t>作成</t>
    <rPh sb="0" eb="2">
      <t>サクセイ</t>
    </rPh>
    <phoneticPr fontId="6"/>
  </si>
  <si>
    <t>所属</t>
    <rPh sb="0" eb="2">
      <t>ショゾク</t>
    </rPh>
    <phoneticPr fontId="6"/>
  </si>
  <si>
    <t>氏名</t>
    <rPh sb="0" eb="2">
      <t>シメイ</t>
    </rPh>
    <phoneticPr fontId="6"/>
  </si>
  <si>
    <t>印</t>
    <rPh sb="0" eb="1">
      <t>イン</t>
    </rPh>
    <phoneticPr fontId="6"/>
  </si>
  <si>
    <t>版数</t>
    <rPh sb="0" eb="2">
      <t>ハンスウ</t>
    </rPh>
    <phoneticPr fontId="12"/>
  </si>
  <si>
    <t>変 更 内 容</t>
    <rPh sb="0" eb="1">
      <t>ヘン</t>
    </rPh>
    <rPh sb="2" eb="3">
      <t>サラ</t>
    </rPh>
    <rPh sb="4" eb="5">
      <t>ウチ</t>
    </rPh>
    <rPh sb="6" eb="7">
      <t>カタチ</t>
    </rPh>
    <phoneticPr fontId="12"/>
  </si>
  <si>
    <t>担当者</t>
    <rPh sb="0" eb="3">
      <t>タントウシャ</t>
    </rPh>
    <phoneticPr fontId="12"/>
  </si>
  <si>
    <t>備　考</t>
    <rPh sb="0" eb="1">
      <t>ビ</t>
    </rPh>
    <rPh sb="2" eb="3">
      <t>コウ</t>
    </rPh>
    <phoneticPr fontId="12"/>
  </si>
  <si>
    <t>初版</t>
    <rPh sb="0" eb="1">
      <t>ショ</t>
    </rPh>
    <rPh sb="1" eb="2">
      <t>ハン</t>
    </rPh>
    <phoneticPr fontId="12"/>
  </si>
  <si>
    <t>新規作成</t>
    <rPh sb="0" eb="2">
      <t>シンキ</t>
    </rPh>
    <rPh sb="2" eb="4">
      <t>サクセイ</t>
    </rPh>
    <phoneticPr fontId="12"/>
  </si>
  <si>
    <t>日付</t>
    <rPh sb="0" eb="2">
      <t>ヒヅケ</t>
    </rPh>
    <phoneticPr fontId="12"/>
  </si>
  <si>
    <t>変更シート</t>
    <rPh sb="0" eb="2">
      <t>ヘンコウ</t>
    </rPh>
    <phoneticPr fontId="12"/>
  </si>
  <si>
    <t>備　考</t>
  </si>
  <si>
    <t>采野　伊久磨</t>
    <rPh sb="0" eb="2">
      <t>ウ</t>
    </rPh>
    <rPh sb="3" eb="6">
      <t>イクマ</t>
    </rPh>
    <phoneticPr fontId="6"/>
  </si>
  <si>
    <t>采野</t>
    <rPh sb="0" eb="2">
      <t>ウ</t>
    </rPh>
    <phoneticPr fontId="6"/>
  </si>
  <si>
    <t>No</t>
  </si>
  <si>
    <t>K</t>
    <phoneticPr fontId="6"/>
  </si>
  <si>
    <t>処理内容</t>
    <rPh sb="0" eb="2">
      <t>ショリ</t>
    </rPh>
    <rPh sb="2" eb="4">
      <t>ナイヨウ</t>
    </rPh>
    <phoneticPr fontId="6"/>
  </si>
  <si>
    <t>プログラム・画面ID</t>
    <rPh sb="6" eb="8">
      <t>ガメン</t>
    </rPh>
    <phoneticPr fontId="12"/>
  </si>
  <si>
    <t>画面名</t>
    <rPh sb="0" eb="2">
      <t>ガメン</t>
    </rPh>
    <rPh sb="2" eb="3">
      <t>メイ</t>
    </rPh>
    <phoneticPr fontId="6"/>
  </si>
  <si>
    <t>システム名称</t>
    <rPh sb="4" eb="6">
      <t>メイショウ</t>
    </rPh>
    <phoneticPr fontId="12"/>
  </si>
  <si>
    <t>部品番号</t>
    <rPh sb="0" eb="2">
      <t>ブヒン</t>
    </rPh>
    <rPh sb="2" eb="4">
      <t>バンゴウ</t>
    </rPh>
    <phoneticPr fontId="6"/>
  </si>
  <si>
    <t>機能</t>
    <rPh sb="0" eb="2">
      <t>キノウ</t>
    </rPh>
    <phoneticPr fontId="6"/>
  </si>
  <si>
    <t>Ｊ－ＳＯＸ管理文書</t>
    <rPh sb="5" eb="9">
      <t>カンリブンショ</t>
    </rPh>
    <phoneticPr fontId="6"/>
  </si>
  <si>
    <t>機能名</t>
    <rPh sb="0" eb="2">
      <t>キノウ</t>
    </rPh>
    <rPh sb="2" eb="3">
      <t>メイ</t>
    </rPh>
    <phoneticPr fontId="6"/>
  </si>
  <si>
    <t>検討課題・確認事項</t>
    <rPh sb="0" eb="2">
      <t>ケントウ</t>
    </rPh>
    <rPh sb="2" eb="4">
      <t>カダイ</t>
    </rPh>
    <rPh sb="5" eb="7">
      <t>カクニン</t>
    </rPh>
    <rPh sb="7" eb="9">
      <t>ジコウ</t>
    </rPh>
    <phoneticPr fontId="6"/>
  </si>
  <si>
    <t>概要設計書</t>
    <rPh sb="0" eb="2">
      <t>ガイヨウ</t>
    </rPh>
    <rPh sb="2" eb="5">
      <t>セッケイショ</t>
    </rPh>
    <phoneticPr fontId="6"/>
  </si>
  <si>
    <t>資料名</t>
    <rPh sb="0" eb="2">
      <t>シリョウ</t>
    </rPh>
    <rPh sb="2" eb="3">
      <t>メイ</t>
    </rPh>
    <phoneticPr fontId="12"/>
  </si>
  <si>
    <t>更新履歴</t>
    <rPh sb="0" eb="2">
      <t>コウシン</t>
    </rPh>
    <rPh sb="2" eb="4">
      <t>リレキ</t>
    </rPh>
    <phoneticPr fontId="27"/>
  </si>
  <si>
    <t>作成</t>
    <rPh sb="0" eb="2">
      <t>サクセイ</t>
    </rPh>
    <phoneticPr fontId="12"/>
  </si>
  <si>
    <t>更新</t>
    <rPh sb="0" eb="2">
      <t>コウシン</t>
    </rPh>
    <phoneticPr fontId="12"/>
  </si>
  <si>
    <t>要件定義</t>
    <rPh sb="0" eb="2">
      <t>ヨウケン</t>
    </rPh>
    <rPh sb="2" eb="4">
      <t>テイギ</t>
    </rPh>
    <phoneticPr fontId="27"/>
  </si>
  <si>
    <t>画面レイアウト</t>
    <rPh sb="0" eb="2">
      <t>ガメン</t>
    </rPh>
    <phoneticPr fontId="27"/>
  </si>
  <si>
    <t>No</t>
    <phoneticPr fontId="27"/>
  </si>
  <si>
    <t>画面CD</t>
    <rPh sb="0" eb="2">
      <t>ガメン</t>
    </rPh>
    <phoneticPr fontId="12"/>
  </si>
  <si>
    <t>画面名</t>
    <rPh sb="0" eb="2">
      <t>ガメン</t>
    </rPh>
    <rPh sb="2" eb="3">
      <t>メイ</t>
    </rPh>
    <phoneticPr fontId="12"/>
  </si>
  <si>
    <t>部品番号*</t>
    <rPh sb="0" eb="2">
      <t>ブヒン</t>
    </rPh>
    <rPh sb="2" eb="4">
      <t>バンゴウ</t>
    </rPh>
    <phoneticPr fontId="6"/>
  </si>
  <si>
    <t>更新</t>
    <phoneticPr fontId="6"/>
  </si>
  <si>
    <t>生産課　情報システムG</t>
    <rPh sb="0" eb="2">
      <t>セイサン</t>
    </rPh>
    <rPh sb="2" eb="3">
      <t>カ</t>
    </rPh>
    <rPh sb="4" eb="6">
      <t>ジョウホウ</t>
    </rPh>
    <phoneticPr fontId="6"/>
  </si>
  <si>
    <t>020</t>
    <phoneticPr fontId="6"/>
  </si>
  <si>
    <t>001</t>
    <phoneticPr fontId="6"/>
  </si>
  <si>
    <r>
      <t>0</t>
    </r>
    <r>
      <rPr>
        <sz val="9"/>
        <color theme="1"/>
        <rFont val="メイリオ"/>
        <family val="3"/>
        <charset val="128"/>
      </rPr>
      <t>02</t>
    </r>
    <phoneticPr fontId="6"/>
  </si>
  <si>
    <r>
      <t>0</t>
    </r>
    <r>
      <rPr>
        <sz val="9"/>
        <color theme="1"/>
        <rFont val="メイリオ"/>
        <family val="3"/>
        <charset val="128"/>
      </rPr>
      <t>03</t>
    </r>
    <phoneticPr fontId="6"/>
  </si>
  <si>
    <r>
      <t>0</t>
    </r>
    <r>
      <rPr>
        <sz val="9"/>
        <color theme="1"/>
        <rFont val="メイリオ"/>
        <family val="3"/>
        <charset val="128"/>
      </rPr>
      <t>01</t>
    </r>
    <phoneticPr fontId="6"/>
  </si>
  <si>
    <t>采野</t>
    <rPh sb="0" eb="2">
      <t>ウ</t>
    </rPh>
    <phoneticPr fontId="6"/>
  </si>
  <si>
    <t>製造係数</t>
    <rPh sb="0" eb="2">
      <t>セイゾウ</t>
    </rPh>
    <rPh sb="2" eb="4">
      <t>ケイスウ</t>
    </rPh>
    <phoneticPr fontId="6"/>
  </si>
  <si>
    <t>99.99</t>
    <phoneticPr fontId="6"/>
  </si>
  <si>
    <t>732343VA0A</t>
  </si>
  <si>
    <t>732353VA0A</t>
  </si>
  <si>
    <t>73236JM000</t>
  </si>
  <si>
    <t>73237JM000</t>
  </si>
  <si>
    <t>732424M700</t>
  </si>
  <si>
    <t>732425TA0A</t>
  </si>
  <si>
    <t>73252JM000</t>
  </si>
  <si>
    <t>732564M500</t>
  </si>
  <si>
    <t>732624M500</t>
  </si>
  <si>
    <t>732625TA0A</t>
  </si>
  <si>
    <t>732725TA0A</t>
  </si>
  <si>
    <t>742233XA0A</t>
  </si>
  <si>
    <t>742823XA0AUF</t>
  </si>
  <si>
    <t>742823XE0AUF</t>
  </si>
  <si>
    <t>742825YJ0A</t>
  </si>
  <si>
    <t>742825YJ0B</t>
  </si>
  <si>
    <t>742825YJ0D</t>
  </si>
  <si>
    <t>742833XA0A</t>
  </si>
  <si>
    <t>742833XA0B</t>
  </si>
  <si>
    <t>742D13XA0A</t>
  </si>
  <si>
    <t>係数</t>
    <rPh sb="0" eb="2">
      <t>ケイスウ</t>
    </rPh>
    <phoneticPr fontId="6"/>
  </si>
  <si>
    <t>754581LA0A</t>
    <phoneticPr fontId="6"/>
  </si>
  <si>
    <t>データID</t>
    <phoneticPr fontId="6"/>
  </si>
  <si>
    <t>99999999</t>
    <phoneticPr fontId="6"/>
  </si>
  <si>
    <t>74283 3XA0A</t>
  </si>
  <si>
    <t>74283 3XA0B</t>
  </si>
  <si>
    <t>73237 JM000</t>
  </si>
  <si>
    <t>73252 JM000</t>
  </si>
  <si>
    <t>74317 1AA0A</t>
  </si>
  <si>
    <t>74223 3XA0A</t>
  </si>
  <si>
    <t>742D1 3XA0A</t>
  </si>
  <si>
    <t>73242 4M700</t>
  </si>
  <si>
    <t>73262 4M500</t>
  </si>
  <si>
    <t>73234/5 3VA0A</t>
  </si>
  <si>
    <t>73242 5TA0A</t>
  </si>
  <si>
    <t>73262 5TA0A</t>
  </si>
  <si>
    <t>73272 5TA0A</t>
  </si>
  <si>
    <t>742D1 3XA0B</t>
  </si>
  <si>
    <t>74282 3XA0AUF</t>
  </si>
  <si>
    <t>74282 3XE0AUF</t>
  </si>
  <si>
    <t>74282 5YJ0A</t>
  </si>
  <si>
    <t>74282 5YJ0B</t>
  </si>
  <si>
    <t>74282 5YJ0D</t>
  </si>
  <si>
    <t>73256 4M500</t>
  </si>
  <si>
    <t>73236 JM000</t>
  </si>
  <si>
    <t>正部品番号</t>
    <rPh sb="0" eb="1">
      <t>セイ</t>
    </rPh>
    <rPh sb="1" eb="3">
      <t>ブヒン</t>
    </rPh>
    <rPh sb="3" eb="5">
      <t>バンゴウ</t>
    </rPh>
    <phoneticPr fontId="6"/>
  </si>
  <si>
    <t>圧造課部品番号</t>
    <rPh sb="0" eb="2">
      <t>アツゾウ</t>
    </rPh>
    <rPh sb="2" eb="3">
      <t>カ</t>
    </rPh>
    <rPh sb="3" eb="5">
      <t>ブヒン</t>
    </rPh>
    <rPh sb="5" eb="7">
      <t>バンゴウ</t>
    </rPh>
    <phoneticPr fontId="6"/>
  </si>
  <si>
    <t>正部品番号１</t>
    <rPh sb="0" eb="1">
      <t>セイ</t>
    </rPh>
    <rPh sb="1" eb="3">
      <t>ブヒン</t>
    </rPh>
    <rPh sb="3" eb="5">
      <t>バンゴウ</t>
    </rPh>
    <phoneticPr fontId="6"/>
  </si>
  <si>
    <t>正部品番号２</t>
    <rPh sb="0" eb="1">
      <t>セイ</t>
    </rPh>
    <rPh sb="1" eb="3">
      <t>ブヒン</t>
    </rPh>
    <rPh sb="3" eb="5">
      <t>バンゴウ</t>
    </rPh>
    <phoneticPr fontId="6"/>
  </si>
  <si>
    <t>圧造課部品番号*</t>
    <rPh sb="0" eb="2">
      <t>アツゾウ</t>
    </rPh>
    <rPh sb="2" eb="3">
      <t>カ</t>
    </rPh>
    <rPh sb="3" eb="5">
      <t>ブヒン</t>
    </rPh>
    <rPh sb="5" eb="7">
      <t>バンゴウ</t>
    </rPh>
    <phoneticPr fontId="6"/>
  </si>
  <si>
    <t>17285 1AA1A/2A</t>
  </si>
  <si>
    <t>172851AA1A</t>
  </si>
  <si>
    <t>172851AA2A</t>
  </si>
  <si>
    <t>17285 EN00002/3</t>
  </si>
  <si>
    <t>17285EN00002</t>
  </si>
  <si>
    <t>17285EN00003</t>
  </si>
  <si>
    <t>54294/5 5YJ0A/3XA0A</t>
  </si>
  <si>
    <t>542945YJ0A</t>
  </si>
  <si>
    <t>542953XA0A</t>
  </si>
  <si>
    <t>62522/3 80F00</t>
  </si>
  <si>
    <t>6252280F00</t>
  </si>
  <si>
    <t>6252380F00</t>
  </si>
  <si>
    <t>62522/3 85F00</t>
  </si>
  <si>
    <t>62523 1VA0A</t>
  </si>
  <si>
    <t>62532 0W700-1</t>
  </si>
  <si>
    <t>62532 1W200-1</t>
  </si>
  <si>
    <t>6252285F00</t>
  </si>
  <si>
    <t>6252385F00</t>
  </si>
  <si>
    <t>625231VA0A</t>
  </si>
  <si>
    <t>625320W700-1</t>
  </si>
  <si>
    <t>625321W200-1</t>
  </si>
  <si>
    <t>64112/3 1JA0A-B</t>
  </si>
  <si>
    <t>64112/3 3VA0A</t>
  </si>
  <si>
    <t>64112/3 5TA0A</t>
  </si>
  <si>
    <t>64112/3 6RA0A</t>
  </si>
  <si>
    <t>641121JA0A-B</t>
  </si>
  <si>
    <t>641131JA0A-B</t>
  </si>
  <si>
    <t>641123VA0A</t>
  </si>
  <si>
    <t>641133VA0A</t>
  </si>
  <si>
    <t>641125TA0A</t>
  </si>
  <si>
    <t>641135TA0A</t>
  </si>
  <si>
    <t>641126RA0A</t>
  </si>
  <si>
    <t>upk</t>
  </si>
  <si>
    <t>01</t>
  </si>
  <si>
    <t>k40</t>
  </si>
  <si>
    <t>02</t>
  </si>
  <si>
    <t>2022/01/18 08:40</t>
    <phoneticPr fontId="28"/>
  </si>
  <si>
    <t>76742/3 4M400-1   P303</t>
  </si>
  <si>
    <t>79112   3MA0A     B309</t>
  </si>
  <si>
    <t>79112   6N600     B309</t>
  </si>
  <si>
    <t>79112   6N610     B309</t>
  </si>
  <si>
    <t>79422   4M500     B301</t>
  </si>
  <si>
    <t>64132/3 AU000     B301</t>
  </si>
  <si>
    <t>74516   8H310     B309</t>
  </si>
  <si>
    <t>74516   EQ000     B309</t>
  </si>
  <si>
    <t>74516   EQ500     B309</t>
  </si>
  <si>
    <t>76426   8H300     B301</t>
  </si>
  <si>
    <t>76427   8H300     B301</t>
  </si>
  <si>
    <t>76634/5 8H300     Bへ</t>
  </si>
  <si>
    <t>78118/9 8H300     K30</t>
  </si>
  <si>
    <t>78118/9 8H710     K30</t>
  </si>
  <si>
    <t>64122/3 EN000     K70</t>
  </si>
  <si>
    <t>66312   EN000     J70</t>
  </si>
  <si>
    <t>67408/9 EN000     J70</t>
  </si>
  <si>
    <t>75262/3 EN000     B301</t>
  </si>
  <si>
    <t>61231/2 B5010     B70</t>
  </si>
  <si>
    <t>67408/9 4M400</t>
  </si>
  <si>
    <t>76742/3 4M400-1</t>
  </si>
  <si>
    <t>79112 3MA0A</t>
  </si>
  <si>
    <t>79112 6N600</t>
  </si>
  <si>
    <t>79112 6N610</t>
  </si>
  <si>
    <t>79422 4M500</t>
  </si>
  <si>
    <t>64132/3 AU000</t>
  </si>
  <si>
    <t>74516 8H310</t>
  </si>
  <si>
    <t>74516 EQ000</t>
  </si>
  <si>
    <t>74516 EQ500</t>
  </si>
  <si>
    <t>76426 8H300</t>
  </si>
  <si>
    <t>76427 8H300</t>
  </si>
  <si>
    <t>76634/5 8H300</t>
  </si>
  <si>
    <t>78118/9 8H300</t>
  </si>
  <si>
    <t>78118/9 8H710</t>
  </si>
  <si>
    <t>64122/3 EN000</t>
  </si>
  <si>
    <t>66312 EN000</t>
  </si>
  <si>
    <t>67408/9 EN000</t>
  </si>
  <si>
    <t>75262/3 EN000</t>
  </si>
  <si>
    <t>61231/2 B5010</t>
  </si>
  <si>
    <t>67408/9 4M400     K70ｻﾌﾞ2</t>
  </si>
  <si>
    <t>大日程部品番号</t>
    <rPh sb="0" eb="1">
      <t>ダイ</t>
    </rPh>
    <rPh sb="1" eb="3">
      <t>ニッテイ</t>
    </rPh>
    <rPh sb="3" eb="5">
      <t>ブヒン</t>
    </rPh>
    <rPh sb="5" eb="7">
      <t>バンゴウ</t>
    </rPh>
    <phoneticPr fontId="6"/>
  </si>
  <si>
    <t>大日程部品番号*</t>
    <rPh sb="0" eb="1">
      <t>ダイ</t>
    </rPh>
    <rPh sb="1" eb="3">
      <t>ニッテイ</t>
    </rPh>
    <rPh sb="3" eb="5">
      <t>ブヒン</t>
    </rPh>
    <rPh sb="5" eb="7">
      <t>バンゴウ</t>
    </rPh>
    <phoneticPr fontId="6"/>
  </si>
  <si>
    <t>データID</t>
    <phoneticPr fontId="28"/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</si>
  <si>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</si>
  <si>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</si>
  <si>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</si>
  <si>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</si>
  <si>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</si>
  <si>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</si>
  <si>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</si>
  <si>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</si>
  <si>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</si>
  <si>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</si>
  <si>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</si>
  <si>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</si>
  <si>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</si>
  <si>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</si>
  <si>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</si>
  <si>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</si>
  <si>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</si>
  <si>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</si>
  <si>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</si>
  <si>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</si>
  <si>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計画年度</t>
    <rPh sb="0" eb="2">
      <t>ケイカク</t>
    </rPh>
    <rPh sb="2" eb="4">
      <t>ネンド</t>
    </rPh>
    <phoneticPr fontId="6"/>
  </si>
  <si>
    <t>2021/01/17</t>
    <phoneticPr fontId="28"/>
  </si>
  <si>
    <t>2022</t>
    <phoneticPr fontId="28"/>
  </si>
  <si>
    <t>年度</t>
    <rPh sb="0" eb="2">
      <t>ネンド</t>
    </rPh>
    <phoneticPr fontId="28"/>
  </si>
  <si>
    <t>車種</t>
    <rPh sb="0" eb="2">
      <t>シャシュ</t>
    </rPh>
    <phoneticPr fontId="6"/>
  </si>
  <si>
    <t>XXXXXX</t>
    <phoneticPr fontId="6"/>
  </si>
  <si>
    <t>工程名</t>
    <rPh sb="0" eb="2">
      <t>コウテイ</t>
    </rPh>
    <phoneticPr fontId="6"/>
  </si>
  <si>
    <t>工具番号</t>
    <rPh sb="0" eb="2">
      <t>コウグ</t>
    </rPh>
    <rPh sb="2" eb="4">
      <t>バンゴウ</t>
    </rPh>
    <phoneticPr fontId="6"/>
  </si>
  <si>
    <t>XXXXXXXX</t>
    <phoneticPr fontId="6"/>
  </si>
  <si>
    <t>起点日</t>
    <rPh sb="0" eb="2">
      <t>キテン</t>
    </rPh>
    <rPh sb="2" eb="3">
      <t>ビ</t>
    </rPh>
    <phoneticPr fontId="6"/>
  </si>
  <si>
    <t>起点ST</t>
    <rPh sb="0" eb="2">
      <t>キテン</t>
    </rPh>
    <phoneticPr fontId="6"/>
  </si>
  <si>
    <t>9,999,999</t>
  </si>
  <si>
    <t>9,999,999</t>
    <phoneticPr fontId="28"/>
  </si>
  <si>
    <t>保守間近</t>
    <rPh sb="0" eb="2">
      <t>ホシュ</t>
    </rPh>
    <rPh sb="2" eb="4">
      <t>マヂカ</t>
    </rPh>
    <phoneticPr fontId="6"/>
  </si>
  <si>
    <t>2021/01</t>
    <phoneticPr fontId="28"/>
  </si>
  <si>
    <t>保守切れ</t>
    <rPh sb="0" eb="2">
      <t>ホシュ</t>
    </rPh>
    <rPh sb="2" eb="3">
      <t>ギ</t>
    </rPh>
    <phoneticPr fontId="6"/>
  </si>
  <si>
    <t>年間予定台数</t>
    <rPh sb="0" eb="2">
      <t>ネンカン</t>
    </rPh>
    <rPh sb="2" eb="4">
      <t>ヨテイ</t>
    </rPh>
    <rPh sb="4" eb="6">
      <t>ダイスウ</t>
    </rPh>
    <phoneticPr fontId="6"/>
  </si>
  <si>
    <t>年間実績台数</t>
    <rPh sb="0" eb="2">
      <t>ネンカン</t>
    </rPh>
    <rPh sb="2" eb="4">
      <t>ジッセキ</t>
    </rPh>
    <rPh sb="4" eb="6">
      <t>ダイスウ</t>
    </rPh>
    <phoneticPr fontId="6"/>
  </si>
  <si>
    <t>生産台数差</t>
    <rPh sb="0" eb="2">
      <t>セイサン</t>
    </rPh>
    <rPh sb="2" eb="4">
      <t>ダイスウ</t>
    </rPh>
    <rPh sb="4" eb="5">
      <t>サ</t>
    </rPh>
    <phoneticPr fontId="6"/>
  </si>
  <si>
    <t>車種*</t>
    <rPh sb="0" eb="2">
      <t>シャシュ</t>
    </rPh>
    <phoneticPr fontId="6"/>
  </si>
  <si>
    <t>工具番号*</t>
    <rPh sb="0" eb="2">
      <t>コウグ</t>
    </rPh>
    <rPh sb="2" eb="4">
      <t>バンゴウ</t>
    </rPh>
    <phoneticPr fontId="6"/>
  </si>
  <si>
    <t>RCUT</t>
  </si>
  <si>
    <t>&lt;次ページ&gt;</t>
    <rPh sb="1" eb="2">
      <t>ジ</t>
    </rPh>
    <phoneticPr fontId="28"/>
  </si>
  <si>
    <t>起点</t>
    <rPh sb="0" eb="2">
      <t>キテン</t>
    </rPh>
    <phoneticPr fontId="28"/>
  </si>
  <si>
    <t>保守間近</t>
    <rPh sb="0" eb="2">
      <t>ホシュ</t>
    </rPh>
    <rPh sb="2" eb="4">
      <t>マヂカ</t>
    </rPh>
    <phoneticPr fontId="28"/>
  </si>
  <si>
    <t>保守切れ</t>
    <rPh sb="0" eb="2">
      <t>ホシュ</t>
    </rPh>
    <rPh sb="2" eb="3">
      <t>ギ</t>
    </rPh>
    <phoneticPr fontId="28"/>
  </si>
  <si>
    <t>1292</t>
    <phoneticPr fontId="28"/>
  </si>
  <si>
    <t>車種・部品番号</t>
    <rPh sb="0" eb="2">
      <t>シャシュ</t>
    </rPh>
    <rPh sb="3" eb="5">
      <t>ブヒン</t>
    </rPh>
    <rPh sb="5" eb="7">
      <t>バンゴウ</t>
    </rPh>
    <phoneticPr fontId="6"/>
  </si>
  <si>
    <t>起点・保守情報</t>
    <rPh sb="3" eb="5">
      <t>ホシュ</t>
    </rPh>
    <rPh sb="5" eb="7">
      <t>ジョウホウ</t>
    </rPh>
    <phoneticPr fontId="6"/>
  </si>
  <si>
    <t>年間台数</t>
    <rPh sb="0" eb="2">
      <t>ネンカン</t>
    </rPh>
    <rPh sb="2" eb="4">
      <t>ダイスウ</t>
    </rPh>
    <phoneticPr fontId="28"/>
  </si>
  <si>
    <t>年月</t>
    <rPh sb="0" eb="2">
      <t>ネンゲツ</t>
    </rPh>
    <phoneticPr fontId="28"/>
  </si>
  <si>
    <t>予定台数</t>
    <rPh sb="0" eb="2">
      <t>ヨテイ</t>
    </rPh>
    <rPh sb="2" eb="4">
      <t>ダイスウ</t>
    </rPh>
    <phoneticPr fontId="29"/>
  </si>
  <si>
    <t>実績台数</t>
    <rPh sb="0" eb="2">
      <t>ジッセキ</t>
    </rPh>
    <rPh sb="2" eb="4">
      <t>ダイスウ</t>
    </rPh>
    <phoneticPr fontId="29"/>
  </si>
  <si>
    <t>10月</t>
    <phoneticPr fontId="28"/>
  </si>
  <si>
    <t>11月</t>
    <phoneticPr fontId="28"/>
  </si>
  <si>
    <t>12月</t>
    <phoneticPr fontId="28"/>
  </si>
  <si>
    <t>2月</t>
    <phoneticPr fontId="28"/>
  </si>
  <si>
    <t>3月</t>
    <phoneticPr fontId="28"/>
  </si>
  <si>
    <t>7月</t>
    <phoneticPr fontId="28"/>
  </si>
  <si>
    <t>8月</t>
  </si>
  <si>
    <t>9月</t>
  </si>
  <si>
    <t>22/4</t>
  </si>
  <si>
    <t>5月</t>
    <phoneticPr fontId="28"/>
  </si>
  <si>
    <t>6月</t>
  </si>
  <si>
    <t>23/1</t>
    <phoneticPr fontId="28"/>
  </si>
  <si>
    <t>172055TA0A</t>
  </si>
  <si>
    <t>D11D2621</t>
  </si>
  <si>
    <t>008A</t>
  </si>
  <si>
    <t/>
  </si>
  <si>
    <t>DR</t>
  </si>
  <si>
    <t>D15D4861</t>
  </si>
  <si>
    <t>ID</t>
  </si>
  <si>
    <t>TR</t>
  </si>
  <si>
    <t>D15D4871</t>
  </si>
  <si>
    <t>RST</t>
  </si>
  <si>
    <t>D15D4881</t>
  </si>
  <si>
    <t>PI-CPI</t>
  </si>
  <si>
    <t>D15D4891</t>
  </si>
  <si>
    <t>'22/05</t>
  </si>
  <si>
    <t>'22/04</t>
  </si>
  <si>
    <t>2,825</t>
  </si>
  <si>
    <t>2,840</t>
  </si>
  <si>
    <t>2,961</t>
  </si>
  <si>
    <t>2,871</t>
  </si>
  <si>
    <t>3,721</t>
  </si>
  <si>
    <t>916</t>
  </si>
  <si>
    <t>2,666</t>
  </si>
  <si>
    <t>4,182</t>
  </si>
  <si>
    <t>4,747</t>
  </si>
  <si>
    <t>2,889</t>
  </si>
  <si>
    <t>2,409</t>
  </si>
  <si>
    <t>3,208</t>
  </si>
  <si>
    <t>1,886</t>
  </si>
  <si>
    <t>2,336</t>
  </si>
  <si>
    <t>2,738</t>
  </si>
  <si>
    <t>4,240</t>
  </si>
  <si>
    <t>4,082</t>
  </si>
  <si>
    <t>3,959</t>
  </si>
  <si>
    <t>41,149</t>
  </si>
  <si>
    <t>43,989</t>
  </si>
  <si>
    <t>46,950</t>
  </si>
  <si>
    <t>49,821</t>
  </si>
  <si>
    <t>53,542</t>
  </si>
  <si>
    <t>54,458</t>
  </si>
  <si>
    <t>57,124</t>
  </si>
  <si>
    <t>61,306</t>
  </si>
  <si>
    <t>66,053</t>
  </si>
  <si>
    <t>116,296</t>
  </si>
  <si>
    <t>119,136</t>
  </si>
  <si>
    <t>122,097</t>
  </si>
  <si>
    <t>124,968</t>
  </si>
  <si>
    <t>128,689</t>
  </si>
  <si>
    <t>129,605</t>
  </si>
  <si>
    <t>132,271</t>
  </si>
  <si>
    <t>136,453</t>
  </si>
  <si>
    <t>141,200</t>
  </si>
  <si>
    <t>8,929</t>
  </si>
  <si>
    <t>4,825</t>
  </si>
  <si>
    <t>4,840</t>
  </si>
  <si>
    <t>4,961</t>
  </si>
  <si>
    <t>4,871</t>
  </si>
  <si>
    <t>5,721</t>
  </si>
  <si>
    <t>2,916</t>
  </si>
  <si>
    <t>4,666</t>
  </si>
  <si>
    <t>6,182</t>
  </si>
  <si>
    <t>6,747</t>
  </si>
  <si>
    <t>125,296</t>
  </si>
  <si>
    <t>130,136</t>
  </si>
  <si>
    <t>9,832</t>
  </si>
  <si>
    <t>15,553</t>
  </si>
  <si>
    <t>18,469</t>
  </si>
  <si>
    <t>23,135</t>
  </si>
  <si>
    <t>29,317</t>
  </si>
  <si>
    <t>36,064</t>
  </si>
  <si>
    <t>'22/01</t>
  </si>
  <si>
    <t>30,255</t>
  </si>
  <si>
    <t>2,210</t>
  </si>
  <si>
    <t>3,312</t>
  </si>
  <si>
    <t>2,547</t>
  </si>
  <si>
    <t>110,000</t>
  </si>
  <si>
    <t>339</t>
  </si>
  <si>
    <t>2,461</t>
  </si>
  <si>
    <t>160,000</t>
  </si>
  <si>
    <t>32,465</t>
  </si>
  <si>
    <t>35,777</t>
  </si>
  <si>
    <t>38,324</t>
  </si>
  <si>
    <t>105,402</t>
  </si>
  <si>
    <t>200,000</t>
  </si>
  <si>
    <t>250,000</t>
  </si>
  <si>
    <t>107,612</t>
  </si>
  <si>
    <t>110,924</t>
  </si>
  <si>
    <t>113,471</t>
  </si>
  <si>
    <t>'22/11</t>
  </si>
  <si>
    <t>130,000</t>
  </si>
  <si>
    <t>5,210</t>
  </si>
  <si>
    <t>5,312</t>
  </si>
  <si>
    <t>4,547</t>
  </si>
  <si>
    <t>'22/08</t>
  </si>
  <si>
    <t>110,612</t>
  </si>
  <si>
    <t>115,924</t>
  </si>
  <si>
    <t>120,471</t>
  </si>
  <si>
    <t>1293</t>
    <phoneticPr fontId="28"/>
  </si>
  <si>
    <t>1294</t>
    <phoneticPr fontId="28"/>
  </si>
  <si>
    <t>1295</t>
    <phoneticPr fontId="28"/>
  </si>
  <si>
    <t>1296</t>
    <phoneticPr fontId="28"/>
  </si>
  <si>
    <t>1297</t>
    <phoneticPr fontId="28"/>
  </si>
  <si>
    <t>日付</t>
    <rPh sb="0" eb="2">
      <t>ヒヅケ</t>
    </rPh>
    <phoneticPr fontId="27"/>
  </si>
  <si>
    <t>開始</t>
    <rPh sb="0" eb="2">
      <t>カイシ</t>
    </rPh>
    <phoneticPr fontId="27"/>
  </si>
  <si>
    <t>休憩</t>
    <rPh sb="0" eb="2">
      <t>キュウケイ</t>
    </rPh>
    <phoneticPr fontId="27"/>
  </si>
  <si>
    <t>終了</t>
    <rPh sb="0" eb="2">
      <t>シュウリョウ</t>
    </rPh>
    <phoneticPr fontId="27"/>
  </si>
  <si>
    <t>時間</t>
    <rPh sb="0" eb="2">
      <t>ジカン</t>
    </rPh>
    <phoneticPr fontId="27"/>
  </si>
  <si>
    <t>13:30</t>
    <phoneticPr fontId="27"/>
  </si>
  <si>
    <t>画面CD</t>
    <rPh sb="0" eb="2">
      <t>ガメン</t>
    </rPh>
    <phoneticPr fontId="28"/>
  </si>
  <si>
    <t>k4002001</t>
    <phoneticPr fontId="28"/>
  </si>
  <si>
    <t>画面名</t>
    <rPh sb="0" eb="2">
      <t>ガメン</t>
    </rPh>
    <rPh sb="2" eb="3">
      <t>メイ</t>
    </rPh>
    <phoneticPr fontId="28"/>
  </si>
  <si>
    <t>9:30</t>
    <phoneticPr fontId="27"/>
  </si>
  <si>
    <t>備考</t>
    <rPh sb="0" eb="2">
      <t>ビコウ</t>
    </rPh>
    <phoneticPr fontId="28"/>
  </si>
  <si>
    <t>1:05</t>
    <phoneticPr fontId="27"/>
  </si>
  <si>
    <t>マスタ</t>
    <phoneticPr fontId="6"/>
  </si>
  <si>
    <t>金型保守計画</t>
    <rPh sb="0" eb="6">
      <t>カナガタホシュケイカク</t>
    </rPh>
    <phoneticPr fontId="6"/>
  </si>
  <si>
    <t>部品番号マスタ</t>
    <rPh sb="0" eb="2">
      <t>ブヒン</t>
    </rPh>
    <rPh sb="2" eb="4">
      <t>バンゴウ</t>
    </rPh>
    <phoneticPr fontId="6"/>
  </si>
  <si>
    <t>圧造課用部品番号マスタ</t>
    <rPh sb="0" eb="2">
      <t>アツゾウ</t>
    </rPh>
    <rPh sb="2" eb="3">
      <t>カ</t>
    </rPh>
    <rPh sb="3" eb="4">
      <t>ヨウ</t>
    </rPh>
    <rPh sb="4" eb="6">
      <t>ブヒン</t>
    </rPh>
    <rPh sb="6" eb="8">
      <t>バンゴウ</t>
    </rPh>
    <phoneticPr fontId="6"/>
  </si>
  <si>
    <t>部品番号リンク情報</t>
    <rPh sb="0" eb="2">
      <t>ブヒン</t>
    </rPh>
    <rPh sb="2" eb="4">
      <t>バンゴウ</t>
    </rPh>
    <rPh sb="7" eb="9">
      <t>ジョウホウ</t>
    </rPh>
    <phoneticPr fontId="6"/>
  </si>
  <si>
    <t>大日程部品番号リンク情報</t>
    <rPh sb="0" eb="1">
      <t>ダイ</t>
    </rPh>
    <rPh sb="1" eb="3">
      <t>ニッテイ</t>
    </rPh>
    <rPh sb="3" eb="5">
      <t>ブヒン</t>
    </rPh>
    <rPh sb="5" eb="7">
      <t>バンゴウ</t>
    </rPh>
    <rPh sb="10" eb="12">
      <t>ジョウホウ</t>
    </rPh>
    <phoneticPr fontId="6"/>
  </si>
  <si>
    <t>金型保守計画管理</t>
    <rPh sb="0" eb="2">
      <t>カナガタ</t>
    </rPh>
    <rPh sb="2" eb="4">
      <t>ホシュ</t>
    </rPh>
    <rPh sb="4" eb="6">
      <t>ケイカク</t>
    </rPh>
    <rPh sb="6" eb="8">
      <t>カンリ</t>
    </rPh>
    <phoneticPr fontId="6"/>
  </si>
  <si>
    <t>製造する部品の正式な部品番号を管理する</t>
    <rPh sb="0" eb="2">
      <t>セイゾウ</t>
    </rPh>
    <rPh sb="4" eb="6">
      <t>ブヒン</t>
    </rPh>
    <rPh sb="7" eb="9">
      <t>セイシキ</t>
    </rPh>
    <rPh sb="10" eb="12">
      <t>ブヒン</t>
    </rPh>
    <rPh sb="12" eb="14">
      <t>バンゴウ</t>
    </rPh>
    <rPh sb="15" eb="17">
      <t>カンリ</t>
    </rPh>
    <phoneticPr fontId="5"/>
  </si>
  <si>
    <t>圧造課で使用する部品番号を管理する。</t>
    <rPh sb="0" eb="2">
      <t>アツゾウ</t>
    </rPh>
    <rPh sb="2" eb="3">
      <t>カ</t>
    </rPh>
    <rPh sb="4" eb="6">
      <t>シヨウ</t>
    </rPh>
    <rPh sb="8" eb="10">
      <t>ブヒン</t>
    </rPh>
    <rPh sb="10" eb="12">
      <t>バンゴウ</t>
    </rPh>
    <rPh sb="13" eb="15">
      <t>カンリ</t>
    </rPh>
    <phoneticPr fontId="5"/>
  </si>
  <si>
    <t>正式な部品番号と圧造課用部品番号の紐づけ情報を管理する。</t>
    <rPh sb="0" eb="2">
      <t>セイシキ</t>
    </rPh>
    <rPh sb="3" eb="5">
      <t>ブヒン</t>
    </rPh>
    <rPh sb="5" eb="7">
      <t>バンゴウ</t>
    </rPh>
    <rPh sb="8" eb="10">
      <t>アツゾウ</t>
    </rPh>
    <rPh sb="10" eb="11">
      <t>カ</t>
    </rPh>
    <rPh sb="11" eb="12">
      <t>ヨウ</t>
    </rPh>
    <rPh sb="12" eb="14">
      <t>ブヒン</t>
    </rPh>
    <rPh sb="14" eb="16">
      <t>バンゴウ</t>
    </rPh>
    <rPh sb="17" eb="18">
      <t>ヒモ</t>
    </rPh>
    <rPh sb="20" eb="22">
      <t>ジョウホウ</t>
    </rPh>
    <rPh sb="23" eb="25">
      <t>カンリ</t>
    </rPh>
    <phoneticPr fontId="5"/>
  </si>
  <si>
    <t>大日程記載部品番号と圧造課用部品番号の紐づけ情報を管理する。</t>
    <rPh sb="0" eb="1">
      <t>ダイ</t>
    </rPh>
    <rPh sb="1" eb="3">
      <t>ニッテイ</t>
    </rPh>
    <rPh sb="3" eb="5">
      <t>キサイ</t>
    </rPh>
    <rPh sb="5" eb="7">
      <t>ブヒン</t>
    </rPh>
    <rPh sb="7" eb="9">
      <t>バンゴウ</t>
    </rPh>
    <rPh sb="10" eb="12">
      <t>アツゾウ</t>
    </rPh>
    <rPh sb="12" eb="13">
      <t>カ</t>
    </rPh>
    <rPh sb="13" eb="14">
      <t>ヨウ</t>
    </rPh>
    <rPh sb="14" eb="16">
      <t>ブヒン</t>
    </rPh>
    <rPh sb="16" eb="18">
      <t>バンゴウ</t>
    </rPh>
    <rPh sb="19" eb="20">
      <t>ヒモ</t>
    </rPh>
    <rPh sb="22" eb="24">
      <t>ジョウホウ</t>
    </rPh>
    <rPh sb="25" eb="27">
      <t>カンリ</t>
    </rPh>
    <phoneticPr fontId="5"/>
  </si>
  <si>
    <t>金型の保守計画情報を管理する</t>
    <rPh sb="0" eb="2">
      <t>カナガタ</t>
    </rPh>
    <rPh sb="3" eb="5">
      <t>ホシュ</t>
    </rPh>
    <rPh sb="5" eb="7">
      <t>ケイカク</t>
    </rPh>
    <rPh sb="7" eb="9">
      <t>ジョウホウ</t>
    </rPh>
    <rPh sb="10" eb="12">
      <t>カンリ</t>
    </rPh>
    <phoneticPr fontId="5"/>
  </si>
  <si>
    <t>車種記号対照情報</t>
    <rPh sb="0" eb="2">
      <t>シャシュ</t>
    </rPh>
    <rPh sb="2" eb="4">
      <t>キゴウ</t>
    </rPh>
    <rPh sb="4" eb="6">
      <t>タイショウ</t>
    </rPh>
    <rPh sb="6" eb="8">
      <t>ジョウホウ</t>
    </rPh>
    <phoneticPr fontId="6"/>
  </si>
  <si>
    <t>量産車種記号と金型G使用の車種記号の対照表</t>
    <rPh sb="0" eb="2">
      <t>リョウサン</t>
    </rPh>
    <rPh sb="2" eb="4">
      <t>シャシュ</t>
    </rPh>
    <rPh sb="4" eb="6">
      <t>キゴウ</t>
    </rPh>
    <rPh sb="7" eb="9">
      <t>カナガタ</t>
    </rPh>
    <rPh sb="10" eb="12">
      <t>シヨウ</t>
    </rPh>
    <rPh sb="13" eb="15">
      <t>シャシュ</t>
    </rPh>
    <rPh sb="15" eb="17">
      <t>キゴウ</t>
    </rPh>
    <rPh sb="18" eb="21">
      <t>タイショウヒョウ</t>
    </rPh>
    <phoneticPr fontId="5"/>
  </si>
  <si>
    <t>01</t>
    <phoneticPr fontId="6"/>
  </si>
  <si>
    <t>004</t>
    <phoneticPr fontId="6"/>
  </si>
  <si>
    <t>k4001004</t>
    <phoneticPr fontId="28"/>
  </si>
  <si>
    <t>17:30</t>
    <phoneticPr fontId="28"/>
  </si>
  <si>
    <t>量産車種記号</t>
    <rPh sb="0" eb="2">
      <t>リョウサン</t>
    </rPh>
    <rPh sb="2" eb="4">
      <t>シャシュ</t>
    </rPh>
    <rPh sb="4" eb="6">
      <t>キゴウ</t>
    </rPh>
    <phoneticPr fontId="6"/>
  </si>
  <si>
    <t>C27</t>
    <phoneticPr fontId="28"/>
  </si>
  <si>
    <t>金型G車種記号</t>
    <rPh sb="0" eb="2">
      <t>カナガタ</t>
    </rPh>
    <rPh sb="3" eb="5">
      <t>シャシュ</t>
    </rPh>
    <rPh sb="5" eb="7">
      <t>キゴウ</t>
    </rPh>
    <phoneticPr fontId="6"/>
  </si>
  <si>
    <t>C27-e</t>
    <phoneticPr fontId="28"/>
  </si>
  <si>
    <t>J11-1L</t>
    <phoneticPr fontId="28"/>
  </si>
  <si>
    <t>T32-1L</t>
    <phoneticPr fontId="28"/>
  </si>
  <si>
    <t>T32-2L</t>
    <phoneticPr fontId="28"/>
  </si>
  <si>
    <t>J11-2L</t>
    <phoneticPr fontId="28"/>
  </si>
  <si>
    <t>T33</t>
    <phoneticPr fontId="28"/>
  </si>
  <si>
    <t>T33-e</t>
    <phoneticPr fontId="28"/>
  </si>
  <si>
    <t>Y62</t>
    <phoneticPr fontId="28"/>
  </si>
  <si>
    <t>Z62</t>
    <phoneticPr fontId="28"/>
  </si>
  <si>
    <t>E52</t>
    <phoneticPr fontId="28"/>
  </si>
  <si>
    <t>E26</t>
    <phoneticPr fontId="28"/>
  </si>
  <si>
    <t>T32-kd</t>
    <phoneticPr fontId="28"/>
  </si>
  <si>
    <t>C27-kd</t>
    <phoneticPr fontId="28"/>
  </si>
  <si>
    <t>950A-ipo</t>
    <phoneticPr fontId="28"/>
  </si>
  <si>
    <t>T32-ipo-THA</t>
  </si>
  <si>
    <t>T32-ipo-RUS</t>
  </si>
  <si>
    <t>T32-ipo-TWN</t>
  </si>
  <si>
    <t>E12-ipo-THA</t>
    <phoneticPr fontId="28"/>
  </si>
  <si>
    <t>T33-ipo-USA</t>
    <phoneticPr fontId="28"/>
  </si>
  <si>
    <t>備考</t>
    <rPh sb="0" eb="2">
      <t>ビコウ</t>
    </rPh>
    <phoneticPr fontId="6"/>
  </si>
  <si>
    <t>セレナ（e-power以外）</t>
    <rPh sb="11" eb="13">
      <t>イガイ</t>
    </rPh>
    <phoneticPr fontId="28"/>
  </si>
  <si>
    <t>セレナ（e-power）</t>
    <phoneticPr fontId="28"/>
  </si>
  <si>
    <t>エクストレイル（１L）</t>
    <phoneticPr fontId="28"/>
  </si>
  <si>
    <t>エクストレイル（２L）</t>
    <phoneticPr fontId="28"/>
  </si>
  <si>
    <t>ローグ（１L）</t>
    <phoneticPr fontId="28"/>
  </si>
  <si>
    <t>ローグ（２L）</t>
    <phoneticPr fontId="28"/>
  </si>
  <si>
    <t>エクストレイル（e-power以外）</t>
    <rPh sb="15" eb="17">
      <t>イガイ</t>
    </rPh>
    <phoneticPr fontId="28"/>
  </si>
  <si>
    <t>エクストレイル（e-power）</t>
  </si>
  <si>
    <t>パトロール</t>
    <phoneticPr fontId="28"/>
  </si>
  <si>
    <t>QX80</t>
    <phoneticPr fontId="28"/>
  </si>
  <si>
    <t>エルグランド</t>
    <phoneticPr fontId="28"/>
  </si>
  <si>
    <t>キャラバン</t>
    <phoneticPr fontId="28"/>
  </si>
  <si>
    <t>エクストレイル・一般KD（マレーシア／ベトナム）</t>
    <rPh sb="8" eb="10">
      <t>イッパン</t>
    </rPh>
    <phoneticPr fontId="28"/>
  </si>
  <si>
    <t>セレナ・一般KD（マレーシア）</t>
    <rPh sb="4" eb="6">
      <t>イッパン</t>
    </rPh>
    <phoneticPr fontId="28"/>
  </si>
  <si>
    <t>エクストレイル（タイ）</t>
    <phoneticPr fontId="28"/>
  </si>
  <si>
    <t>エクストレイル（ロシア）</t>
    <phoneticPr fontId="28"/>
  </si>
  <si>
    <t>エクストレイル（台湾）</t>
    <rPh sb="8" eb="10">
      <t>タイワン</t>
    </rPh>
    <phoneticPr fontId="28"/>
  </si>
  <si>
    <t>キャシュカイ（ロシア</t>
    <phoneticPr fontId="28"/>
  </si>
  <si>
    <t>ノート（タイ）</t>
    <phoneticPr fontId="28"/>
  </si>
  <si>
    <t>ローグ（アメリカ）</t>
    <phoneticPr fontId="28"/>
  </si>
  <si>
    <t>量産車種記号</t>
    <rPh sb="0" eb="2">
      <t>リョウサン</t>
    </rPh>
    <rPh sb="2" eb="6">
      <t>シャシュキゴウ</t>
    </rPh>
    <phoneticPr fontId="6"/>
  </si>
  <si>
    <t>X × 15</t>
    <phoneticPr fontId="28"/>
  </si>
  <si>
    <t>X × 60</t>
    <phoneticPr fontId="28"/>
  </si>
  <si>
    <t>18:00</t>
    <phoneticPr fontId="28"/>
  </si>
  <si>
    <t>0:00</t>
    <phoneticPr fontId="28"/>
  </si>
  <si>
    <t>正部品番号２ID</t>
    <rPh sb="0" eb="1">
      <t>セイ</t>
    </rPh>
    <rPh sb="1" eb="3">
      <t>ブヒン</t>
    </rPh>
    <rPh sb="3" eb="5">
      <t>バンゴウ</t>
    </rPh>
    <phoneticPr fontId="6"/>
  </si>
  <si>
    <t>正部品番号１ID</t>
    <rPh sb="0" eb="1">
      <t>セイ</t>
    </rPh>
    <rPh sb="1" eb="3">
      <t>ブヒン</t>
    </rPh>
    <rPh sb="3" eb="5">
      <t>バンゴウ</t>
    </rPh>
    <phoneticPr fontId="6"/>
  </si>
  <si>
    <t>圧造課部品番号ID</t>
    <rPh sb="0" eb="2">
      <t>アツゾウ</t>
    </rPh>
    <rPh sb="2" eb="3">
      <t>カ</t>
    </rPh>
    <rPh sb="3" eb="5">
      <t>ブヒン</t>
    </rPh>
    <rPh sb="5" eb="7">
      <t>バンゴウ</t>
    </rPh>
    <phoneticPr fontId="6"/>
  </si>
  <si>
    <t>大日程部品番号</t>
    <rPh sb="0" eb="7">
      <t>ダイニッテイブヒンバンゴウ</t>
    </rPh>
    <phoneticPr fontId="6"/>
  </si>
  <si>
    <t>圧造課部品番号ID</t>
    <rPh sb="0" eb="7">
      <t>アツゾウカブヒンバンゴウ</t>
    </rPh>
    <phoneticPr fontId="28"/>
  </si>
  <si>
    <t>金型保守計画管理画面修正</t>
    <rPh sb="0" eb="6">
      <t>カナガタホシュケイカク</t>
    </rPh>
    <rPh sb="6" eb="8">
      <t>カンリ</t>
    </rPh>
    <rPh sb="8" eb="10">
      <t>ガメン</t>
    </rPh>
    <rPh sb="10" eb="12">
      <t>シュウセイ</t>
    </rPh>
    <phoneticPr fontId="6"/>
  </si>
  <si>
    <t>金型保守計画管理</t>
    <phoneticPr fontId="6"/>
  </si>
  <si>
    <t>詳細設計事前考察作業による修正</t>
    <rPh sb="0" eb="2">
      <t>ショウサイ</t>
    </rPh>
    <rPh sb="2" eb="4">
      <t>セッケイ</t>
    </rPh>
    <rPh sb="4" eb="6">
      <t>ジゼン</t>
    </rPh>
    <rPh sb="6" eb="8">
      <t>コウサツ</t>
    </rPh>
    <rPh sb="8" eb="10">
      <t>サギョウ</t>
    </rPh>
    <rPh sb="13" eb="15">
      <t>シュウセイ</t>
    </rPh>
    <phoneticPr fontId="6"/>
  </si>
  <si>
    <t>k4002001</t>
  </si>
  <si>
    <t>10:30</t>
    <phoneticPr fontId="28"/>
  </si>
  <si>
    <t>11:00</t>
    <phoneticPr fontId="28"/>
  </si>
  <si>
    <t>工程名・工具番号</t>
    <rPh sb="0" eb="2">
      <t>コウテイ</t>
    </rPh>
    <rPh sb="4" eb="6">
      <t>コウグ</t>
    </rPh>
    <rPh sb="6" eb="8">
      <t>バンゴウ</t>
    </rPh>
    <phoneticPr fontId="6"/>
  </si>
  <si>
    <t>計画作成日</t>
    <rPh sb="0" eb="2">
      <t>ケイカク</t>
    </rPh>
    <rPh sb="2" eb="4">
      <t>サクセイ</t>
    </rPh>
    <rPh sb="4" eb="5">
      <t>ビ</t>
    </rPh>
    <phoneticPr fontId="6"/>
  </si>
  <si>
    <t>計画ST</t>
    <phoneticPr fontId="29"/>
  </si>
  <si>
    <t>2021/01/17</t>
  </si>
  <si>
    <t>2021/01</t>
  </si>
  <si>
    <t>金型保守計画管理</t>
    <phoneticPr fontId="6"/>
  </si>
  <si>
    <t>金型保守計画管理　ファンクション機能追加</t>
    <rPh sb="0" eb="6">
      <t>カナガタホシュケイカク</t>
    </rPh>
    <rPh sb="6" eb="8">
      <t>カンリ</t>
    </rPh>
    <rPh sb="16" eb="18">
      <t>キノウ</t>
    </rPh>
    <rPh sb="18" eb="20">
      <t>ツイカ</t>
    </rPh>
    <phoneticPr fontId="6"/>
  </si>
  <si>
    <t>22/06</t>
    <phoneticPr fontId="28"/>
  </si>
  <si>
    <t>23/02</t>
    <phoneticPr fontId="28"/>
  </si>
  <si>
    <t>22/01</t>
    <phoneticPr fontId="28"/>
  </si>
  <si>
    <t>22/10</t>
    <phoneticPr fontId="28"/>
  </si>
  <si>
    <t>データ件数</t>
    <rPh sb="3" eb="5">
      <t>ケンスウ</t>
    </rPh>
    <phoneticPr fontId="6"/>
  </si>
  <si>
    <t>検索データ件数コントロール追加</t>
    <rPh sb="0" eb="2">
      <t>ケンサク</t>
    </rPh>
    <rPh sb="5" eb="7">
      <t>ケンスウ</t>
    </rPh>
    <rPh sb="13" eb="15">
      <t>ツイカ</t>
    </rPh>
    <phoneticPr fontId="6"/>
  </si>
  <si>
    <t>部品番号マスタ</t>
    <phoneticPr fontId="6"/>
  </si>
  <si>
    <t>圧造課用部品番号マスタ</t>
    <phoneticPr fontId="6"/>
  </si>
  <si>
    <t>部品番号リンク情報</t>
    <phoneticPr fontId="6"/>
  </si>
  <si>
    <t>大日程部品番号リンク情報</t>
    <phoneticPr fontId="6"/>
  </si>
  <si>
    <t>車種記号対照表</t>
    <phoneticPr fontId="6"/>
  </si>
  <si>
    <t>金型保守計画管理</t>
    <phoneticPr fontId="6"/>
  </si>
  <si>
    <t>圧造課部品番号データID</t>
    <rPh sb="0" eb="2">
      <t>アツゾウ</t>
    </rPh>
    <rPh sb="2" eb="3">
      <t>カ</t>
    </rPh>
    <rPh sb="3" eb="5">
      <t>ブヒン</t>
    </rPh>
    <rPh sb="5" eb="7">
      <t>バンゴウ</t>
    </rPh>
    <phoneticPr fontId="28"/>
  </si>
  <si>
    <t>正部品番号ID</t>
    <rPh sb="0" eb="1">
      <t>セイ</t>
    </rPh>
    <rPh sb="1" eb="3">
      <t>ブヒン</t>
    </rPh>
    <rPh sb="3" eb="5">
      <t>バンゴウ</t>
    </rPh>
    <phoneticPr fontId="28"/>
  </si>
  <si>
    <t>采野</t>
    <rPh sb="0" eb="2">
      <t>ウ</t>
    </rPh>
    <phoneticPr fontId="28"/>
  </si>
  <si>
    <t>部品番号リンク情報のテーブル再考に寄る修正</t>
    <rPh sb="14" eb="16">
      <t>サイコウ</t>
    </rPh>
    <rPh sb="17" eb="18">
      <t>ヨ</t>
    </rPh>
    <rPh sb="19" eb="21">
      <t>シュウセイ</t>
    </rPh>
    <phoneticPr fontId="6"/>
  </si>
  <si>
    <t>工程・工具番号</t>
    <rPh sb="0" eb="2">
      <t>コウテイ</t>
    </rPh>
    <rPh sb="3" eb="5">
      <t>コウグ</t>
    </rPh>
    <rPh sb="5" eb="7">
      <t>バンゴウ</t>
    </rPh>
    <phoneticPr fontId="6"/>
  </si>
  <si>
    <t>年間情報</t>
    <rPh sb="0" eb="2">
      <t>ネンカン</t>
    </rPh>
    <rPh sb="2" eb="4">
      <t>ジョウホウ</t>
    </rPh>
    <phoneticPr fontId="28"/>
  </si>
  <si>
    <t>金型保守計画（改業務情報管理システム）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</si>
</sst>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m/dd"/>
    <numFmt numFmtId="177" formatCode="0_ "/>
    <numFmt numFmtId="178" formatCode="m/d"/>
    <numFmt numFmtId="179" formatCode="h:mm;@"/>
    <numFmt numFmtId="180" formatCode="0.00_);[Red]\(0.00\)"/>
  </numFmts>
  <fonts count="33"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8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9"/>
      <color theme="0" tint="-0.499984740745262"/>
      <name val="メイリオ"/>
      <family val="3"/>
      <charset val="128"/>
    </font>
    <font>
      <sz val="11"/>
      <name val="メイリオ"/>
      <family val="3"/>
      <charset val="128"/>
    </font>
    <font>
      <sz val="20"/>
      <color theme="1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メイリオ"/>
      <family val="2"/>
      <charset val="128"/>
    </font>
    <font>
      <sz val="6"/>
      <name val="メイリオ"/>
      <family val="3"/>
      <charset val="128"/>
    </font>
    <font>
      <sz val="9"/>
      <color rgb="FF006100"/>
      <name val="メイリオ"/>
      <family val="2"/>
      <charset val="128"/>
    </font>
    <font>
      <b/>
      <sz val="9"/>
      <color theme="0"/>
      <name val="メイリオ"/>
      <family val="3"/>
      <charset val="128"/>
    </font>
    <font>
      <b/>
      <sz val="9"/>
      <name val="メイリオ"/>
      <family val="3"/>
      <charset val="128"/>
    </font>
    <font>
      <sz val="8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11" fillId="0" borderId="0"/>
    <xf numFmtId="0" fontId="13" fillId="0" borderId="0"/>
    <xf numFmtId="0" fontId="1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26" fillId="0" borderId="0">
      <alignment vertical="center"/>
    </xf>
    <xf numFmtId="0" fontId="13" fillId="0" borderId="0"/>
    <xf numFmtId="0" fontId="2" fillId="0" borderId="0">
      <alignment vertical="center"/>
    </xf>
  </cellStyleXfs>
  <cellXfs count="71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13" fillId="0" borderId="0" xfId="3"/>
    <xf numFmtId="49" fontId="16" fillId="0" borderId="0" xfId="3" applyNumberFormat="1" applyFont="1" applyBorder="1"/>
    <xf numFmtId="0" fontId="17" fillId="0" borderId="0" xfId="3" applyFont="1"/>
    <xf numFmtId="0" fontId="13" fillId="0" borderId="0" xfId="3" applyBorder="1"/>
    <xf numFmtId="0" fontId="16" fillId="0" borderId="0" xfId="3" applyFont="1"/>
    <xf numFmtId="49" fontId="16" fillId="0" borderId="0" xfId="3" applyNumberFormat="1" applyFont="1"/>
    <xf numFmtId="0" fontId="15" fillId="0" borderId="9" xfId="3" applyFont="1" applyBorder="1" applyAlignment="1">
      <alignment vertical="center"/>
    </xf>
    <xf numFmtId="0" fontId="15" fillId="0" borderId="9" xfId="3" applyFont="1" applyBorder="1"/>
    <xf numFmtId="0" fontId="15" fillId="0" borderId="57" xfId="3" applyFont="1" applyBorder="1"/>
    <xf numFmtId="0" fontId="15" fillId="0" borderId="38" xfId="3" applyFont="1" applyBorder="1"/>
    <xf numFmtId="0" fontId="15" fillId="0" borderId="0" xfId="3" applyFont="1" applyBorder="1"/>
    <xf numFmtId="0" fontId="15" fillId="0" borderId="51" xfId="3" applyFont="1" applyBorder="1"/>
    <xf numFmtId="0" fontId="15" fillId="0" borderId="40" xfId="3" applyFont="1" applyBorder="1"/>
    <xf numFmtId="0" fontId="15" fillId="0" borderId="10" xfId="3" applyFont="1" applyBorder="1"/>
    <xf numFmtId="0" fontId="15" fillId="0" borderId="0" xfId="3" applyFont="1"/>
    <xf numFmtId="0" fontId="16" fillId="0" borderId="38" xfId="3" applyFont="1" applyBorder="1"/>
    <xf numFmtId="0" fontId="13" fillId="0" borderId="52" xfId="3" applyBorder="1"/>
    <xf numFmtId="0" fontId="17" fillId="0" borderId="51" xfId="3" applyFont="1" applyBorder="1"/>
    <xf numFmtId="0" fontId="15" fillId="0" borderId="0" xfId="3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51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40" xfId="0" applyFont="1" applyBorder="1">
      <alignment vertical="center"/>
    </xf>
    <xf numFmtId="0" fontId="5" fillId="0" borderId="5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15" fillId="0" borderId="54" xfId="3" applyFont="1" applyFill="1" applyBorder="1" applyAlignment="1">
      <alignment vertical="center"/>
    </xf>
    <xf numFmtId="0" fontId="15" fillId="0" borderId="9" xfId="3" applyFont="1" applyFill="1" applyBorder="1" applyAlignment="1">
      <alignment vertical="center"/>
    </xf>
    <xf numFmtId="49" fontId="15" fillId="0" borderId="9" xfId="2" applyNumberFormat="1" applyFont="1" applyFill="1" applyBorder="1" applyAlignment="1">
      <alignment vertical="center"/>
    </xf>
    <xf numFmtId="0" fontId="15" fillId="0" borderId="9" xfId="2" applyFont="1" applyFill="1" applyBorder="1" applyAlignment="1">
      <alignment vertical="center"/>
    </xf>
    <xf numFmtId="0" fontId="15" fillId="0" borderId="38" xfId="3" applyFont="1" applyFill="1" applyBorder="1" applyAlignment="1">
      <alignment vertical="center"/>
    </xf>
    <xf numFmtId="0" fontId="15" fillId="0" borderId="0" xfId="3" quotePrefix="1" applyFont="1" applyBorder="1"/>
    <xf numFmtId="49" fontId="15" fillId="0" borderId="0" xfId="3" applyNumberFormat="1" applyFont="1" applyBorder="1"/>
    <xf numFmtId="0" fontId="15" fillId="0" borderId="54" xfId="3" applyFont="1" applyBorder="1" applyAlignment="1">
      <alignment vertical="center"/>
    </xf>
    <xf numFmtId="49" fontId="15" fillId="0" borderId="9" xfId="2" applyNumberFormat="1" applyFont="1" applyBorder="1" applyAlignment="1">
      <alignment vertical="center"/>
    </xf>
    <xf numFmtId="0" fontId="15" fillId="0" borderId="9" xfId="2" applyFont="1" applyBorder="1" applyAlignment="1">
      <alignment vertical="center"/>
    </xf>
    <xf numFmtId="0" fontId="15" fillId="0" borderId="38" xfId="3" applyFont="1" applyBorder="1" applyAlignment="1">
      <alignment vertical="center"/>
    </xf>
    <xf numFmtId="49" fontId="15" fillId="0" borderId="0" xfId="3" applyNumberFormat="1" applyFont="1"/>
    <xf numFmtId="0" fontId="15" fillId="0" borderId="25" xfId="3" applyFont="1" applyBorder="1"/>
    <xf numFmtId="0" fontId="15" fillId="0" borderId="18" xfId="3" applyFont="1" applyBorder="1"/>
    <xf numFmtId="0" fontId="15" fillId="0" borderId="39" xfId="3" applyFont="1" applyBorder="1"/>
    <xf numFmtId="0" fontId="15" fillId="0" borderId="5" xfId="3" applyFont="1" applyBorder="1"/>
    <xf numFmtId="0" fontId="15" fillId="0" borderId="31" xfId="3" applyFont="1" applyBorder="1"/>
    <xf numFmtId="0" fontId="15" fillId="0" borderId="32" xfId="3" applyFont="1" applyBorder="1"/>
    <xf numFmtId="0" fontId="15" fillId="0" borderId="24" xfId="3" applyFont="1" applyBorder="1"/>
    <xf numFmtId="0" fontId="15" fillId="0" borderId="53" xfId="3" applyFont="1" applyBorder="1"/>
    <xf numFmtId="0" fontId="15" fillId="0" borderId="72" xfId="3" applyFont="1" applyBorder="1"/>
    <xf numFmtId="0" fontId="15" fillId="0" borderId="11" xfId="3" applyFont="1" applyBorder="1" applyAlignment="1">
      <alignment vertical="center"/>
    </xf>
    <xf numFmtId="0" fontId="15" fillId="0" borderId="12" xfId="3" applyFont="1" applyBorder="1" applyAlignment="1">
      <alignment vertical="center"/>
    </xf>
    <xf numFmtId="0" fontId="15" fillId="4" borderId="1" xfId="3" applyFont="1" applyFill="1" applyBorder="1"/>
    <xf numFmtId="0" fontId="15" fillId="0" borderId="52" xfId="3" applyFont="1" applyBorder="1"/>
    <xf numFmtId="0" fontId="13" fillId="0" borderId="51" xfId="3" applyBorder="1"/>
    <xf numFmtId="0" fontId="15" fillId="0" borderId="45" xfId="1" applyFont="1" applyBorder="1" applyAlignment="1">
      <alignment vertical="center"/>
    </xf>
    <xf numFmtId="0" fontId="5" fillId="0" borderId="5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7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73" xfId="0" applyFont="1" applyBorder="1" applyAlignment="1">
      <alignment vertical="center"/>
    </xf>
    <xf numFmtId="0" fontId="13" fillId="0" borderId="8" xfId="3" applyBorder="1"/>
    <xf numFmtId="0" fontId="13" fillId="0" borderId="7" xfId="3" applyBorder="1"/>
    <xf numFmtId="0" fontId="13" fillId="6" borderId="26" xfId="3" applyFill="1" applyBorder="1"/>
    <xf numFmtId="0" fontId="13" fillId="6" borderId="18" xfId="3" applyFill="1" applyBorder="1"/>
    <xf numFmtId="0" fontId="13" fillId="6" borderId="0" xfId="3" applyFill="1" applyBorder="1"/>
    <xf numFmtId="0" fontId="13" fillId="6" borderId="5" xfId="3" applyFill="1" applyBorder="1"/>
    <xf numFmtId="0" fontId="13" fillId="6" borderId="32" xfId="3" applyFill="1" applyBorder="1"/>
    <xf numFmtId="0" fontId="13" fillId="6" borderId="24" xfId="3" applyFill="1" applyBorder="1"/>
    <xf numFmtId="0" fontId="13" fillId="0" borderId="9" xfId="3" applyBorder="1"/>
    <xf numFmtId="0" fontId="5" fillId="0" borderId="10" xfId="0" applyFont="1" applyBorder="1">
      <alignment vertical="center"/>
    </xf>
    <xf numFmtId="0" fontId="21" fillId="0" borderId="26" xfId="3" applyFont="1" applyBorder="1"/>
    <xf numFmtId="0" fontId="22" fillId="0" borderId="26" xfId="3" applyFont="1" applyBorder="1"/>
    <xf numFmtId="0" fontId="21" fillId="0" borderId="0" xfId="3" applyFont="1" applyBorder="1"/>
    <xf numFmtId="0" fontId="22" fillId="0" borderId="0" xfId="3" applyFont="1" applyBorder="1"/>
    <xf numFmtId="0" fontId="5" fillId="0" borderId="10" xfId="0" applyFont="1" applyBorder="1">
      <alignment vertical="center"/>
    </xf>
    <xf numFmtId="49" fontId="15" fillId="0" borderId="62" xfId="2" applyNumberFormat="1" applyFont="1" applyFill="1" applyBorder="1" applyAlignment="1">
      <alignment vertical="center"/>
    </xf>
    <xf numFmtId="49" fontId="15" fillId="0" borderId="59" xfId="2" applyNumberFormat="1" applyFont="1" applyFill="1" applyBorder="1" applyAlignment="1">
      <alignment vertical="center"/>
    </xf>
    <xf numFmtId="49" fontId="15" fillId="0" borderId="63" xfId="2" applyNumberFormat="1" applyFont="1" applyFill="1" applyBorder="1" applyAlignment="1">
      <alignment vertical="center"/>
    </xf>
    <xf numFmtId="49" fontId="15" fillId="0" borderId="64" xfId="2" applyNumberFormat="1" applyFont="1" applyFill="1" applyBorder="1" applyAlignment="1">
      <alignment vertical="center"/>
    </xf>
    <xf numFmtId="0" fontId="15" fillId="0" borderId="0" xfId="3" quotePrefix="1" applyFont="1" applyFill="1" applyBorder="1" applyAlignment="1">
      <alignment vertical="center"/>
    </xf>
    <xf numFmtId="0" fontId="15" fillId="0" borderId="6" xfId="3" applyFont="1" applyBorder="1"/>
    <xf numFmtId="0" fontId="15" fillId="0" borderId="0" xfId="2" applyFont="1" applyFill="1" applyBorder="1" applyAlignment="1">
      <alignment vertical="center"/>
    </xf>
    <xf numFmtId="0" fontId="15" fillId="0" borderId="26" xfId="2" applyFont="1" applyFill="1" applyBorder="1" applyAlignment="1">
      <alignment vertical="center"/>
    </xf>
    <xf numFmtId="0" fontId="15" fillId="0" borderId="59" xfId="3" applyFont="1" applyBorder="1" applyAlignment="1"/>
    <xf numFmtId="0" fontId="15" fillId="0" borderId="26" xfId="3" applyFont="1" applyBorder="1"/>
    <xf numFmtId="0" fontId="15" fillId="0" borderId="0" xfId="3" applyFont="1" applyBorder="1" applyAlignment="1">
      <alignment vertical="center"/>
    </xf>
    <xf numFmtId="0" fontId="15" fillId="0" borderId="62" xfId="3" applyFont="1" applyBorder="1" applyAlignment="1"/>
    <xf numFmtId="0" fontId="15" fillId="0" borderId="63" xfId="3" applyFont="1" applyBorder="1" applyAlignment="1"/>
    <xf numFmtId="0" fontId="15" fillId="0" borderId="0" xfId="3" applyFont="1" applyAlignment="1">
      <alignment horizontal="right"/>
    </xf>
    <xf numFmtId="0" fontId="13" fillId="0" borderId="57" xfId="3" applyBorder="1"/>
    <xf numFmtId="0" fontId="15" fillId="0" borderId="32" xfId="2" applyFont="1" applyFill="1" applyBorder="1" applyAlignment="1">
      <alignment vertical="center"/>
    </xf>
    <xf numFmtId="49" fontId="15" fillId="0" borderId="67" xfId="2" applyNumberFormat="1" applyFont="1" applyFill="1" applyBorder="1" applyAlignment="1">
      <alignment vertical="center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/>
    <xf numFmtId="0" fontId="18" fillId="0" borderId="0" xfId="10" applyFont="1"/>
    <xf numFmtId="0" fontId="18" fillId="0" borderId="0" xfId="10" applyFont="1" applyBorder="1"/>
    <xf numFmtId="49" fontId="16" fillId="0" borderId="51" xfId="3" applyNumberFormat="1" applyFont="1" applyBorder="1"/>
    <xf numFmtId="49" fontId="15" fillId="0" borderId="10" xfId="3" applyNumberFormat="1" applyFont="1" applyBorder="1"/>
    <xf numFmtId="49" fontId="16" fillId="0" borderId="10" xfId="3" applyNumberFormat="1" applyFont="1" applyBorder="1"/>
    <xf numFmtId="49" fontId="16" fillId="0" borderId="52" xfId="3" applyNumberFormat="1" applyFont="1" applyBorder="1"/>
    <xf numFmtId="0" fontId="16" fillId="0" borderId="9" xfId="3" applyFont="1" applyBorder="1"/>
    <xf numFmtId="49" fontId="5" fillId="0" borderId="15" xfId="0" applyNumberFormat="1" applyFont="1" applyBorder="1" applyAlignment="1">
      <alignment vertical="center"/>
    </xf>
    <xf numFmtId="49" fontId="5" fillId="0" borderId="34" xfId="0" applyNumberFormat="1" applyFont="1" applyBorder="1" applyAlignment="1">
      <alignment vertical="center"/>
    </xf>
    <xf numFmtId="49" fontId="5" fillId="0" borderId="63" xfId="0" applyNumberFormat="1" applyFont="1" applyBorder="1" applyAlignment="1">
      <alignment vertical="center"/>
    </xf>
    <xf numFmtId="0" fontId="16" fillId="0" borderId="54" xfId="3" applyFont="1" applyBorder="1"/>
    <xf numFmtId="0" fontId="16" fillId="0" borderId="9" xfId="3" applyFont="1" applyBorder="1" applyAlignment="1">
      <alignment vertical="center"/>
    </xf>
    <xf numFmtId="0" fontId="16" fillId="0" borderId="9" xfId="3" applyFont="1" applyBorder="1" applyAlignment="1"/>
    <xf numFmtId="0" fontId="16" fillId="0" borderId="40" xfId="3" applyFont="1" applyBorder="1"/>
    <xf numFmtId="177" fontId="15" fillId="0" borderId="88" xfId="2" applyNumberFormat="1" applyFont="1" applyFill="1" applyBorder="1" applyAlignment="1">
      <alignment vertical="top"/>
    </xf>
    <xf numFmtId="177" fontId="5" fillId="0" borderId="88" xfId="0" applyNumberFormat="1" applyFont="1" applyBorder="1" applyAlignment="1">
      <alignment vertical="top"/>
    </xf>
    <xf numFmtId="0" fontId="15" fillId="0" borderId="88" xfId="3" applyFont="1" applyBorder="1" applyAlignment="1"/>
    <xf numFmtId="49" fontId="15" fillId="0" borderId="88" xfId="2" applyNumberFormat="1" applyFont="1" applyFill="1" applyBorder="1" applyAlignment="1">
      <alignment vertical="top"/>
    </xf>
    <xf numFmtId="49" fontId="15" fillId="0" borderId="88" xfId="2" applyNumberFormat="1" applyFont="1" applyFill="1" applyBorder="1" applyAlignment="1">
      <alignment vertical="center"/>
    </xf>
    <xf numFmtId="49" fontId="5" fillId="0" borderId="88" xfId="0" applyNumberFormat="1" applyFont="1" applyBorder="1" applyAlignment="1">
      <alignment vertical="center"/>
    </xf>
    <xf numFmtId="0" fontId="15" fillId="0" borderId="40" xfId="3" applyFont="1" applyBorder="1" applyAlignment="1">
      <alignment vertical="center"/>
    </xf>
    <xf numFmtId="0" fontId="15" fillId="0" borderId="10" xfId="3" applyFont="1" applyBorder="1" applyAlignment="1">
      <alignment vertical="center"/>
    </xf>
    <xf numFmtId="0" fontId="15" fillId="0" borderId="10" xfId="3" applyFont="1" applyFill="1" applyBorder="1" applyAlignment="1">
      <alignment vertical="center"/>
    </xf>
    <xf numFmtId="0" fontId="15" fillId="0" borderId="10" xfId="3" quotePrefix="1" applyFont="1" applyFill="1" applyBorder="1" applyAlignment="1">
      <alignment vertical="center"/>
    </xf>
    <xf numFmtId="0" fontId="15" fillId="0" borderId="10" xfId="2" applyFont="1" applyFill="1" applyBorder="1" applyAlignment="1">
      <alignment vertical="center"/>
    </xf>
    <xf numFmtId="0" fontId="21" fillId="0" borderId="10" xfId="3" applyFont="1" applyBorder="1"/>
    <xf numFmtId="0" fontId="22" fillId="0" borderId="10" xfId="3" applyFont="1" applyBorder="1"/>
    <xf numFmtId="0" fontId="0" fillId="0" borderId="0" xfId="0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15" fillId="4" borderId="6" xfId="3" applyFont="1" applyFill="1" applyBorder="1" applyAlignment="1">
      <alignment horizontal="centerContinuous" vertical="center"/>
    </xf>
    <xf numFmtId="0" fontId="15" fillId="4" borderId="7" xfId="3" applyFont="1" applyFill="1" applyBorder="1" applyAlignment="1">
      <alignment horizontal="centerContinuous" vertical="center"/>
    </xf>
    <xf numFmtId="0" fontId="15" fillId="4" borderId="8" xfId="3" applyFont="1" applyFill="1" applyBorder="1" applyAlignment="1">
      <alignment horizontal="centerContinuous" vertical="center"/>
    </xf>
    <xf numFmtId="49" fontId="13" fillId="0" borderId="0" xfId="3" applyNumberFormat="1"/>
    <xf numFmtId="0" fontId="20" fillId="4" borderId="6" xfId="3" applyFont="1" applyFill="1" applyBorder="1" applyAlignment="1">
      <alignment horizontal="centerContinuous" vertical="center"/>
    </xf>
    <xf numFmtId="0" fontId="20" fillId="4" borderId="7" xfId="3" applyFont="1" applyFill="1" applyBorder="1" applyAlignment="1">
      <alignment horizontal="centerContinuous" vertical="center"/>
    </xf>
    <xf numFmtId="0" fontId="20" fillId="4" borderId="8" xfId="3" applyFont="1" applyFill="1" applyBorder="1" applyAlignment="1">
      <alignment horizontal="centerContinuous" vertical="center"/>
    </xf>
    <xf numFmtId="49" fontId="15" fillId="0" borderId="63" xfId="2" applyNumberFormat="1" applyFont="1" applyFill="1" applyBorder="1" applyAlignment="1">
      <alignment vertical="center"/>
    </xf>
    <xf numFmtId="0" fontId="15" fillId="0" borderId="26" xfId="3" applyFont="1" applyBorder="1"/>
    <xf numFmtId="0" fontId="13" fillId="0" borderId="7" xfId="3" applyBorder="1"/>
    <xf numFmtId="0" fontId="15" fillId="4" borderId="7" xfId="3" applyFont="1" applyFill="1" applyBorder="1" applyAlignment="1">
      <alignment horizontal="centerContinuous"/>
    </xf>
    <xf numFmtId="0" fontId="15" fillId="4" borderId="8" xfId="3" applyFont="1" applyFill="1" applyBorder="1" applyAlignment="1">
      <alignment horizontal="centerContinuous"/>
    </xf>
    <xf numFmtId="0" fontId="15" fillId="4" borderId="1" xfId="3" applyFont="1" applyFill="1" applyBorder="1" applyAlignment="1">
      <alignment horizontal="centerContinuous" vertical="center"/>
    </xf>
    <xf numFmtId="0" fontId="15" fillId="8" borderId="0" xfId="3" applyFont="1" applyFill="1" applyAlignment="1">
      <alignment shrinkToFit="1"/>
    </xf>
    <xf numFmtId="0" fontId="15" fillId="8" borderId="0" xfId="3" applyFont="1" applyFill="1"/>
    <xf numFmtId="0" fontId="15" fillId="0" borderId="0" xfId="3" applyFont="1" applyAlignment="1">
      <alignment shrinkToFit="1"/>
    </xf>
    <xf numFmtId="0" fontId="0" fillId="0" borderId="12" xfId="0" applyBorder="1">
      <alignment vertical="center"/>
    </xf>
    <xf numFmtId="0" fontId="0" fillId="0" borderId="68" xfId="0" applyBorder="1">
      <alignment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5" fillId="0" borderId="0" xfId="3" quotePrefix="1" applyFont="1" applyBorder="1" applyAlignment="1">
      <alignment horizontal="right"/>
    </xf>
    <xf numFmtId="0" fontId="15" fillId="0" borderId="59" xfId="3" applyFont="1" applyBorder="1" applyAlignment="1"/>
    <xf numFmtId="49" fontId="15" fillId="0" borderId="35" xfId="2" applyNumberFormat="1" applyFont="1" applyFill="1" applyBorder="1" applyAlignment="1">
      <alignment vertical="center"/>
    </xf>
    <xf numFmtId="49" fontId="15" fillId="0" borderId="34" xfId="2" applyNumberFormat="1" applyFont="1" applyFill="1" applyBorder="1" applyAlignment="1">
      <alignment vertical="center"/>
    </xf>
    <xf numFmtId="49" fontId="15" fillId="0" borderId="59" xfId="2" applyNumberFormat="1" applyFont="1" applyFill="1" applyBorder="1" applyAlignment="1">
      <alignment vertical="center"/>
    </xf>
    <xf numFmtId="49" fontId="15" fillId="0" borderId="62" xfId="2" applyNumberFormat="1" applyFont="1" applyFill="1" applyBorder="1" applyAlignment="1">
      <alignment vertical="center"/>
    </xf>
    <xf numFmtId="49" fontId="15" fillId="0" borderId="33" xfId="2" applyNumberFormat="1" applyFont="1" applyFill="1" applyBorder="1" applyAlignment="1">
      <alignment vertical="center"/>
    </xf>
    <xf numFmtId="0" fontId="0" fillId="0" borderId="69" xfId="0" applyBorder="1">
      <alignment vertical="center"/>
    </xf>
    <xf numFmtId="0" fontId="15" fillId="0" borderId="41" xfId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49" fontId="15" fillId="0" borderId="0" xfId="3" applyNumberFormat="1" applyFont="1" applyFill="1" applyBorder="1" applyAlignment="1">
      <alignment vertical="center"/>
    </xf>
    <xf numFmtId="0" fontId="15" fillId="0" borderId="59" xfId="3" applyFont="1" applyBorder="1" applyAlignment="1"/>
    <xf numFmtId="49" fontId="0" fillId="0" borderId="14" xfId="0" applyNumberFormat="1" applyFont="1" applyBorder="1" applyAlignment="1">
      <alignment vertical="center"/>
    </xf>
    <xf numFmtId="49" fontId="5" fillId="0" borderId="33" xfId="0" applyNumberFormat="1" applyFont="1" applyBorder="1" applyAlignment="1">
      <alignment vertical="center"/>
    </xf>
    <xf numFmtId="0" fontId="15" fillId="0" borderId="6" xfId="3" applyFont="1" applyBorder="1" applyAlignment="1">
      <alignment vertical="center"/>
    </xf>
    <xf numFmtId="0" fontId="15" fillId="0" borderId="8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0" fontId="15" fillId="0" borderId="6" xfId="3" applyFont="1" applyBorder="1"/>
    <xf numFmtId="0" fontId="15" fillId="0" borderId="7" xfId="3" applyFont="1" applyBorder="1"/>
    <xf numFmtId="0" fontId="15" fillId="0" borderId="14" xfId="3" applyFont="1" applyBorder="1" applyAlignment="1"/>
    <xf numFmtId="0" fontId="15" fillId="0" borderId="33" xfId="3" applyFont="1" applyBorder="1" applyAlignment="1"/>
    <xf numFmtId="0" fontId="15" fillId="0" borderId="15" xfId="3" applyFont="1" applyBorder="1" applyAlignment="1"/>
    <xf numFmtId="0" fontId="15" fillId="0" borderId="59" xfId="3" applyFont="1" applyBorder="1" applyAlignment="1"/>
    <xf numFmtId="0" fontId="15" fillId="0" borderId="34" xfId="3" applyFont="1" applyBorder="1" applyAlignment="1"/>
    <xf numFmtId="0" fontId="15" fillId="0" borderId="58" xfId="3" applyFont="1" applyBorder="1" applyAlignment="1"/>
    <xf numFmtId="0" fontId="15" fillId="0" borderId="59" xfId="2" applyNumberFormat="1" applyFont="1" applyFill="1" applyBorder="1" applyAlignment="1">
      <alignment vertical="center"/>
    </xf>
    <xf numFmtId="0" fontId="15" fillId="0" borderId="34" xfId="2" applyNumberFormat="1" applyFont="1" applyFill="1" applyBorder="1" applyAlignment="1">
      <alignment vertical="center"/>
    </xf>
    <xf numFmtId="0" fontId="15" fillId="0" borderId="9" xfId="3" applyNumberFormat="1" applyFont="1" applyFill="1" applyBorder="1" applyAlignment="1">
      <alignment vertical="center"/>
    </xf>
    <xf numFmtId="0" fontId="15" fillId="0" borderId="57" xfId="3" applyNumberFormat="1" applyFont="1" applyFill="1" applyBorder="1" applyAlignment="1">
      <alignment vertical="center"/>
    </xf>
    <xf numFmtId="49" fontId="15" fillId="0" borderId="8" xfId="3" applyNumberFormat="1" applyFont="1" applyBorder="1" applyAlignment="1">
      <alignment horizontal="right"/>
    </xf>
    <xf numFmtId="0" fontId="15" fillId="0" borderId="13" xfId="3" applyFont="1" applyBorder="1" applyAlignment="1">
      <alignment vertical="center"/>
    </xf>
    <xf numFmtId="0" fontId="15" fillId="0" borderId="16" xfId="3" applyFont="1" applyBorder="1" applyAlignment="1"/>
    <xf numFmtId="0" fontId="15" fillId="0" borderId="60" xfId="3" applyFont="1" applyBorder="1" applyAlignment="1"/>
    <xf numFmtId="0" fontId="15" fillId="0" borderId="35" xfId="3" applyFont="1" applyBorder="1" applyAlignment="1"/>
    <xf numFmtId="0" fontId="15" fillId="4" borderId="71" xfId="3" applyFont="1" applyFill="1" applyBorder="1" applyAlignment="1">
      <alignment horizontal="centerContinuous"/>
    </xf>
    <xf numFmtId="49" fontId="15" fillId="0" borderId="8" xfId="3" applyNumberFormat="1" applyFont="1" applyBorder="1" applyAlignment="1">
      <alignment horizontal="right" vertical="center"/>
    </xf>
    <xf numFmtId="0" fontId="15" fillId="0" borderId="66" xfId="3" applyFont="1" applyBorder="1" applyAlignment="1"/>
    <xf numFmtId="0" fontId="15" fillId="0" borderId="65" xfId="3" applyFont="1" applyBorder="1" applyAlignment="1"/>
    <xf numFmtId="0" fontId="15" fillId="9" borderId="6" xfId="3" applyFont="1" applyFill="1" applyBorder="1" applyAlignment="1">
      <alignment vertical="center"/>
    </xf>
    <xf numFmtId="0" fontId="15" fillId="9" borderId="7" xfId="3" applyFont="1" applyFill="1" applyBorder="1" applyAlignment="1">
      <alignment vertical="center"/>
    </xf>
    <xf numFmtId="49" fontId="15" fillId="9" borderId="8" xfId="3" applyNumberFormat="1" applyFont="1" applyFill="1" applyBorder="1" applyAlignment="1">
      <alignment horizontal="right" vertical="center"/>
    </xf>
    <xf numFmtId="0" fontId="18" fillId="0" borderId="0" xfId="10" quotePrefix="1" applyFont="1"/>
    <xf numFmtId="0" fontId="15" fillId="0" borderId="14" xfId="3" applyFont="1" applyBorder="1"/>
    <xf numFmtId="0" fontId="15" fillId="0" borderId="58" xfId="3" applyFont="1" applyBorder="1"/>
    <xf numFmtId="0" fontId="15" fillId="0" borderId="15" xfId="3" applyFont="1" applyBorder="1"/>
    <xf numFmtId="0" fontId="15" fillId="0" borderId="59" xfId="3" applyFont="1" applyBorder="1"/>
    <xf numFmtId="0" fontId="15" fillId="0" borderId="16" xfId="3" applyFont="1" applyBorder="1"/>
    <xf numFmtId="0" fontId="15" fillId="0" borderId="60" xfId="3" applyFont="1" applyBorder="1"/>
    <xf numFmtId="0" fontId="15" fillId="6" borderId="26" xfId="3" applyFont="1" applyFill="1" applyBorder="1"/>
    <xf numFmtId="0" fontId="15" fillId="6" borderId="18" xfId="3" applyFont="1" applyFill="1" applyBorder="1"/>
    <xf numFmtId="0" fontId="15" fillId="6" borderId="0" xfId="3" applyFont="1" applyFill="1" applyBorder="1"/>
    <xf numFmtId="0" fontId="15" fillId="6" borderId="5" xfId="3" applyFont="1" applyFill="1" applyBorder="1"/>
    <xf numFmtId="0" fontId="15" fillId="6" borderId="32" xfId="3" applyFont="1" applyFill="1" applyBorder="1"/>
    <xf numFmtId="0" fontId="15" fillId="6" borderId="24" xfId="3" applyFont="1" applyFill="1" applyBorder="1"/>
    <xf numFmtId="0" fontId="15" fillId="6" borderId="6" xfId="3" applyFont="1" applyFill="1" applyBorder="1" applyAlignment="1">
      <alignment horizontal="centerContinuous"/>
    </xf>
    <xf numFmtId="0" fontId="15" fillId="6" borderId="7" xfId="3" applyFont="1" applyFill="1" applyBorder="1" applyAlignment="1">
      <alignment horizontal="centerContinuous"/>
    </xf>
    <xf numFmtId="0" fontId="15" fillId="6" borderId="8" xfId="3" applyFont="1" applyFill="1" applyBorder="1" applyAlignment="1">
      <alignment horizontal="centerContinuous"/>
    </xf>
    <xf numFmtId="0" fontId="15" fillId="6" borderId="67" xfId="3" applyFont="1" applyFill="1" applyBorder="1"/>
    <xf numFmtId="0" fontId="15" fillId="6" borderId="58" xfId="3" applyFont="1" applyFill="1" applyBorder="1"/>
    <xf numFmtId="0" fontId="15" fillId="6" borderId="66" xfId="3" applyFont="1" applyFill="1" applyBorder="1"/>
    <xf numFmtId="0" fontId="15" fillId="6" borderId="62" xfId="3" applyFont="1" applyFill="1" applyBorder="1"/>
    <xf numFmtId="0" fontId="15" fillId="6" borderId="59" xfId="3" applyFont="1" applyFill="1" applyBorder="1"/>
    <xf numFmtId="0" fontId="15" fillId="6" borderId="63" xfId="3" applyFont="1" applyFill="1" applyBorder="1"/>
    <xf numFmtId="0" fontId="15" fillId="6" borderId="64" xfId="3" applyFont="1" applyFill="1" applyBorder="1"/>
    <xf numFmtId="0" fontId="15" fillId="6" borderId="60" xfId="3" applyFont="1" applyFill="1" applyBorder="1"/>
    <xf numFmtId="0" fontId="15" fillId="6" borderId="65" xfId="3" applyFont="1" applyFill="1" applyBorder="1"/>
    <xf numFmtId="14" fontId="15" fillId="0" borderId="6" xfId="3" applyNumberFormat="1" applyFont="1" applyBorder="1" applyAlignment="1">
      <alignment vertical="center"/>
    </xf>
    <xf numFmtId="14" fontId="15" fillId="0" borderId="7" xfId="3" applyNumberFormat="1" applyFont="1" applyBorder="1" applyAlignment="1">
      <alignment vertical="center"/>
    </xf>
    <xf numFmtId="49" fontId="15" fillId="0" borderId="6" xfId="3" applyNumberFormat="1" applyFont="1" applyBorder="1" applyAlignment="1">
      <alignment vertical="center"/>
    </xf>
    <xf numFmtId="49" fontId="15" fillId="0" borderId="7" xfId="3" applyNumberFormat="1" applyFont="1" applyBorder="1" applyAlignment="1">
      <alignment vertical="center"/>
    </xf>
    <xf numFmtId="49" fontId="15" fillId="0" borderId="7" xfId="3" applyNumberFormat="1" applyFont="1" applyBorder="1" applyAlignment="1">
      <alignment horizontal="center" vertical="center"/>
    </xf>
    <xf numFmtId="0" fontId="15" fillId="0" borderId="6" xfId="3" quotePrefix="1" applyFont="1" applyFill="1" applyBorder="1" applyAlignment="1">
      <alignment vertical="center"/>
    </xf>
    <xf numFmtId="0" fontId="15" fillId="0" borderId="7" xfId="3" quotePrefix="1" applyFont="1" applyFill="1" applyBorder="1" applyAlignment="1">
      <alignment vertical="center"/>
    </xf>
    <xf numFmtId="0" fontId="15" fillId="0" borderId="8" xfId="3" quotePrefix="1" applyFont="1" applyFill="1" applyBorder="1" applyAlignment="1">
      <alignment vertical="center"/>
    </xf>
    <xf numFmtId="14" fontId="15" fillId="0" borderId="0" xfId="3" applyNumberFormat="1" applyFont="1" applyBorder="1" applyAlignment="1">
      <alignment vertical="center"/>
    </xf>
    <xf numFmtId="49" fontId="15" fillId="0" borderId="0" xfId="3" applyNumberFormat="1" applyFont="1" applyBorder="1" applyAlignment="1">
      <alignment horizontal="right" vertical="center"/>
    </xf>
    <xf numFmtId="0" fontId="20" fillId="0" borderId="7" xfId="3" applyFont="1" applyFill="1" applyBorder="1" applyAlignment="1">
      <alignment horizontal="centerContinuous" vertical="center"/>
    </xf>
    <xf numFmtId="0" fontId="15" fillId="0" borderId="0" xfId="3" applyFont="1" applyFill="1" applyBorder="1"/>
    <xf numFmtId="0" fontId="13" fillId="0" borderId="0" xfId="3" applyFill="1" applyBorder="1"/>
    <xf numFmtId="14" fontId="15" fillId="0" borderId="0" xfId="3" applyNumberFormat="1" applyFont="1" applyFill="1" applyBorder="1" applyAlignment="1">
      <alignment vertical="center"/>
    </xf>
    <xf numFmtId="49" fontId="15" fillId="0" borderId="6" xfId="2" applyNumberFormat="1" applyFont="1" applyFill="1" applyBorder="1" applyAlignment="1">
      <alignment vertical="center"/>
    </xf>
    <xf numFmtId="49" fontId="15" fillId="0" borderId="7" xfId="2" applyNumberFormat="1" applyFont="1" applyFill="1" applyBorder="1" applyAlignment="1">
      <alignment vertical="center"/>
    </xf>
    <xf numFmtId="49" fontId="15" fillId="0" borderId="8" xfId="2" applyNumberFormat="1" applyFont="1" applyFill="1" applyBorder="1" applyAlignment="1">
      <alignment vertical="center"/>
    </xf>
    <xf numFmtId="0" fontId="15" fillId="9" borderId="7" xfId="2" applyFont="1" applyFill="1" applyBorder="1" applyAlignment="1">
      <alignment vertical="center"/>
    </xf>
    <xf numFmtId="0" fontId="15" fillId="9" borderId="8" xfId="2" applyFont="1" applyFill="1" applyBorder="1" applyAlignment="1">
      <alignment vertical="center"/>
    </xf>
    <xf numFmtId="0" fontId="15" fillId="4" borderId="0" xfId="3" applyFont="1" applyFill="1" applyBorder="1" applyAlignment="1">
      <alignment horizontal="centerContinuous" vertical="center"/>
    </xf>
    <xf numFmtId="49" fontId="15" fillId="0" borderId="0" xfId="3" applyNumberFormat="1" applyFont="1" applyBorder="1" applyAlignment="1">
      <alignment vertical="center"/>
    </xf>
    <xf numFmtId="0" fontId="13" fillId="0" borderId="26" xfId="3" applyBorder="1"/>
    <xf numFmtId="0" fontId="13" fillId="0" borderId="39" xfId="3" applyBorder="1"/>
    <xf numFmtId="0" fontId="13" fillId="0" borderId="32" xfId="3" applyBorder="1"/>
    <xf numFmtId="0" fontId="15" fillId="10" borderId="7" xfId="3" applyFont="1" applyFill="1" applyBorder="1" applyAlignment="1">
      <alignment horizontal="centerContinuous" vertical="center"/>
    </xf>
    <xf numFmtId="0" fontId="0" fillId="10" borderId="7" xfId="0" applyFill="1" applyBorder="1" applyAlignment="1">
      <alignment horizontal="centerContinuous" vertical="center"/>
    </xf>
    <xf numFmtId="0" fontId="15" fillId="0" borderId="0" xfId="3" applyFont="1" applyFill="1" applyBorder="1" applyAlignment="1">
      <alignment horizontal="right"/>
    </xf>
    <xf numFmtId="0" fontId="15" fillId="0" borderId="5" xfId="3" applyFont="1" applyFill="1" applyBorder="1"/>
    <xf numFmtId="0" fontId="15" fillId="10" borderId="8" xfId="3" applyFont="1" applyFill="1" applyBorder="1" applyAlignment="1">
      <alignment horizontal="centerContinuous" vertical="center"/>
    </xf>
    <xf numFmtId="0" fontId="15" fillId="0" borderId="17" xfId="3" applyFont="1" applyFill="1" applyBorder="1"/>
    <xf numFmtId="0" fontId="15" fillId="0" borderId="26" xfId="3" applyFont="1" applyFill="1" applyBorder="1" applyAlignment="1">
      <alignment horizontal="right"/>
    </xf>
    <xf numFmtId="0" fontId="15" fillId="0" borderId="26" xfId="3" applyFont="1" applyFill="1" applyBorder="1"/>
    <xf numFmtId="0" fontId="15" fillId="10" borderId="71" xfId="3" applyFont="1" applyFill="1" applyBorder="1" applyAlignment="1">
      <alignment horizontal="centerContinuous" vertical="center"/>
    </xf>
    <xf numFmtId="0" fontId="15" fillId="0" borderId="18" xfId="3" applyFont="1" applyFill="1" applyBorder="1"/>
    <xf numFmtId="0" fontId="15" fillId="0" borderId="32" xfId="3" applyFont="1" applyFill="1" applyBorder="1"/>
    <xf numFmtId="0" fontId="15" fillId="0" borderId="24" xfId="3" applyFont="1" applyFill="1" applyBorder="1"/>
    <xf numFmtId="0" fontId="15" fillId="0" borderId="99" xfId="3" applyFont="1" applyBorder="1" applyAlignment="1"/>
    <xf numFmtId="0" fontId="15" fillId="0" borderId="0" xfId="3" applyFont="1" applyBorder="1" applyAlignment="1"/>
    <xf numFmtId="0" fontId="15" fillId="0" borderId="27" xfId="3" applyFont="1" applyBorder="1"/>
    <xf numFmtId="0" fontId="15" fillId="0" borderId="28" xfId="3" applyFont="1" applyBorder="1"/>
    <xf numFmtId="0" fontId="15" fillId="0" borderId="19" xfId="3" applyFont="1" applyBorder="1" applyAlignment="1"/>
    <xf numFmtId="0" fontId="15" fillId="0" borderId="28" xfId="3" applyFont="1" applyBorder="1" applyAlignment="1"/>
    <xf numFmtId="0" fontId="15" fillId="0" borderId="103" xfId="3" applyFont="1" applyBorder="1" applyAlignment="1"/>
    <xf numFmtId="0" fontId="15" fillId="0" borderId="104" xfId="3" applyFont="1" applyBorder="1" applyAlignment="1"/>
    <xf numFmtId="0" fontId="3" fillId="10" borderId="15" xfId="8" applyFill="1" applyBorder="1" applyAlignment="1">
      <alignment horizontal="centerContinuous" vertical="center"/>
    </xf>
    <xf numFmtId="0" fontId="13" fillId="10" borderId="59" xfId="3" applyFill="1" applyBorder="1" applyAlignment="1">
      <alignment horizontal="centerContinuous" vertical="center"/>
    </xf>
    <xf numFmtId="0" fontId="3" fillId="10" borderId="34" xfId="8" applyFill="1" applyBorder="1" applyAlignment="1">
      <alignment horizontal="centerContinuous" vertical="center"/>
    </xf>
    <xf numFmtId="0" fontId="2" fillId="10" borderId="15" xfId="8" applyFont="1" applyFill="1" applyBorder="1" applyAlignment="1">
      <alignment horizontal="centerContinuous" vertical="center"/>
    </xf>
    <xf numFmtId="49" fontId="15" fillId="6" borderId="29" xfId="3" applyNumberFormat="1" applyFont="1" applyFill="1" applyBorder="1"/>
    <xf numFmtId="0" fontId="15" fillId="6" borderId="30" xfId="3" applyFont="1" applyFill="1" applyBorder="1"/>
    <xf numFmtId="0" fontId="15" fillId="6" borderId="22" xfId="3" applyFont="1" applyFill="1" applyBorder="1"/>
    <xf numFmtId="49" fontId="15" fillId="6" borderId="39" xfId="3" applyNumberFormat="1" applyFont="1" applyFill="1" applyBorder="1"/>
    <xf numFmtId="0" fontId="15" fillId="6" borderId="27" xfId="3" applyFont="1" applyFill="1" applyBorder="1"/>
    <xf numFmtId="0" fontId="15" fillId="6" borderId="28" xfId="3" applyFont="1" applyFill="1" applyBorder="1"/>
    <xf numFmtId="0" fontId="15" fillId="6" borderId="20" xfId="3" applyFont="1" applyFill="1" applyBorder="1"/>
    <xf numFmtId="0" fontId="15" fillId="10" borderId="105" xfId="3" applyFont="1" applyFill="1" applyBorder="1" applyAlignment="1">
      <alignment horizontal="centerContinuous" vertical="center"/>
    </xf>
    <xf numFmtId="0" fontId="15" fillId="4" borderId="19" xfId="3" applyFont="1" applyFill="1" applyBorder="1" applyAlignment="1">
      <alignment horizontal="centerContinuous" vertical="center"/>
    </xf>
    <xf numFmtId="0" fontId="15" fillId="4" borderId="28" xfId="3" applyFont="1" applyFill="1" applyBorder="1" applyAlignment="1">
      <alignment horizontal="centerContinuous" vertical="center"/>
    </xf>
    <xf numFmtId="0" fontId="15" fillId="4" borderId="104" xfId="3" applyFont="1" applyFill="1" applyBorder="1" applyAlignment="1">
      <alignment horizontal="centerContinuous" vertical="center"/>
    </xf>
    <xf numFmtId="0" fontId="15" fillId="10" borderId="71" xfId="3" quotePrefix="1" applyNumberFormat="1" applyFont="1" applyFill="1" applyBorder="1" applyAlignment="1">
      <alignment horizontal="centerContinuous" vertical="center"/>
    </xf>
    <xf numFmtId="0" fontId="15" fillId="10" borderId="7" xfId="3" applyNumberFormat="1" applyFont="1" applyFill="1" applyBorder="1" applyAlignment="1">
      <alignment horizontal="centerContinuous" vertical="center"/>
    </xf>
    <xf numFmtId="0" fontId="15" fillId="10" borderId="105" xfId="3" applyNumberFormat="1" applyFont="1" applyFill="1" applyBorder="1" applyAlignment="1">
      <alignment horizontal="centerContinuous" vertical="center"/>
    </xf>
    <xf numFmtId="0" fontId="15" fillId="10" borderId="71" xfId="3" quotePrefix="1" applyFont="1" applyFill="1" applyBorder="1" applyAlignment="1">
      <alignment horizontal="centerContinuous" vertical="center"/>
    </xf>
    <xf numFmtId="0" fontId="15" fillId="0" borderId="101" xfId="3" applyFont="1" applyBorder="1"/>
    <xf numFmtId="0" fontId="15" fillId="0" borderId="103" xfId="3" applyFont="1" applyBorder="1"/>
    <xf numFmtId="0" fontId="15" fillId="0" borderId="104" xfId="3" applyFont="1" applyBorder="1"/>
    <xf numFmtId="0" fontId="15" fillId="6" borderId="39" xfId="3" applyFont="1" applyFill="1" applyBorder="1"/>
    <xf numFmtId="0" fontId="15" fillId="4" borderId="99" xfId="3" applyFont="1" applyFill="1" applyBorder="1" applyAlignment="1">
      <alignment horizontal="centerContinuous" vertical="center"/>
    </xf>
    <xf numFmtId="0" fontId="15" fillId="4" borderId="103" xfId="3" applyFont="1" applyFill="1" applyBorder="1" applyAlignment="1">
      <alignment horizontal="centerContinuous" vertical="center"/>
    </xf>
    <xf numFmtId="0" fontId="15" fillId="0" borderId="101" xfId="3" applyFont="1" applyFill="1" applyBorder="1" applyAlignment="1">
      <alignment horizontal="right"/>
    </xf>
    <xf numFmtId="0" fontId="15" fillId="4" borderId="17" xfId="3" applyFont="1" applyFill="1" applyBorder="1" applyAlignment="1">
      <alignment horizontal="centerContinuous" vertical="center"/>
    </xf>
    <xf numFmtId="0" fontId="15" fillId="4" borderId="26" xfId="3" applyFont="1" applyFill="1" applyBorder="1" applyAlignment="1">
      <alignment horizontal="centerContinuous" vertical="center"/>
    </xf>
    <xf numFmtId="0" fontId="15" fillId="4" borderId="101" xfId="3" applyFont="1" applyFill="1" applyBorder="1" applyAlignment="1">
      <alignment horizontal="centerContinuous" vertical="center"/>
    </xf>
    <xf numFmtId="49" fontId="15" fillId="0" borderId="17" xfId="3" applyNumberFormat="1" applyFont="1" applyBorder="1" applyAlignment="1">
      <alignment horizontal="right" vertical="center"/>
    </xf>
    <xf numFmtId="14" fontId="15" fillId="0" borderId="26" xfId="3" applyNumberFormat="1" applyFont="1" applyBorder="1" applyAlignment="1">
      <alignment vertical="center"/>
    </xf>
    <xf numFmtId="49" fontId="15" fillId="0" borderId="99" xfId="3" applyNumberFormat="1" applyFont="1" applyFill="1" applyBorder="1" applyAlignment="1">
      <alignment horizontal="left"/>
    </xf>
    <xf numFmtId="0" fontId="15" fillId="0" borderId="99" xfId="3" applyFont="1" applyFill="1" applyBorder="1"/>
    <xf numFmtId="49" fontId="15" fillId="0" borderId="103" xfId="3" applyNumberFormat="1" applyFont="1" applyFill="1" applyBorder="1" applyAlignment="1">
      <alignment horizontal="right"/>
    </xf>
    <xf numFmtId="49" fontId="15" fillId="0" borderId="99" xfId="3" applyNumberFormat="1" applyFont="1" applyBorder="1" applyAlignment="1">
      <alignment horizontal="right" vertical="center"/>
    </xf>
    <xf numFmtId="49" fontId="15" fillId="0" borderId="103" xfId="3" applyNumberFormat="1" applyFont="1" applyBorder="1" applyAlignment="1">
      <alignment horizontal="right" vertical="center"/>
    </xf>
    <xf numFmtId="49" fontId="15" fillId="0" borderId="19" xfId="3" applyNumberFormat="1" applyFont="1" applyFill="1" applyBorder="1" applyAlignment="1">
      <alignment horizontal="left"/>
    </xf>
    <xf numFmtId="0" fontId="15" fillId="0" borderId="28" xfId="3" applyFont="1" applyFill="1" applyBorder="1" applyAlignment="1">
      <alignment horizontal="right"/>
    </xf>
    <xf numFmtId="0" fontId="15" fillId="0" borderId="19" xfId="3" applyFont="1" applyFill="1" applyBorder="1"/>
    <xf numFmtId="0" fontId="15" fillId="0" borderId="28" xfId="3" applyFont="1" applyFill="1" applyBorder="1"/>
    <xf numFmtId="49" fontId="15" fillId="0" borderId="104" xfId="3" applyNumberFormat="1" applyFont="1" applyFill="1" applyBorder="1" applyAlignment="1">
      <alignment horizontal="right"/>
    </xf>
    <xf numFmtId="49" fontId="15" fillId="0" borderId="19" xfId="3" applyNumberFormat="1" applyFont="1" applyBorder="1" applyAlignment="1">
      <alignment horizontal="right" vertical="center"/>
    </xf>
    <xf numFmtId="14" fontId="15" fillId="0" borderId="28" xfId="3" applyNumberFormat="1" applyFont="1" applyBorder="1" applyAlignment="1">
      <alignment vertical="center"/>
    </xf>
    <xf numFmtId="49" fontId="15" fillId="0" borderId="104" xfId="3" applyNumberFormat="1" applyFont="1" applyBorder="1" applyAlignment="1">
      <alignment horizontal="right" vertical="center"/>
    </xf>
    <xf numFmtId="0" fontId="15" fillId="0" borderId="26" xfId="3" applyFont="1" applyBorder="1" applyAlignment="1"/>
    <xf numFmtId="0" fontId="15" fillId="0" borderId="103" xfId="3" applyFont="1" applyFill="1" applyBorder="1" applyAlignment="1">
      <alignment horizontal="right"/>
    </xf>
    <xf numFmtId="0" fontId="13" fillId="12" borderId="26" xfId="3" applyFill="1" applyBorder="1"/>
    <xf numFmtId="0" fontId="15" fillId="12" borderId="26" xfId="3" applyFont="1" applyFill="1" applyBorder="1"/>
    <xf numFmtId="0" fontId="15" fillId="12" borderId="18" xfId="3" applyFont="1" applyFill="1" applyBorder="1"/>
    <xf numFmtId="0" fontId="13" fillId="12" borderId="0" xfId="3" applyFill="1" applyBorder="1"/>
    <xf numFmtId="0" fontId="15" fillId="12" borderId="0" xfId="3" applyFont="1" applyFill="1" applyBorder="1"/>
    <xf numFmtId="0" fontId="15" fillId="12" borderId="5" xfId="3" applyFont="1" applyFill="1" applyBorder="1"/>
    <xf numFmtId="0" fontId="13" fillId="12" borderId="32" xfId="3" applyFill="1" applyBorder="1"/>
    <xf numFmtId="0" fontId="15" fillId="12" borderId="32" xfId="3" applyFont="1" applyFill="1" applyBorder="1"/>
    <xf numFmtId="0" fontId="15" fillId="12" borderId="24" xfId="3" applyFont="1" applyFill="1" applyBorder="1"/>
    <xf numFmtId="0" fontId="15" fillId="0" borderId="17" xfId="3" applyNumberFormat="1" applyFont="1" applyFill="1" applyBorder="1" applyAlignment="1">
      <alignment horizontal="left"/>
    </xf>
    <xf numFmtId="0" fontId="15" fillId="0" borderId="101" xfId="3" applyNumberFormat="1" applyFont="1" applyFill="1" applyBorder="1" applyAlignment="1">
      <alignment horizontal="right"/>
    </xf>
    <xf numFmtId="0" fontId="15" fillId="0" borderId="101" xfId="3" applyNumberFormat="1" applyFont="1" applyBorder="1" applyAlignment="1">
      <alignment horizontal="right" vertical="center"/>
    </xf>
    <xf numFmtId="49" fontId="15" fillId="0" borderId="17" xfId="3" applyNumberFormat="1" applyFont="1" applyBorder="1" applyAlignment="1">
      <alignment vertical="center"/>
    </xf>
    <xf numFmtId="49" fontId="15" fillId="0" borderId="26" xfId="3" applyNumberFormat="1" applyFont="1" applyBorder="1" applyAlignment="1">
      <alignment vertical="center"/>
    </xf>
    <xf numFmtId="49" fontId="15" fillId="0" borderId="99" xfId="3" applyNumberFormat="1" applyFont="1" applyBorder="1" applyAlignment="1">
      <alignment vertical="center"/>
    </xf>
    <xf numFmtId="49" fontId="15" fillId="0" borderId="19" xfId="3" applyNumberFormat="1" applyFont="1" applyBorder="1" applyAlignment="1">
      <alignment vertical="center"/>
    </xf>
    <xf numFmtId="49" fontId="15" fillId="0" borderId="28" xfId="3" applyNumberFormat="1" applyFont="1" applyBorder="1" applyAlignment="1">
      <alignment vertical="center"/>
    </xf>
    <xf numFmtId="0" fontId="3" fillId="10" borderId="19" xfId="8" applyFill="1" applyBorder="1" applyAlignment="1">
      <alignment horizontal="centerContinuous" vertical="center"/>
    </xf>
    <xf numFmtId="0" fontId="13" fillId="10" borderId="28" xfId="3" applyFill="1" applyBorder="1" applyAlignment="1">
      <alignment horizontal="centerContinuous" vertical="center"/>
    </xf>
    <xf numFmtId="0" fontId="3" fillId="10" borderId="104" xfId="8" applyFill="1" applyBorder="1" applyAlignment="1">
      <alignment horizontal="centerContinuous" vertical="center"/>
    </xf>
    <xf numFmtId="49" fontId="31" fillId="11" borderId="19" xfId="3" applyNumberFormat="1" applyFont="1" applyFill="1" applyBorder="1" applyAlignment="1">
      <alignment horizontal="right" vertical="center"/>
    </xf>
    <xf numFmtId="14" fontId="31" fillId="11" borderId="28" xfId="3" applyNumberFormat="1" applyFont="1" applyFill="1" applyBorder="1" applyAlignment="1">
      <alignment vertical="center"/>
    </xf>
    <xf numFmtId="49" fontId="31" fillId="11" borderId="104" xfId="3" applyNumberFormat="1" applyFont="1" applyFill="1" applyBorder="1" applyAlignment="1">
      <alignment horizontal="right" vertical="center"/>
    </xf>
    <xf numFmtId="49" fontId="30" fillId="13" borderId="19" xfId="3" applyNumberFormat="1" applyFont="1" applyFill="1" applyBorder="1" applyAlignment="1">
      <alignment horizontal="right" vertical="center"/>
    </xf>
    <xf numFmtId="14" fontId="30" fillId="13" borderId="28" xfId="3" applyNumberFormat="1" applyFont="1" applyFill="1" applyBorder="1" applyAlignment="1">
      <alignment vertical="center"/>
    </xf>
    <xf numFmtId="49" fontId="30" fillId="13" borderId="104" xfId="3" applyNumberFormat="1" applyFont="1" applyFill="1" applyBorder="1" applyAlignment="1">
      <alignment horizontal="right" vertical="center"/>
    </xf>
    <xf numFmtId="0" fontId="13" fillId="0" borderId="0" xfId="3" applyNumberFormat="1"/>
    <xf numFmtId="49" fontId="13" fillId="0" borderId="0" xfId="3" applyNumberFormat="1" applyFont="1"/>
    <xf numFmtId="0" fontId="15" fillId="0" borderId="3" xfId="10" applyFont="1" applyBorder="1" applyAlignment="1">
      <alignment horizontal="center" vertical="center"/>
    </xf>
    <xf numFmtId="49" fontId="15" fillId="0" borderId="100" xfId="10" applyNumberFormat="1" applyFont="1" applyBorder="1" applyAlignment="1">
      <alignment shrinkToFit="1"/>
    </xf>
    <xf numFmtId="49" fontId="15" fillId="0" borderId="69" xfId="10" applyNumberFormat="1" applyFont="1" applyBorder="1" applyAlignment="1">
      <alignment shrinkToFit="1"/>
    </xf>
    <xf numFmtId="0" fontId="0" fillId="0" borderId="3" xfId="0" applyBorder="1" applyAlignment="1">
      <alignment horizontal="center" vertical="center"/>
    </xf>
    <xf numFmtId="0" fontId="0" fillId="0" borderId="100" xfId="0" applyBorder="1">
      <alignment vertical="center"/>
    </xf>
    <xf numFmtId="178" fontId="15" fillId="0" borderId="100" xfId="10" applyNumberFormat="1" applyFont="1" applyBorder="1" applyAlignment="1">
      <alignment shrinkToFit="1"/>
    </xf>
    <xf numFmtId="178" fontId="15" fillId="0" borderId="69" xfId="10" applyNumberFormat="1" applyFont="1" applyBorder="1" applyAlignment="1">
      <alignment shrinkToFit="1"/>
    </xf>
    <xf numFmtId="0" fontId="0" fillId="0" borderId="102" xfId="0" applyBorder="1">
      <alignment vertical="center"/>
    </xf>
    <xf numFmtId="179" fontId="15" fillId="9" borderId="100" xfId="10" applyNumberFormat="1" applyFont="1" applyFill="1" applyBorder="1" applyAlignment="1">
      <alignment shrinkToFit="1"/>
    </xf>
    <xf numFmtId="180" fontId="15" fillId="9" borderId="106" xfId="10" applyNumberFormat="1" applyFont="1" applyFill="1" applyBorder="1" applyAlignment="1">
      <alignment shrinkToFit="1"/>
    </xf>
    <xf numFmtId="179" fontId="15" fillId="9" borderId="69" xfId="10" applyNumberFormat="1" applyFont="1" applyFill="1" applyBorder="1" applyAlignment="1">
      <alignment shrinkToFit="1"/>
    </xf>
    <xf numFmtId="180" fontId="15" fillId="9" borderId="68" xfId="10" applyNumberFormat="1" applyFont="1" applyFill="1" applyBorder="1" applyAlignment="1">
      <alignment shrinkToFit="1"/>
    </xf>
    <xf numFmtId="0" fontId="0" fillId="9" borderId="69" xfId="0" applyFill="1" applyBorder="1">
      <alignment vertical="center"/>
    </xf>
    <xf numFmtId="0" fontId="0" fillId="9" borderId="68" xfId="0" applyFill="1" applyBorder="1">
      <alignment vertical="center"/>
    </xf>
    <xf numFmtId="0" fontId="0" fillId="9" borderId="102" xfId="0" applyFill="1" applyBorder="1">
      <alignment vertical="center"/>
    </xf>
    <xf numFmtId="0" fontId="0" fillId="9" borderId="107" xfId="0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49" fontId="15" fillId="9" borderId="68" xfId="10" applyNumberFormat="1" applyFont="1" applyFill="1" applyBorder="1" applyAlignment="1">
      <alignment shrinkToFit="1"/>
    </xf>
    <xf numFmtId="0" fontId="15" fillId="0" borderId="0" xfId="10" applyFont="1" applyFill="1" applyBorder="1" applyAlignment="1">
      <alignment horizontal="center" vertical="center"/>
    </xf>
    <xf numFmtId="49" fontId="15" fillId="0" borderId="0" xfId="3" applyNumberFormat="1" applyFont="1" applyFill="1" applyBorder="1"/>
    <xf numFmtId="49" fontId="15" fillId="0" borderId="28" xfId="3" applyNumberFormat="1" applyFont="1" applyFill="1" applyBorder="1"/>
    <xf numFmtId="0" fontId="15" fillId="4" borderId="4" xfId="3" applyFont="1" applyFill="1" applyBorder="1" applyAlignment="1">
      <alignment horizontal="centerContinuous" vertical="center"/>
    </xf>
    <xf numFmtId="0" fontId="15" fillId="0" borderId="66" xfId="3" applyFont="1" applyBorder="1"/>
    <xf numFmtId="0" fontId="15" fillId="0" borderId="63" xfId="3" applyFont="1" applyBorder="1"/>
    <xf numFmtId="0" fontId="15" fillId="0" borderId="65" xfId="3" applyFont="1" applyBorder="1"/>
    <xf numFmtId="0" fontId="15" fillId="0" borderId="6" xfId="3" applyFont="1" applyBorder="1" applyAlignment="1"/>
    <xf numFmtId="0" fontId="15" fillId="0" borderId="7" xfId="3" applyFont="1" applyBorder="1" applyAlignment="1"/>
    <xf numFmtId="0" fontId="15" fillId="0" borderId="8" xfId="3" applyFont="1" applyBorder="1"/>
    <xf numFmtId="49" fontId="15" fillId="0" borderId="15" xfId="3" applyNumberFormat="1" applyFont="1" applyBorder="1" applyAlignment="1"/>
    <xf numFmtId="49" fontId="0" fillId="9" borderId="69" xfId="0" applyNumberFormat="1" applyFill="1" applyBorder="1">
      <alignment vertical="center"/>
    </xf>
    <xf numFmtId="49" fontId="13" fillId="6" borderId="0" xfId="3" applyNumberFormat="1" applyFill="1" applyBorder="1"/>
    <xf numFmtId="0" fontId="15" fillId="6" borderId="105" xfId="3" applyFont="1" applyFill="1" applyBorder="1" applyAlignment="1">
      <alignment horizontal="centerContinuous"/>
    </xf>
    <xf numFmtId="0" fontId="15" fillId="6" borderId="33" xfId="3" applyFont="1" applyFill="1" applyBorder="1"/>
    <xf numFmtId="0" fontId="15" fillId="6" borderId="34" xfId="3" applyFont="1" applyFill="1" applyBorder="1"/>
    <xf numFmtId="0" fontId="15" fillId="6" borderId="35" xfId="3" applyFont="1" applyFill="1" applyBorder="1"/>
    <xf numFmtId="49" fontId="15" fillId="0" borderId="0" xfId="3" applyNumberFormat="1" applyFont="1" applyFill="1" applyBorder="1" applyAlignment="1">
      <alignment horizontal="right" vertical="center"/>
    </xf>
    <xf numFmtId="0" fontId="13" fillId="0" borderId="51" xfId="3" applyFill="1" applyBorder="1"/>
    <xf numFmtId="0" fontId="13" fillId="0" borderId="0" xfId="3" applyFill="1"/>
    <xf numFmtId="0" fontId="13" fillId="4" borderId="8" xfId="3" applyFill="1" applyBorder="1" applyAlignment="1">
      <alignment horizontal="centerContinuous" vertical="center"/>
    </xf>
    <xf numFmtId="0" fontId="15" fillId="10" borderId="6" xfId="3" applyFont="1" applyFill="1" applyBorder="1" applyAlignment="1">
      <alignment horizontal="centerContinuous" vertical="center"/>
    </xf>
    <xf numFmtId="0" fontId="13" fillId="10" borderId="7" xfId="3" applyFill="1" applyBorder="1" applyAlignment="1">
      <alignment horizontal="centerContinuous" vertical="center"/>
    </xf>
    <xf numFmtId="0" fontId="13" fillId="10" borderId="8" xfId="3" applyFill="1" applyBorder="1" applyAlignment="1">
      <alignment horizontal="centerContinuous" vertical="center"/>
    </xf>
    <xf numFmtId="49" fontId="15" fillId="0" borderId="26" xfId="3" applyNumberFormat="1" applyFont="1" applyFill="1" applyBorder="1" applyAlignment="1">
      <alignment horizontal="center" vertical="center"/>
    </xf>
    <xf numFmtId="49" fontId="15" fillId="0" borderId="26" xfId="3" applyNumberFormat="1" applyFont="1" applyFill="1" applyBorder="1" applyAlignment="1">
      <alignment horizontal="right" vertical="center"/>
    </xf>
    <xf numFmtId="0" fontId="20" fillId="0" borderId="26" xfId="3" applyFont="1" applyFill="1" applyBorder="1" applyAlignment="1">
      <alignment horizontal="centerContinuous" vertical="center"/>
    </xf>
    <xf numFmtId="0" fontId="13" fillId="0" borderId="7" xfId="3" applyFill="1" applyBorder="1"/>
    <xf numFmtId="0" fontId="1" fillId="10" borderId="15" xfId="8" applyFont="1" applyFill="1" applyBorder="1" applyAlignment="1">
      <alignment horizontal="centerContinuous" vertical="center"/>
    </xf>
    <xf numFmtId="0" fontId="15" fillId="0" borderId="108" xfId="3" applyFont="1" applyBorder="1"/>
    <xf numFmtId="0" fontId="15" fillId="0" borderId="53" xfId="3" applyFont="1" applyBorder="1" applyAlignment="1">
      <alignment vertical="center"/>
    </xf>
    <xf numFmtId="0" fontId="15" fillId="0" borderId="72" xfId="3" applyFont="1" applyBorder="1" applyAlignment="1">
      <alignment vertical="center"/>
    </xf>
    <xf numFmtId="0" fontId="15" fillId="0" borderId="109" xfId="3" applyFont="1" applyBorder="1" applyAlignment="1">
      <alignment vertical="center"/>
    </xf>
    <xf numFmtId="0" fontId="15" fillId="0" borderId="110" xfId="3" applyFont="1" applyBorder="1" applyAlignment="1">
      <alignment vertical="center"/>
    </xf>
    <xf numFmtId="0" fontId="15" fillId="0" borderId="112" xfId="3" applyFont="1" applyBorder="1" applyAlignment="1">
      <alignment vertical="center"/>
    </xf>
    <xf numFmtId="0" fontId="15" fillId="0" borderId="113" xfId="3" applyFont="1" applyBorder="1" applyAlignment="1">
      <alignment vertical="center"/>
    </xf>
    <xf numFmtId="0" fontId="15" fillId="0" borderId="111" xfId="3" applyFont="1" applyBorder="1" applyAlignment="1">
      <alignment vertical="center"/>
    </xf>
    <xf numFmtId="0" fontId="15" fillId="0" borderId="114" xfId="3" applyFont="1" applyBorder="1" applyAlignment="1">
      <alignment vertical="center"/>
    </xf>
    <xf numFmtId="49" fontId="15" fillId="9" borderId="6" xfId="3" applyNumberFormat="1" applyFont="1" applyFill="1" applyBorder="1" applyAlignment="1">
      <alignment vertical="center"/>
    </xf>
    <xf numFmtId="49" fontId="15" fillId="9" borderId="7" xfId="3" applyNumberFormat="1" applyFont="1" applyFill="1" applyBorder="1" applyAlignment="1">
      <alignment vertical="center"/>
    </xf>
    <xf numFmtId="0" fontId="15" fillId="0" borderId="2" xfId="3" applyFont="1" applyBorder="1"/>
    <xf numFmtId="0" fontId="15" fillId="0" borderId="0" xfId="3" applyFont="1" applyFill="1" applyBorder="1" applyAlignment="1">
      <alignment horizontal="center" wrapText="1"/>
    </xf>
    <xf numFmtId="0" fontId="15" fillId="0" borderId="5" xfId="3" applyFont="1" applyFill="1" applyBorder="1" applyAlignment="1">
      <alignment horizontal="center" wrapText="1"/>
    </xf>
    <xf numFmtId="0" fontId="15" fillId="0" borderId="17" xfId="3" applyFont="1" applyBorder="1" applyAlignment="1"/>
    <xf numFmtId="0" fontId="15" fillId="0" borderId="101" xfId="3" applyFont="1" applyBorder="1" applyAlignment="1"/>
    <xf numFmtId="0" fontId="15" fillId="0" borderId="23" xfId="3" applyFont="1" applyBorder="1" applyAlignment="1"/>
    <xf numFmtId="0" fontId="15" fillId="0" borderId="32" xfId="3" applyFont="1" applyBorder="1" applyAlignment="1"/>
    <xf numFmtId="0" fontId="13" fillId="0" borderId="115" xfId="3" applyBorder="1"/>
    <xf numFmtId="0" fontId="15" fillId="0" borderId="0" xfId="3" applyFont="1" applyFill="1" applyBorder="1" applyAlignment="1">
      <alignment horizontal="left"/>
    </xf>
    <xf numFmtId="49" fontId="15" fillId="0" borderId="19" xfId="3" applyNumberFormat="1" applyFont="1" applyFill="1" applyBorder="1"/>
    <xf numFmtId="14" fontId="32" fillId="0" borderId="7" xfId="3" applyNumberFormat="1" applyFont="1" applyBorder="1" applyAlignment="1">
      <alignment horizontal="right" vertical="center"/>
    </xf>
    <xf numFmtId="0" fontId="15" fillId="0" borderId="7" xfId="2" applyFont="1" applyFill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4" fontId="15" fillId="0" borderId="7" xfId="3" applyNumberFormat="1" applyFont="1" applyBorder="1" applyAlignment="1">
      <alignment horizontal="right"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3" fillId="0" borderId="10" xfId="3" applyBorder="1"/>
    <xf numFmtId="0" fontId="15" fillId="0" borderId="104" xfId="3" applyNumberFormat="1" applyFont="1" applyBorder="1" applyAlignment="1">
      <alignment horizontal="right" vertical="center"/>
    </xf>
    <xf numFmtId="0" fontId="31" fillId="11" borderId="104" xfId="3" applyNumberFormat="1" applyFont="1" applyFill="1" applyBorder="1" applyAlignment="1">
      <alignment horizontal="right" vertical="center"/>
    </xf>
    <xf numFmtId="0" fontId="30" fillId="13" borderId="104" xfId="3" applyNumberFormat="1" applyFont="1" applyFill="1" applyBorder="1" applyAlignment="1">
      <alignment horizontal="right" vertical="center"/>
    </xf>
    <xf numFmtId="49" fontId="15" fillId="0" borderId="99" xfId="3" quotePrefix="1" applyNumberFormat="1" applyFont="1" applyFill="1" applyBorder="1" applyAlignment="1">
      <alignment horizontal="left"/>
    </xf>
    <xf numFmtId="49" fontId="15" fillId="0" borderId="19" xfId="3" quotePrefix="1" applyNumberFormat="1" applyFont="1" applyFill="1" applyBorder="1" applyAlignment="1">
      <alignment horizontal="left"/>
    </xf>
    <xf numFmtId="49" fontId="15" fillId="0" borderId="17" xfId="3" applyNumberFormat="1" applyFont="1" applyFill="1" applyBorder="1" applyAlignment="1">
      <alignment horizontal="left"/>
    </xf>
    <xf numFmtId="49" fontId="15" fillId="0" borderId="26" xfId="3" applyNumberFormat="1" applyFont="1" applyFill="1" applyBorder="1" applyAlignment="1">
      <alignment horizontal="right"/>
    </xf>
    <xf numFmtId="49" fontId="15" fillId="0" borderId="101" xfId="3" applyNumberFormat="1" applyFont="1" applyFill="1" applyBorder="1" applyAlignment="1">
      <alignment horizontal="right"/>
    </xf>
    <xf numFmtId="49" fontId="15" fillId="0" borderId="0" xfId="3" applyNumberFormat="1" applyFont="1" applyFill="1" applyBorder="1" applyAlignment="1">
      <alignment horizontal="right"/>
    </xf>
    <xf numFmtId="49" fontId="15" fillId="0" borderId="28" xfId="3" applyNumberFormat="1" applyFont="1" applyFill="1" applyBorder="1" applyAlignment="1">
      <alignment horizontal="right"/>
    </xf>
    <xf numFmtId="0" fontId="15" fillId="0" borderId="25" xfId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5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Border="1" applyAlignment="1">
      <alignment vertical="center"/>
    </xf>
    <xf numFmtId="0" fontId="15" fillId="6" borderId="6" xfId="3" applyFont="1" applyFill="1" applyBorder="1" applyAlignment="1">
      <alignment horizontal="centerContinuous" vertical="center"/>
    </xf>
    <xf numFmtId="0" fontId="15" fillId="6" borderId="7" xfId="3" applyFont="1" applyFill="1" applyBorder="1" applyAlignment="1">
      <alignment horizontal="centerContinuous" vertical="center"/>
    </xf>
    <xf numFmtId="0" fontId="15" fillId="6" borderId="8" xfId="3" applyFont="1" applyFill="1" applyBorder="1" applyAlignment="1">
      <alignment horizontal="centerContinuous" vertical="center"/>
    </xf>
    <xf numFmtId="0" fontId="13" fillId="6" borderId="67" xfId="3" applyFill="1" applyBorder="1"/>
    <xf numFmtId="0" fontId="13" fillId="6" borderId="58" xfId="3" applyFill="1" applyBorder="1"/>
    <xf numFmtId="0" fontId="13" fillId="6" borderId="66" xfId="3" applyFill="1" applyBorder="1"/>
    <xf numFmtId="0" fontId="13" fillId="6" borderId="62" xfId="3" applyFill="1" applyBorder="1"/>
    <xf numFmtId="0" fontId="13" fillId="6" borderId="59" xfId="3" applyFill="1" applyBorder="1"/>
    <xf numFmtId="0" fontId="13" fillId="6" borderId="63" xfId="3" applyFill="1" applyBorder="1"/>
    <xf numFmtId="0" fontId="13" fillId="6" borderId="64" xfId="3" applyFill="1" applyBorder="1"/>
    <xf numFmtId="0" fontId="13" fillId="6" borderId="60" xfId="3" applyFill="1" applyBorder="1"/>
    <xf numFmtId="0" fontId="13" fillId="6" borderId="65" xfId="3" applyFill="1" applyBorder="1"/>
    <xf numFmtId="0" fontId="15" fillId="9" borderId="6" xfId="3" quotePrefix="1" applyFont="1" applyFill="1" applyBorder="1" applyAlignment="1">
      <alignment vertical="center"/>
    </xf>
    <xf numFmtId="0" fontId="13" fillId="9" borderId="7" xfId="3" applyFill="1" applyBorder="1"/>
    <xf numFmtId="0" fontId="15" fillId="9" borderId="7" xfId="3" quotePrefix="1" applyFont="1" applyFill="1" applyBorder="1" applyAlignment="1">
      <alignment vertical="center"/>
    </xf>
    <xf numFmtId="0" fontId="15" fillId="9" borderId="8" xfId="3" quotePrefix="1" applyFont="1" applyFill="1" applyBorder="1" applyAlignment="1">
      <alignment vertical="center"/>
    </xf>
    <xf numFmtId="0" fontId="15" fillId="9" borderId="8" xfId="3" applyFont="1" applyFill="1" applyBorder="1" applyAlignment="1">
      <alignment vertical="center"/>
    </xf>
    <xf numFmtId="0" fontId="15" fillId="9" borderId="2" xfId="3" applyFont="1" applyFill="1" applyBorder="1"/>
    <xf numFmtId="49" fontId="15" fillId="9" borderId="6" xfId="2" applyNumberFormat="1" applyFont="1" applyFill="1" applyBorder="1" applyAlignment="1">
      <alignment vertical="center"/>
    </xf>
    <xf numFmtId="49" fontId="15" fillId="9" borderId="7" xfId="2" applyNumberFormat="1" applyFont="1" applyFill="1" applyBorder="1" applyAlignment="1">
      <alignment vertical="center"/>
    </xf>
    <xf numFmtId="49" fontId="15" fillId="9" borderId="8" xfId="2" applyNumberFormat="1" applyFont="1" applyFill="1" applyBorder="1" applyAlignment="1">
      <alignment vertical="center"/>
    </xf>
    <xf numFmtId="0" fontId="24" fillId="2" borderId="25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7" borderId="10" xfId="0" applyFont="1" applyFill="1" applyBorder="1" applyProtection="1">
      <alignment vertical="center"/>
      <protection locked="0"/>
    </xf>
    <xf numFmtId="0" fontId="8" fillId="7" borderId="58" xfId="0" applyFont="1" applyFill="1" applyBorder="1" applyAlignment="1" applyProtection="1">
      <alignment horizontal="left" vertical="center"/>
      <protection locked="0"/>
    </xf>
    <xf numFmtId="0" fontId="19" fillId="7" borderId="58" xfId="0" applyFont="1" applyFill="1" applyBorder="1" applyAlignment="1" applyProtection="1">
      <alignment vertical="center"/>
      <protection locked="0"/>
    </xf>
    <xf numFmtId="0" fontId="8" fillId="7" borderId="59" xfId="0" applyFont="1" applyFill="1" applyBorder="1" applyAlignment="1" applyProtection="1">
      <alignment horizontal="left" vertical="center"/>
      <protection locked="0"/>
    </xf>
    <xf numFmtId="0" fontId="19" fillId="7" borderId="59" xfId="0" applyFont="1" applyFill="1" applyBorder="1" applyAlignment="1" applyProtection="1">
      <alignment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19" fillId="7" borderId="60" xfId="0" applyFont="1" applyFill="1" applyBorder="1" applyAlignment="1" applyProtection="1">
      <alignment vertical="center"/>
      <protection locked="0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8" fillId="7" borderId="33" xfId="0" applyFont="1" applyFill="1" applyBorder="1" applyAlignment="1" applyProtection="1">
      <alignment horizontal="left" vertical="center"/>
      <protection locked="0"/>
    </xf>
    <xf numFmtId="0" fontId="8" fillId="7" borderId="34" xfId="0" applyFont="1" applyFill="1" applyBorder="1" applyAlignment="1" applyProtection="1">
      <alignment horizontal="left" vertical="center"/>
      <protection locked="0"/>
    </xf>
    <xf numFmtId="0" fontId="8" fillId="7" borderId="35" xfId="0" applyFont="1" applyFill="1" applyBorder="1" applyAlignment="1" applyProtection="1">
      <alignment horizontal="left" vertical="center"/>
      <protection locked="0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9" fillId="7" borderId="10" xfId="0" applyFont="1" applyFill="1" applyBorder="1" applyAlignment="1" applyProtection="1">
      <alignment horizontal="left" vertical="center"/>
      <protection locked="0"/>
    </xf>
    <xf numFmtId="0" fontId="9" fillId="5" borderId="0" xfId="9" applyFont="1" applyFill="1" applyBorder="1" applyAlignment="1">
      <alignment horizontal="left" vertical="center"/>
    </xf>
    <xf numFmtId="0" fontId="9" fillId="5" borderId="10" xfId="9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76" fontId="15" fillId="0" borderId="40" xfId="1" quotePrefix="1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176" fontId="5" fillId="0" borderId="44" xfId="0" applyNumberFormat="1" applyFont="1" applyBorder="1" applyAlignment="1">
      <alignment vertical="center"/>
    </xf>
    <xf numFmtId="0" fontId="15" fillId="0" borderId="41" xfId="1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176" fontId="15" fillId="0" borderId="38" xfId="1" quotePrefix="1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5" xfId="0" applyNumberFormat="1" applyFont="1" applyBorder="1" applyAlignment="1">
      <alignment vertical="center"/>
    </xf>
    <xf numFmtId="0" fontId="15" fillId="2" borderId="37" xfId="10" applyFont="1" applyFill="1" applyBorder="1" applyAlignment="1">
      <alignment horizontal="center" vertical="center"/>
    </xf>
    <xf numFmtId="0" fontId="15" fillId="2" borderId="42" xfId="10" applyFont="1" applyFill="1" applyBorder="1" applyAlignment="1">
      <alignment horizontal="center" vertical="center"/>
    </xf>
    <xf numFmtId="0" fontId="15" fillId="2" borderId="43" xfId="10" applyFont="1" applyFill="1" applyBorder="1" applyAlignment="1">
      <alignment horizontal="center" vertical="center"/>
    </xf>
    <xf numFmtId="0" fontId="15" fillId="2" borderId="37" xfId="1" applyFont="1" applyFill="1" applyBorder="1" applyAlignment="1">
      <alignment horizontal="center" vertical="center"/>
    </xf>
    <xf numFmtId="0" fontId="15" fillId="2" borderId="42" xfId="1" applyFont="1" applyFill="1" applyBorder="1" applyAlignment="1">
      <alignment horizontal="center" vertical="center"/>
    </xf>
    <xf numFmtId="0" fontId="15" fillId="2" borderId="48" xfId="1" applyFont="1" applyFill="1" applyBorder="1" applyAlignment="1">
      <alignment horizontal="center" vertical="center"/>
    </xf>
    <xf numFmtId="0" fontId="15" fillId="2" borderId="36" xfId="1" applyFont="1" applyFill="1" applyBorder="1" applyAlignment="1">
      <alignment horizontal="center" vertical="center"/>
    </xf>
    <xf numFmtId="0" fontId="15" fillId="2" borderId="43" xfId="1" applyFont="1" applyFill="1" applyBorder="1" applyAlignment="1">
      <alignment horizontal="center"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6" fontId="15" fillId="5" borderId="75" xfId="9" applyNumberFormat="1" applyFont="1" applyFill="1" applyBorder="1" applyAlignment="1">
      <alignment vertical="center"/>
    </xf>
    <xf numFmtId="176" fontId="15" fillId="5" borderId="77" xfId="9" applyNumberFormat="1" applyFont="1" applyFill="1" applyBorder="1" applyAlignment="1">
      <alignment vertical="center"/>
    </xf>
    <xf numFmtId="49" fontId="14" fillId="2" borderId="10" xfId="9" applyNumberFormat="1" applyFont="1" applyFill="1" applyBorder="1" applyAlignment="1">
      <alignment horizontal="center" vertical="center"/>
    </xf>
    <xf numFmtId="49" fontId="14" fillId="2" borderId="83" xfId="9" applyNumberFormat="1" applyFont="1" applyFill="1" applyBorder="1" applyAlignment="1">
      <alignment horizontal="center" vertical="center"/>
    </xf>
    <xf numFmtId="176" fontId="15" fillId="5" borderId="10" xfId="9" applyNumberFormat="1" applyFont="1" applyFill="1" applyBorder="1" applyAlignment="1">
      <alignment vertical="center"/>
    </xf>
    <xf numFmtId="176" fontId="15" fillId="5" borderId="52" xfId="9" applyNumberFormat="1" applyFont="1" applyFill="1" applyBorder="1" applyAlignment="1">
      <alignment vertical="center"/>
    </xf>
    <xf numFmtId="49" fontId="14" fillId="3" borderId="54" xfId="9" applyNumberFormat="1" applyFont="1" applyFill="1" applyBorder="1" applyAlignment="1">
      <alignment horizontal="center" vertical="center" shrinkToFit="1"/>
    </xf>
    <xf numFmtId="49" fontId="14" fillId="3" borderId="9" xfId="9" applyNumberFormat="1" applyFont="1" applyFill="1" applyBorder="1" applyAlignment="1">
      <alignment horizontal="center" vertical="center" shrinkToFit="1"/>
    </xf>
    <xf numFmtId="49" fontId="14" fillId="3" borderId="56" xfId="9" applyNumberFormat="1" applyFont="1" applyFill="1" applyBorder="1" applyAlignment="1">
      <alignment horizontal="center" vertical="center" shrinkToFit="1"/>
    </xf>
    <xf numFmtId="49" fontId="14" fillId="3" borderId="40" xfId="9" applyNumberFormat="1" applyFont="1" applyFill="1" applyBorder="1" applyAlignment="1">
      <alignment horizontal="center" vertical="center" shrinkToFit="1"/>
    </xf>
    <xf numFmtId="49" fontId="14" fillId="3" borderId="10" xfId="9" applyNumberFormat="1" applyFont="1" applyFill="1" applyBorder="1" applyAlignment="1">
      <alignment horizontal="center" vertical="center" shrinkToFit="1"/>
    </xf>
    <xf numFmtId="49" fontId="14" fillId="3" borderId="44" xfId="9" applyNumberFormat="1" applyFont="1" applyFill="1" applyBorder="1" applyAlignment="1">
      <alignment horizontal="center" vertical="center" shrinkToFit="1"/>
    </xf>
    <xf numFmtId="0" fontId="23" fillId="5" borderId="55" xfId="9" applyFont="1" applyFill="1" applyBorder="1" applyAlignment="1">
      <alignment vertical="center" shrinkToFit="1"/>
    </xf>
    <xf numFmtId="0" fontId="23" fillId="5" borderId="9" xfId="9" applyFont="1" applyFill="1" applyBorder="1" applyAlignment="1">
      <alignment vertical="center" shrinkToFit="1"/>
    </xf>
    <xf numFmtId="0" fontId="23" fillId="5" borderId="56" xfId="9" applyFont="1" applyFill="1" applyBorder="1" applyAlignment="1">
      <alignment vertical="center" shrinkToFit="1"/>
    </xf>
    <xf numFmtId="0" fontId="23" fillId="5" borderId="41" xfId="9" applyFont="1" applyFill="1" applyBorder="1" applyAlignment="1">
      <alignment vertical="center" shrinkToFit="1"/>
    </xf>
    <xf numFmtId="0" fontId="23" fillId="5" borderId="10" xfId="9" applyFont="1" applyFill="1" applyBorder="1" applyAlignment="1">
      <alignment vertical="center" shrinkToFit="1"/>
    </xf>
    <xf numFmtId="0" fontId="23" fillId="5" borderId="44" xfId="9" applyFont="1" applyFill="1" applyBorder="1" applyAlignment="1">
      <alignment vertical="center" shrinkToFit="1"/>
    </xf>
    <xf numFmtId="49" fontId="14" fillId="2" borderId="78" xfId="9" applyNumberFormat="1" applyFont="1" applyFill="1" applyBorder="1" applyAlignment="1">
      <alignment horizontal="center" vertical="center" shrinkToFit="1"/>
    </xf>
    <xf numFmtId="49" fontId="14" fillId="2" borderId="79" xfId="9" applyNumberFormat="1" applyFont="1" applyFill="1" applyBorder="1" applyAlignment="1">
      <alignment horizontal="center" vertical="center" shrinkToFit="1"/>
    </xf>
    <xf numFmtId="49" fontId="14" fillId="2" borderId="81" xfId="9" applyNumberFormat="1" applyFont="1" applyFill="1" applyBorder="1" applyAlignment="1">
      <alignment horizontal="center" vertical="center" shrinkToFit="1"/>
    </xf>
    <xf numFmtId="49" fontId="14" fillId="2" borderId="82" xfId="9" applyNumberFormat="1" applyFont="1" applyFill="1" applyBorder="1" applyAlignment="1">
      <alignment horizontal="center" vertical="center" shrinkToFit="1"/>
    </xf>
    <xf numFmtId="49" fontId="14" fillId="2" borderId="75" xfId="9" applyNumberFormat="1" applyFont="1" applyFill="1" applyBorder="1" applyAlignment="1">
      <alignment horizontal="center" vertical="center"/>
    </xf>
    <xf numFmtId="49" fontId="14" fillId="2" borderId="80" xfId="9" applyNumberFormat="1" applyFont="1" applyFill="1" applyBorder="1" applyAlignment="1">
      <alignment horizontal="center" vertical="center"/>
    </xf>
    <xf numFmtId="176" fontId="15" fillId="0" borderId="70" xfId="1" quotePrefix="1" applyNumberFormat="1" applyFont="1" applyBorder="1" applyAlignment="1">
      <alignment vertical="center"/>
    </xf>
    <xf numFmtId="176" fontId="5" fillId="0" borderId="26" xfId="0" applyNumberFormat="1" applyFont="1" applyBorder="1" applyAlignment="1">
      <alignment vertical="center"/>
    </xf>
    <xf numFmtId="176" fontId="5" fillId="0" borderId="18" xfId="0" applyNumberFormat="1" applyFont="1" applyBorder="1" applyAlignment="1">
      <alignment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76" fontId="15" fillId="0" borderId="49" xfId="1" applyNumberFormat="1" applyFont="1" applyBorder="1" applyAlignment="1">
      <alignment vertical="center"/>
    </xf>
    <xf numFmtId="176" fontId="5" fillId="0" borderId="47" xfId="0" applyNumberFormat="1" applyFont="1" applyBorder="1" applyAlignment="1">
      <alignment vertical="center"/>
    </xf>
    <xf numFmtId="176" fontId="5" fillId="0" borderId="46" xfId="0" applyNumberFormat="1" applyFont="1" applyBorder="1" applyAlignment="1">
      <alignment vertical="center"/>
    </xf>
    <xf numFmtId="0" fontId="15" fillId="0" borderId="45" xfId="1" applyFont="1" applyBorder="1" applyAlignment="1">
      <alignment horizontal="left" vertical="center"/>
    </xf>
    <xf numFmtId="0" fontId="15" fillId="0" borderId="46" xfId="1" applyFont="1" applyBorder="1" applyAlignment="1">
      <alignment horizontal="left" vertical="center"/>
    </xf>
    <xf numFmtId="0" fontId="15" fillId="0" borderId="39" xfId="1" applyFont="1" applyBorder="1" applyAlignment="1">
      <alignment vertical="center" shrinkToFit="1"/>
    </xf>
    <xf numFmtId="0" fontId="15" fillId="0" borderId="0" xfId="1" applyFont="1" applyBorder="1" applyAlignment="1">
      <alignment vertical="center" shrinkToFit="1"/>
    </xf>
    <xf numFmtId="0" fontId="15" fillId="0" borderId="5" xfId="1" applyFont="1" applyBorder="1" applyAlignment="1">
      <alignment vertical="center" shrinkToFit="1"/>
    </xf>
    <xf numFmtId="0" fontId="15" fillId="0" borderId="95" xfId="1" applyFont="1" applyBorder="1" applyAlignment="1">
      <alignment vertical="center" shrinkToFit="1"/>
    </xf>
    <xf numFmtId="0" fontId="15" fillId="0" borderId="96" xfId="1" applyFont="1" applyBorder="1" applyAlignment="1">
      <alignment vertical="center" shrinkToFit="1"/>
    </xf>
    <xf numFmtId="0" fontId="15" fillId="0" borderId="97" xfId="1" applyFont="1" applyBorder="1" applyAlignment="1">
      <alignment vertical="center" shrinkToFit="1"/>
    </xf>
    <xf numFmtId="0" fontId="15" fillId="0" borderId="25" xfId="1" applyFont="1" applyBorder="1" applyAlignment="1">
      <alignment vertical="center" shrinkToFit="1"/>
    </xf>
    <xf numFmtId="0" fontId="15" fillId="0" borderId="26" xfId="1" applyFont="1" applyBorder="1" applyAlignment="1">
      <alignment vertical="center" shrinkToFit="1"/>
    </xf>
    <xf numFmtId="0" fontId="15" fillId="0" borderId="18" xfId="1" applyFont="1" applyBorder="1" applyAlignment="1">
      <alignment vertical="center" shrinkToFit="1"/>
    </xf>
    <xf numFmtId="0" fontId="15" fillId="5" borderId="84" xfId="9" applyFont="1" applyFill="1" applyBorder="1" applyAlignment="1">
      <alignment vertical="center"/>
    </xf>
    <xf numFmtId="0" fontId="15" fillId="5" borderId="9" xfId="9" applyFont="1" applyFill="1" applyBorder="1" applyAlignment="1">
      <alignment vertical="center"/>
    </xf>
    <xf numFmtId="0" fontId="15" fillId="5" borderId="56" xfId="9" applyFont="1" applyFill="1" applyBorder="1" applyAlignment="1">
      <alignment vertical="center"/>
    </xf>
    <xf numFmtId="0" fontId="15" fillId="5" borderId="86" xfId="9" applyFont="1" applyFill="1" applyBorder="1" applyAlignment="1">
      <alignment vertical="center"/>
    </xf>
    <xf numFmtId="0" fontId="15" fillId="5" borderId="10" xfId="9" applyFont="1" applyFill="1" applyBorder="1" applyAlignment="1">
      <alignment vertical="center"/>
    </xf>
    <xf numFmtId="0" fontId="15" fillId="5" borderId="44" xfId="9" applyFont="1" applyFill="1" applyBorder="1" applyAlignment="1">
      <alignment vertical="center"/>
    </xf>
    <xf numFmtId="49" fontId="14" fillId="2" borderId="74" xfId="10" applyNumberFormat="1" applyFont="1" applyFill="1" applyBorder="1" applyAlignment="1">
      <alignment horizontal="center" vertical="center" wrapText="1" shrinkToFit="1"/>
    </xf>
    <xf numFmtId="49" fontId="14" fillId="2" borderId="80" xfId="10" applyNumberFormat="1" applyFont="1" applyFill="1" applyBorder="1" applyAlignment="1">
      <alignment horizontal="center" vertical="center" wrapText="1" shrinkToFit="1"/>
    </xf>
    <xf numFmtId="0" fontId="15" fillId="5" borderId="85" xfId="9" applyFont="1" applyFill="1" applyBorder="1" applyAlignment="1">
      <alignment vertical="center"/>
    </xf>
    <xf numFmtId="0" fontId="15" fillId="5" borderId="75" xfId="9" applyFont="1" applyFill="1" applyBorder="1" applyAlignment="1">
      <alignment vertical="center"/>
    </xf>
    <xf numFmtId="0" fontId="15" fillId="5" borderId="76" xfId="9" applyFont="1" applyFill="1" applyBorder="1" applyAlignment="1">
      <alignment vertical="center"/>
    </xf>
    <xf numFmtId="49" fontId="14" fillId="2" borderId="91" xfId="10" applyNumberFormat="1" applyFont="1" applyFill="1" applyBorder="1" applyAlignment="1">
      <alignment horizontal="center" vertical="center" wrapText="1" shrinkToFit="1"/>
    </xf>
    <xf numFmtId="49" fontId="14" fillId="2" borderId="98" xfId="10" applyNumberFormat="1" applyFont="1" applyFill="1" applyBorder="1" applyAlignment="1">
      <alignment horizontal="center" vertical="center" wrapText="1" shrinkToFit="1"/>
    </xf>
    <xf numFmtId="0" fontId="15" fillId="5" borderId="87" xfId="9" applyFont="1" applyFill="1" applyBorder="1" applyAlignment="1">
      <alignment vertical="center"/>
    </xf>
    <xf numFmtId="0" fontId="15" fillId="5" borderId="88" xfId="9" applyFont="1" applyFill="1" applyBorder="1" applyAlignment="1">
      <alignment vertical="center"/>
    </xf>
    <xf numFmtId="0" fontId="15" fillId="5" borderId="90" xfId="9" applyFont="1" applyFill="1" applyBorder="1" applyAlignment="1">
      <alignment vertical="center"/>
    </xf>
    <xf numFmtId="0" fontId="15" fillId="0" borderId="41" xfId="1" applyFont="1" applyBorder="1" applyAlignment="1">
      <alignment vertical="center" shrinkToFit="1"/>
    </xf>
    <xf numFmtId="0" fontId="15" fillId="0" borderId="10" xfId="1" applyFont="1" applyBorder="1" applyAlignment="1">
      <alignment vertical="center" shrinkToFit="1"/>
    </xf>
    <xf numFmtId="0" fontId="15" fillId="0" borderId="44" xfId="1" applyFont="1" applyBorder="1" applyAlignment="1">
      <alignment vertical="center" shrinkToFit="1"/>
    </xf>
    <xf numFmtId="49" fontId="14" fillId="2" borderId="75" xfId="10" applyNumberFormat="1" applyFont="1" applyFill="1" applyBorder="1" applyAlignment="1">
      <alignment horizontal="center"/>
    </xf>
    <xf numFmtId="49" fontId="14" fillId="2" borderId="80" xfId="10" applyNumberFormat="1" applyFont="1" applyFill="1" applyBorder="1" applyAlignment="1">
      <alignment horizontal="center"/>
    </xf>
    <xf numFmtId="176" fontId="15" fillId="0" borderId="75" xfId="10" applyNumberFormat="1" applyFont="1" applyFill="1" applyBorder="1" applyAlignment="1">
      <alignment vertical="center"/>
    </xf>
    <xf numFmtId="176" fontId="15" fillId="0" borderId="77" xfId="10" applyNumberFormat="1" applyFont="1" applyFill="1" applyBorder="1" applyAlignment="1">
      <alignment vertical="center"/>
    </xf>
    <xf numFmtId="49" fontId="14" fillId="2" borderId="10" xfId="10" applyNumberFormat="1" applyFont="1" applyFill="1" applyBorder="1" applyAlignment="1">
      <alignment horizontal="center"/>
    </xf>
    <xf numFmtId="49" fontId="14" fillId="2" borderId="83" xfId="10" applyNumberFormat="1" applyFont="1" applyFill="1" applyBorder="1" applyAlignment="1">
      <alignment horizontal="center"/>
    </xf>
    <xf numFmtId="176" fontId="15" fillId="0" borderId="10" xfId="10" applyNumberFormat="1" applyFont="1" applyFill="1" applyBorder="1" applyAlignment="1">
      <alignment vertical="center"/>
    </xf>
    <xf numFmtId="176" fontId="15" fillId="0" borderId="52" xfId="10" applyNumberFormat="1" applyFont="1" applyFill="1" applyBorder="1" applyAlignment="1">
      <alignment vertical="center"/>
    </xf>
    <xf numFmtId="49" fontId="14" fillId="3" borderId="54" xfId="10" applyNumberFormat="1" applyFont="1" applyFill="1" applyBorder="1" applyAlignment="1">
      <alignment horizontal="center" vertical="center" shrinkToFit="1"/>
    </xf>
    <xf numFmtId="49" fontId="14" fillId="3" borderId="9" xfId="10" applyNumberFormat="1" applyFont="1" applyFill="1" applyBorder="1" applyAlignment="1">
      <alignment horizontal="center" vertical="center" shrinkToFit="1"/>
    </xf>
    <xf numFmtId="49" fontId="14" fillId="3" borderId="56" xfId="10" applyNumberFormat="1" applyFont="1" applyFill="1" applyBorder="1" applyAlignment="1">
      <alignment horizontal="center" vertical="center" shrinkToFit="1"/>
    </xf>
    <xf numFmtId="49" fontId="14" fillId="3" borderId="40" xfId="10" applyNumberFormat="1" applyFont="1" applyFill="1" applyBorder="1" applyAlignment="1">
      <alignment horizontal="center" vertical="center" shrinkToFit="1"/>
    </xf>
    <xf numFmtId="49" fontId="14" fillId="3" borderId="10" xfId="10" applyNumberFormat="1" applyFont="1" applyFill="1" applyBorder="1" applyAlignment="1">
      <alignment horizontal="center" vertical="center" shrinkToFit="1"/>
    </xf>
    <xf numFmtId="49" fontId="14" fillId="3" borderId="44" xfId="10" applyNumberFormat="1" applyFont="1" applyFill="1" applyBorder="1" applyAlignment="1">
      <alignment horizontal="center" vertical="center" shrinkToFit="1"/>
    </xf>
    <xf numFmtId="0" fontId="15" fillId="0" borderId="85" xfId="10" applyFont="1" applyFill="1" applyBorder="1" applyAlignment="1">
      <alignment vertical="center"/>
    </xf>
    <xf numFmtId="0" fontId="15" fillId="0" borderId="75" xfId="10" applyFont="1" applyFill="1" applyBorder="1" applyAlignment="1">
      <alignment vertical="center"/>
    </xf>
    <xf numFmtId="0" fontId="15" fillId="0" borderId="76" xfId="10" applyFont="1" applyFill="1" applyBorder="1" applyAlignment="1">
      <alignment vertical="center"/>
    </xf>
    <xf numFmtId="49" fontId="14" fillId="2" borderId="41" xfId="10" applyNumberFormat="1" applyFont="1" applyFill="1" applyBorder="1" applyAlignment="1">
      <alignment horizontal="center" vertical="center" wrapText="1" shrinkToFit="1"/>
    </xf>
    <xf numFmtId="49" fontId="14" fillId="2" borderId="83" xfId="10" applyNumberFormat="1" applyFont="1" applyFill="1" applyBorder="1" applyAlignment="1">
      <alignment horizontal="center" vertical="center" wrapText="1" shrinkToFit="1"/>
    </xf>
    <xf numFmtId="0" fontId="15" fillId="0" borderId="86" xfId="10" applyFont="1" applyFill="1" applyBorder="1" applyAlignment="1">
      <alignment vertical="center"/>
    </xf>
    <xf numFmtId="0" fontId="15" fillId="0" borderId="10" xfId="10" applyFont="1" applyFill="1" applyBorder="1" applyAlignment="1">
      <alignment vertical="center"/>
    </xf>
    <xf numFmtId="0" fontId="15" fillId="0" borderId="44" xfId="10" applyFont="1" applyFill="1" applyBorder="1" applyAlignment="1">
      <alignment vertical="center"/>
    </xf>
    <xf numFmtId="0" fontId="23" fillId="5" borderId="55" xfId="10" applyFont="1" applyFill="1" applyBorder="1" applyAlignment="1">
      <alignment vertical="center" shrinkToFit="1"/>
    </xf>
    <xf numFmtId="0" fontId="23" fillId="5" borderId="9" xfId="10" applyFont="1" applyFill="1" applyBorder="1" applyAlignment="1">
      <alignment vertical="center" shrinkToFit="1"/>
    </xf>
    <xf numFmtId="0" fontId="23" fillId="5" borderId="56" xfId="10" applyFont="1" applyFill="1" applyBorder="1" applyAlignment="1">
      <alignment vertical="center" shrinkToFit="1"/>
    </xf>
    <xf numFmtId="0" fontId="23" fillId="5" borderId="41" xfId="10" applyFont="1" applyFill="1" applyBorder="1" applyAlignment="1">
      <alignment vertical="center" shrinkToFit="1"/>
    </xf>
    <xf numFmtId="0" fontId="23" fillId="5" borderId="10" xfId="10" applyFont="1" applyFill="1" applyBorder="1" applyAlignment="1">
      <alignment vertical="center" shrinkToFit="1"/>
    </xf>
    <xf numFmtId="0" fontId="23" fillId="5" borderId="44" xfId="10" applyFont="1" applyFill="1" applyBorder="1" applyAlignment="1">
      <alignment vertical="center" shrinkToFit="1"/>
    </xf>
    <xf numFmtId="49" fontId="14" fillId="2" borderId="78" xfId="10" applyNumberFormat="1" applyFont="1" applyFill="1" applyBorder="1" applyAlignment="1">
      <alignment horizontal="center" vertical="center" shrinkToFit="1"/>
    </xf>
    <xf numFmtId="49" fontId="14" fillId="2" borderId="79" xfId="10" applyNumberFormat="1" applyFont="1" applyFill="1" applyBorder="1" applyAlignment="1">
      <alignment horizontal="center" vertical="center" shrinkToFit="1"/>
    </xf>
    <xf numFmtId="49" fontId="14" fillId="2" borderId="81" xfId="10" applyNumberFormat="1" applyFont="1" applyFill="1" applyBorder="1" applyAlignment="1">
      <alignment horizontal="center" vertical="center" shrinkToFit="1"/>
    </xf>
    <xf numFmtId="49" fontId="14" fillId="2" borderId="82" xfId="10" applyNumberFormat="1" applyFont="1" applyFill="1" applyBorder="1" applyAlignment="1">
      <alignment horizontal="center" vertical="center" shrinkToFit="1"/>
    </xf>
    <xf numFmtId="0" fontId="15" fillId="5" borderId="84" xfId="10" applyFont="1" applyFill="1" applyBorder="1" applyAlignment="1">
      <alignment vertical="center"/>
    </xf>
    <xf numFmtId="0" fontId="15" fillId="5" borderId="9" xfId="10" applyFont="1" applyFill="1" applyBorder="1" applyAlignment="1">
      <alignment vertical="center"/>
    </xf>
    <xf numFmtId="0" fontId="15" fillId="5" borderId="56" xfId="10" applyFont="1" applyFill="1" applyBorder="1" applyAlignment="1">
      <alignment vertical="center"/>
    </xf>
    <xf numFmtId="0" fontId="15" fillId="5" borderId="86" xfId="10" applyFont="1" applyFill="1" applyBorder="1" applyAlignment="1">
      <alignment vertical="center"/>
    </xf>
    <xf numFmtId="0" fontId="15" fillId="5" borderId="10" xfId="10" applyFont="1" applyFill="1" applyBorder="1" applyAlignment="1">
      <alignment vertical="center"/>
    </xf>
    <xf numFmtId="0" fontId="15" fillId="5" borderId="44" xfId="10" applyFont="1" applyFill="1" applyBorder="1" applyAlignment="1">
      <alignment vertical="center"/>
    </xf>
    <xf numFmtId="0" fontId="15" fillId="0" borderId="38" xfId="3" quotePrefix="1" applyFont="1" applyBorder="1" applyAlignment="1">
      <alignment horizontal="right"/>
    </xf>
    <xf numFmtId="0" fontId="15" fillId="0" borderId="0" xfId="3" quotePrefix="1" applyFont="1" applyBorder="1" applyAlignment="1">
      <alignment horizontal="right"/>
    </xf>
    <xf numFmtId="0" fontId="15" fillId="0" borderId="0" xfId="3" applyFont="1" applyBorder="1" applyAlignment="1">
      <alignment horizontal="right"/>
    </xf>
    <xf numFmtId="0" fontId="15" fillId="0" borderId="38" xfId="3" applyFont="1" applyBorder="1" applyAlignment="1">
      <alignment horizontal="right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177" fontId="15" fillId="0" borderId="62" xfId="2" applyNumberFormat="1" applyFont="1" applyFill="1" applyBorder="1" applyAlignment="1">
      <alignment vertical="top"/>
    </xf>
    <xf numFmtId="177" fontId="5" fillId="0" borderId="63" xfId="0" applyNumberFormat="1" applyFont="1" applyBorder="1" applyAlignment="1">
      <alignment vertical="top"/>
    </xf>
    <xf numFmtId="0" fontId="15" fillId="2" borderId="1" xfId="0" applyFont="1" applyFill="1" applyBorder="1" applyAlignment="1">
      <alignment horizontal="center" vertical="center"/>
    </xf>
    <xf numFmtId="49" fontId="15" fillId="0" borderId="62" xfId="2" applyNumberFormat="1" applyFont="1" applyFill="1" applyBorder="1" applyAlignment="1">
      <alignment vertical="top" shrinkToFit="1"/>
    </xf>
    <xf numFmtId="0" fontId="15" fillId="0" borderId="59" xfId="2" applyNumberFormat="1" applyFont="1" applyFill="1" applyBorder="1" applyAlignment="1">
      <alignment vertical="top" shrinkToFit="1"/>
    </xf>
    <xf numFmtId="0" fontId="15" fillId="0" borderId="63" xfId="2" applyNumberFormat="1" applyFont="1" applyFill="1" applyBorder="1" applyAlignment="1">
      <alignment vertical="top" shrinkToFit="1"/>
    </xf>
    <xf numFmtId="49" fontId="15" fillId="0" borderId="67" xfId="2" applyNumberFormat="1" applyFont="1" applyFill="1" applyBorder="1" applyAlignment="1">
      <alignment vertical="top" shrinkToFit="1"/>
    </xf>
    <xf numFmtId="0" fontId="15" fillId="0" borderId="58" xfId="2" applyNumberFormat="1" applyFont="1" applyFill="1" applyBorder="1" applyAlignment="1">
      <alignment vertical="top" shrinkToFit="1"/>
    </xf>
    <xf numFmtId="0" fontId="15" fillId="0" borderId="66" xfId="2" applyNumberFormat="1" applyFont="1" applyFill="1" applyBorder="1" applyAlignment="1">
      <alignment vertical="top" shrinkToFit="1"/>
    </xf>
    <xf numFmtId="49" fontId="15" fillId="0" borderId="59" xfId="2" applyNumberFormat="1" applyFont="1" applyFill="1" applyBorder="1" applyAlignment="1">
      <alignment vertical="top" shrinkToFit="1"/>
    </xf>
    <xf numFmtId="49" fontId="15" fillId="0" borderId="63" xfId="2" applyNumberFormat="1" applyFont="1" applyFill="1" applyBorder="1" applyAlignment="1">
      <alignment vertical="top" shrinkToFit="1"/>
    </xf>
    <xf numFmtId="0" fontId="15" fillId="0" borderId="3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/>
    </xf>
    <xf numFmtId="49" fontId="14" fillId="3" borderId="89" xfId="10" applyNumberFormat="1" applyFont="1" applyFill="1" applyBorder="1" applyAlignment="1">
      <alignment horizontal="center" vertical="center" shrinkToFit="1"/>
    </xf>
    <xf numFmtId="49" fontId="14" fillId="3" borderId="88" xfId="10" applyNumberFormat="1" applyFont="1" applyFill="1" applyBorder="1" applyAlignment="1">
      <alignment horizontal="center" vertical="center" shrinkToFit="1"/>
    </xf>
    <xf numFmtId="49" fontId="14" fillId="3" borderId="90" xfId="10" applyNumberFormat="1" applyFont="1" applyFill="1" applyBorder="1" applyAlignment="1">
      <alignment horizontal="center" vertical="center" shrinkToFit="1"/>
    </xf>
    <xf numFmtId="0" fontId="15" fillId="5" borderId="91" xfId="10" applyFont="1" applyFill="1" applyBorder="1" applyAlignment="1">
      <alignment vertical="center" shrinkToFit="1"/>
    </xf>
    <xf numFmtId="0" fontId="15" fillId="5" borderId="88" xfId="10" applyFont="1" applyFill="1" applyBorder="1" applyAlignment="1">
      <alignment vertical="center" shrinkToFit="1"/>
    </xf>
    <xf numFmtId="0" fontId="15" fillId="5" borderId="90" xfId="10" applyFont="1" applyFill="1" applyBorder="1" applyAlignment="1">
      <alignment vertical="center" shrinkToFit="1"/>
    </xf>
    <xf numFmtId="0" fontId="14" fillId="2" borderId="91" xfId="3" applyFont="1" applyFill="1" applyBorder="1" applyAlignment="1">
      <alignment horizontal="center"/>
    </xf>
    <xf numFmtId="0" fontId="14" fillId="2" borderId="88" xfId="3" applyFont="1" applyFill="1" applyBorder="1" applyAlignment="1">
      <alignment horizontal="center"/>
    </xf>
    <xf numFmtId="0" fontId="15" fillId="0" borderId="87" xfId="3" applyFont="1" applyBorder="1"/>
    <xf numFmtId="0" fontId="15" fillId="0" borderId="88" xfId="3" applyFont="1" applyBorder="1"/>
    <xf numFmtId="49" fontId="14" fillId="2" borderId="92" xfId="10" applyNumberFormat="1" applyFont="1" applyFill="1" applyBorder="1" applyAlignment="1">
      <alignment horizontal="center" shrinkToFit="1"/>
    </xf>
    <xf numFmtId="49" fontId="14" fillId="2" borderId="93" xfId="10" applyNumberFormat="1" applyFont="1" applyFill="1" applyBorder="1" applyAlignment="1">
      <alignment horizontal="center" shrinkToFit="1"/>
    </xf>
    <xf numFmtId="0" fontId="15" fillId="5" borderId="93" xfId="3" applyFont="1" applyFill="1" applyBorder="1"/>
    <xf numFmtId="0" fontId="15" fillId="5" borderId="94" xfId="3" applyFont="1" applyFill="1" applyBorder="1"/>
    <xf numFmtId="49" fontId="14" fillId="2" borderId="74" xfId="10" applyNumberFormat="1" applyFont="1" applyFill="1" applyBorder="1" applyAlignment="1">
      <alignment horizontal="center" shrinkToFit="1"/>
    </xf>
    <xf numFmtId="49" fontId="14" fillId="2" borderId="75" xfId="10" applyNumberFormat="1" applyFont="1" applyFill="1" applyBorder="1" applyAlignment="1">
      <alignment horizontal="center" shrinkToFit="1"/>
    </xf>
    <xf numFmtId="49" fontId="14" fillId="2" borderId="80" xfId="10" applyNumberFormat="1" applyFont="1" applyFill="1" applyBorder="1" applyAlignment="1">
      <alignment horizontal="center" shrinkToFit="1"/>
    </xf>
    <xf numFmtId="0" fontId="15" fillId="5" borderId="85" xfId="10" applyFont="1" applyFill="1" applyBorder="1" applyAlignment="1"/>
    <xf numFmtId="0" fontId="15" fillId="5" borderId="75" xfId="10" applyFont="1" applyFill="1" applyBorder="1" applyAlignment="1"/>
    <xf numFmtId="0" fontId="0" fillId="0" borderId="75" xfId="0" applyBorder="1" applyAlignment="1">
      <alignment vertical="center"/>
    </xf>
    <xf numFmtId="0" fontId="0" fillId="0" borderId="76" xfId="0" applyBorder="1" applyAlignment="1">
      <alignment vertical="center"/>
    </xf>
    <xf numFmtId="0" fontId="15" fillId="5" borderId="87" xfId="3" applyFont="1" applyFill="1" applyBorder="1" applyAlignment="1">
      <alignment vertical="center" shrinkToFit="1"/>
    </xf>
    <xf numFmtId="0" fontId="0" fillId="0" borderId="88" xfId="0" applyBorder="1" applyAlignment="1">
      <alignment vertical="center" shrinkToFit="1"/>
    </xf>
    <xf numFmtId="0" fontId="0" fillId="0" borderId="90" xfId="0" applyBorder="1" applyAlignment="1">
      <alignment vertical="center" shrinkToFit="1"/>
    </xf>
    <xf numFmtId="2" fontId="15" fillId="0" borderId="15" xfId="3" applyNumberFormat="1" applyFont="1" applyBorder="1" applyAlignment="1"/>
    <xf numFmtId="2" fontId="15" fillId="0" borderId="59" xfId="3" applyNumberFormat="1" applyFont="1" applyBorder="1" applyAlignment="1"/>
    <xf numFmtId="2" fontId="15" fillId="0" borderId="63" xfId="3" applyNumberFormat="1" applyFont="1" applyBorder="1" applyAlignment="1"/>
    <xf numFmtId="2" fontId="15" fillId="0" borderId="15" xfId="3" applyNumberFormat="1" applyFont="1" applyFill="1" applyBorder="1" applyAlignment="1"/>
    <xf numFmtId="2" fontId="15" fillId="0" borderId="59" xfId="3" applyNumberFormat="1" applyFont="1" applyFill="1" applyBorder="1" applyAlignment="1"/>
    <xf numFmtId="2" fontId="15" fillId="0" borderId="63" xfId="3" applyNumberFormat="1" applyFont="1" applyFill="1" applyBorder="1" applyAlignment="1"/>
    <xf numFmtId="2" fontId="15" fillId="0" borderId="16" xfId="3" applyNumberFormat="1" applyFont="1" applyFill="1" applyBorder="1" applyAlignment="1"/>
    <xf numFmtId="2" fontId="15" fillId="0" borderId="60" xfId="3" applyNumberFormat="1" applyFont="1" applyFill="1" applyBorder="1" applyAlignment="1"/>
    <xf numFmtId="2" fontId="15" fillId="0" borderId="65" xfId="3" applyNumberFormat="1" applyFont="1" applyFill="1" applyBorder="1" applyAlignment="1"/>
    <xf numFmtId="0" fontId="15" fillId="13" borderId="25" xfId="3" applyFont="1" applyFill="1" applyBorder="1" applyAlignment="1">
      <alignment horizontal="center"/>
    </xf>
    <xf numFmtId="0" fontId="15" fillId="13" borderId="26" xfId="3" applyFont="1" applyFill="1" applyBorder="1" applyAlignment="1">
      <alignment horizontal="center"/>
    </xf>
    <xf numFmtId="0" fontId="15" fillId="13" borderId="18" xfId="3" applyFont="1" applyFill="1" applyBorder="1" applyAlignment="1">
      <alignment horizontal="center"/>
    </xf>
    <xf numFmtId="0" fontId="15" fillId="13" borderId="31" xfId="3" applyFont="1" applyFill="1" applyBorder="1" applyAlignment="1">
      <alignment horizontal="center"/>
    </xf>
    <xf numFmtId="0" fontId="15" fillId="13" borderId="32" xfId="3" applyFont="1" applyFill="1" applyBorder="1" applyAlignment="1">
      <alignment horizontal="center"/>
    </xf>
    <xf numFmtId="0" fontId="15" fillId="13" borderId="24" xfId="3" applyFont="1" applyFill="1" applyBorder="1" applyAlignment="1">
      <alignment horizontal="center"/>
    </xf>
    <xf numFmtId="0" fontId="15" fillId="11" borderId="25" xfId="3" applyFont="1" applyFill="1" applyBorder="1" applyAlignment="1">
      <alignment horizontal="center"/>
    </xf>
    <xf numFmtId="0" fontId="15" fillId="11" borderId="26" xfId="3" applyFont="1" applyFill="1" applyBorder="1" applyAlignment="1">
      <alignment horizontal="center"/>
    </xf>
    <xf numFmtId="0" fontId="15" fillId="11" borderId="18" xfId="3" applyFont="1" applyFill="1" applyBorder="1" applyAlignment="1">
      <alignment horizontal="center"/>
    </xf>
    <xf numFmtId="0" fontId="15" fillId="11" borderId="31" xfId="3" applyFont="1" applyFill="1" applyBorder="1" applyAlignment="1">
      <alignment horizontal="center"/>
    </xf>
    <xf numFmtId="0" fontId="15" fillId="11" borderId="32" xfId="3" applyFont="1" applyFill="1" applyBorder="1" applyAlignment="1">
      <alignment horizontal="center"/>
    </xf>
    <xf numFmtId="0" fontId="15" fillId="11" borderId="24" xfId="3" applyFont="1" applyFill="1" applyBorder="1" applyAlignment="1">
      <alignment horizontal="center"/>
    </xf>
    <xf numFmtId="0" fontId="15" fillId="13" borderId="26" xfId="3" applyFont="1" applyFill="1" applyBorder="1" applyAlignment="1">
      <alignment horizontal="center" vertical="center"/>
    </xf>
    <xf numFmtId="0" fontId="15" fillId="13" borderId="32" xfId="3" applyFont="1" applyFill="1" applyBorder="1" applyAlignment="1">
      <alignment horizontal="center" vertical="center"/>
    </xf>
    <xf numFmtId="49" fontId="14" fillId="0" borderId="10" xfId="10" applyNumberFormat="1" applyFont="1" applyFill="1" applyBorder="1" applyAlignment="1">
      <alignment horizontal="center" vertical="center" shrinkToFit="1"/>
    </xf>
    <xf numFmtId="0" fontId="15" fillId="0" borderId="10" xfId="10" applyFont="1" applyFill="1" applyBorder="1" applyAlignment="1">
      <alignment vertical="center" shrinkToFit="1"/>
    </xf>
    <xf numFmtId="0" fontId="14" fillId="0" borderId="10" xfId="3" applyFont="1" applyFill="1" applyBorder="1" applyAlignment="1">
      <alignment horizontal="center"/>
    </xf>
    <xf numFmtId="0" fontId="15" fillId="0" borderId="10" xfId="3" applyFont="1" applyFill="1" applyBorder="1"/>
    <xf numFmtId="49" fontId="14" fillId="0" borderId="10" xfId="10" applyNumberFormat="1" applyFont="1" applyFill="1" applyBorder="1" applyAlignment="1">
      <alignment horizontal="center" shrinkToFit="1"/>
    </xf>
    <xf numFmtId="0" fontId="15" fillId="0" borderId="10" xfId="3" applyFont="1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49" fontId="14" fillId="0" borderId="10" xfId="10" applyNumberFormat="1" applyFont="1" applyFill="1" applyBorder="1" applyAlignment="1">
      <alignment horizontal="center" vertical="center" wrapText="1" shrinkToFit="1"/>
    </xf>
    <xf numFmtId="49" fontId="14" fillId="0" borderId="10" xfId="10" applyNumberFormat="1" applyFont="1" applyFill="1" applyBorder="1" applyAlignment="1">
      <alignment horizontal="center"/>
    </xf>
    <xf numFmtId="0" fontId="15" fillId="11" borderId="25" xfId="3" applyFont="1" applyFill="1" applyBorder="1" applyAlignment="1">
      <alignment horizontal="center" vertical="center"/>
    </xf>
    <xf numFmtId="0" fontId="15" fillId="11" borderId="26" xfId="3" applyFont="1" applyFill="1" applyBorder="1" applyAlignment="1">
      <alignment horizontal="center" vertical="center"/>
    </xf>
    <xf numFmtId="0" fontId="15" fillId="11" borderId="18" xfId="3" applyFont="1" applyFill="1" applyBorder="1" applyAlignment="1">
      <alignment horizontal="center" vertical="center"/>
    </xf>
    <xf numFmtId="0" fontId="15" fillId="11" borderId="31" xfId="3" applyFont="1" applyFill="1" applyBorder="1" applyAlignment="1">
      <alignment horizontal="center" vertical="center"/>
    </xf>
    <xf numFmtId="0" fontId="15" fillId="11" borderId="32" xfId="3" applyFont="1" applyFill="1" applyBorder="1" applyAlignment="1">
      <alignment horizontal="center" vertical="center"/>
    </xf>
    <xf numFmtId="0" fontId="15" fillId="11" borderId="24" xfId="3" applyFont="1" applyFill="1" applyBorder="1" applyAlignment="1">
      <alignment horizontal="center" vertical="center"/>
    </xf>
  </cellXfs>
  <cellStyles count="12">
    <cellStyle name="パーセント 2" xfId="5"/>
    <cellStyle name="ハイパーリンク" xfId="6" builtinId="8" customBuiltin="1"/>
    <cellStyle name="標準" xfId="0" builtinId="0" customBuiltin="1"/>
    <cellStyle name="標準 2" xfId="2"/>
    <cellStyle name="標準 2 2" xfId="9"/>
    <cellStyle name="標準 2 2 2" xfId="10"/>
    <cellStyle name="標準 3" xfId="4"/>
    <cellStyle name="標準 4" xfId="7"/>
    <cellStyle name="標準 5" xfId="8"/>
    <cellStyle name="標準 7" xfId="11"/>
    <cellStyle name="標準_システム確認書書式_サンプル" xfId="3"/>
    <cellStyle name="標準_請求書店課発行禁止対応確認書" xfId="1"/>
  </cellStyles>
  <dxfs count="0"/>
  <tableStyles count="0" defaultTableStyle="TableStyleMedium2" defaultPivotStyle="PivotStyleLight16"/>
  <colors>
    <mruColors>
      <color rgb="FFC8C8C8"/>
      <color rgb="FF00B050"/>
      <color rgb="FFBC8C00"/>
      <color rgb="FFCFD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142875</xdr:colOff>
      <xdr:row>3</xdr:row>
      <xdr:rowOff>219075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85725"/>
          <a:ext cx="1590675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9</xdr:row>
      <xdr:rowOff>2</xdr:rowOff>
    </xdr:from>
    <xdr:ext cx="179613" cy="190500"/>
    <xdr:pic>
      <xdr:nvPicPr>
        <xdr:cNvPr id="53" name="図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795657" y="1589316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29</xdr:row>
      <xdr:rowOff>190499</xdr:rowOff>
    </xdr:from>
    <xdr:ext cx="179614" cy="190500"/>
    <xdr:pic>
      <xdr:nvPicPr>
        <xdr:cNvPr id="46" name="図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21486" y="5584370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</xdr:row>
      <xdr:rowOff>189810</xdr:rowOff>
    </xdr:from>
    <xdr:to>
      <xdr:col>2</xdr:col>
      <xdr:colOff>0</xdr:colOff>
      <xdr:row>10</xdr:row>
      <xdr:rowOff>0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0975" y="1580460"/>
          <a:ext cx="180975" cy="191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1775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9509760" y="5585460"/>
          <a:ext cx="182881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0</xdr:colOff>
      <xdr:row>28</xdr:row>
      <xdr:rowOff>190500</xdr:rowOff>
    </xdr:from>
    <xdr:ext cx="179614" cy="190500"/>
    <xdr:pic>
      <xdr:nvPicPr>
        <xdr:cNvPr id="51" name="図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795657" y="5399314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</xdr:colOff>
      <xdr:row>3</xdr:row>
      <xdr:rowOff>0</xdr:rowOff>
    </xdr:from>
    <xdr:ext cx="181839" cy="190500"/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624449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85725</xdr:colOff>
      <xdr:row>31</xdr:row>
      <xdr:rowOff>104775</xdr:rowOff>
    </xdr:from>
    <xdr:to>
      <xdr:col>4</xdr:col>
      <xdr:colOff>85725</xdr:colOff>
      <xdr:row>33</xdr:row>
      <xdr:rowOff>104775</xdr:rowOff>
    </xdr:to>
    <xdr:sp macro="" textlink="">
      <xdr:nvSpPr>
        <xdr:cNvPr id="43" name="角丸四角形 42"/>
        <xdr:cNvSpPr/>
      </xdr:nvSpPr>
      <xdr:spPr>
        <a:xfrm>
          <a:off x="85725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76272</xdr:colOff>
      <xdr:row>31</xdr:row>
      <xdr:rowOff>104775</xdr:rowOff>
    </xdr:from>
    <xdr:to>
      <xdr:col>12</xdr:col>
      <xdr:colOff>76272</xdr:colOff>
      <xdr:row>33</xdr:row>
      <xdr:rowOff>104775</xdr:rowOff>
    </xdr:to>
    <xdr:sp macro="" textlink="">
      <xdr:nvSpPr>
        <xdr:cNvPr id="44" name="角丸四角形 43"/>
        <xdr:cNvSpPr/>
      </xdr:nvSpPr>
      <xdr:spPr>
        <a:xfrm>
          <a:off x="1524072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76272</xdr:colOff>
      <xdr:row>31</xdr:row>
      <xdr:rowOff>104775</xdr:rowOff>
    </xdr:from>
    <xdr:to>
      <xdr:col>16</xdr:col>
      <xdr:colOff>76271</xdr:colOff>
      <xdr:row>33</xdr:row>
      <xdr:rowOff>104775</xdr:rowOff>
    </xdr:to>
    <xdr:sp macro="" textlink="">
      <xdr:nvSpPr>
        <xdr:cNvPr id="45" name="角丸四角形 44"/>
        <xdr:cNvSpPr/>
      </xdr:nvSpPr>
      <xdr:spPr>
        <a:xfrm>
          <a:off x="2247972" y="5876925"/>
          <a:ext cx="723899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95177</xdr:colOff>
      <xdr:row>31</xdr:row>
      <xdr:rowOff>104775</xdr:rowOff>
    </xdr:from>
    <xdr:to>
      <xdr:col>21</xdr:col>
      <xdr:colOff>95177</xdr:colOff>
      <xdr:row>33</xdr:row>
      <xdr:rowOff>104775</xdr:rowOff>
    </xdr:to>
    <xdr:sp macro="" textlink="">
      <xdr:nvSpPr>
        <xdr:cNvPr id="48" name="角丸四角形 47"/>
        <xdr:cNvSpPr/>
      </xdr:nvSpPr>
      <xdr:spPr>
        <a:xfrm>
          <a:off x="3171752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85724</xdr:colOff>
      <xdr:row>31</xdr:row>
      <xdr:rowOff>104775</xdr:rowOff>
    </xdr:from>
    <xdr:to>
      <xdr:col>25</xdr:col>
      <xdr:colOff>85724</xdr:colOff>
      <xdr:row>33</xdr:row>
      <xdr:rowOff>104775</xdr:rowOff>
    </xdr:to>
    <xdr:sp macro="" textlink="">
      <xdr:nvSpPr>
        <xdr:cNvPr id="55" name="角丸四角形 54"/>
        <xdr:cNvSpPr/>
      </xdr:nvSpPr>
      <xdr:spPr>
        <a:xfrm>
          <a:off x="3886199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85724</xdr:colOff>
      <xdr:row>31</xdr:row>
      <xdr:rowOff>104775</xdr:rowOff>
    </xdr:from>
    <xdr:to>
      <xdr:col>29</xdr:col>
      <xdr:colOff>85724</xdr:colOff>
      <xdr:row>33</xdr:row>
      <xdr:rowOff>104775</xdr:rowOff>
    </xdr:to>
    <xdr:sp macro="" textlink="">
      <xdr:nvSpPr>
        <xdr:cNvPr id="56" name="角丸四角形 55"/>
        <xdr:cNvSpPr/>
      </xdr:nvSpPr>
      <xdr:spPr>
        <a:xfrm>
          <a:off x="4610099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85724</xdr:colOff>
      <xdr:row>31</xdr:row>
      <xdr:rowOff>104775</xdr:rowOff>
    </xdr:from>
    <xdr:to>
      <xdr:col>33</xdr:col>
      <xdr:colOff>85724</xdr:colOff>
      <xdr:row>33</xdr:row>
      <xdr:rowOff>104775</xdr:rowOff>
    </xdr:to>
    <xdr:sp macro="" textlink="">
      <xdr:nvSpPr>
        <xdr:cNvPr id="57" name="角丸四角形 56"/>
        <xdr:cNvSpPr/>
      </xdr:nvSpPr>
      <xdr:spPr>
        <a:xfrm>
          <a:off x="5333999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95177</xdr:colOff>
      <xdr:row>31</xdr:row>
      <xdr:rowOff>104775</xdr:rowOff>
    </xdr:from>
    <xdr:to>
      <xdr:col>38</xdr:col>
      <xdr:colOff>95177</xdr:colOff>
      <xdr:row>33</xdr:row>
      <xdr:rowOff>104775</xdr:rowOff>
    </xdr:to>
    <xdr:sp macro="" textlink="">
      <xdr:nvSpPr>
        <xdr:cNvPr id="58" name="角丸四角形 57"/>
        <xdr:cNvSpPr/>
      </xdr:nvSpPr>
      <xdr:spPr>
        <a:xfrm>
          <a:off x="6248327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85724</xdr:colOff>
      <xdr:row>31</xdr:row>
      <xdr:rowOff>104775</xdr:rowOff>
    </xdr:from>
    <xdr:to>
      <xdr:col>42</xdr:col>
      <xdr:colOff>85724</xdr:colOff>
      <xdr:row>33</xdr:row>
      <xdr:rowOff>104775</xdr:rowOff>
    </xdr:to>
    <xdr:sp macro="" textlink="">
      <xdr:nvSpPr>
        <xdr:cNvPr id="59" name="角丸四角形 58"/>
        <xdr:cNvSpPr/>
      </xdr:nvSpPr>
      <xdr:spPr>
        <a:xfrm>
          <a:off x="6962774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85724</xdr:colOff>
      <xdr:row>31</xdr:row>
      <xdr:rowOff>104775</xdr:rowOff>
    </xdr:from>
    <xdr:to>
      <xdr:col>46</xdr:col>
      <xdr:colOff>85724</xdr:colOff>
      <xdr:row>33</xdr:row>
      <xdr:rowOff>104775</xdr:rowOff>
    </xdr:to>
    <xdr:sp macro="" textlink="">
      <xdr:nvSpPr>
        <xdr:cNvPr id="60" name="角丸四角形 59"/>
        <xdr:cNvSpPr/>
      </xdr:nvSpPr>
      <xdr:spPr>
        <a:xfrm>
          <a:off x="7686674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85724</xdr:colOff>
      <xdr:row>31</xdr:row>
      <xdr:rowOff>104775</xdr:rowOff>
    </xdr:from>
    <xdr:to>
      <xdr:col>50</xdr:col>
      <xdr:colOff>85724</xdr:colOff>
      <xdr:row>33</xdr:row>
      <xdr:rowOff>104775</xdr:rowOff>
    </xdr:to>
    <xdr:sp macro="" textlink="">
      <xdr:nvSpPr>
        <xdr:cNvPr id="61" name="角丸四角形 60"/>
        <xdr:cNvSpPr/>
      </xdr:nvSpPr>
      <xdr:spPr>
        <a:xfrm>
          <a:off x="8410574" y="5876925"/>
          <a:ext cx="7239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90280</xdr:colOff>
      <xdr:row>31</xdr:row>
      <xdr:rowOff>104775</xdr:rowOff>
    </xdr:from>
    <xdr:to>
      <xdr:col>50</xdr:col>
      <xdr:colOff>95250</xdr:colOff>
      <xdr:row>33</xdr:row>
      <xdr:rowOff>104775</xdr:rowOff>
    </xdr:to>
    <xdr:sp macro="" textlink="">
      <xdr:nvSpPr>
        <xdr:cNvPr id="62" name="角丸四角形 61"/>
        <xdr:cNvSpPr/>
      </xdr:nvSpPr>
      <xdr:spPr>
        <a:xfrm>
          <a:off x="8415130" y="5876925"/>
          <a:ext cx="72887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85725</xdr:colOff>
      <xdr:row>31</xdr:row>
      <xdr:rowOff>104775</xdr:rowOff>
    </xdr:from>
    <xdr:to>
      <xdr:col>8</xdr:col>
      <xdr:colOff>92448</xdr:colOff>
      <xdr:row>33</xdr:row>
      <xdr:rowOff>104775</xdr:rowOff>
    </xdr:to>
    <xdr:sp macro="" textlink="">
      <xdr:nvSpPr>
        <xdr:cNvPr id="63" name="角丸四角形 62"/>
        <xdr:cNvSpPr/>
      </xdr:nvSpPr>
      <xdr:spPr>
        <a:xfrm>
          <a:off x="809625" y="5876925"/>
          <a:ext cx="73062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99803</xdr:colOff>
      <xdr:row>31</xdr:row>
      <xdr:rowOff>104775</xdr:rowOff>
    </xdr:from>
    <xdr:to>
      <xdr:col>38</xdr:col>
      <xdr:colOff>104773</xdr:colOff>
      <xdr:row>33</xdr:row>
      <xdr:rowOff>104775</xdr:rowOff>
    </xdr:to>
    <xdr:sp macro="" textlink="">
      <xdr:nvSpPr>
        <xdr:cNvPr id="65" name="角丸四角形 64"/>
        <xdr:cNvSpPr/>
      </xdr:nvSpPr>
      <xdr:spPr>
        <a:xfrm>
          <a:off x="6252953" y="5876925"/>
          <a:ext cx="72887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データ削除</a:t>
          </a:r>
        </a:p>
      </xdr:txBody>
    </xdr:sp>
    <xdr:clientData/>
  </xdr:twoCellAnchor>
  <xdr:twoCellAnchor>
    <xdr:from>
      <xdr:col>4</xdr:col>
      <xdr:colOff>85725</xdr:colOff>
      <xdr:row>31</xdr:row>
      <xdr:rowOff>104775</xdr:rowOff>
    </xdr:from>
    <xdr:to>
      <xdr:col>8</xdr:col>
      <xdr:colOff>85725</xdr:colOff>
      <xdr:row>33</xdr:row>
      <xdr:rowOff>104775</xdr:rowOff>
    </xdr:to>
    <xdr:sp macro="" textlink="">
      <xdr:nvSpPr>
        <xdr:cNvPr id="66" name="角丸四角形 65"/>
        <xdr:cNvSpPr/>
      </xdr:nvSpPr>
      <xdr:spPr>
        <a:xfrm>
          <a:off x="809625" y="5876925"/>
          <a:ext cx="7239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95177</xdr:colOff>
      <xdr:row>31</xdr:row>
      <xdr:rowOff>100446</xdr:rowOff>
    </xdr:from>
    <xdr:to>
      <xdr:col>21</xdr:col>
      <xdr:colOff>100146</xdr:colOff>
      <xdr:row>33</xdr:row>
      <xdr:rowOff>100446</xdr:rowOff>
    </xdr:to>
    <xdr:sp macro="" textlink="">
      <xdr:nvSpPr>
        <xdr:cNvPr id="68" name="角丸四角形 67"/>
        <xdr:cNvSpPr/>
      </xdr:nvSpPr>
      <xdr:spPr>
        <a:xfrm>
          <a:off x="3186472" y="5876060"/>
          <a:ext cx="73233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1965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2156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2346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2537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2727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2918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3108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3299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3489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3680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3870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4061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4251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4442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90" name="図 8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4632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4823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50139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93" name="図 9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5204460"/>
          <a:ext cx="182880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9509760" y="5394960"/>
          <a:ext cx="182880" cy="190500"/>
        </a:xfrm>
        <a:prstGeom prst="rect">
          <a:avLst/>
        </a:prstGeom>
      </xdr:spPr>
    </xdr:pic>
    <xdr:clientData/>
  </xdr:twoCellAnchor>
  <xdr:twoCellAnchor>
    <xdr:from>
      <xdr:col>21</xdr:col>
      <xdr:colOff>93745</xdr:colOff>
      <xdr:row>31</xdr:row>
      <xdr:rowOff>100445</xdr:rowOff>
    </xdr:from>
    <xdr:to>
      <xdr:col>25</xdr:col>
      <xdr:colOff>99580</xdr:colOff>
      <xdr:row>33</xdr:row>
      <xdr:rowOff>100445</xdr:rowOff>
    </xdr:to>
    <xdr:sp macro="" textlink="">
      <xdr:nvSpPr>
        <xdr:cNvPr id="97" name="角丸四角形 96"/>
        <xdr:cNvSpPr/>
      </xdr:nvSpPr>
      <xdr:spPr>
        <a:xfrm>
          <a:off x="3912404" y="5876059"/>
          <a:ext cx="733199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11</xdr:col>
      <xdr:colOff>0</xdr:colOff>
      <xdr:row>6</xdr:row>
      <xdr:rowOff>0</xdr:rowOff>
    </xdr:from>
    <xdr:ext cx="181839" cy="190500"/>
    <xdr:pic>
      <xdr:nvPicPr>
        <xdr:cNvPr id="49" name="図 48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986395" y="1118755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9</xdr:row>
      <xdr:rowOff>2</xdr:rowOff>
    </xdr:from>
    <xdr:ext cx="179613" cy="1905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158659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29</xdr:row>
      <xdr:rowOff>190499</xdr:rowOff>
    </xdr:from>
    <xdr:ext cx="179614" cy="190500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86800" y="558164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</xdr:row>
      <xdr:rowOff>189810</xdr:rowOff>
    </xdr:from>
    <xdr:to>
      <xdr:col>2</xdr:col>
      <xdr:colOff>0</xdr:colOff>
      <xdr:row>10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0975" y="1580460"/>
          <a:ext cx="180975" cy="191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771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58165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0</xdr:colOff>
      <xdr:row>28</xdr:row>
      <xdr:rowOff>190500</xdr:rowOff>
    </xdr:from>
    <xdr:ext cx="179614" cy="19050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862332" y="5396593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</xdr:colOff>
      <xdr:row>3</xdr:row>
      <xdr:rowOff>0</xdr:rowOff>
    </xdr:from>
    <xdr:ext cx="181839" cy="190500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05424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962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152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343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533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724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914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105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295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486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676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867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057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248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438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629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819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010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200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391150"/>
          <a:ext cx="180975" cy="1905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31</xdr:row>
      <xdr:rowOff>99580</xdr:rowOff>
    </xdr:from>
    <xdr:to>
      <xdr:col>4</xdr:col>
      <xdr:colOff>37367</xdr:colOff>
      <xdr:row>33</xdr:row>
      <xdr:rowOff>99580</xdr:rowOff>
    </xdr:to>
    <xdr:sp macro="" textlink="">
      <xdr:nvSpPr>
        <xdr:cNvPr id="45" name="角丸四角形 44"/>
        <xdr:cNvSpPr/>
      </xdr:nvSpPr>
      <xdr:spPr>
        <a:xfrm>
          <a:off x="28575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36707</xdr:colOff>
      <xdr:row>31</xdr:row>
      <xdr:rowOff>99580</xdr:rowOff>
    </xdr:from>
    <xdr:to>
      <xdr:col>12</xdr:col>
      <xdr:colOff>45499</xdr:colOff>
      <xdr:row>33</xdr:row>
      <xdr:rowOff>99580</xdr:rowOff>
    </xdr:to>
    <xdr:sp macro="" textlink="">
      <xdr:nvSpPr>
        <xdr:cNvPr id="46" name="角丸四角形 45"/>
        <xdr:cNvSpPr/>
      </xdr:nvSpPr>
      <xdr:spPr>
        <a:xfrm>
          <a:off x="1484507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45499</xdr:colOff>
      <xdr:row>31</xdr:row>
      <xdr:rowOff>99580</xdr:rowOff>
    </xdr:from>
    <xdr:to>
      <xdr:col>16</xdr:col>
      <xdr:colOff>54290</xdr:colOff>
      <xdr:row>33</xdr:row>
      <xdr:rowOff>99580</xdr:rowOff>
    </xdr:to>
    <xdr:sp macro="" textlink="">
      <xdr:nvSpPr>
        <xdr:cNvPr id="47" name="角丸四角形 46"/>
        <xdr:cNvSpPr/>
      </xdr:nvSpPr>
      <xdr:spPr>
        <a:xfrm>
          <a:off x="2217199" y="5871730"/>
          <a:ext cx="732691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75394</xdr:colOff>
      <xdr:row>31</xdr:row>
      <xdr:rowOff>99580</xdr:rowOff>
    </xdr:from>
    <xdr:to>
      <xdr:col>21</xdr:col>
      <xdr:colOff>84187</xdr:colOff>
      <xdr:row>33</xdr:row>
      <xdr:rowOff>99580</xdr:rowOff>
    </xdr:to>
    <xdr:sp macro="" textlink="">
      <xdr:nvSpPr>
        <xdr:cNvPr id="48" name="角丸四角形 47"/>
        <xdr:cNvSpPr/>
      </xdr:nvSpPr>
      <xdr:spPr>
        <a:xfrm>
          <a:off x="3151969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74734</xdr:colOff>
      <xdr:row>31</xdr:row>
      <xdr:rowOff>99580</xdr:rowOff>
    </xdr:from>
    <xdr:to>
      <xdr:col>25</xdr:col>
      <xdr:colOff>83526</xdr:colOff>
      <xdr:row>33</xdr:row>
      <xdr:rowOff>99580</xdr:rowOff>
    </xdr:to>
    <xdr:sp macro="" textlink="">
      <xdr:nvSpPr>
        <xdr:cNvPr id="49" name="角丸四角形 48"/>
        <xdr:cNvSpPr/>
      </xdr:nvSpPr>
      <xdr:spPr>
        <a:xfrm>
          <a:off x="3875209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83526</xdr:colOff>
      <xdr:row>31</xdr:row>
      <xdr:rowOff>99580</xdr:rowOff>
    </xdr:from>
    <xdr:to>
      <xdr:col>29</xdr:col>
      <xdr:colOff>92318</xdr:colOff>
      <xdr:row>33</xdr:row>
      <xdr:rowOff>99580</xdr:rowOff>
    </xdr:to>
    <xdr:sp macro="" textlink="">
      <xdr:nvSpPr>
        <xdr:cNvPr id="50" name="角丸四角形 49"/>
        <xdr:cNvSpPr/>
      </xdr:nvSpPr>
      <xdr:spPr>
        <a:xfrm>
          <a:off x="460790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92318</xdr:colOff>
      <xdr:row>31</xdr:row>
      <xdr:rowOff>99580</xdr:rowOff>
    </xdr:from>
    <xdr:to>
      <xdr:col>33</xdr:col>
      <xdr:colOff>101111</xdr:colOff>
      <xdr:row>33</xdr:row>
      <xdr:rowOff>99580</xdr:rowOff>
    </xdr:to>
    <xdr:sp macro="" textlink="">
      <xdr:nvSpPr>
        <xdr:cNvPr id="51" name="角丸四角形 50"/>
        <xdr:cNvSpPr/>
      </xdr:nvSpPr>
      <xdr:spPr>
        <a:xfrm>
          <a:off x="534059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112762</xdr:colOff>
      <xdr:row>31</xdr:row>
      <xdr:rowOff>99580</xdr:rowOff>
    </xdr:from>
    <xdr:to>
      <xdr:col>38</xdr:col>
      <xdr:colOff>121554</xdr:colOff>
      <xdr:row>33</xdr:row>
      <xdr:rowOff>99580</xdr:rowOff>
    </xdr:to>
    <xdr:sp macro="" textlink="">
      <xdr:nvSpPr>
        <xdr:cNvPr id="52" name="角丸四角形 51"/>
        <xdr:cNvSpPr/>
      </xdr:nvSpPr>
      <xdr:spPr>
        <a:xfrm>
          <a:off x="6265912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112101</xdr:colOff>
      <xdr:row>31</xdr:row>
      <xdr:rowOff>99580</xdr:rowOff>
    </xdr:from>
    <xdr:to>
      <xdr:col>42</xdr:col>
      <xdr:colOff>120893</xdr:colOff>
      <xdr:row>33</xdr:row>
      <xdr:rowOff>99580</xdr:rowOff>
    </xdr:to>
    <xdr:sp macro="" textlink="">
      <xdr:nvSpPr>
        <xdr:cNvPr id="53" name="角丸四角形 52"/>
        <xdr:cNvSpPr/>
      </xdr:nvSpPr>
      <xdr:spPr>
        <a:xfrm>
          <a:off x="698915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120893</xdr:colOff>
      <xdr:row>31</xdr:row>
      <xdr:rowOff>99580</xdr:rowOff>
    </xdr:from>
    <xdr:to>
      <xdr:col>46</xdr:col>
      <xdr:colOff>129686</xdr:colOff>
      <xdr:row>33</xdr:row>
      <xdr:rowOff>99580</xdr:rowOff>
    </xdr:to>
    <xdr:sp macro="" textlink="">
      <xdr:nvSpPr>
        <xdr:cNvPr id="54" name="角丸四角形 53"/>
        <xdr:cNvSpPr/>
      </xdr:nvSpPr>
      <xdr:spPr>
        <a:xfrm>
          <a:off x="772184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129686</xdr:colOff>
      <xdr:row>31</xdr:row>
      <xdr:rowOff>99580</xdr:rowOff>
    </xdr:from>
    <xdr:to>
      <xdr:col>50</xdr:col>
      <xdr:colOff>138478</xdr:colOff>
      <xdr:row>33</xdr:row>
      <xdr:rowOff>99580</xdr:rowOff>
    </xdr:to>
    <xdr:sp macro="" textlink="">
      <xdr:nvSpPr>
        <xdr:cNvPr id="55" name="角丸四角形 54"/>
        <xdr:cNvSpPr/>
      </xdr:nvSpPr>
      <xdr:spPr>
        <a:xfrm>
          <a:off x="8454536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134242</xdr:colOff>
      <xdr:row>31</xdr:row>
      <xdr:rowOff>99580</xdr:rowOff>
    </xdr:from>
    <xdr:to>
      <xdr:col>50</xdr:col>
      <xdr:colOff>148004</xdr:colOff>
      <xdr:row>33</xdr:row>
      <xdr:rowOff>99580</xdr:rowOff>
    </xdr:to>
    <xdr:sp macro="" textlink="">
      <xdr:nvSpPr>
        <xdr:cNvPr id="56" name="角丸四角形 55"/>
        <xdr:cNvSpPr/>
      </xdr:nvSpPr>
      <xdr:spPr>
        <a:xfrm>
          <a:off x="8459092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52883</xdr:colOff>
      <xdr:row>33</xdr:row>
      <xdr:rowOff>99580</xdr:rowOff>
    </xdr:to>
    <xdr:sp macro="" textlink="">
      <xdr:nvSpPr>
        <xdr:cNvPr id="57" name="角丸四角形 56"/>
        <xdr:cNvSpPr/>
      </xdr:nvSpPr>
      <xdr:spPr>
        <a:xfrm>
          <a:off x="761267" y="5871730"/>
          <a:ext cx="739416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117388</xdr:colOff>
      <xdr:row>31</xdr:row>
      <xdr:rowOff>99580</xdr:rowOff>
    </xdr:from>
    <xdr:to>
      <xdr:col>38</xdr:col>
      <xdr:colOff>131150</xdr:colOff>
      <xdr:row>33</xdr:row>
      <xdr:rowOff>99580</xdr:rowOff>
    </xdr:to>
    <xdr:sp macro="" textlink="">
      <xdr:nvSpPr>
        <xdr:cNvPr id="58" name="角丸四角形 57"/>
        <xdr:cNvSpPr/>
      </xdr:nvSpPr>
      <xdr:spPr>
        <a:xfrm>
          <a:off x="6270538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データ削除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46160</xdr:colOff>
      <xdr:row>33</xdr:row>
      <xdr:rowOff>99580</xdr:rowOff>
    </xdr:to>
    <xdr:sp macro="" textlink="">
      <xdr:nvSpPr>
        <xdr:cNvPr id="59" name="角丸四角形 58"/>
        <xdr:cNvSpPr/>
      </xdr:nvSpPr>
      <xdr:spPr>
        <a:xfrm>
          <a:off x="761267" y="587173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75394</xdr:colOff>
      <xdr:row>31</xdr:row>
      <xdr:rowOff>95251</xdr:rowOff>
    </xdr:from>
    <xdr:to>
      <xdr:col>21</xdr:col>
      <xdr:colOff>89156</xdr:colOff>
      <xdr:row>33</xdr:row>
      <xdr:rowOff>95251</xdr:rowOff>
    </xdr:to>
    <xdr:sp macro="" textlink="">
      <xdr:nvSpPr>
        <xdr:cNvPr id="60" name="角丸四角形 59"/>
        <xdr:cNvSpPr/>
      </xdr:nvSpPr>
      <xdr:spPr>
        <a:xfrm>
          <a:off x="3151969" y="5867401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21</xdr:col>
      <xdr:colOff>82755</xdr:colOff>
      <xdr:row>31</xdr:row>
      <xdr:rowOff>95250</xdr:rowOff>
    </xdr:from>
    <xdr:to>
      <xdr:col>25</xdr:col>
      <xdr:colOff>97382</xdr:colOff>
      <xdr:row>33</xdr:row>
      <xdr:rowOff>95250</xdr:rowOff>
    </xdr:to>
    <xdr:sp macro="" textlink="">
      <xdr:nvSpPr>
        <xdr:cNvPr id="61" name="角丸四角形 60"/>
        <xdr:cNvSpPr/>
      </xdr:nvSpPr>
      <xdr:spPr>
        <a:xfrm>
          <a:off x="3883230" y="5867400"/>
          <a:ext cx="738527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9</xdr:row>
      <xdr:rowOff>2</xdr:rowOff>
    </xdr:from>
    <xdr:ext cx="179613" cy="1905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158659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29</xdr:row>
      <xdr:rowOff>190499</xdr:rowOff>
    </xdr:from>
    <xdr:ext cx="179614" cy="190500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86800" y="558164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</xdr:row>
      <xdr:rowOff>190500</xdr:rowOff>
    </xdr:from>
    <xdr:to>
      <xdr:col>2</xdr:col>
      <xdr:colOff>0</xdr:colOff>
      <xdr:row>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0814" y="1585347"/>
          <a:ext cx="18081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771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58165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0</xdr:colOff>
      <xdr:row>28</xdr:row>
      <xdr:rowOff>190500</xdr:rowOff>
    </xdr:from>
    <xdr:ext cx="179614" cy="19050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862332" y="5396593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962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152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343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533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724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914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105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295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486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676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867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057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248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438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629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819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010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200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391150"/>
          <a:ext cx="180975" cy="1905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31</xdr:row>
      <xdr:rowOff>99580</xdr:rowOff>
    </xdr:from>
    <xdr:to>
      <xdr:col>4</xdr:col>
      <xdr:colOff>37367</xdr:colOff>
      <xdr:row>33</xdr:row>
      <xdr:rowOff>99580</xdr:rowOff>
    </xdr:to>
    <xdr:sp macro="" textlink="">
      <xdr:nvSpPr>
        <xdr:cNvPr id="28" name="角丸四角形 27"/>
        <xdr:cNvSpPr/>
      </xdr:nvSpPr>
      <xdr:spPr>
        <a:xfrm>
          <a:off x="28575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36707</xdr:colOff>
      <xdr:row>31</xdr:row>
      <xdr:rowOff>99580</xdr:rowOff>
    </xdr:from>
    <xdr:to>
      <xdr:col>12</xdr:col>
      <xdr:colOff>45499</xdr:colOff>
      <xdr:row>33</xdr:row>
      <xdr:rowOff>99580</xdr:rowOff>
    </xdr:to>
    <xdr:sp macro="" textlink="">
      <xdr:nvSpPr>
        <xdr:cNvPr id="29" name="角丸四角形 28"/>
        <xdr:cNvSpPr/>
      </xdr:nvSpPr>
      <xdr:spPr>
        <a:xfrm>
          <a:off x="1484507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45499</xdr:colOff>
      <xdr:row>31</xdr:row>
      <xdr:rowOff>99580</xdr:rowOff>
    </xdr:from>
    <xdr:to>
      <xdr:col>16</xdr:col>
      <xdr:colOff>54290</xdr:colOff>
      <xdr:row>33</xdr:row>
      <xdr:rowOff>99580</xdr:rowOff>
    </xdr:to>
    <xdr:sp macro="" textlink="">
      <xdr:nvSpPr>
        <xdr:cNvPr id="30" name="角丸四角形 29"/>
        <xdr:cNvSpPr/>
      </xdr:nvSpPr>
      <xdr:spPr>
        <a:xfrm>
          <a:off x="2217199" y="5871730"/>
          <a:ext cx="732691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75394</xdr:colOff>
      <xdr:row>31</xdr:row>
      <xdr:rowOff>99580</xdr:rowOff>
    </xdr:from>
    <xdr:to>
      <xdr:col>21</xdr:col>
      <xdr:colOff>84187</xdr:colOff>
      <xdr:row>33</xdr:row>
      <xdr:rowOff>99580</xdr:rowOff>
    </xdr:to>
    <xdr:sp macro="" textlink="">
      <xdr:nvSpPr>
        <xdr:cNvPr id="31" name="角丸四角形 30"/>
        <xdr:cNvSpPr/>
      </xdr:nvSpPr>
      <xdr:spPr>
        <a:xfrm>
          <a:off x="3151969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74734</xdr:colOff>
      <xdr:row>31</xdr:row>
      <xdr:rowOff>99580</xdr:rowOff>
    </xdr:from>
    <xdr:to>
      <xdr:col>25</xdr:col>
      <xdr:colOff>83526</xdr:colOff>
      <xdr:row>33</xdr:row>
      <xdr:rowOff>99580</xdr:rowOff>
    </xdr:to>
    <xdr:sp macro="" textlink="">
      <xdr:nvSpPr>
        <xdr:cNvPr id="32" name="角丸四角形 31"/>
        <xdr:cNvSpPr/>
      </xdr:nvSpPr>
      <xdr:spPr>
        <a:xfrm>
          <a:off x="3875209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83526</xdr:colOff>
      <xdr:row>31</xdr:row>
      <xdr:rowOff>99580</xdr:rowOff>
    </xdr:from>
    <xdr:to>
      <xdr:col>29</xdr:col>
      <xdr:colOff>92318</xdr:colOff>
      <xdr:row>33</xdr:row>
      <xdr:rowOff>99580</xdr:rowOff>
    </xdr:to>
    <xdr:sp macro="" textlink="">
      <xdr:nvSpPr>
        <xdr:cNvPr id="33" name="角丸四角形 32"/>
        <xdr:cNvSpPr/>
      </xdr:nvSpPr>
      <xdr:spPr>
        <a:xfrm>
          <a:off x="460790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92318</xdr:colOff>
      <xdr:row>31</xdr:row>
      <xdr:rowOff>99580</xdr:rowOff>
    </xdr:from>
    <xdr:to>
      <xdr:col>33</xdr:col>
      <xdr:colOff>101111</xdr:colOff>
      <xdr:row>33</xdr:row>
      <xdr:rowOff>99580</xdr:rowOff>
    </xdr:to>
    <xdr:sp macro="" textlink="">
      <xdr:nvSpPr>
        <xdr:cNvPr id="34" name="角丸四角形 33"/>
        <xdr:cNvSpPr/>
      </xdr:nvSpPr>
      <xdr:spPr>
        <a:xfrm>
          <a:off x="534059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112762</xdr:colOff>
      <xdr:row>31</xdr:row>
      <xdr:rowOff>99580</xdr:rowOff>
    </xdr:from>
    <xdr:to>
      <xdr:col>38</xdr:col>
      <xdr:colOff>121554</xdr:colOff>
      <xdr:row>33</xdr:row>
      <xdr:rowOff>99580</xdr:rowOff>
    </xdr:to>
    <xdr:sp macro="" textlink="">
      <xdr:nvSpPr>
        <xdr:cNvPr id="35" name="角丸四角形 34"/>
        <xdr:cNvSpPr/>
      </xdr:nvSpPr>
      <xdr:spPr>
        <a:xfrm>
          <a:off x="6265912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112101</xdr:colOff>
      <xdr:row>31</xdr:row>
      <xdr:rowOff>99580</xdr:rowOff>
    </xdr:from>
    <xdr:to>
      <xdr:col>42</xdr:col>
      <xdr:colOff>120893</xdr:colOff>
      <xdr:row>33</xdr:row>
      <xdr:rowOff>99580</xdr:rowOff>
    </xdr:to>
    <xdr:sp macro="" textlink="">
      <xdr:nvSpPr>
        <xdr:cNvPr id="36" name="角丸四角形 35"/>
        <xdr:cNvSpPr/>
      </xdr:nvSpPr>
      <xdr:spPr>
        <a:xfrm>
          <a:off x="698915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120893</xdr:colOff>
      <xdr:row>31</xdr:row>
      <xdr:rowOff>99580</xdr:rowOff>
    </xdr:from>
    <xdr:to>
      <xdr:col>46</xdr:col>
      <xdr:colOff>129686</xdr:colOff>
      <xdr:row>33</xdr:row>
      <xdr:rowOff>99580</xdr:rowOff>
    </xdr:to>
    <xdr:sp macro="" textlink="">
      <xdr:nvSpPr>
        <xdr:cNvPr id="37" name="角丸四角形 36"/>
        <xdr:cNvSpPr/>
      </xdr:nvSpPr>
      <xdr:spPr>
        <a:xfrm>
          <a:off x="772184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129686</xdr:colOff>
      <xdr:row>31</xdr:row>
      <xdr:rowOff>99580</xdr:rowOff>
    </xdr:from>
    <xdr:to>
      <xdr:col>50</xdr:col>
      <xdr:colOff>138478</xdr:colOff>
      <xdr:row>33</xdr:row>
      <xdr:rowOff>99580</xdr:rowOff>
    </xdr:to>
    <xdr:sp macro="" textlink="">
      <xdr:nvSpPr>
        <xdr:cNvPr id="38" name="角丸四角形 37"/>
        <xdr:cNvSpPr/>
      </xdr:nvSpPr>
      <xdr:spPr>
        <a:xfrm>
          <a:off x="8454536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134242</xdr:colOff>
      <xdr:row>31</xdr:row>
      <xdr:rowOff>99580</xdr:rowOff>
    </xdr:from>
    <xdr:to>
      <xdr:col>50</xdr:col>
      <xdr:colOff>148004</xdr:colOff>
      <xdr:row>33</xdr:row>
      <xdr:rowOff>99580</xdr:rowOff>
    </xdr:to>
    <xdr:sp macro="" textlink="">
      <xdr:nvSpPr>
        <xdr:cNvPr id="39" name="角丸四角形 38"/>
        <xdr:cNvSpPr/>
      </xdr:nvSpPr>
      <xdr:spPr>
        <a:xfrm>
          <a:off x="8459092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52883</xdr:colOff>
      <xdr:row>33</xdr:row>
      <xdr:rowOff>99580</xdr:rowOff>
    </xdr:to>
    <xdr:sp macro="" textlink="">
      <xdr:nvSpPr>
        <xdr:cNvPr id="40" name="角丸四角形 39"/>
        <xdr:cNvSpPr/>
      </xdr:nvSpPr>
      <xdr:spPr>
        <a:xfrm>
          <a:off x="761267" y="5871730"/>
          <a:ext cx="739416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117388</xdr:colOff>
      <xdr:row>31</xdr:row>
      <xdr:rowOff>99580</xdr:rowOff>
    </xdr:from>
    <xdr:to>
      <xdr:col>38</xdr:col>
      <xdr:colOff>131150</xdr:colOff>
      <xdr:row>33</xdr:row>
      <xdr:rowOff>99580</xdr:rowOff>
    </xdr:to>
    <xdr:sp macro="" textlink="">
      <xdr:nvSpPr>
        <xdr:cNvPr id="41" name="角丸四角形 40"/>
        <xdr:cNvSpPr/>
      </xdr:nvSpPr>
      <xdr:spPr>
        <a:xfrm>
          <a:off x="6270538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データ削除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46160</xdr:colOff>
      <xdr:row>33</xdr:row>
      <xdr:rowOff>99580</xdr:rowOff>
    </xdr:to>
    <xdr:sp macro="" textlink="">
      <xdr:nvSpPr>
        <xdr:cNvPr id="42" name="角丸四角形 41"/>
        <xdr:cNvSpPr/>
      </xdr:nvSpPr>
      <xdr:spPr>
        <a:xfrm>
          <a:off x="761267" y="587173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75394</xdr:colOff>
      <xdr:row>31</xdr:row>
      <xdr:rowOff>95251</xdr:rowOff>
    </xdr:from>
    <xdr:to>
      <xdr:col>21</xdr:col>
      <xdr:colOff>89156</xdr:colOff>
      <xdr:row>33</xdr:row>
      <xdr:rowOff>95251</xdr:rowOff>
    </xdr:to>
    <xdr:sp macro="" textlink="">
      <xdr:nvSpPr>
        <xdr:cNvPr id="43" name="角丸四角形 42"/>
        <xdr:cNvSpPr/>
      </xdr:nvSpPr>
      <xdr:spPr>
        <a:xfrm>
          <a:off x="3151969" y="5867401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21</xdr:col>
      <xdr:colOff>82755</xdr:colOff>
      <xdr:row>31</xdr:row>
      <xdr:rowOff>95250</xdr:rowOff>
    </xdr:from>
    <xdr:to>
      <xdr:col>25</xdr:col>
      <xdr:colOff>97382</xdr:colOff>
      <xdr:row>33</xdr:row>
      <xdr:rowOff>95250</xdr:rowOff>
    </xdr:to>
    <xdr:sp macro="" textlink="">
      <xdr:nvSpPr>
        <xdr:cNvPr id="44" name="角丸四角形 43"/>
        <xdr:cNvSpPr/>
      </xdr:nvSpPr>
      <xdr:spPr>
        <a:xfrm>
          <a:off x="3883230" y="5867400"/>
          <a:ext cx="738527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12</xdr:col>
      <xdr:colOff>4</xdr:colOff>
      <xdr:row>3</xdr:row>
      <xdr:rowOff>0</xdr:rowOff>
    </xdr:from>
    <xdr:ext cx="181839" cy="190500"/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986399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4</xdr:colOff>
      <xdr:row>3</xdr:row>
      <xdr:rowOff>0</xdr:rowOff>
    </xdr:from>
    <xdr:ext cx="181839" cy="190500"/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4339074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4</xdr:colOff>
      <xdr:row>3</xdr:row>
      <xdr:rowOff>0</xdr:rowOff>
    </xdr:from>
    <xdr:ext cx="181839" cy="190500"/>
    <xdr:pic>
      <xdr:nvPicPr>
        <xdr:cNvPr id="55" name="図 54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6691749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9</xdr:row>
      <xdr:rowOff>2</xdr:rowOff>
    </xdr:from>
    <xdr:ext cx="179613" cy="1905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158659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29</xdr:row>
      <xdr:rowOff>190499</xdr:rowOff>
    </xdr:from>
    <xdr:ext cx="179614" cy="190500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86800" y="558164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181207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1207" y="1575110"/>
          <a:ext cx="181208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771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58165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0</xdr:colOff>
      <xdr:row>28</xdr:row>
      <xdr:rowOff>190500</xdr:rowOff>
    </xdr:from>
    <xdr:ext cx="179614" cy="19050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862332" y="5396593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962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152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343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533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724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914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105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295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486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676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867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057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248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438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629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819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010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200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391150"/>
          <a:ext cx="180975" cy="1905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31</xdr:row>
      <xdr:rowOff>99580</xdr:rowOff>
    </xdr:from>
    <xdr:to>
      <xdr:col>4</xdr:col>
      <xdr:colOff>37367</xdr:colOff>
      <xdr:row>33</xdr:row>
      <xdr:rowOff>99580</xdr:rowOff>
    </xdr:to>
    <xdr:sp macro="" textlink="">
      <xdr:nvSpPr>
        <xdr:cNvPr id="27" name="角丸四角形 26"/>
        <xdr:cNvSpPr/>
      </xdr:nvSpPr>
      <xdr:spPr>
        <a:xfrm>
          <a:off x="28575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36707</xdr:colOff>
      <xdr:row>31</xdr:row>
      <xdr:rowOff>99580</xdr:rowOff>
    </xdr:from>
    <xdr:to>
      <xdr:col>12</xdr:col>
      <xdr:colOff>45499</xdr:colOff>
      <xdr:row>33</xdr:row>
      <xdr:rowOff>99580</xdr:rowOff>
    </xdr:to>
    <xdr:sp macro="" textlink="">
      <xdr:nvSpPr>
        <xdr:cNvPr id="28" name="角丸四角形 27"/>
        <xdr:cNvSpPr/>
      </xdr:nvSpPr>
      <xdr:spPr>
        <a:xfrm>
          <a:off x="1484507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45499</xdr:colOff>
      <xdr:row>31</xdr:row>
      <xdr:rowOff>99580</xdr:rowOff>
    </xdr:from>
    <xdr:to>
      <xdr:col>16</xdr:col>
      <xdr:colOff>54290</xdr:colOff>
      <xdr:row>33</xdr:row>
      <xdr:rowOff>99580</xdr:rowOff>
    </xdr:to>
    <xdr:sp macro="" textlink="">
      <xdr:nvSpPr>
        <xdr:cNvPr id="29" name="角丸四角形 28"/>
        <xdr:cNvSpPr/>
      </xdr:nvSpPr>
      <xdr:spPr>
        <a:xfrm>
          <a:off x="2217199" y="5871730"/>
          <a:ext cx="732691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75394</xdr:colOff>
      <xdr:row>31</xdr:row>
      <xdr:rowOff>99580</xdr:rowOff>
    </xdr:from>
    <xdr:to>
      <xdr:col>21</xdr:col>
      <xdr:colOff>84187</xdr:colOff>
      <xdr:row>33</xdr:row>
      <xdr:rowOff>99580</xdr:rowOff>
    </xdr:to>
    <xdr:sp macro="" textlink="">
      <xdr:nvSpPr>
        <xdr:cNvPr id="30" name="角丸四角形 29"/>
        <xdr:cNvSpPr/>
      </xdr:nvSpPr>
      <xdr:spPr>
        <a:xfrm>
          <a:off x="3151969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74734</xdr:colOff>
      <xdr:row>31</xdr:row>
      <xdr:rowOff>99580</xdr:rowOff>
    </xdr:from>
    <xdr:to>
      <xdr:col>25</xdr:col>
      <xdr:colOff>83526</xdr:colOff>
      <xdr:row>33</xdr:row>
      <xdr:rowOff>99580</xdr:rowOff>
    </xdr:to>
    <xdr:sp macro="" textlink="">
      <xdr:nvSpPr>
        <xdr:cNvPr id="31" name="角丸四角形 30"/>
        <xdr:cNvSpPr/>
      </xdr:nvSpPr>
      <xdr:spPr>
        <a:xfrm>
          <a:off x="3875209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83526</xdr:colOff>
      <xdr:row>31</xdr:row>
      <xdr:rowOff>99580</xdr:rowOff>
    </xdr:from>
    <xdr:to>
      <xdr:col>29</xdr:col>
      <xdr:colOff>92318</xdr:colOff>
      <xdr:row>33</xdr:row>
      <xdr:rowOff>99580</xdr:rowOff>
    </xdr:to>
    <xdr:sp macro="" textlink="">
      <xdr:nvSpPr>
        <xdr:cNvPr id="32" name="角丸四角形 31"/>
        <xdr:cNvSpPr/>
      </xdr:nvSpPr>
      <xdr:spPr>
        <a:xfrm>
          <a:off x="460790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92318</xdr:colOff>
      <xdr:row>31</xdr:row>
      <xdr:rowOff>99580</xdr:rowOff>
    </xdr:from>
    <xdr:to>
      <xdr:col>33</xdr:col>
      <xdr:colOff>101111</xdr:colOff>
      <xdr:row>33</xdr:row>
      <xdr:rowOff>99580</xdr:rowOff>
    </xdr:to>
    <xdr:sp macro="" textlink="">
      <xdr:nvSpPr>
        <xdr:cNvPr id="33" name="角丸四角形 32"/>
        <xdr:cNvSpPr/>
      </xdr:nvSpPr>
      <xdr:spPr>
        <a:xfrm>
          <a:off x="534059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112762</xdr:colOff>
      <xdr:row>31</xdr:row>
      <xdr:rowOff>99580</xdr:rowOff>
    </xdr:from>
    <xdr:to>
      <xdr:col>38</xdr:col>
      <xdr:colOff>121554</xdr:colOff>
      <xdr:row>33</xdr:row>
      <xdr:rowOff>99580</xdr:rowOff>
    </xdr:to>
    <xdr:sp macro="" textlink="">
      <xdr:nvSpPr>
        <xdr:cNvPr id="34" name="角丸四角形 33"/>
        <xdr:cNvSpPr/>
      </xdr:nvSpPr>
      <xdr:spPr>
        <a:xfrm>
          <a:off x="6265912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112101</xdr:colOff>
      <xdr:row>31</xdr:row>
      <xdr:rowOff>99580</xdr:rowOff>
    </xdr:from>
    <xdr:to>
      <xdr:col>42</xdr:col>
      <xdr:colOff>120893</xdr:colOff>
      <xdr:row>33</xdr:row>
      <xdr:rowOff>99580</xdr:rowOff>
    </xdr:to>
    <xdr:sp macro="" textlink="">
      <xdr:nvSpPr>
        <xdr:cNvPr id="35" name="角丸四角形 34"/>
        <xdr:cNvSpPr/>
      </xdr:nvSpPr>
      <xdr:spPr>
        <a:xfrm>
          <a:off x="698915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120893</xdr:colOff>
      <xdr:row>31</xdr:row>
      <xdr:rowOff>99580</xdr:rowOff>
    </xdr:from>
    <xdr:to>
      <xdr:col>46</xdr:col>
      <xdr:colOff>129686</xdr:colOff>
      <xdr:row>33</xdr:row>
      <xdr:rowOff>99580</xdr:rowOff>
    </xdr:to>
    <xdr:sp macro="" textlink="">
      <xdr:nvSpPr>
        <xdr:cNvPr id="36" name="角丸四角形 35"/>
        <xdr:cNvSpPr/>
      </xdr:nvSpPr>
      <xdr:spPr>
        <a:xfrm>
          <a:off x="772184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129686</xdr:colOff>
      <xdr:row>31</xdr:row>
      <xdr:rowOff>99580</xdr:rowOff>
    </xdr:from>
    <xdr:to>
      <xdr:col>50</xdr:col>
      <xdr:colOff>138478</xdr:colOff>
      <xdr:row>33</xdr:row>
      <xdr:rowOff>99580</xdr:rowOff>
    </xdr:to>
    <xdr:sp macro="" textlink="">
      <xdr:nvSpPr>
        <xdr:cNvPr id="37" name="角丸四角形 36"/>
        <xdr:cNvSpPr/>
      </xdr:nvSpPr>
      <xdr:spPr>
        <a:xfrm>
          <a:off x="8454536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134242</xdr:colOff>
      <xdr:row>31</xdr:row>
      <xdr:rowOff>99580</xdr:rowOff>
    </xdr:from>
    <xdr:to>
      <xdr:col>50</xdr:col>
      <xdr:colOff>148004</xdr:colOff>
      <xdr:row>33</xdr:row>
      <xdr:rowOff>99580</xdr:rowOff>
    </xdr:to>
    <xdr:sp macro="" textlink="">
      <xdr:nvSpPr>
        <xdr:cNvPr id="38" name="角丸四角形 37"/>
        <xdr:cNvSpPr/>
      </xdr:nvSpPr>
      <xdr:spPr>
        <a:xfrm>
          <a:off x="8459092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52883</xdr:colOff>
      <xdr:row>33</xdr:row>
      <xdr:rowOff>99580</xdr:rowOff>
    </xdr:to>
    <xdr:sp macro="" textlink="">
      <xdr:nvSpPr>
        <xdr:cNvPr id="39" name="角丸四角形 38"/>
        <xdr:cNvSpPr/>
      </xdr:nvSpPr>
      <xdr:spPr>
        <a:xfrm>
          <a:off x="761267" y="5871730"/>
          <a:ext cx="739416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117388</xdr:colOff>
      <xdr:row>31</xdr:row>
      <xdr:rowOff>99580</xdr:rowOff>
    </xdr:from>
    <xdr:to>
      <xdr:col>38</xdr:col>
      <xdr:colOff>131150</xdr:colOff>
      <xdr:row>33</xdr:row>
      <xdr:rowOff>99580</xdr:rowOff>
    </xdr:to>
    <xdr:sp macro="" textlink="">
      <xdr:nvSpPr>
        <xdr:cNvPr id="40" name="角丸四角形 39"/>
        <xdr:cNvSpPr/>
      </xdr:nvSpPr>
      <xdr:spPr>
        <a:xfrm>
          <a:off x="6270538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データ削除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46160</xdr:colOff>
      <xdr:row>33</xdr:row>
      <xdr:rowOff>99580</xdr:rowOff>
    </xdr:to>
    <xdr:sp macro="" textlink="">
      <xdr:nvSpPr>
        <xdr:cNvPr id="41" name="角丸四角形 40"/>
        <xdr:cNvSpPr/>
      </xdr:nvSpPr>
      <xdr:spPr>
        <a:xfrm>
          <a:off x="761267" y="587173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75394</xdr:colOff>
      <xdr:row>31</xdr:row>
      <xdr:rowOff>95251</xdr:rowOff>
    </xdr:from>
    <xdr:to>
      <xdr:col>21</xdr:col>
      <xdr:colOff>89156</xdr:colOff>
      <xdr:row>33</xdr:row>
      <xdr:rowOff>95251</xdr:rowOff>
    </xdr:to>
    <xdr:sp macro="" textlink="">
      <xdr:nvSpPr>
        <xdr:cNvPr id="42" name="角丸四角形 41"/>
        <xdr:cNvSpPr/>
      </xdr:nvSpPr>
      <xdr:spPr>
        <a:xfrm>
          <a:off x="3151969" y="5867401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21</xdr:col>
      <xdr:colOff>82755</xdr:colOff>
      <xdr:row>31</xdr:row>
      <xdr:rowOff>95250</xdr:rowOff>
    </xdr:from>
    <xdr:to>
      <xdr:col>25</xdr:col>
      <xdr:colOff>97382</xdr:colOff>
      <xdr:row>33</xdr:row>
      <xdr:rowOff>95250</xdr:rowOff>
    </xdr:to>
    <xdr:sp macro="" textlink="">
      <xdr:nvSpPr>
        <xdr:cNvPr id="43" name="角丸四角形 42"/>
        <xdr:cNvSpPr/>
      </xdr:nvSpPr>
      <xdr:spPr>
        <a:xfrm>
          <a:off x="3883230" y="5867400"/>
          <a:ext cx="738527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28</xdr:col>
      <xdr:colOff>4</xdr:colOff>
      <xdr:row>3</xdr:row>
      <xdr:rowOff>0</xdr:rowOff>
    </xdr:from>
    <xdr:ext cx="181839" cy="190500"/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986399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4</xdr:colOff>
      <xdr:row>3</xdr:row>
      <xdr:rowOff>0</xdr:rowOff>
    </xdr:from>
    <xdr:ext cx="181839" cy="190500"/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1940024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9</xdr:row>
      <xdr:rowOff>2</xdr:rowOff>
    </xdr:from>
    <xdr:ext cx="179613" cy="1905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158659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29</xdr:row>
      <xdr:rowOff>190499</xdr:rowOff>
    </xdr:from>
    <xdr:ext cx="179614" cy="190500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86800" y="558164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181207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1207" y="1581150"/>
          <a:ext cx="18074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771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58165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0</xdr:colOff>
      <xdr:row>28</xdr:row>
      <xdr:rowOff>190500</xdr:rowOff>
    </xdr:from>
    <xdr:ext cx="179614" cy="19050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862332" y="5396593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962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152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343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533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724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914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105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295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486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676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867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057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248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438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629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819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010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200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391150"/>
          <a:ext cx="180975" cy="1905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31</xdr:row>
      <xdr:rowOff>99580</xdr:rowOff>
    </xdr:from>
    <xdr:to>
      <xdr:col>4</xdr:col>
      <xdr:colOff>37367</xdr:colOff>
      <xdr:row>33</xdr:row>
      <xdr:rowOff>99580</xdr:rowOff>
    </xdr:to>
    <xdr:sp macro="" textlink="">
      <xdr:nvSpPr>
        <xdr:cNvPr id="27" name="角丸四角形 26"/>
        <xdr:cNvSpPr/>
      </xdr:nvSpPr>
      <xdr:spPr>
        <a:xfrm>
          <a:off x="28575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36707</xdr:colOff>
      <xdr:row>31</xdr:row>
      <xdr:rowOff>99580</xdr:rowOff>
    </xdr:from>
    <xdr:to>
      <xdr:col>12</xdr:col>
      <xdr:colOff>45499</xdr:colOff>
      <xdr:row>33</xdr:row>
      <xdr:rowOff>99580</xdr:rowOff>
    </xdr:to>
    <xdr:sp macro="" textlink="">
      <xdr:nvSpPr>
        <xdr:cNvPr id="28" name="角丸四角形 27"/>
        <xdr:cNvSpPr/>
      </xdr:nvSpPr>
      <xdr:spPr>
        <a:xfrm>
          <a:off x="1484507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45499</xdr:colOff>
      <xdr:row>31</xdr:row>
      <xdr:rowOff>99580</xdr:rowOff>
    </xdr:from>
    <xdr:to>
      <xdr:col>16</xdr:col>
      <xdr:colOff>54290</xdr:colOff>
      <xdr:row>33</xdr:row>
      <xdr:rowOff>99580</xdr:rowOff>
    </xdr:to>
    <xdr:sp macro="" textlink="">
      <xdr:nvSpPr>
        <xdr:cNvPr id="29" name="角丸四角形 28"/>
        <xdr:cNvSpPr/>
      </xdr:nvSpPr>
      <xdr:spPr>
        <a:xfrm>
          <a:off x="2217199" y="5871730"/>
          <a:ext cx="732691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75394</xdr:colOff>
      <xdr:row>31</xdr:row>
      <xdr:rowOff>99580</xdr:rowOff>
    </xdr:from>
    <xdr:to>
      <xdr:col>21</xdr:col>
      <xdr:colOff>84187</xdr:colOff>
      <xdr:row>33</xdr:row>
      <xdr:rowOff>99580</xdr:rowOff>
    </xdr:to>
    <xdr:sp macro="" textlink="">
      <xdr:nvSpPr>
        <xdr:cNvPr id="30" name="角丸四角形 29"/>
        <xdr:cNvSpPr/>
      </xdr:nvSpPr>
      <xdr:spPr>
        <a:xfrm>
          <a:off x="3151969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74734</xdr:colOff>
      <xdr:row>31</xdr:row>
      <xdr:rowOff>99580</xdr:rowOff>
    </xdr:from>
    <xdr:to>
      <xdr:col>25</xdr:col>
      <xdr:colOff>83526</xdr:colOff>
      <xdr:row>33</xdr:row>
      <xdr:rowOff>99580</xdr:rowOff>
    </xdr:to>
    <xdr:sp macro="" textlink="">
      <xdr:nvSpPr>
        <xdr:cNvPr id="31" name="角丸四角形 30"/>
        <xdr:cNvSpPr/>
      </xdr:nvSpPr>
      <xdr:spPr>
        <a:xfrm>
          <a:off x="3875209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83526</xdr:colOff>
      <xdr:row>31</xdr:row>
      <xdr:rowOff>99580</xdr:rowOff>
    </xdr:from>
    <xdr:to>
      <xdr:col>29</xdr:col>
      <xdr:colOff>92318</xdr:colOff>
      <xdr:row>33</xdr:row>
      <xdr:rowOff>99580</xdr:rowOff>
    </xdr:to>
    <xdr:sp macro="" textlink="">
      <xdr:nvSpPr>
        <xdr:cNvPr id="32" name="角丸四角形 31"/>
        <xdr:cNvSpPr/>
      </xdr:nvSpPr>
      <xdr:spPr>
        <a:xfrm>
          <a:off x="460790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92318</xdr:colOff>
      <xdr:row>31</xdr:row>
      <xdr:rowOff>99580</xdr:rowOff>
    </xdr:from>
    <xdr:to>
      <xdr:col>33</xdr:col>
      <xdr:colOff>101111</xdr:colOff>
      <xdr:row>33</xdr:row>
      <xdr:rowOff>99580</xdr:rowOff>
    </xdr:to>
    <xdr:sp macro="" textlink="">
      <xdr:nvSpPr>
        <xdr:cNvPr id="33" name="角丸四角形 32"/>
        <xdr:cNvSpPr/>
      </xdr:nvSpPr>
      <xdr:spPr>
        <a:xfrm>
          <a:off x="534059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112762</xdr:colOff>
      <xdr:row>31</xdr:row>
      <xdr:rowOff>99580</xdr:rowOff>
    </xdr:from>
    <xdr:to>
      <xdr:col>38</xdr:col>
      <xdr:colOff>121554</xdr:colOff>
      <xdr:row>33</xdr:row>
      <xdr:rowOff>99580</xdr:rowOff>
    </xdr:to>
    <xdr:sp macro="" textlink="">
      <xdr:nvSpPr>
        <xdr:cNvPr id="34" name="角丸四角形 33"/>
        <xdr:cNvSpPr/>
      </xdr:nvSpPr>
      <xdr:spPr>
        <a:xfrm>
          <a:off x="6265912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112101</xdr:colOff>
      <xdr:row>31</xdr:row>
      <xdr:rowOff>99580</xdr:rowOff>
    </xdr:from>
    <xdr:to>
      <xdr:col>42</xdr:col>
      <xdr:colOff>120893</xdr:colOff>
      <xdr:row>33</xdr:row>
      <xdr:rowOff>99580</xdr:rowOff>
    </xdr:to>
    <xdr:sp macro="" textlink="">
      <xdr:nvSpPr>
        <xdr:cNvPr id="35" name="角丸四角形 34"/>
        <xdr:cNvSpPr/>
      </xdr:nvSpPr>
      <xdr:spPr>
        <a:xfrm>
          <a:off x="698915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120893</xdr:colOff>
      <xdr:row>31</xdr:row>
      <xdr:rowOff>99580</xdr:rowOff>
    </xdr:from>
    <xdr:to>
      <xdr:col>46</xdr:col>
      <xdr:colOff>129686</xdr:colOff>
      <xdr:row>33</xdr:row>
      <xdr:rowOff>99580</xdr:rowOff>
    </xdr:to>
    <xdr:sp macro="" textlink="">
      <xdr:nvSpPr>
        <xdr:cNvPr id="36" name="角丸四角形 35"/>
        <xdr:cNvSpPr/>
      </xdr:nvSpPr>
      <xdr:spPr>
        <a:xfrm>
          <a:off x="772184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129686</xdr:colOff>
      <xdr:row>31</xdr:row>
      <xdr:rowOff>99580</xdr:rowOff>
    </xdr:from>
    <xdr:to>
      <xdr:col>50</xdr:col>
      <xdr:colOff>138478</xdr:colOff>
      <xdr:row>33</xdr:row>
      <xdr:rowOff>99580</xdr:rowOff>
    </xdr:to>
    <xdr:sp macro="" textlink="">
      <xdr:nvSpPr>
        <xdr:cNvPr id="37" name="角丸四角形 36"/>
        <xdr:cNvSpPr/>
      </xdr:nvSpPr>
      <xdr:spPr>
        <a:xfrm>
          <a:off x="8454536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134242</xdr:colOff>
      <xdr:row>31</xdr:row>
      <xdr:rowOff>99580</xdr:rowOff>
    </xdr:from>
    <xdr:to>
      <xdr:col>50</xdr:col>
      <xdr:colOff>148004</xdr:colOff>
      <xdr:row>33</xdr:row>
      <xdr:rowOff>99580</xdr:rowOff>
    </xdr:to>
    <xdr:sp macro="" textlink="">
      <xdr:nvSpPr>
        <xdr:cNvPr id="38" name="角丸四角形 37"/>
        <xdr:cNvSpPr/>
      </xdr:nvSpPr>
      <xdr:spPr>
        <a:xfrm>
          <a:off x="8459092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52883</xdr:colOff>
      <xdr:row>33</xdr:row>
      <xdr:rowOff>99580</xdr:rowOff>
    </xdr:to>
    <xdr:sp macro="" textlink="">
      <xdr:nvSpPr>
        <xdr:cNvPr id="39" name="角丸四角形 38"/>
        <xdr:cNvSpPr/>
      </xdr:nvSpPr>
      <xdr:spPr>
        <a:xfrm>
          <a:off x="761267" y="5871730"/>
          <a:ext cx="739416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117388</xdr:colOff>
      <xdr:row>31</xdr:row>
      <xdr:rowOff>99580</xdr:rowOff>
    </xdr:from>
    <xdr:to>
      <xdr:col>38</xdr:col>
      <xdr:colOff>131150</xdr:colOff>
      <xdr:row>33</xdr:row>
      <xdr:rowOff>99580</xdr:rowOff>
    </xdr:to>
    <xdr:sp macro="" textlink="">
      <xdr:nvSpPr>
        <xdr:cNvPr id="40" name="角丸四角形 39"/>
        <xdr:cNvSpPr/>
      </xdr:nvSpPr>
      <xdr:spPr>
        <a:xfrm>
          <a:off x="6270538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データ削除</a:t>
          </a:r>
        </a:p>
      </xdr:txBody>
    </xdr:sp>
    <xdr:clientData/>
  </xdr:twoCellAnchor>
  <xdr:twoCellAnchor>
    <xdr:from>
      <xdr:col>4</xdr:col>
      <xdr:colOff>37367</xdr:colOff>
      <xdr:row>31</xdr:row>
      <xdr:rowOff>99580</xdr:rowOff>
    </xdr:from>
    <xdr:to>
      <xdr:col>8</xdr:col>
      <xdr:colOff>46160</xdr:colOff>
      <xdr:row>33</xdr:row>
      <xdr:rowOff>99580</xdr:rowOff>
    </xdr:to>
    <xdr:sp macro="" textlink="">
      <xdr:nvSpPr>
        <xdr:cNvPr id="41" name="角丸四角形 40"/>
        <xdr:cNvSpPr/>
      </xdr:nvSpPr>
      <xdr:spPr>
        <a:xfrm>
          <a:off x="761267" y="587173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75394</xdr:colOff>
      <xdr:row>31</xdr:row>
      <xdr:rowOff>95251</xdr:rowOff>
    </xdr:from>
    <xdr:to>
      <xdr:col>21</xdr:col>
      <xdr:colOff>89156</xdr:colOff>
      <xdr:row>33</xdr:row>
      <xdr:rowOff>95251</xdr:rowOff>
    </xdr:to>
    <xdr:sp macro="" textlink="">
      <xdr:nvSpPr>
        <xdr:cNvPr id="42" name="角丸四角形 41"/>
        <xdr:cNvSpPr/>
      </xdr:nvSpPr>
      <xdr:spPr>
        <a:xfrm>
          <a:off x="3151969" y="5867401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21</xdr:col>
      <xdr:colOff>82755</xdr:colOff>
      <xdr:row>31</xdr:row>
      <xdr:rowOff>95250</xdr:rowOff>
    </xdr:from>
    <xdr:to>
      <xdr:col>25</xdr:col>
      <xdr:colOff>97382</xdr:colOff>
      <xdr:row>33</xdr:row>
      <xdr:rowOff>95250</xdr:rowOff>
    </xdr:to>
    <xdr:sp macro="" textlink="">
      <xdr:nvSpPr>
        <xdr:cNvPr id="43" name="角丸四角形 42"/>
        <xdr:cNvSpPr/>
      </xdr:nvSpPr>
      <xdr:spPr>
        <a:xfrm>
          <a:off x="3883230" y="5867400"/>
          <a:ext cx="738527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9</xdr:col>
      <xdr:colOff>4</xdr:colOff>
      <xdr:row>3</xdr:row>
      <xdr:rowOff>0</xdr:rowOff>
    </xdr:from>
    <xdr:ext cx="181839" cy="190500"/>
    <xdr:pic>
      <xdr:nvPicPr>
        <xdr:cNvPr id="46" name="図 4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2891274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4</xdr:colOff>
      <xdr:row>3</xdr:row>
      <xdr:rowOff>0</xdr:rowOff>
    </xdr:from>
    <xdr:ext cx="181839" cy="190500"/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624449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</xdr:colOff>
      <xdr:row>6</xdr:row>
      <xdr:rowOff>0</xdr:rowOff>
    </xdr:from>
    <xdr:ext cx="181839" cy="190500"/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638737" y="655205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12</xdr:row>
      <xdr:rowOff>2</xdr:rowOff>
    </xdr:from>
    <xdr:ext cx="179613" cy="1905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158659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31</xdr:row>
      <xdr:rowOff>190499</xdr:rowOff>
    </xdr:from>
    <xdr:ext cx="179614" cy="190500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728364" y="5593772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181207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1207" y="1581150"/>
          <a:ext cx="18074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2</xdr:col>
      <xdr:colOff>1</xdr:colOff>
      <xdr:row>33</xdr:row>
      <xdr:rowOff>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58165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2227</xdr:colOff>
      <xdr:row>31</xdr:row>
      <xdr:rowOff>0</xdr:rowOff>
    </xdr:from>
    <xdr:ext cx="179614" cy="190500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906989" y="5408716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1962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533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1051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676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43865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010150"/>
          <a:ext cx="180975" cy="1905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33</xdr:row>
      <xdr:rowOff>99580</xdr:rowOff>
    </xdr:from>
    <xdr:to>
      <xdr:col>4</xdr:col>
      <xdr:colOff>37367</xdr:colOff>
      <xdr:row>35</xdr:row>
      <xdr:rowOff>99580</xdr:rowOff>
    </xdr:to>
    <xdr:sp macro="" textlink="">
      <xdr:nvSpPr>
        <xdr:cNvPr id="27" name="角丸四角形 26"/>
        <xdr:cNvSpPr/>
      </xdr:nvSpPr>
      <xdr:spPr>
        <a:xfrm>
          <a:off x="28575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36707</xdr:colOff>
      <xdr:row>33</xdr:row>
      <xdr:rowOff>99580</xdr:rowOff>
    </xdr:from>
    <xdr:to>
      <xdr:col>12</xdr:col>
      <xdr:colOff>45499</xdr:colOff>
      <xdr:row>35</xdr:row>
      <xdr:rowOff>99580</xdr:rowOff>
    </xdr:to>
    <xdr:sp macro="" textlink="">
      <xdr:nvSpPr>
        <xdr:cNvPr id="28" name="角丸四角形 27"/>
        <xdr:cNvSpPr/>
      </xdr:nvSpPr>
      <xdr:spPr>
        <a:xfrm>
          <a:off x="1484507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45499</xdr:colOff>
      <xdr:row>33</xdr:row>
      <xdr:rowOff>99580</xdr:rowOff>
    </xdr:from>
    <xdr:to>
      <xdr:col>16</xdr:col>
      <xdr:colOff>54290</xdr:colOff>
      <xdr:row>35</xdr:row>
      <xdr:rowOff>99580</xdr:rowOff>
    </xdr:to>
    <xdr:sp macro="" textlink="">
      <xdr:nvSpPr>
        <xdr:cNvPr id="29" name="角丸四角形 28"/>
        <xdr:cNvSpPr/>
      </xdr:nvSpPr>
      <xdr:spPr>
        <a:xfrm>
          <a:off x="2217199" y="5871730"/>
          <a:ext cx="732691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75394</xdr:colOff>
      <xdr:row>33</xdr:row>
      <xdr:rowOff>99580</xdr:rowOff>
    </xdr:from>
    <xdr:to>
      <xdr:col>21</xdr:col>
      <xdr:colOff>84187</xdr:colOff>
      <xdr:row>35</xdr:row>
      <xdr:rowOff>99580</xdr:rowOff>
    </xdr:to>
    <xdr:sp macro="" textlink="">
      <xdr:nvSpPr>
        <xdr:cNvPr id="30" name="角丸四角形 29"/>
        <xdr:cNvSpPr/>
      </xdr:nvSpPr>
      <xdr:spPr>
        <a:xfrm>
          <a:off x="3151969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74734</xdr:colOff>
      <xdr:row>33</xdr:row>
      <xdr:rowOff>99580</xdr:rowOff>
    </xdr:from>
    <xdr:to>
      <xdr:col>25</xdr:col>
      <xdr:colOff>83526</xdr:colOff>
      <xdr:row>35</xdr:row>
      <xdr:rowOff>99580</xdr:rowOff>
    </xdr:to>
    <xdr:sp macro="" textlink="">
      <xdr:nvSpPr>
        <xdr:cNvPr id="31" name="角丸四角形 30"/>
        <xdr:cNvSpPr/>
      </xdr:nvSpPr>
      <xdr:spPr>
        <a:xfrm>
          <a:off x="3875209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83526</xdr:colOff>
      <xdr:row>33</xdr:row>
      <xdr:rowOff>99580</xdr:rowOff>
    </xdr:from>
    <xdr:to>
      <xdr:col>29</xdr:col>
      <xdr:colOff>92318</xdr:colOff>
      <xdr:row>35</xdr:row>
      <xdr:rowOff>99580</xdr:rowOff>
    </xdr:to>
    <xdr:sp macro="" textlink="">
      <xdr:nvSpPr>
        <xdr:cNvPr id="32" name="角丸四角形 31"/>
        <xdr:cNvSpPr/>
      </xdr:nvSpPr>
      <xdr:spPr>
        <a:xfrm>
          <a:off x="460790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92318</xdr:colOff>
      <xdr:row>33</xdr:row>
      <xdr:rowOff>99580</xdr:rowOff>
    </xdr:from>
    <xdr:to>
      <xdr:col>33</xdr:col>
      <xdr:colOff>101111</xdr:colOff>
      <xdr:row>35</xdr:row>
      <xdr:rowOff>99580</xdr:rowOff>
    </xdr:to>
    <xdr:sp macro="" textlink="">
      <xdr:nvSpPr>
        <xdr:cNvPr id="33" name="角丸四角形 32"/>
        <xdr:cNvSpPr/>
      </xdr:nvSpPr>
      <xdr:spPr>
        <a:xfrm>
          <a:off x="534059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112762</xdr:colOff>
      <xdr:row>33</xdr:row>
      <xdr:rowOff>99580</xdr:rowOff>
    </xdr:from>
    <xdr:to>
      <xdr:col>38</xdr:col>
      <xdr:colOff>121554</xdr:colOff>
      <xdr:row>35</xdr:row>
      <xdr:rowOff>99580</xdr:rowOff>
    </xdr:to>
    <xdr:sp macro="" textlink="">
      <xdr:nvSpPr>
        <xdr:cNvPr id="34" name="角丸四角形 33"/>
        <xdr:cNvSpPr/>
      </xdr:nvSpPr>
      <xdr:spPr>
        <a:xfrm>
          <a:off x="6265912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112101</xdr:colOff>
      <xdr:row>33</xdr:row>
      <xdr:rowOff>99580</xdr:rowOff>
    </xdr:from>
    <xdr:to>
      <xdr:col>42</xdr:col>
      <xdr:colOff>120893</xdr:colOff>
      <xdr:row>35</xdr:row>
      <xdr:rowOff>99580</xdr:rowOff>
    </xdr:to>
    <xdr:sp macro="" textlink="">
      <xdr:nvSpPr>
        <xdr:cNvPr id="35" name="角丸四角形 34"/>
        <xdr:cNvSpPr/>
      </xdr:nvSpPr>
      <xdr:spPr>
        <a:xfrm>
          <a:off x="6989151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120893</xdr:colOff>
      <xdr:row>33</xdr:row>
      <xdr:rowOff>99580</xdr:rowOff>
    </xdr:from>
    <xdr:to>
      <xdr:col>46</xdr:col>
      <xdr:colOff>129686</xdr:colOff>
      <xdr:row>35</xdr:row>
      <xdr:rowOff>99580</xdr:rowOff>
    </xdr:to>
    <xdr:sp macro="" textlink="">
      <xdr:nvSpPr>
        <xdr:cNvPr id="36" name="角丸四角形 35"/>
        <xdr:cNvSpPr/>
      </xdr:nvSpPr>
      <xdr:spPr>
        <a:xfrm>
          <a:off x="7721843" y="58717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129686</xdr:colOff>
      <xdr:row>33</xdr:row>
      <xdr:rowOff>99580</xdr:rowOff>
    </xdr:from>
    <xdr:to>
      <xdr:col>50</xdr:col>
      <xdr:colOff>138478</xdr:colOff>
      <xdr:row>35</xdr:row>
      <xdr:rowOff>99580</xdr:rowOff>
    </xdr:to>
    <xdr:sp macro="" textlink="">
      <xdr:nvSpPr>
        <xdr:cNvPr id="37" name="角丸四角形 36"/>
        <xdr:cNvSpPr/>
      </xdr:nvSpPr>
      <xdr:spPr>
        <a:xfrm>
          <a:off x="8454536" y="58717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134242</xdr:colOff>
      <xdr:row>33</xdr:row>
      <xdr:rowOff>99580</xdr:rowOff>
    </xdr:from>
    <xdr:to>
      <xdr:col>50</xdr:col>
      <xdr:colOff>148004</xdr:colOff>
      <xdr:row>35</xdr:row>
      <xdr:rowOff>99580</xdr:rowOff>
    </xdr:to>
    <xdr:sp macro="" textlink="">
      <xdr:nvSpPr>
        <xdr:cNvPr id="38" name="角丸四角形 37"/>
        <xdr:cNvSpPr/>
      </xdr:nvSpPr>
      <xdr:spPr>
        <a:xfrm>
          <a:off x="8459092" y="58717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37367</xdr:colOff>
      <xdr:row>33</xdr:row>
      <xdr:rowOff>99580</xdr:rowOff>
    </xdr:from>
    <xdr:to>
      <xdr:col>8</xdr:col>
      <xdr:colOff>52883</xdr:colOff>
      <xdr:row>35</xdr:row>
      <xdr:rowOff>99580</xdr:rowOff>
    </xdr:to>
    <xdr:sp macro="" textlink="">
      <xdr:nvSpPr>
        <xdr:cNvPr id="39" name="角丸四角形 38"/>
        <xdr:cNvSpPr/>
      </xdr:nvSpPr>
      <xdr:spPr>
        <a:xfrm>
          <a:off x="761267" y="5871730"/>
          <a:ext cx="739416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37367</xdr:colOff>
      <xdr:row>33</xdr:row>
      <xdr:rowOff>99580</xdr:rowOff>
    </xdr:from>
    <xdr:to>
      <xdr:col>8</xdr:col>
      <xdr:colOff>46160</xdr:colOff>
      <xdr:row>35</xdr:row>
      <xdr:rowOff>99580</xdr:rowOff>
    </xdr:to>
    <xdr:sp macro="" textlink="">
      <xdr:nvSpPr>
        <xdr:cNvPr id="41" name="角丸四角形 40"/>
        <xdr:cNvSpPr/>
      </xdr:nvSpPr>
      <xdr:spPr>
        <a:xfrm>
          <a:off x="761267" y="587173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75394</xdr:colOff>
      <xdr:row>33</xdr:row>
      <xdr:rowOff>95251</xdr:rowOff>
    </xdr:from>
    <xdr:to>
      <xdr:col>21</xdr:col>
      <xdr:colOff>89156</xdr:colOff>
      <xdr:row>35</xdr:row>
      <xdr:rowOff>95251</xdr:rowOff>
    </xdr:to>
    <xdr:sp macro="" textlink="">
      <xdr:nvSpPr>
        <xdr:cNvPr id="42" name="角丸四角形 41"/>
        <xdr:cNvSpPr/>
      </xdr:nvSpPr>
      <xdr:spPr>
        <a:xfrm>
          <a:off x="3151969" y="5867401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21</xdr:col>
      <xdr:colOff>82755</xdr:colOff>
      <xdr:row>33</xdr:row>
      <xdr:rowOff>95250</xdr:rowOff>
    </xdr:from>
    <xdr:to>
      <xdr:col>25</xdr:col>
      <xdr:colOff>97382</xdr:colOff>
      <xdr:row>35</xdr:row>
      <xdr:rowOff>95250</xdr:rowOff>
    </xdr:to>
    <xdr:sp macro="" textlink="">
      <xdr:nvSpPr>
        <xdr:cNvPr id="43" name="角丸四角形 42"/>
        <xdr:cNvSpPr/>
      </xdr:nvSpPr>
      <xdr:spPr>
        <a:xfrm>
          <a:off x="3883230" y="5867400"/>
          <a:ext cx="738527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10</xdr:col>
      <xdr:colOff>4</xdr:colOff>
      <xdr:row>6</xdr:row>
      <xdr:rowOff>0</xdr:rowOff>
    </xdr:from>
    <xdr:ext cx="181839" cy="190500"/>
    <xdr:pic>
      <xdr:nvPicPr>
        <xdr:cNvPr id="46" name="図 4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05424" y="652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180110</xdr:colOff>
      <xdr:row>5</xdr:row>
      <xdr:rowOff>0</xdr:rowOff>
    </xdr:from>
    <xdr:ext cx="181839" cy="190500"/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4700155" y="928255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6</xdr:row>
      <xdr:rowOff>0</xdr:rowOff>
    </xdr:from>
    <xdr:ext cx="181839" cy="190500"/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814329" y="102610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</xdr:colOff>
      <xdr:row>4</xdr:row>
      <xdr:rowOff>85723</xdr:rowOff>
    </xdr:from>
    <xdr:ext cx="180974" cy="190499"/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81089" y="823911"/>
          <a:ext cx="19049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1</xdr:rowOff>
    </xdr:from>
    <xdr:ext cx="181839" cy="190500"/>
    <xdr:pic>
      <xdr:nvPicPr>
        <xdr:cNvPr id="55" name="図 54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81520" y="1499756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</xdr:colOff>
      <xdr:row>9</xdr:row>
      <xdr:rowOff>0</xdr:rowOff>
    </xdr:from>
    <xdr:ext cx="181839" cy="190500"/>
    <xdr:pic>
      <xdr:nvPicPr>
        <xdr:cNvPr id="56" name="図 5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2891274" y="928255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1</xdr:rowOff>
    </xdr:from>
    <xdr:ext cx="181839" cy="190500"/>
    <xdr:pic>
      <xdr:nvPicPr>
        <xdr:cNvPr id="57" name="図 5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81520" y="928256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180111</xdr:colOff>
      <xdr:row>9</xdr:row>
      <xdr:rowOff>1</xdr:rowOff>
    </xdr:from>
    <xdr:ext cx="181839" cy="190500"/>
    <xdr:pic>
      <xdr:nvPicPr>
        <xdr:cNvPr id="58" name="図 57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6328931" y="928256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0</xdr:colOff>
      <xdr:row>46</xdr:row>
      <xdr:rowOff>2</xdr:rowOff>
    </xdr:from>
    <xdr:ext cx="179613" cy="190500"/>
    <xdr:pic>
      <xdr:nvPicPr>
        <xdr:cNvPr id="64" name="図 63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173899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0</xdr:colOff>
      <xdr:row>65</xdr:row>
      <xdr:rowOff>190499</xdr:rowOff>
    </xdr:from>
    <xdr:ext cx="179614" cy="190500"/>
    <xdr:pic>
      <xdr:nvPicPr>
        <xdr:cNvPr id="65" name="図 64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86800" y="554354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181207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1207" y="1733550"/>
          <a:ext cx="18074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1</xdr:colOff>
      <xdr:row>67</xdr:row>
      <xdr:rowOff>1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54355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49</xdr:col>
      <xdr:colOff>0</xdr:colOff>
      <xdr:row>64</xdr:row>
      <xdr:rowOff>190500</xdr:rowOff>
    </xdr:from>
    <xdr:ext cx="179614" cy="190500"/>
    <xdr:pic>
      <xdr:nvPicPr>
        <xdr:cNvPr id="69" name="図 68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862332" y="5358493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28575</xdr:colOff>
      <xdr:row>67</xdr:row>
      <xdr:rowOff>99580</xdr:rowOff>
    </xdr:from>
    <xdr:to>
      <xdr:col>4</xdr:col>
      <xdr:colOff>37367</xdr:colOff>
      <xdr:row>69</xdr:row>
      <xdr:rowOff>99580</xdr:rowOff>
    </xdr:to>
    <xdr:sp macro="" textlink="">
      <xdr:nvSpPr>
        <xdr:cNvPr id="88" name="角丸四角形 87"/>
        <xdr:cNvSpPr/>
      </xdr:nvSpPr>
      <xdr:spPr>
        <a:xfrm>
          <a:off x="28575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36707</xdr:colOff>
      <xdr:row>67</xdr:row>
      <xdr:rowOff>99580</xdr:rowOff>
    </xdr:from>
    <xdr:to>
      <xdr:col>12</xdr:col>
      <xdr:colOff>45499</xdr:colOff>
      <xdr:row>69</xdr:row>
      <xdr:rowOff>99580</xdr:rowOff>
    </xdr:to>
    <xdr:sp macro="" textlink="">
      <xdr:nvSpPr>
        <xdr:cNvPr id="89" name="角丸四角形 88"/>
        <xdr:cNvSpPr/>
      </xdr:nvSpPr>
      <xdr:spPr>
        <a:xfrm>
          <a:off x="1484507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45499</xdr:colOff>
      <xdr:row>67</xdr:row>
      <xdr:rowOff>99580</xdr:rowOff>
    </xdr:from>
    <xdr:to>
      <xdr:col>16</xdr:col>
      <xdr:colOff>54290</xdr:colOff>
      <xdr:row>69</xdr:row>
      <xdr:rowOff>99580</xdr:rowOff>
    </xdr:to>
    <xdr:sp macro="" textlink="">
      <xdr:nvSpPr>
        <xdr:cNvPr id="90" name="角丸四角形 89"/>
        <xdr:cNvSpPr/>
      </xdr:nvSpPr>
      <xdr:spPr>
        <a:xfrm>
          <a:off x="2217199" y="5833630"/>
          <a:ext cx="732691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75394</xdr:colOff>
      <xdr:row>67</xdr:row>
      <xdr:rowOff>99580</xdr:rowOff>
    </xdr:from>
    <xdr:to>
      <xdr:col>21</xdr:col>
      <xdr:colOff>84187</xdr:colOff>
      <xdr:row>69</xdr:row>
      <xdr:rowOff>99580</xdr:rowOff>
    </xdr:to>
    <xdr:sp macro="" textlink="">
      <xdr:nvSpPr>
        <xdr:cNvPr id="91" name="角丸四角形 90"/>
        <xdr:cNvSpPr/>
      </xdr:nvSpPr>
      <xdr:spPr>
        <a:xfrm>
          <a:off x="3151969" y="58336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74734</xdr:colOff>
      <xdr:row>67</xdr:row>
      <xdr:rowOff>99580</xdr:rowOff>
    </xdr:from>
    <xdr:to>
      <xdr:col>25</xdr:col>
      <xdr:colOff>83526</xdr:colOff>
      <xdr:row>69</xdr:row>
      <xdr:rowOff>99580</xdr:rowOff>
    </xdr:to>
    <xdr:sp macro="" textlink="">
      <xdr:nvSpPr>
        <xdr:cNvPr id="92" name="角丸四角形 91"/>
        <xdr:cNvSpPr/>
      </xdr:nvSpPr>
      <xdr:spPr>
        <a:xfrm>
          <a:off x="3875209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83526</xdr:colOff>
      <xdr:row>67</xdr:row>
      <xdr:rowOff>99580</xdr:rowOff>
    </xdr:from>
    <xdr:to>
      <xdr:col>29</xdr:col>
      <xdr:colOff>92318</xdr:colOff>
      <xdr:row>69</xdr:row>
      <xdr:rowOff>99580</xdr:rowOff>
    </xdr:to>
    <xdr:sp macro="" textlink="">
      <xdr:nvSpPr>
        <xdr:cNvPr id="93" name="角丸四角形 92"/>
        <xdr:cNvSpPr/>
      </xdr:nvSpPr>
      <xdr:spPr>
        <a:xfrm>
          <a:off x="4607901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92318</xdr:colOff>
      <xdr:row>67</xdr:row>
      <xdr:rowOff>99580</xdr:rowOff>
    </xdr:from>
    <xdr:to>
      <xdr:col>33</xdr:col>
      <xdr:colOff>101111</xdr:colOff>
      <xdr:row>69</xdr:row>
      <xdr:rowOff>99580</xdr:rowOff>
    </xdr:to>
    <xdr:sp macro="" textlink="">
      <xdr:nvSpPr>
        <xdr:cNvPr id="94" name="角丸四角形 93"/>
        <xdr:cNvSpPr/>
      </xdr:nvSpPr>
      <xdr:spPr>
        <a:xfrm>
          <a:off x="5340593" y="58336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112762</xdr:colOff>
      <xdr:row>67</xdr:row>
      <xdr:rowOff>99580</xdr:rowOff>
    </xdr:from>
    <xdr:to>
      <xdr:col>38</xdr:col>
      <xdr:colOff>121554</xdr:colOff>
      <xdr:row>69</xdr:row>
      <xdr:rowOff>99580</xdr:rowOff>
    </xdr:to>
    <xdr:sp macro="" textlink="">
      <xdr:nvSpPr>
        <xdr:cNvPr id="95" name="角丸四角形 94"/>
        <xdr:cNvSpPr/>
      </xdr:nvSpPr>
      <xdr:spPr>
        <a:xfrm>
          <a:off x="6265912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112101</xdr:colOff>
      <xdr:row>67</xdr:row>
      <xdr:rowOff>99580</xdr:rowOff>
    </xdr:from>
    <xdr:to>
      <xdr:col>42</xdr:col>
      <xdr:colOff>120893</xdr:colOff>
      <xdr:row>69</xdr:row>
      <xdr:rowOff>99580</xdr:rowOff>
    </xdr:to>
    <xdr:sp macro="" textlink="">
      <xdr:nvSpPr>
        <xdr:cNvPr id="96" name="角丸四角形 95"/>
        <xdr:cNvSpPr/>
      </xdr:nvSpPr>
      <xdr:spPr>
        <a:xfrm>
          <a:off x="6989151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120893</xdr:colOff>
      <xdr:row>67</xdr:row>
      <xdr:rowOff>99580</xdr:rowOff>
    </xdr:from>
    <xdr:to>
      <xdr:col>46</xdr:col>
      <xdr:colOff>129686</xdr:colOff>
      <xdr:row>69</xdr:row>
      <xdr:rowOff>99580</xdr:rowOff>
    </xdr:to>
    <xdr:sp macro="" textlink="">
      <xdr:nvSpPr>
        <xdr:cNvPr id="97" name="角丸四角形 96"/>
        <xdr:cNvSpPr/>
      </xdr:nvSpPr>
      <xdr:spPr>
        <a:xfrm>
          <a:off x="7721843" y="5833630"/>
          <a:ext cx="732693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129686</xdr:colOff>
      <xdr:row>67</xdr:row>
      <xdr:rowOff>99580</xdr:rowOff>
    </xdr:from>
    <xdr:to>
      <xdr:col>50</xdr:col>
      <xdr:colOff>138478</xdr:colOff>
      <xdr:row>69</xdr:row>
      <xdr:rowOff>99580</xdr:rowOff>
    </xdr:to>
    <xdr:sp macro="" textlink="">
      <xdr:nvSpPr>
        <xdr:cNvPr id="98" name="角丸四角形 97"/>
        <xdr:cNvSpPr/>
      </xdr:nvSpPr>
      <xdr:spPr>
        <a:xfrm>
          <a:off x="8454536" y="5833630"/>
          <a:ext cx="732692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46</xdr:col>
      <xdr:colOff>134242</xdr:colOff>
      <xdr:row>67</xdr:row>
      <xdr:rowOff>99580</xdr:rowOff>
    </xdr:from>
    <xdr:to>
      <xdr:col>50</xdr:col>
      <xdr:colOff>148004</xdr:colOff>
      <xdr:row>69</xdr:row>
      <xdr:rowOff>99580</xdr:rowOff>
    </xdr:to>
    <xdr:sp macro="" textlink="">
      <xdr:nvSpPr>
        <xdr:cNvPr id="99" name="角丸四角形 98"/>
        <xdr:cNvSpPr/>
      </xdr:nvSpPr>
      <xdr:spPr>
        <a:xfrm>
          <a:off x="8459092" y="583363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4</xdr:col>
      <xdr:colOff>37367</xdr:colOff>
      <xdr:row>67</xdr:row>
      <xdr:rowOff>99580</xdr:rowOff>
    </xdr:from>
    <xdr:to>
      <xdr:col>8</xdr:col>
      <xdr:colOff>52883</xdr:colOff>
      <xdr:row>69</xdr:row>
      <xdr:rowOff>99580</xdr:rowOff>
    </xdr:to>
    <xdr:sp macro="" textlink="">
      <xdr:nvSpPr>
        <xdr:cNvPr id="100" name="角丸四角形 99"/>
        <xdr:cNvSpPr/>
      </xdr:nvSpPr>
      <xdr:spPr>
        <a:xfrm>
          <a:off x="761267" y="5833630"/>
          <a:ext cx="739416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37367</xdr:colOff>
      <xdr:row>67</xdr:row>
      <xdr:rowOff>99580</xdr:rowOff>
    </xdr:from>
    <xdr:to>
      <xdr:col>8</xdr:col>
      <xdr:colOff>46160</xdr:colOff>
      <xdr:row>69</xdr:row>
      <xdr:rowOff>99580</xdr:rowOff>
    </xdr:to>
    <xdr:sp macro="" textlink="">
      <xdr:nvSpPr>
        <xdr:cNvPr id="102" name="角丸四角形 101"/>
        <xdr:cNvSpPr/>
      </xdr:nvSpPr>
      <xdr:spPr>
        <a:xfrm>
          <a:off x="761267" y="583363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17</xdr:col>
      <xdr:colOff>75394</xdr:colOff>
      <xdr:row>67</xdr:row>
      <xdr:rowOff>95251</xdr:rowOff>
    </xdr:from>
    <xdr:to>
      <xdr:col>21</xdr:col>
      <xdr:colOff>89156</xdr:colOff>
      <xdr:row>69</xdr:row>
      <xdr:rowOff>95251</xdr:rowOff>
    </xdr:to>
    <xdr:sp macro="" textlink="">
      <xdr:nvSpPr>
        <xdr:cNvPr id="103" name="角丸四角形 102"/>
        <xdr:cNvSpPr/>
      </xdr:nvSpPr>
      <xdr:spPr>
        <a:xfrm>
          <a:off x="3151969" y="5829301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21</xdr:col>
      <xdr:colOff>82755</xdr:colOff>
      <xdr:row>67</xdr:row>
      <xdr:rowOff>95250</xdr:rowOff>
    </xdr:from>
    <xdr:to>
      <xdr:col>25</xdr:col>
      <xdr:colOff>97382</xdr:colOff>
      <xdr:row>69</xdr:row>
      <xdr:rowOff>95250</xdr:rowOff>
    </xdr:to>
    <xdr:sp macro="" textlink="">
      <xdr:nvSpPr>
        <xdr:cNvPr id="104" name="角丸四角形 103"/>
        <xdr:cNvSpPr/>
      </xdr:nvSpPr>
      <xdr:spPr>
        <a:xfrm>
          <a:off x="3883230" y="5829300"/>
          <a:ext cx="738527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8</xdr:col>
      <xdr:colOff>0</xdr:colOff>
      <xdr:row>43</xdr:row>
      <xdr:rowOff>1</xdr:rowOff>
    </xdr:from>
    <xdr:ext cx="181839" cy="190500"/>
    <xdr:pic>
      <xdr:nvPicPr>
        <xdr:cNvPr id="109" name="図 108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443470" y="1375931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</xdr:colOff>
      <xdr:row>43</xdr:row>
      <xdr:rowOff>0</xdr:rowOff>
    </xdr:from>
    <xdr:ext cx="181839" cy="190500"/>
    <xdr:pic>
      <xdr:nvPicPr>
        <xdr:cNvPr id="110" name="図 109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253224" y="13759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43</xdr:row>
      <xdr:rowOff>1</xdr:rowOff>
    </xdr:from>
    <xdr:ext cx="181839" cy="190500"/>
    <xdr:pic>
      <xdr:nvPicPr>
        <xdr:cNvPr id="111" name="図 11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443470" y="1375931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180111</xdr:colOff>
      <xdr:row>43</xdr:row>
      <xdr:rowOff>1</xdr:rowOff>
    </xdr:from>
    <xdr:ext cx="181839" cy="190500"/>
    <xdr:pic>
      <xdr:nvPicPr>
        <xdr:cNvPr id="112" name="図 11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4881131" y="1375931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45497</xdr:colOff>
      <xdr:row>33</xdr:row>
      <xdr:rowOff>99580</xdr:rowOff>
    </xdr:from>
    <xdr:to>
      <xdr:col>16</xdr:col>
      <xdr:colOff>54290</xdr:colOff>
      <xdr:row>35</xdr:row>
      <xdr:rowOff>99580</xdr:rowOff>
    </xdr:to>
    <xdr:sp macro="" textlink="">
      <xdr:nvSpPr>
        <xdr:cNvPr id="113" name="角丸四角形 112"/>
        <xdr:cNvSpPr/>
      </xdr:nvSpPr>
      <xdr:spPr>
        <a:xfrm>
          <a:off x="2217197" y="589078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29</xdr:col>
      <xdr:colOff>92318</xdr:colOff>
      <xdr:row>33</xdr:row>
      <xdr:rowOff>99580</xdr:rowOff>
    </xdr:from>
    <xdr:to>
      <xdr:col>33</xdr:col>
      <xdr:colOff>106080</xdr:colOff>
      <xdr:row>35</xdr:row>
      <xdr:rowOff>99580</xdr:rowOff>
    </xdr:to>
    <xdr:sp macro="" textlink="">
      <xdr:nvSpPr>
        <xdr:cNvPr id="114" name="角丸四角形 113"/>
        <xdr:cNvSpPr/>
      </xdr:nvSpPr>
      <xdr:spPr>
        <a:xfrm>
          <a:off x="5340593" y="589078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保守計画実行</a:t>
          </a:r>
        </a:p>
      </xdr:txBody>
    </xdr:sp>
    <xdr:clientData/>
  </xdr:twoCellAnchor>
  <xdr:twoCellAnchor>
    <xdr:from>
      <xdr:col>12</xdr:col>
      <xdr:colOff>47625</xdr:colOff>
      <xdr:row>67</xdr:row>
      <xdr:rowOff>95250</xdr:rowOff>
    </xdr:from>
    <xdr:to>
      <xdr:col>16</xdr:col>
      <xdr:colOff>56418</xdr:colOff>
      <xdr:row>69</xdr:row>
      <xdr:rowOff>95250</xdr:rowOff>
    </xdr:to>
    <xdr:sp macro="" textlink="">
      <xdr:nvSpPr>
        <xdr:cNvPr id="115" name="角丸四角形 114"/>
        <xdr:cNvSpPr/>
      </xdr:nvSpPr>
      <xdr:spPr>
        <a:xfrm>
          <a:off x="2219325" y="11944350"/>
          <a:ext cx="73269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29</xdr:col>
      <xdr:colOff>94446</xdr:colOff>
      <xdr:row>67</xdr:row>
      <xdr:rowOff>95250</xdr:rowOff>
    </xdr:from>
    <xdr:to>
      <xdr:col>33</xdr:col>
      <xdr:colOff>108208</xdr:colOff>
      <xdr:row>69</xdr:row>
      <xdr:rowOff>95250</xdr:rowOff>
    </xdr:to>
    <xdr:sp macro="" textlink="">
      <xdr:nvSpPr>
        <xdr:cNvPr id="116" name="角丸四角形 115"/>
        <xdr:cNvSpPr/>
      </xdr:nvSpPr>
      <xdr:spPr>
        <a:xfrm>
          <a:off x="5342721" y="11944350"/>
          <a:ext cx="737662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保守計画実行</a:t>
          </a:r>
        </a:p>
      </xdr:txBody>
    </xdr:sp>
    <xdr:clientData/>
  </xdr:twoCellAnchor>
  <xdr:twoCellAnchor>
    <xdr:from>
      <xdr:col>37</xdr:col>
      <xdr:colOff>0</xdr:colOff>
      <xdr:row>12</xdr:row>
      <xdr:rowOff>0</xdr:rowOff>
    </xdr:from>
    <xdr:to>
      <xdr:col>39</xdr:col>
      <xdr:colOff>161925</xdr:colOff>
      <xdr:row>32</xdr:row>
      <xdr:rowOff>0</xdr:rowOff>
    </xdr:to>
    <xdr:sp macro="" textlink="">
      <xdr:nvSpPr>
        <xdr:cNvPr id="18" name="正方形/長方形 17"/>
        <xdr:cNvSpPr/>
      </xdr:nvSpPr>
      <xdr:spPr>
        <a:xfrm>
          <a:off x="7273636" y="1783773"/>
          <a:ext cx="525607" cy="3810000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lIns="0" tIns="0" rIns="0" bIns="0" rtlCol="0" anchor="t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51954</xdr:colOff>
      <xdr:row>4</xdr:row>
      <xdr:rowOff>86591</xdr:rowOff>
    </xdr:from>
    <xdr:to>
      <xdr:col>33</xdr:col>
      <xdr:colOff>51954</xdr:colOff>
      <xdr:row>6</xdr:row>
      <xdr:rowOff>181841</xdr:rowOff>
    </xdr:to>
    <xdr:sp macro="" textlink="">
      <xdr:nvSpPr>
        <xdr:cNvPr id="117" name="角丸四角形 116"/>
        <xdr:cNvSpPr/>
      </xdr:nvSpPr>
      <xdr:spPr>
        <a:xfrm>
          <a:off x="5507181" y="822614"/>
          <a:ext cx="54552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起点</a:t>
          </a: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ST</a:t>
          </a:r>
        </a:p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twoCellAnchor>
    <xdr:from>
      <xdr:col>45</xdr:col>
      <xdr:colOff>51954</xdr:colOff>
      <xdr:row>4</xdr:row>
      <xdr:rowOff>86591</xdr:rowOff>
    </xdr:from>
    <xdr:to>
      <xdr:col>48</xdr:col>
      <xdr:colOff>51954</xdr:colOff>
      <xdr:row>6</xdr:row>
      <xdr:rowOff>181841</xdr:rowOff>
    </xdr:to>
    <xdr:sp macro="" textlink="">
      <xdr:nvSpPr>
        <xdr:cNvPr id="118" name="角丸四角形 117"/>
        <xdr:cNvSpPr/>
      </xdr:nvSpPr>
      <xdr:spPr>
        <a:xfrm>
          <a:off x="8234795" y="822614"/>
          <a:ext cx="545523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保守情報</a:t>
          </a:r>
          <a:endParaRPr kumimoji="1" lang="en-US" altLang="ja-JP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31</xdr:row>
      <xdr:rowOff>190499</xdr:rowOff>
    </xdr:from>
    <xdr:ext cx="179614" cy="190500"/>
    <xdr:pic>
      <xdr:nvPicPr>
        <xdr:cNvPr id="119" name="図 118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8686800" y="560069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1841" y="8070273"/>
          <a:ext cx="181841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2</xdr:col>
      <xdr:colOff>0</xdr:colOff>
      <xdr:row>52</xdr:row>
      <xdr:rowOff>0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1841" y="8641773"/>
          <a:ext cx="181841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124" name="図 12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1841" y="9213273"/>
          <a:ext cx="181841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1841" y="9784773"/>
          <a:ext cx="181841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1841" y="10356273"/>
          <a:ext cx="181841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2</xdr:col>
      <xdr:colOff>0</xdr:colOff>
      <xdr:row>64</xdr:row>
      <xdr:rowOff>0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1841" y="10927773"/>
          <a:ext cx="181841" cy="190500"/>
        </a:xfrm>
        <a:prstGeom prst="rect">
          <a:avLst/>
        </a:prstGeom>
      </xdr:spPr>
    </xdr:pic>
    <xdr:clientData/>
  </xdr:twoCellAnchor>
  <xdr:oneCellAnchor>
    <xdr:from>
      <xdr:col>10</xdr:col>
      <xdr:colOff>4</xdr:colOff>
      <xdr:row>40</xdr:row>
      <xdr:rowOff>0</xdr:rowOff>
    </xdr:from>
    <xdr:ext cx="181839" cy="190500"/>
    <xdr:pic>
      <xdr:nvPicPr>
        <xdr:cNvPr id="76" name="図 7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32638" y="103847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180110</xdr:colOff>
      <xdr:row>39</xdr:row>
      <xdr:rowOff>0</xdr:rowOff>
    </xdr:from>
    <xdr:ext cx="181839" cy="190500"/>
    <xdr:pic>
      <xdr:nvPicPr>
        <xdr:cNvPr id="77" name="図 7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849709" y="84797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40</xdr:row>
      <xdr:rowOff>0</xdr:rowOff>
    </xdr:from>
    <xdr:ext cx="181839" cy="190500"/>
    <xdr:pic>
      <xdr:nvPicPr>
        <xdr:cNvPr id="78" name="図 77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853295" y="103847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</xdr:colOff>
      <xdr:row>38</xdr:row>
      <xdr:rowOff>85723</xdr:rowOff>
    </xdr:from>
    <xdr:ext cx="180974" cy="190499"/>
    <xdr:pic>
      <xdr:nvPicPr>
        <xdr:cNvPr id="79" name="図 78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32203" y="838879"/>
          <a:ext cx="19049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43</xdr:row>
      <xdr:rowOff>1</xdr:rowOff>
    </xdr:from>
    <xdr:ext cx="181839" cy="190500"/>
    <xdr:pic>
      <xdr:nvPicPr>
        <xdr:cNvPr id="80" name="図 79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465241" y="1419474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</xdr:colOff>
      <xdr:row>43</xdr:row>
      <xdr:rowOff>0</xdr:rowOff>
    </xdr:from>
    <xdr:ext cx="181839" cy="190500"/>
    <xdr:pic>
      <xdr:nvPicPr>
        <xdr:cNvPr id="81" name="図 8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302210" y="141947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43</xdr:row>
      <xdr:rowOff>1</xdr:rowOff>
    </xdr:from>
    <xdr:ext cx="181839" cy="190500"/>
    <xdr:pic>
      <xdr:nvPicPr>
        <xdr:cNvPr id="82" name="図 8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465241" y="1419474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180111</xdr:colOff>
      <xdr:row>43</xdr:row>
      <xdr:rowOff>1</xdr:rowOff>
    </xdr:from>
    <xdr:ext cx="181839" cy="190500"/>
    <xdr:pic>
      <xdr:nvPicPr>
        <xdr:cNvPr id="83" name="図 82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4951888" y="1419474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30</xdr:col>
      <xdr:colOff>51954</xdr:colOff>
      <xdr:row>38</xdr:row>
      <xdr:rowOff>86591</xdr:rowOff>
    </xdr:from>
    <xdr:to>
      <xdr:col>33</xdr:col>
      <xdr:colOff>51954</xdr:colOff>
      <xdr:row>40</xdr:row>
      <xdr:rowOff>181841</xdr:rowOff>
    </xdr:to>
    <xdr:sp macro="" textlink="">
      <xdr:nvSpPr>
        <xdr:cNvPr id="84" name="角丸四角形 83"/>
        <xdr:cNvSpPr/>
      </xdr:nvSpPr>
      <xdr:spPr>
        <a:xfrm>
          <a:off x="5562847" y="834984"/>
          <a:ext cx="551089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起点</a:t>
          </a: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ST</a:t>
          </a:r>
        </a:p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twoCellAnchor>
    <xdr:from>
      <xdr:col>45</xdr:col>
      <xdr:colOff>51954</xdr:colOff>
      <xdr:row>38</xdr:row>
      <xdr:rowOff>86591</xdr:rowOff>
    </xdr:from>
    <xdr:to>
      <xdr:col>48</xdr:col>
      <xdr:colOff>51954</xdr:colOff>
      <xdr:row>40</xdr:row>
      <xdr:rowOff>181841</xdr:rowOff>
    </xdr:to>
    <xdr:sp macro="" textlink="">
      <xdr:nvSpPr>
        <xdr:cNvPr id="85" name="角丸四角形 84"/>
        <xdr:cNvSpPr/>
      </xdr:nvSpPr>
      <xdr:spPr>
        <a:xfrm>
          <a:off x="8318293" y="834984"/>
          <a:ext cx="55109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保守情報</a:t>
          </a:r>
          <a:endParaRPr kumimoji="1" lang="en-US" altLang="ja-JP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oneCellAnchor>
    <xdr:from>
      <xdr:col>18</xdr:col>
      <xdr:colOff>0</xdr:colOff>
      <xdr:row>3</xdr:row>
      <xdr:rowOff>0</xdr:rowOff>
    </xdr:from>
    <xdr:ext cx="181839" cy="190500"/>
    <xdr:pic>
      <xdr:nvPicPr>
        <xdr:cNvPr id="86" name="図 8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302206" y="56222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28</xdr:col>
      <xdr:colOff>183696</xdr:colOff>
      <xdr:row>5</xdr:row>
      <xdr:rowOff>0</xdr:rowOff>
    </xdr:from>
    <xdr:ext cx="181839" cy="190500"/>
    <xdr:pic>
      <xdr:nvPicPr>
        <xdr:cNvPr id="87" name="図 8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5322866" y="847973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34</xdr:col>
      <xdr:colOff>115502</xdr:colOff>
      <xdr:row>33</xdr:row>
      <xdr:rowOff>94137</xdr:rowOff>
    </xdr:from>
    <xdr:to>
      <xdr:col>38</xdr:col>
      <xdr:colOff>129265</xdr:colOff>
      <xdr:row>35</xdr:row>
      <xdr:rowOff>94137</xdr:rowOff>
    </xdr:to>
    <xdr:sp macro="" textlink="">
      <xdr:nvSpPr>
        <xdr:cNvPr id="101" name="角丸四角形 100"/>
        <xdr:cNvSpPr/>
      </xdr:nvSpPr>
      <xdr:spPr>
        <a:xfrm>
          <a:off x="6361181" y="5890780"/>
          <a:ext cx="748548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情報更新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181207</xdr:colOff>
      <xdr:row>11</xdr:row>
      <xdr:rowOff>0</xdr:rowOff>
    </xdr:from>
    <xdr:to>
      <xdr:col>3</xdr:col>
      <xdr:colOff>0</xdr:colOff>
      <xdr:row>12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81207" y="1790700"/>
          <a:ext cx="18074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1</xdr:colOff>
      <xdr:row>32</xdr:row>
      <xdr:rowOff>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80975" y="5600700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171700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2743200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314700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3886200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4457700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80975" y="5029200"/>
          <a:ext cx="180975" cy="1905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32</xdr:row>
      <xdr:rowOff>99580</xdr:rowOff>
    </xdr:from>
    <xdr:to>
      <xdr:col>7</xdr:col>
      <xdr:colOff>3674</xdr:colOff>
      <xdr:row>34</xdr:row>
      <xdr:rowOff>99580</xdr:rowOff>
    </xdr:to>
    <xdr:sp macro="" textlink="">
      <xdr:nvSpPr>
        <xdr:cNvPr id="13" name="角丸四角形 12"/>
        <xdr:cNvSpPr/>
      </xdr:nvSpPr>
      <xdr:spPr>
        <a:xfrm>
          <a:off x="9524" y="5890780"/>
          <a:ext cx="10800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66</xdr:col>
      <xdr:colOff>117310</xdr:colOff>
      <xdr:row>32</xdr:row>
      <xdr:rowOff>99580</xdr:rowOff>
    </xdr:from>
    <xdr:to>
      <xdr:col>72</xdr:col>
      <xdr:colOff>111460</xdr:colOff>
      <xdr:row>34</xdr:row>
      <xdr:rowOff>99580</xdr:rowOff>
    </xdr:to>
    <xdr:sp macro="" textlink="">
      <xdr:nvSpPr>
        <xdr:cNvPr id="24" name="角丸四角形 23"/>
        <xdr:cNvSpPr/>
      </xdr:nvSpPr>
      <xdr:spPr>
        <a:xfrm>
          <a:off x="11880685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画面終了</a:t>
          </a:r>
        </a:p>
      </xdr:txBody>
    </xdr:sp>
    <xdr:clientData/>
  </xdr:twoCellAnchor>
  <xdr:twoCellAnchor>
    <xdr:from>
      <xdr:col>7</xdr:col>
      <xdr:colOff>5850</xdr:colOff>
      <xdr:row>32</xdr:row>
      <xdr:rowOff>99580</xdr:rowOff>
    </xdr:from>
    <xdr:to>
      <xdr:col>13</xdr:col>
      <xdr:colOff>0</xdr:colOff>
      <xdr:row>34</xdr:row>
      <xdr:rowOff>99580</xdr:rowOff>
    </xdr:to>
    <xdr:sp macro="" textlink="">
      <xdr:nvSpPr>
        <xdr:cNvPr id="26" name="角丸四角形 25"/>
        <xdr:cNvSpPr/>
      </xdr:nvSpPr>
      <xdr:spPr>
        <a:xfrm>
          <a:off x="1091700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F2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データ登録</a:t>
          </a:r>
        </a:p>
      </xdr:txBody>
    </xdr:sp>
    <xdr:clientData/>
  </xdr:twoCellAnchor>
  <xdr:twoCellAnchor>
    <xdr:from>
      <xdr:col>24</xdr:col>
      <xdr:colOff>169275</xdr:colOff>
      <xdr:row>32</xdr:row>
      <xdr:rowOff>99580</xdr:rowOff>
    </xdr:from>
    <xdr:to>
      <xdr:col>30</xdr:col>
      <xdr:colOff>163425</xdr:colOff>
      <xdr:row>34</xdr:row>
      <xdr:rowOff>99580</xdr:rowOff>
    </xdr:to>
    <xdr:sp macro="" textlink="">
      <xdr:nvSpPr>
        <xdr:cNvPr id="27" name="角丸四角形 26"/>
        <xdr:cNvSpPr/>
      </xdr:nvSpPr>
      <xdr:spPr>
        <a:xfrm>
          <a:off x="4331700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F5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検索</a:t>
          </a:r>
        </a:p>
      </xdr:txBody>
    </xdr:sp>
    <xdr:clientData/>
  </xdr:twoCellAnchor>
  <xdr:twoCellAnchor>
    <xdr:from>
      <xdr:col>30</xdr:col>
      <xdr:colOff>163425</xdr:colOff>
      <xdr:row>32</xdr:row>
      <xdr:rowOff>99580</xdr:rowOff>
    </xdr:from>
    <xdr:to>
      <xdr:col>36</xdr:col>
      <xdr:colOff>157575</xdr:colOff>
      <xdr:row>34</xdr:row>
      <xdr:rowOff>99580</xdr:rowOff>
    </xdr:to>
    <xdr:sp macro="" textlink="">
      <xdr:nvSpPr>
        <xdr:cNvPr id="28" name="角丸四角形 27"/>
        <xdr:cNvSpPr/>
      </xdr:nvSpPr>
      <xdr:spPr>
        <a:xfrm>
          <a:off x="5411700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F6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クリア</a:t>
          </a:r>
        </a:p>
      </xdr:txBody>
    </xdr:sp>
    <xdr:clientData/>
  </xdr:twoCellAnchor>
  <xdr:oneCellAnchor>
    <xdr:from>
      <xdr:col>11</xdr:col>
      <xdr:colOff>4</xdr:colOff>
      <xdr:row>5</xdr:row>
      <xdr:rowOff>0</xdr:rowOff>
    </xdr:from>
    <xdr:ext cx="181839" cy="190500"/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05424" y="1033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180110</xdr:colOff>
      <xdr:row>4</xdr:row>
      <xdr:rowOff>0</xdr:rowOff>
    </xdr:from>
    <xdr:ext cx="181839" cy="190500"/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795280" y="8425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0</xdr:colOff>
      <xdr:row>5</xdr:row>
      <xdr:rowOff>0</xdr:rowOff>
    </xdr:from>
    <xdr:ext cx="181839" cy="190500"/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796145" y="1033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2</xdr:colOff>
      <xdr:row>3</xdr:row>
      <xdr:rowOff>85723</xdr:rowOff>
    </xdr:from>
    <xdr:ext cx="180974" cy="190499"/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04989" y="833436"/>
          <a:ext cx="190499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8</xdr:row>
      <xdr:rowOff>1</xdr:rowOff>
    </xdr:from>
    <xdr:ext cx="181839" cy="190500"/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443470" y="1414031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4</xdr:colOff>
      <xdr:row>8</xdr:row>
      <xdr:rowOff>0</xdr:rowOff>
    </xdr:from>
    <xdr:ext cx="181839" cy="190500"/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253224" y="14140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8</xdr:row>
      <xdr:rowOff>1</xdr:rowOff>
    </xdr:from>
    <xdr:ext cx="181839" cy="190500"/>
    <xdr:pic>
      <xdr:nvPicPr>
        <xdr:cNvPr id="35" name="図 34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443470" y="1414031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180111</xdr:colOff>
      <xdr:row>8</xdr:row>
      <xdr:rowOff>1</xdr:rowOff>
    </xdr:from>
    <xdr:ext cx="181839" cy="190500"/>
    <xdr:pic>
      <xdr:nvPicPr>
        <xdr:cNvPr id="36" name="図 3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4881131" y="1414031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18</xdr:col>
      <xdr:colOff>175125</xdr:colOff>
      <xdr:row>32</xdr:row>
      <xdr:rowOff>99580</xdr:rowOff>
    </xdr:from>
    <xdr:to>
      <xdr:col>24</xdr:col>
      <xdr:colOff>169275</xdr:colOff>
      <xdr:row>34</xdr:row>
      <xdr:rowOff>99580</xdr:rowOff>
    </xdr:to>
    <xdr:sp macro="" textlink="">
      <xdr:nvSpPr>
        <xdr:cNvPr id="62" name="角丸四角形 61"/>
        <xdr:cNvSpPr/>
      </xdr:nvSpPr>
      <xdr:spPr>
        <a:xfrm>
          <a:off x="3251700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42</xdr:col>
      <xdr:colOff>142200</xdr:colOff>
      <xdr:row>32</xdr:row>
      <xdr:rowOff>99580</xdr:rowOff>
    </xdr:from>
    <xdr:to>
      <xdr:col>48</xdr:col>
      <xdr:colOff>136350</xdr:colOff>
      <xdr:row>34</xdr:row>
      <xdr:rowOff>99580</xdr:rowOff>
    </xdr:to>
    <xdr:sp macro="" textlink="">
      <xdr:nvSpPr>
        <xdr:cNvPr id="63" name="角丸四角形 62"/>
        <xdr:cNvSpPr/>
      </xdr:nvSpPr>
      <xdr:spPr>
        <a:xfrm>
          <a:off x="7562175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保守計画実行</a:t>
          </a:r>
        </a:p>
      </xdr:txBody>
    </xdr:sp>
    <xdr:clientData/>
  </xdr:twoCellAnchor>
  <xdr:twoCellAnchor>
    <xdr:from>
      <xdr:col>37</xdr:col>
      <xdr:colOff>180974</xdr:colOff>
      <xdr:row>11</xdr:row>
      <xdr:rowOff>9525</xdr:rowOff>
    </xdr:from>
    <xdr:to>
      <xdr:col>40</xdr:col>
      <xdr:colOff>178049</xdr:colOff>
      <xdr:row>31</xdr:row>
      <xdr:rowOff>9525</xdr:rowOff>
    </xdr:to>
    <xdr:sp macro="" textlink="">
      <xdr:nvSpPr>
        <xdr:cNvPr id="66" name="正方形/長方形 65"/>
        <xdr:cNvSpPr/>
      </xdr:nvSpPr>
      <xdr:spPr>
        <a:xfrm>
          <a:off x="6877049" y="1571625"/>
          <a:ext cx="540000" cy="3810000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lIns="0" tIns="0" rIns="0" bIns="0" rtlCol="0" anchor="t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51954</xdr:colOff>
      <xdr:row>3</xdr:row>
      <xdr:rowOff>86591</xdr:rowOff>
    </xdr:from>
    <xdr:to>
      <xdr:col>34</xdr:col>
      <xdr:colOff>51954</xdr:colOff>
      <xdr:row>5</xdr:row>
      <xdr:rowOff>181841</xdr:rowOff>
    </xdr:to>
    <xdr:sp macro="" textlink="">
      <xdr:nvSpPr>
        <xdr:cNvPr id="67" name="角丸四角形 66"/>
        <xdr:cNvSpPr/>
      </xdr:nvSpPr>
      <xdr:spPr>
        <a:xfrm>
          <a:off x="5481204" y="829541"/>
          <a:ext cx="542925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起点</a:t>
          </a: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ST</a:t>
          </a:r>
        </a:p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twoCellAnchor>
    <xdr:from>
      <xdr:col>46</xdr:col>
      <xdr:colOff>51954</xdr:colOff>
      <xdr:row>3</xdr:row>
      <xdr:rowOff>86591</xdr:rowOff>
    </xdr:from>
    <xdr:to>
      <xdr:col>49</xdr:col>
      <xdr:colOff>51954</xdr:colOff>
      <xdr:row>5</xdr:row>
      <xdr:rowOff>181841</xdr:rowOff>
    </xdr:to>
    <xdr:sp macro="" textlink="">
      <xdr:nvSpPr>
        <xdr:cNvPr id="68" name="角丸四角形 67"/>
        <xdr:cNvSpPr/>
      </xdr:nvSpPr>
      <xdr:spPr>
        <a:xfrm>
          <a:off x="8195829" y="829541"/>
          <a:ext cx="542925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保守情報</a:t>
          </a:r>
          <a:endParaRPr kumimoji="1" lang="en-US" altLang="ja-JP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oneCellAnchor>
    <xdr:from>
      <xdr:col>19</xdr:col>
      <xdr:colOff>0</xdr:colOff>
      <xdr:row>2</xdr:row>
      <xdr:rowOff>0</xdr:rowOff>
    </xdr:from>
    <xdr:ext cx="181839" cy="190500"/>
    <xdr:pic>
      <xdr:nvPicPr>
        <xdr:cNvPr id="86" name="図 85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3253220" y="55678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183696</xdr:colOff>
      <xdr:row>4</xdr:row>
      <xdr:rowOff>0</xdr:rowOff>
    </xdr:from>
    <xdr:ext cx="181839" cy="190500"/>
    <xdr:pic>
      <xdr:nvPicPr>
        <xdr:cNvPr id="87" name="図 8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5246666" y="842530"/>
          <a:ext cx="190500" cy="181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48</xdr:col>
      <xdr:colOff>136350</xdr:colOff>
      <xdr:row>32</xdr:row>
      <xdr:rowOff>99580</xdr:rowOff>
    </xdr:from>
    <xdr:to>
      <xdr:col>54</xdr:col>
      <xdr:colOff>130500</xdr:colOff>
      <xdr:row>34</xdr:row>
      <xdr:rowOff>99580</xdr:rowOff>
    </xdr:to>
    <xdr:sp macro="" textlink="">
      <xdr:nvSpPr>
        <xdr:cNvPr id="88" name="角丸四角形 87"/>
        <xdr:cNvSpPr/>
      </xdr:nvSpPr>
      <xdr:spPr>
        <a:xfrm>
          <a:off x="8642175" y="5890780"/>
          <a:ext cx="1080000" cy="381000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F9</a:t>
          </a:r>
        </a:p>
        <a:p>
          <a:pPr algn="l">
            <a:lnSpc>
              <a:spcPts val="13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情報更新</a:t>
          </a:r>
        </a:p>
      </xdr:txBody>
    </xdr:sp>
    <xdr:clientData/>
  </xdr:twoCellAnchor>
  <xdr:oneCellAnchor>
    <xdr:from>
      <xdr:col>71</xdr:col>
      <xdr:colOff>0</xdr:colOff>
      <xdr:row>11</xdr:row>
      <xdr:rowOff>2</xdr:rowOff>
    </xdr:from>
    <xdr:ext cx="179613" cy="190500"/>
    <xdr:pic>
      <xdr:nvPicPr>
        <xdr:cNvPr id="89" name="図 88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8862332" y="7701645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70</xdr:col>
      <xdr:colOff>0</xdr:colOff>
      <xdr:row>30</xdr:row>
      <xdr:rowOff>190499</xdr:rowOff>
    </xdr:from>
    <xdr:ext cx="179614" cy="190500"/>
    <xdr:pic>
      <xdr:nvPicPr>
        <xdr:cNvPr id="90" name="図 89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2487275" y="5600699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71</xdr:col>
      <xdr:colOff>0</xdr:colOff>
      <xdr:row>29</xdr:row>
      <xdr:rowOff>190500</xdr:rowOff>
    </xdr:from>
    <xdr:ext cx="179614" cy="190500"/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8862332" y="11321143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0</xdr:colOff>
      <xdr:row>32</xdr:row>
      <xdr:rowOff>99580</xdr:rowOff>
    </xdr:from>
    <xdr:to>
      <xdr:col>18</xdr:col>
      <xdr:colOff>175125</xdr:colOff>
      <xdr:row>34</xdr:row>
      <xdr:rowOff>99580</xdr:rowOff>
    </xdr:to>
    <xdr:sp macro="" textlink="">
      <xdr:nvSpPr>
        <xdr:cNvPr id="93" name="角丸四角形 92"/>
        <xdr:cNvSpPr/>
      </xdr:nvSpPr>
      <xdr:spPr>
        <a:xfrm>
          <a:off x="2171700" y="5890780"/>
          <a:ext cx="10800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148050</xdr:colOff>
      <xdr:row>32</xdr:row>
      <xdr:rowOff>99580</xdr:rowOff>
    </xdr:from>
    <xdr:to>
      <xdr:col>42</xdr:col>
      <xdr:colOff>142200</xdr:colOff>
      <xdr:row>34</xdr:row>
      <xdr:rowOff>99580</xdr:rowOff>
    </xdr:to>
    <xdr:sp macro="" textlink="">
      <xdr:nvSpPr>
        <xdr:cNvPr id="94" name="角丸四角形 93"/>
        <xdr:cNvSpPr/>
      </xdr:nvSpPr>
      <xdr:spPr>
        <a:xfrm>
          <a:off x="6482175" y="5890780"/>
          <a:ext cx="10800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F7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54</xdr:col>
      <xdr:colOff>130500</xdr:colOff>
      <xdr:row>32</xdr:row>
      <xdr:rowOff>99580</xdr:rowOff>
    </xdr:from>
    <xdr:to>
      <xdr:col>60</xdr:col>
      <xdr:colOff>124650</xdr:colOff>
      <xdr:row>34</xdr:row>
      <xdr:rowOff>99580</xdr:rowOff>
    </xdr:to>
    <xdr:sp macro="" textlink="">
      <xdr:nvSpPr>
        <xdr:cNvPr id="95" name="角丸四角形 94"/>
        <xdr:cNvSpPr/>
      </xdr:nvSpPr>
      <xdr:spPr>
        <a:xfrm>
          <a:off x="9722175" y="5890780"/>
          <a:ext cx="10800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F10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123160</xdr:colOff>
      <xdr:row>32</xdr:row>
      <xdr:rowOff>99580</xdr:rowOff>
    </xdr:from>
    <xdr:to>
      <xdr:col>66</xdr:col>
      <xdr:colOff>117310</xdr:colOff>
      <xdr:row>34</xdr:row>
      <xdr:rowOff>99580</xdr:rowOff>
    </xdr:to>
    <xdr:sp macro="" textlink="">
      <xdr:nvSpPr>
        <xdr:cNvPr id="96" name="角丸四角形 95"/>
        <xdr:cNvSpPr/>
      </xdr:nvSpPr>
      <xdr:spPr>
        <a:xfrm>
          <a:off x="10800685" y="5890780"/>
          <a:ext cx="1080000" cy="381000"/>
        </a:xfrm>
        <a:prstGeom prst="roundRect">
          <a:avLst/>
        </a:prstGeom>
        <a:solidFill>
          <a:srgbClr val="E6E6E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300"/>
            </a:lnSpc>
          </a:pPr>
          <a:r>
            <a:rPr kumimoji="1" lang="en-US" altLang="ja-JP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F11</a:t>
          </a:r>
          <a:endParaRPr kumimoji="1" lang="ja-JP" altLang="en-US" sz="800" b="0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6">
            <a:lumMod val="20000"/>
            <a:lumOff val="80000"/>
            <a:alpha val="60000"/>
          </a:schemeClr>
        </a:solidFill>
        <a:ln>
          <a:noFill/>
        </a:ln>
      </a:spPr>
      <a:bodyPr vertOverflow="clip" horzOverflow="clip" vert="eaVert" lIns="0" tIns="0" rIns="0" bIns="0" rtlCol="0" anchor="ctr" anchorCtr="0"/>
      <a:lstStyle>
        <a:defPPr algn="ctr">
          <a:lnSpc>
            <a:spcPts val="1300"/>
          </a:lnSpc>
          <a:defRPr kumimoji="1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29"/>
  <sheetViews>
    <sheetView tabSelected="1" workbookViewId="0">
      <selection activeCell="AV11" sqref="AV11"/>
    </sheetView>
  </sheetViews>
  <sheetFormatPr defaultColWidth="2.7109375" defaultRowHeight="18" customHeight="1"/>
  <cols>
    <col min="1" max="16384" width="2.7109375" style="1"/>
  </cols>
  <sheetData>
    <row r="1" spans="1:51" ht="6.95" customHeight="1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1"/>
    </row>
    <row r="2" spans="1:51" ht="6.95" customHeight="1">
      <c r="A2" s="38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</row>
    <row r="3" spans="1:51" ht="18" customHeight="1">
      <c r="A3" s="38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G3" s="493" t="s">
        <v>1</v>
      </c>
      <c r="AH3" s="494"/>
      <c r="AI3" s="494"/>
      <c r="AJ3" s="494"/>
      <c r="AK3" s="494"/>
      <c r="AL3" s="495"/>
      <c r="AM3" s="113">
        <v>2</v>
      </c>
      <c r="AN3" s="114">
        <v>1</v>
      </c>
      <c r="AO3" s="114" t="s">
        <v>23</v>
      </c>
      <c r="AP3" s="114">
        <v>4</v>
      </c>
      <c r="AQ3" s="114">
        <v>0</v>
      </c>
      <c r="AR3" s="41" t="s">
        <v>0</v>
      </c>
      <c r="AS3" s="114">
        <v>0</v>
      </c>
      <c r="AT3" s="114">
        <v>2</v>
      </c>
      <c r="AU3" s="41" t="s">
        <v>0</v>
      </c>
      <c r="AV3" s="114">
        <v>0</v>
      </c>
      <c r="AW3" s="114">
        <v>0</v>
      </c>
      <c r="AX3" s="115">
        <v>1</v>
      </c>
      <c r="AY3" s="37"/>
    </row>
    <row r="4" spans="1:51" ht="18" customHeight="1" thickBot="1">
      <c r="A4" s="38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7"/>
    </row>
    <row r="5" spans="1:51" ht="18" customHeight="1" thickTop="1">
      <c r="A5" s="38"/>
      <c r="B5" s="36"/>
      <c r="C5" s="36"/>
      <c r="D5" s="36"/>
      <c r="E5" s="36"/>
      <c r="F5" s="36"/>
      <c r="G5" s="36"/>
      <c r="H5" s="36"/>
      <c r="I5" s="36"/>
      <c r="J5" s="36"/>
      <c r="K5" s="36"/>
      <c r="L5" s="496" t="s">
        <v>2</v>
      </c>
      <c r="M5" s="496"/>
      <c r="N5" s="496"/>
      <c r="O5" s="496"/>
      <c r="P5" s="496"/>
      <c r="Q5" s="496"/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6"/>
      <c r="AI5" s="496"/>
      <c r="AJ5" s="496"/>
      <c r="AK5" s="496"/>
      <c r="AL5" s="496"/>
      <c r="AM5" s="496"/>
      <c r="AN5" s="496"/>
      <c r="AO5" s="496"/>
      <c r="AP5" s="36"/>
      <c r="AQ5" s="36"/>
      <c r="AR5" s="36"/>
      <c r="AS5" s="36"/>
      <c r="AT5" s="36"/>
      <c r="AU5" s="36"/>
      <c r="AV5" s="36"/>
      <c r="AW5" s="36"/>
      <c r="AX5" s="36"/>
      <c r="AY5" s="37"/>
    </row>
    <row r="6" spans="1:51" ht="18" customHeight="1">
      <c r="A6" s="38"/>
      <c r="B6" s="36"/>
      <c r="C6" s="36"/>
      <c r="D6" s="36"/>
      <c r="E6" s="36"/>
      <c r="F6" s="36"/>
      <c r="G6" s="36"/>
      <c r="H6" s="36"/>
      <c r="I6" s="36"/>
      <c r="J6" s="36"/>
      <c r="K6" s="36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36"/>
      <c r="AQ6" s="36"/>
      <c r="AR6" s="36"/>
      <c r="AS6" s="36"/>
      <c r="AT6" s="36"/>
      <c r="AU6" s="36"/>
      <c r="AV6" s="36"/>
      <c r="AW6" s="36"/>
      <c r="AX6" s="36"/>
      <c r="AY6" s="37"/>
    </row>
    <row r="7" spans="1:51" ht="18" customHeight="1" thickBot="1">
      <c r="A7" s="38"/>
      <c r="B7" s="36"/>
      <c r="C7" s="36"/>
      <c r="D7" s="36"/>
      <c r="E7" s="36"/>
      <c r="F7" s="36"/>
      <c r="G7" s="36"/>
      <c r="H7" s="36"/>
      <c r="I7" s="36"/>
      <c r="J7" s="36"/>
      <c r="K7" s="36"/>
      <c r="L7" s="498"/>
      <c r="M7" s="498"/>
      <c r="N7" s="498"/>
      <c r="O7" s="498"/>
      <c r="P7" s="498"/>
      <c r="Q7" s="498"/>
      <c r="R7" s="498"/>
      <c r="S7" s="498"/>
      <c r="T7" s="498"/>
      <c r="U7" s="498"/>
      <c r="V7" s="498"/>
      <c r="W7" s="498"/>
      <c r="X7" s="498"/>
      <c r="Y7" s="498"/>
      <c r="Z7" s="498"/>
      <c r="AA7" s="498"/>
      <c r="AB7" s="498"/>
      <c r="AC7" s="498"/>
      <c r="AD7" s="498"/>
      <c r="AE7" s="498"/>
      <c r="AF7" s="498"/>
      <c r="AG7" s="498"/>
      <c r="AH7" s="498"/>
      <c r="AI7" s="498"/>
      <c r="AJ7" s="498"/>
      <c r="AK7" s="498"/>
      <c r="AL7" s="498"/>
      <c r="AM7" s="498"/>
      <c r="AN7" s="498"/>
      <c r="AO7" s="498"/>
      <c r="AP7" s="72"/>
      <c r="AQ7" s="72"/>
      <c r="AR7" s="72"/>
      <c r="AS7" s="72"/>
      <c r="AT7" s="72"/>
      <c r="AU7" s="72"/>
      <c r="AV7" s="72"/>
      <c r="AW7" s="72"/>
      <c r="AX7" s="72"/>
      <c r="AY7" s="73"/>
    </row>
    <row r="8" spans="1:51" ht="18" customHeight="1" thickTop="1">
      <c r="A8" s="3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72"/>
      <c r="AQ8" s="72"/>
      <c r="AR8" s="72"/>
      <c r="AS8" s="72"/>
      <c r="AT8" s="72"/>
      <c r="AU8" s="72"/>
      <c r="AV8" s="72"/>
      <c r="AW8" s="72"/>
      <c r="AX8" s="72"/>
      <c r="AY8" s="73"/>
    </row>
    <row r="9" spans="1:51" ht="18" customHeight="1">
      <c r="A9" s="38"/>
      <c r="B9" s="36"/>
      <c r="C9" s="36"/>
      <c r="D9" s="36"/>
      <c r="E9" s="36"/>
      <c r="F9" s="36"/>
      <c r="G9" s="36"/>
      <c r="H9" s="36"/>
      <c r="I9" s="36"/>
      <c r="J9" s="36"/>
      <c r="K9" s="36"/>
      <c r="L9" s="471" t="s">
        <v>33</v>
      </c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3"/>
      <c r="AP9" s="72"/>
      <c r="AQ9" s="72"/>
      <c r="AR9" s="72"/>
      <c r="AS9" s="72"/>
      <c r="AT9" s="72"/>
      <c r="AU9" s="72"/>
      <c r="AV9" s="72"/>
      <c r="AW9" s="72"/>
      <c r="AX9" s="72"/>
      <c r="AY9" s="73"/>
    </row>
    <row r="10" spans="1:51" ht="18" customHeight="1">
      <c r="A10" s="3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474"/>
      <c r="M10" s="475"/>
      <c r="N10" s="475"/>
      <c r="O10" s="475"/>
      <c r="P10" s="475"/>
      <c r="Q10" s="475"/>
      <c r="R10" s="475"/>
      <c r="S10" s="475"/>
      <c r="T10" s="475"/>
      <c r="U10" s="475"/>
      <c r="V10" s="475"/>
      <c r="W10" s="475"/>
      <c r="X10" s="475"/>
      <c r="Y10" s="475"/>
      <c r="Z10" s="475"/>
      <c r="AA10" s="475"/>
      <c r="AB10" s="475"/>
      <c r="AC10" s="475"/>
      <c r="AD10" s="475"/>
      <c r="AE10" s="475"/>
      <c r="AF10" s="475"/>
      <c r="AG10" s="475"/>
      <c r="AH10" s="475"/>
      <c r="AI10" s="475"/>
      <c r="AJ10" s="475"/>
      <c r="AK10" s="475"/>
      <c r="AL10" s="475"/>
      <c r="AM10" s="475"/>
      <c r="AN10" s="475"/>
      <c r="AO10" s="476"/>
      <c r="AP10" s="36"/>
      <c r="AQ10" s="36"/>
      <c r="AR10" s="36"/>
      <c r="AS10" s="36"/>
      <c r="AT10" s="36"/>
      <c r="AU10" s="36"/>
      <c r="AV10" s="36"/>
      <c r="AW10" s="36"/>
      <c r="AX10" s="36"/>
      <c r="AY10" s="37"/>
    </row>
    <row r="11" spans="1:51" ht="18" customHeight="1">
      <c r="A11" s="38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7"/>
    </row>
    <row r="12" spans="1:51" ht="18" customHeight="1">
      <c r="A12" s="38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7"/>
    </row>
    <row r="13" spans="1:51" ht="18" customHeight="1">
      <c r="A13" s="38"/>
      <c r="B13" s="36"/>
      <c r="C13" s="36"/>
      <c r="D13" s="36"/>
      <c r="E13" s="499" t="s">
        <v>4</v>
      </c>
      <c r="F13" s="499"/>
      <c r="G13" s="499"/>
      <c r="H13" s="499"/>
      <c r="I13" s="499"/>
      <c r="J13" s="499"/>
      <c r="K13" s="499"/>
      <c r="L13" s="499"/>
      <c r="M13" s="12"/>
      <c r="N13" s="505" t="s">
        <v>45</v>
      </c>
      <c r="O13" s="505"/>
      <c r="P13" s="505"/>
      <c r="Q13" s="505"/>
      <c r="R13" s="505"/>
      <c r="S13" s="505"/>
      <c r="T13" s="505"/>
      <c r="U13" s="505"/>
      <c r="V13" s="505"/>
      <c r="W13" s="505"/>
      <c r="X13" s="505"/>
      <c r="Y13" s="505"/>
      <c r="Z13" s="505"/>
      <c r="AA13" s="505"/>
      <c r="AB13" s="505"/>
      <c r="AC13" s="505"/>
      <c r="AD13" s="505"/>
      <c r="AE13" s="505"/>
      <c r="AF13" s="505"/>
      <c r="AG13" s="505"/>
      <c r="AH13" s="505"/>
      <c r="AI13" s="505"/>
      <c r="AJ13" s="505"/>
      <c r="AK13" s="505"/>
      <c r="AL13" s="505"/>
      <c r="AM13" s="505"/>
      <c r="AN13" s="505"/>
      <c r="AO13" s="505"/>
      <c r="AP13" s="505"/>
      <c r="AQ13" s="505"/>
      <c r="AR13" s="505"/>
      <c r="AS13" s="505"/>
      <c r="AT13" s="505"/>
      <c r="AU13" s="505"/>
      <c r="AV13" s="36"/>
      <c r="AW13" s="36"/>
      <c r="AX13" s="36"/>
      <c r="AY13" s="37"/>
    </row>
    <row r="14" spans="1:51" ht="18" customHeight="1" thickBot="1">
      <c r="A14" s="38"/>
      <c r="B14" s="36"/>
      <c r="C14" s="36"/>
      <c r="D14" s="36"/>
      <c r="E14" s="500"/>
      <c r="F14" s="500"/>
      <c r="G14" s="500"/>
      <c r="H14" s="500"/>
      <c r="I14" s="500"/>
      <c r="J14" s="500"/>
      <c r="K14" s="500"/>
      <c r="L14" s="500"/>
      <c r="M14" s="13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  <c r="AO14" s="506"/>
      <c r="AP14" s="506"/>
      <c r="AQ14" s="506"/>
      <c r="AR14" s="506"/>
      <c r="AS14" s="506"/>
      <c r="AT14" s="506"/>
      <c r="AU14" s="506"/>
      <c r="AV14" s="36"/>
      <c r="AW14" s="36"/>
      <c r="AX14" s="36"/>
      <c r="AY14" s="37"/>
    </row>
    <row r="15" spans="1:51" ht="18" customHeight="1">
      <c r="A15" s="3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7"/>
    </row>
    <row r="16" spans="1:51" ht="18" customHeight="1">
      <c r="A16" s="38"/>
      <c r="B16" s="36"/>
      <c r="C16" s="36"/>
      <c r="D16" s="36"/>
      <c r="E16" s="499" t="s">
        <v>3</v>
      </c>
      <c r="F16" s="499"/>
      <c r="G16" s="499"/>
      <c r="H16" s="499"/>
      <c r="I16" s="499"/>
      <c r="J16" s="499"/>
      <c r="K16" s="499"/>
      <c r="L16" s="499"/>
      <c r="M16" s="12"/>
      <c r="N16" s="507" t="s">
        <v>464</v>
      </c>
      <c r="O16" s="507"/>
      <c r="P16" s="507"/>
      <c r="Q16" s="507"/>
      <c r="R16" s="507"/>
      <c r="S16" s="507"/>
      <c r="T16" s="507"/>
      <c r="U16" s="507"/>
      <c r="V16" s="507"/>
      <c r="W16" s="507"/>
      <c r="X16" s="507"/>
      <c r="Y16" s="507"/>
      <c r="Z16" s="507"/>
      <c r="AA16" s="507"/>
      <c r="AB16" s="507"/>
      <c r="AC16" s="507"/>
      <c r="AD16" s="507"/>
      <c r="AE16" s="507"/>
      <c r="AF16" s="507"/>
      <c r="AG16" s="507"/>
      <c r="AH16" s="507"/>
      <c r="AI16" s="507"/>
      <c r="AJ16" s="507"/>
      <c r="AK16" s="507"/>
      <c r="AL16" s="507"/>
      <c r="AM16" s="507"/>
      <c r="AN16" s="507"/>
      <c r="AO16" s="507"/>
      <c r="AP16" s="507"/>
      <c r="AQ16" s="507"/>
      <c r="AR16" s="507"/>
      <c r="AS16" s="507"/>
      <c r="AT16" s="507"/>
      <c r="AU16" s="507"/>
      <c r="AV16" s="36"/>
      <c r="AW16" s="36"/>
      <c r="AX16" s="36"/>
      <c r="AY16" s="37"/>
    </row>
    <row r="17" spans="1:51" ht="18" customHeight="1" thickBot="1">
      <c r="A17" s="38"/>
      <c r="B17" s="36"/>
      <c r="C17" s="36"/>
      <c r="D17" s="36"/>
      <c r="E17" s="500"/>
      <c r="F17" s="500"/>
      <c r="G17" s="500"/>
      <c r="H17" s="500"/>
      <c r="I17" s="500"/>
      <c r="J17" s="500"/>
      <c r="K17" s="500"/>
      <c r="L17" s="500"/>
      <c r="M17" s="13"/>
      <c r="N17" s="508"/>
      <c r="O17" s="508"/>
      <c r="P17" s="508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  <c r="AI17" s="508"/>
      <c r="AJ17" s="508"/>
      <c r="AK17" s="508"/>
      <c r="AL17" s="508"/>
      <c r="AM17" s="508"/>
      <c r="AN17" s="508"/>
      <c r="AO17" s="508"/>
      <c r="AP17" s="508"/>
      <c r="AQ17" s="508"/>
      <c r="AR17" s="508"/>
      <c r="AS17" s="508"/>
      <c r="AT17" s="508"/>
      <c r="AU17" s="508"/>
      <c r="AV17" s="36"/>
      <c r="AW17" s="36"/>
      <c r="AX17" s="36"/>
      <c r="AY17" s="37"/>
    </row>
    <row r="18" spans="1:51" ht="18" customHeight="1">
      <c r="A18" s="3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7"/>
    </row>
    <row r="19" spans="1:51" ht="18" customHeight="1" thickBot="1">
      <c r="A19" s="38"/>
      <c r="B19" s="36"/>
      <c r="C19" s="36"/>
      <c r="D19" s="36"/>
      <c r="E19" s="477" t="s">
        <v>30</v>
      </c>
      <c r="F19" s="477"/>
      <c r="G19" s="477"/>
      <c r="H19" s="477"/>
      <c r="I19" s="477"/>
      <c r="J19" s="477"/>
      <c r="K19" s="477"/>
      <c r="L19" s="477"/>
      <c r="M19" s="90"/>
      <c r="N19" s="478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78"/>
      <c r="Z19" s="478"/>
      <c r="AA19" s="478"/>
      <c r="AB19" s="478"/>
      <c r="AC19" s="478"/>
      <c r="AD19" s="478"/>
      <c r="AE19" s="478"/>
      <c r="AF19" s="478"/>
      <c r="AG19" s="478"/>
      <c r="AH19" s="478"/>
      <c r="AI19" s="478"/>
      <c r="AJ19" s="478"/>
      <c r="AK19" s="478"/>
      <c r="AL19" s="478"/>
      <c r="AM19" s="478"/>
      <c r="AN19" s="478"/>
      <c r="AO19" s="478"/>
      <c r="AP19" s="478"/>
      <c r="AQ19" s="478"/>
      <c r="AR19" s="478"/>
      <c r="AS19" s="478"/>
      <c r="AT19" s="478"/>
      <c r="AU19" s="478"/>
      <c r="AV19" s="36"/>
      <c r="AW19" s="36"/>
      <c r="AX19" s="36"/>
      <c r="AY19" s="37"/>
    </row>
    <row r="20" spans="1:51" ht="18" customHeight="1">
      <c r="A20" s="38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7"/>
    </row>
    <row r="21" spans="1:51" ht="18" customHeight="1">
      <c r="A21" s="38"/>
      <c r="B21" s="36"/>
      <c r="C21" s="36"/>
      <c r="D21" s="36"/>
      <c r="E21" s="36"/>
      <c r="F21" s="36"/>
      <c r="G21" s="36"/>
      <c r="H21" s="509" t="s">
        <v>5</v>
      </c>
      <c r="I21" s="510"/>
      <c r="J21" s="8"/>
      <c r="K21" s="9"/>
      <c r="L21" s="479"/>
      <c r="M21" s="479"/>
      <c r="N21" s="479"/>
      <c r="O21" s="479"/>
      <c r="P21" s="479"/>
      <c r="Q21" s="479"/>
      <c r="R21" s="479"/>
      <c r="S21" s="479"/>
      <c r="T21" s="479"/>
      <c r="U21" s="479"/>
      <c r="V21" s="479"/>
      <c r="W21" s="479"/>
      <c r="X21" s="479"/>
      <c r="Y21" s="479"/>
      <c r="Z21" s="487"/>
      <c r="AA21" s="2"/>
      <c r="AB21" s="9"/>
      <c r="AC21" s="479"/>
      <c r="AD21" s="479"/>
      <c r="AE21" s="479"/>
      <c r="AF21" s="479"/>
      <c r="AG21" s="479"/>
      <c r="AH21" s="479"/>
      <c r="AI21" s="479"/>
      <c r="AJ21" s="479"/>
      <c r="AK21" s="479"/>
      <c r="AL21" s="479"/>
      <c r="AM21" s="479"/>
      <c r="AN21" s="479"/>
      <c r="AO21" s="479"/>
      <c r="AP21" s="480"/>
      <c r="AQ21" s="511" t="s">
        <v>10</v>
      </c>
      <c r="AR21" s="511"/>
      <c r="AS21" s="3"/>
      <c r="AT21" s="36"/>
      <c r="AU21" s="36"/>
      <c r="AV21" s="36"/>
      <c r="AW21" s="36"/>
      <c r="AX21" s="36"/>
      <c r="AY21" s="37"/>
    </row>
    <row r="22" spans="1:51" ht="18" customHeight="1">
      <c r="A22" s="38"/>
      <c r="B22" s="36"/>
      <c r="C22" s="36"/>
      <c r="D22" s="36"/>
      <c r="E22" s="36"/>
      <c r="F22" s="36"/>
      <c r="G22" s="36"/>
      <c r="H22" s="501"/>
      <c r="I22" s="502"/>
      <c r="J22" s="485" t="s">
        <v>8</v>
      </c>
      <c r="K22" s="486"/>
      <c r="L22" s="481"/>
      <c r="M22" s="481"/>
      <c r="N22" s="481"/>
      <c r="O22" s="481"/>
      <c r="P22" s="481"/>
      <c r="Q22" s="481"/>
      <c r="R22" s="481"/>
      <c r="S22" s="481"/>
      <c r="T22" s="481"/>
      <c r="U22" s="481"/>
      <c r="V22" s="481"/>
      <c r="W22" s="481"/>
      <c r="X22" s="481"/>
      <c r="Y22" s="481"/>
      <c r="Z22" s="488"/>
      <c r="AA22" s="513" t="s">
        <v>9</v>
      </c>
      <c r="AB22" s="486"/>
      <c r="AC22" s="481"/>
      <c r="AD22" s="481"/>
      <c r="AE22" s="481"/>
      <c r="AF22" s="481"/>
      <c r="AG22" s="481"/>
      <c r="AH22" s="481"/>
      <c r="AI22" s="481"/>
      <c r="AJ22" s="481"/>
      <c r="AK22" s="481"/>
      <c r="AL22" s="481"/>
      <c r="AM22" s="481"/>
      <c r="AN22" s="481"/>
      <c r="AO22" s="481"/>
      <c r="AP22" s="482"/>
      <c r="AQ22" s="486"/>
      <c r="AR22" s="486"/>
      <c r="AS22" s="4"/>
      <c r="AT22" s="36"/>
      <c r="AU22" s="36"/>
      <c r="AV22" s="36"/>
      <c r="AW22" s="36"/>
      <c r="AX22" s="36"/>
      <c r="AY22" s="37"/>
    </row>
    <row r="23" spans="1:51" ht="18" customHeight="1">
      <c r="A23" s="38"/>
      <c r="B23" s="36"/>
      <c r="C23" s="36"/>
      <c r="D23" s="36"/>
      <c r="E23" s="36"/>
      <c r="F23" s="36"/>
      <c r="G23" s="36"/>
      <c r="H23" s="501" t="s">
        <v>6</v>
      </c>
      <c r="I23" s="502"/>
      <c r="J23" s="10"/>
      <c r="K23" s="1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8"/>
      <c r="AA23" s="5"/>
      <c r="AB23" s="11"/>
      <c r="AC23" s="481"/>
      <c r="AD23" s="481"/>
      <c r="AE23" s="481"/>
      <c r="AF23" s="481"/>
      <c r="AG23" s="481"/>
      <c r="AH23" s="481"/>
      <c r="AI23" s="481"/>
      <c r="AJ23" s="481"/>
      <c r="AK23" s="481"/>
      <c r="AL23" s="481"/>
      <c r="AM23" s="481"/>
      <c r="AN23" s="481"/>
      <c r="AO23" s="481"/>
      <c r="AP23" s="482"/>
      <c r="AQ23" s="512" t="s">
        <v>10</v>
      </c>
      <c r="AR23" s="512"/>
      <c r="AS23" s="6"/>
      <c r="AT23" s="36"/>
      <c r="AU23" s="36"/>
      <c r="AV23" s="36"/>
      <c r="AW23" s="36"/>
      <c r="AX23" s="36"/>
      <c r="AY23" s="37"/>
    </row>
    <row r="24" spans="1:51" ht="18" customHeight="1">
      <c r="A24" s="38"/>
      <c r="B24" s="36"/>
      <c r="C24" s="36"/>
      <c r="D24" s="36"/>
      <c r="E24" s="36"/>
      <c r="F24" s="36"/>
      <c r="G24" s="36"/>
      <c r="H24" s="501"/>
      <c r="I24" s="502"/>
      <c r="J24" s="485" t="s">
        <v>8</v>
      </c>
      <c r="K24" s="486"/>
      <c r="L24" s="481"/>
      <c r="M24" s="481"/>
      <c r="N24" s="481"/>
      <c r="O24" s="481"/>
      <c r="P24" s="481"/>
      <c r="Q24" s="481"/>
      <c r="R24" s="481"/>
      <c r="S24" s="481"/>
      <c r="T24" s="481"/>
      <c r="U24" s="481"/>
      <c r="V24" s="481"/>
      <c r="W24" s="481"/>
      <c r="X24" s="481"/>
      <c r="Y24" s="481"/>
      <c r="Z24" s="488"/>
      <c r="AA24" s="513" t="s">
        <v>9</v>
      </c>
      <c r="AB24" s="486"/>
      <c r="AC24" s="481"/>
      <c r="AD24" s="481"/>
      <c r="AE24" s="481"/>
      <c r="AF24" s="481"/>
      <c r="AG24" s="481"/>
      <c r="AH24" s="481"/>
      <c r="AI24" s="481"/>
      <c r="AJ24" s="481"/>
      <c r="AK24" s="481"/>
      <c r="AL24" s="481"/>
      <c r="AM24" s="481"/>
      <c r="AN24" s="481"/>
      <c r="AO24" s="481"/>
      <c r="AP24" s="482"/>
      <c r="AQ24" s="486"/>
      <c r="AR24" s="486"/>
      <c r="AS24" s="4"/>
      <c r="AT24" s="36"/>
      <c r="AU24" s="36"/>
      <c r="AV24" s="36"/>
      <c r="AW24" s="36"/>
      <c r="AX24" s="36"/>
      <c r="AY24" s="37"/>
    </row>
    <row r="25" spans="1:51" ht="18" customHeight="1">
      <c r="A25" s="38"/>
      <c r="B25" s="36"/>
      <c r="C25" s="36"/>
      <c r="D25" s="36"/>
      <c r="E25" s="36"/>
      <c r="F25" s="36"/>
      <c r="G25" s="36"/>
      <c r="H25" s="501" t="s">
        <v>7</v>
      </c>
      <c r="I25" s="502"/>
      <c r="J25" s="10"/>
      <c r="K25" s="11"/>
      <c r="L25" s="481" t="s">
        <v>45</v>
      </c>
      <c r="M25" s="481"/>
      <c r="N25" s="481"/>
      <c r="O25" s="481"/>
      <c r="P25" s="481"/>
      <c r="Q25" s="481"/>
      <c r="R25" s="481"/>
      <c r="S25" s="481"/>
      <c r="T25" s="481"/>
      <c r="U25" s="481"/>
      <c r="V25" s="481"/>
      <c r="W25" s="481"/>
      <c r="X25" s="481"/>
      <c r="Y25" s="481"/>
      <c r="Z25" s="488"/>
      <c r="AA25" s="5"/>
      <c r="AB25" s="11"/>
      <c r="AC25" s="481" t="s">
        <v>20</v>
      </c>
      <c r="AD25" s="481"/>
      <c r="AE25" s="481"/>
      <c r="AF25" s="481"/>
      <c r="AG25" s="481"/>
      <c r="AH25" s="481"/>
      <c r="AI25" s="481"/>
      <c r="AJ25" s="481"/>
      <c r="AK25" s="481"/>
      <c r="AL25" s="481"/>
      <c r="AM25" s="481"/>
      <c r="AN25" s="481"/>
      <c r="AO25" s="481"/>
      <c r="AP25" s="482"/>
      <c r="AQ25" s="512" t="s">
        <v>10</v>
      </c>
      <c r="AR25" s="512"/>
      <c r="AS25" s="6"/>
      <c r="AT25" s="36"/>
      <c r="AU25" s="36"/>
      <c r="AV25" s="36"/>
      <c r="AW25" s="36"/>
      <c r="AX25" s="36"/>
      <c r="AY25" s="37"/>
    </row>
    <row r="26" spans="1:51" ht="18" customHeight="1">
      <c r="A26" s="38"/>
      <c r="B26" s="36"/>
      <c r="C26" s="36"/>
      <c r="D26" s="36"/>
      <c r="E26" s="36"/>
      <c r="F26" s="36"/>
      <c r="G26" s="36"/>
      <c r="H26" s="503"/>
      <c r="I26" s="504"/>
      <c r="J26" s="490" t="s">
        <v>8</v>
      </c>
      <c r="K26" s="491"/>
      <c r="L26" s="483"/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9"/>
      <c r="AA26" s="492" t="s">
        <v>9</v>
      </c>
      <c r="AB26" s="491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4"/>
      <c r="AQ26" s="491"/>
      <c r="AR26" s="491"/>
      <c r="AS26" s="7"/>
      <c r="AT26" s="36"/>
      <c r="AU26" s="36"/>
      <c r="AV26" s="36"/>
      <c r="AW26" s="36"/>
      <c r="AX26" s="36"/>
      <c r="AY26" s="37"/>
    </row>
    <row r="27" spans="1:51" ht="18" customHeight="1">
      <c r="A27" s="38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7"/>
    </row>
    <row r="28" spans="1:51" ht="18" customHeight="1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7"/>
    </row>
    <row r="29" spans="1:51" ht="18" customHeight="1" thickBot="1">
      <c r="A29" s="39"/>
      <c r="B29" s="90"/>
      <c r="C29" s="90"/>
      <c r="D29" s="90"/>
      <c r="E29" s="90"/>
      <c r="F29" s="95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5"/>
      <c r="U29" s="95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40"/>
    </row>
  </sheetData>
  <sheetProtection selectLockedCells="1"/>
  <mergeCells count="27">
    <mergeCell ref="AG3:AL3"/>
    <mergeCell ref="L5:AO7"/>
    <mergeCell ref="E16:L17"/>
    <mergeCell ref="H23:I24"/>
    <mergeCell ref="H25:I26"/>
    <mergeCell ref="E13:L14"/>
    <mergeCell ref="N13:AU14"/>
    <mergeCell ref="N16:AU17"/>
    <mergeCell ref="H21:I22"/>
    <mergeCell ref="AQ21:AR22"/>
    <mergeCell ref="AQ23:AR24"/>
    <mergeCell ref="AQ25:AR26"/>
    <mergeCell ref="L23:Z24"/>
    <mergeCell ref="J24:K24"/>
    <mergeCell ref="AA24:AB24"/>
    <mergeCell ref="AA22:AB22"/>
    <mergeCell ref="AC25:AP26"/>
    <mergeCell ref="J22:K22"/>
    <mergeCell ref="L21:Z22"/>
    <mergeCell ref="L25:Z26"/>
    <mergeCell ref="J26:K26"/>
    <mergeCell ref="AA26:AB26"/>
    <mergeCell ref="L9:AO10"/>
    <mergeCell ref="E19:L19"/>
    <mergeCell ref="N19:AU19"/>
    <mergeCell ref="AC21:AP22"/>
    <mergeCell ref="AC23:AP24"/>
  </mergeCells>
  <phoneticPr fontId="6"/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&amp;L&amp;"メイリオ,ボールド"&amp;8&amp;K00-032&amp;F&amp;R&amp;"メイリオ,ボールド"&amp;9&amp;K00-048&amp;A</oddHeader>
    <oddFooter>&amp;R&amp;"メイリオ,レギュラー"&amp;9出力日：&amp;D　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E897"/>
  <sheetViews>
    <sheetView zoomScaleNormal="100" workbookViewId="0">
      <selection activeCell="AK22" sqref="AK22"/>
    </sheetView>
  </sheetViews>
  <sheetFormatPr defaultColWidth="2.7109375" defaultRowHeight="15" customHeight="1"/>
  <cols>
    <col min="1" max="34" width="2.7109375" style="17"/>
    <col min="35" max="35" width="2.7109375" style="17" customWidth="1"/>
    <col min="36" max="49" width="2.7109375" style="17"/>
    <col min="50" max="50" width="2.7109375" style="31"/>
    <col min="51" max="16384" width="2.7109375" style="17"/>
  </cols>
  <sheetData>
    <row r="1" spans="1:57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8"/>
      <c r="W1" s="669" t="s">
        <v>34</v>
      </c>
      <c r="X1" s="670"/>
      <c r="Y1" s="671"/>
      <c r="Z1" s="672" t="s">
        <v>39</v>
      </c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4"/>
      <c r="AM1" s="674"/>
      <c r="AN1" s="675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44579</v>
      </c>
      <c r="AW1" s="596"/>
      <c r="AX1" s="596"/>
      <c r="AY1" s="597"/>
      <c r="AZ1" s="118"/>
    </row>
    <row r="2" spans="1:57" s="117" customFormat="1" ht="18" customHeight="1" thickBot="1">
      <c r="A2" s="655" t="s">
        <v>31</v>
      </c>
      <c r="B2" s="656"/>
      <c r="C2" s="656"/>
      <c r="D2" s="656"/>
      <c r="E2" s="657"/>
      <c r="F2" s="658" t="str">
        <f>IF(NOT(ISBLANK($U2)),VLOOKUP($U2,画面一覧!$B$5:$D$32,3,FALSE),"")</f>
        <v>金型保守計画</v>
      </c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60"/>
      <c r="S2" s="661" t="s">
        <v>40</v>
      </c>
      <c r="T2" s="662"/>
      <c r="U2" s="663">
        <v>5</v>
      </c>
      <c r="V2" s="664"/>
      <c r="W2" s="665" t="s">
        <v>41</v>
      </c>
      <c r="X2" s="666"/>
      <c r="Y2" s="666"/>
      <c r="Z2" s="667" t="str">
        <f>IF(NOT(ISBLANK(U2)),VLOOKUP(U2,画面一覧!B5:AN33,34,FALSE)&amp;VLOOKUP(U2,画面一覧!B5:AN33,36,FALSE)&amp;VLOOKUP(U2,画面一覧!B5:AN33,38,FALSE),"")</f>
        <v>k4001004</v>
      </c>
      <c r="AA2" s="667"/>
      <c r="AB2" s="667"/>
      <c r="AC2" s="668"/>
      <c r="AD2" s="665" t="s">
        <v>42</v>
      </c>
      <c r="AE2" s="666"/>
      <c r="AF2" s="666"/>
      <c r="AG2" s="676" t="str">
        <f>IF(NOT(ISBLANK(U2)),VLOOKUP(U2,画面一覧!B5:AN33,9,FALSE),"")</f>
        <v>車種記号対照情報</v>
      </c>
      <c r="AH2" s="677"/>
      <c r="AI2" s="677"/>
      <c r="AJ2" s="677"/>
      <c r="AK2" s="677"/>
      <c r="AL2" s="677"/>
      <c r="AM2" s="677"/>
      <c r="AN2" s="678"/>
      <c r="AO2" s="611" t="s">
        <v>44</v>
      </c>
      <c r="AP2" s="612"/>
      <c r="AQ2" s="613"/>
      <c r="AR2" s="614"/>
      <c r="AS2" s="615"/>
      <c r="AT2" s="598" t="s">
        <v>37</v>
      </c>
      <c r="AU2" s="599"/>
      <c r="AV2" s="600"/>
      <c r="AW2" s="600"/>
      <c r="AX2" s="600"/>
      <c r="AY2" s="601"/>
      <c r="AZ2" s="118"/>
      <c r="BE2" s="213"/>
    </row>
    <row r="3" spans="1:57" ht="15" customHeight="1">
      <c r="A3" s="4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50"/>
      <c r="AF3" s="50"/>
      <c r="AG3" s="50"/>
      <c r="AH3" s="50"/>
      <c r="AI3" s="50"/>
      <c r="AJ3" s="50"/>
      <c r="AK3" s="50"/>
      <c r="AL3" s="50"/>
      <c r="AM3" s="51"/>
      <c r="AN3" s="51"/>
      <c r="AO3" s="50"/>
      <c r="AP3" s="50"/>
      <c r="AQ3" s="89"/>
      <c r="AU3" s="199"/>
      <c r="AV3" s="199"/>
      <c r="AW3" s="199"/>
      <c r="AX3" s="199"/>
      <c r="AY3" s="200"/>
    </row>
    <row r="4" spans="1:57" ht="15" customHeight="1">
      <c r="A4" s="52"/>
      <c r="B4" s="150" t="s">
        <v>380</v>
      </c>
      <c r="C4" s="151"/>
      <c r="D4" s="151"/>
      <c r="E4" s="151"/>
      <c r="F4" s="152"/>
      <c r="G4" s="189" t="s">
        <v>383</v>
      </c>
      <c r="H4" s="188"/>
      <c r="I4" s="188"/>
      <c r="J4" s="187"/>
      <c r="L4" s="150" t="s">
        <v>382</v>
      </c>
      <c r="M4" s="151"/>
      <c r="N4" s="151"/>
      <c r="O4" s="151"/>
      <c r="P4" s="152"/>
      <c r="Q4" s="189"/>
      <c r="R4" s="188"/>
      <c r="S4" s="188"/>
      <c r="T4" s="187"/>
      <c r="V4" s="146" t="s">
        <v>402</v>
      </c>
      <c r="W4" s="151"/>
      <c r="X4" s="151"/>
      <c r="Y4" s="384" t="s">
        <v>404</v>
      </c>
      <c r="Z4" s="385"/>
      <c r="AA4" s="385"/>
      <c r="AB4" s="385"/>
      <c r="AC4" s="385"/>
      <c r="AD4" s="385"/>
      <c r="AE4" s="385"/>
      <c r="AF4" s="385"/>
      <c r="AG4" s="385"/>
      <c r="AH4" s="385"/>
      <c r="AI4" s="385"/>
      <c r="AJ4" s="385"/>
      <c r="AK4" s="385"/>
      <c r="AL4" s="385"/>
      <c r="AM4" s="385"/>
      <c r="AN4" s="385"/>
      <c r="AO4" s="386"/>
      <c r="AP4" s="27"/>
      <c r="AQ4" s="146" t="s">
        <v>76</v>
      </c>
      <c r="AR4" s="151"/>
      <c r="AS4" s="147"/>
      <c r="AT4" s="152"/>
      <c r="AU4" s="210"/>
      <c r="AV4" s="211"/>
      <c r="AW4" s="211"/>
      <c r="AX4" s="212" t="s">
        <v>77</v>
      </c>
      <c r="AY4" s="67"/>
    </row>
    <row r="5" spans="1:57" ht="15" customHeight="1">
      <c r="A5" s="52"/>
      <c r="AX5" s="27"/>
      <c r="AY5" s="67"/>
    </row>
    <row r="6" spans="1:57" ht="6.95" customHeight="1">
      <c r="A6" s="52"/>
      <c r="B6" s="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03"/>
      <c r="AW6" s="154"/>
      <c r="AX6" s="55"/>
      <c r="AY6" s="67"/>
    </row>
    <row r="7" spans="1:57" ht="15" customHeight="1">
      <c r="A7" s="52"/>
      <c r="B7" s="56"/>
      <c r="C7" s="146" t="s">
        <v>423</v>
      </c>
      <c r="D7" s="147"/>
      <c r="E7" s="148"/>
      <c r="F7" s="148"/>
      <c r="G7" s="148"/>
      <c r="H7" s="189" t="s">
        <v>383</v>
      </c>
      <c r="I7" s="188"/>
      <c r="J7" s="188"/>
      <c r="K7" s="187"/>
      <c r="AQ7" s="146" t="s">
        <v>450</v>
      </c>
      <c r="AR7" s="151"/>
      <c r="AS7" s="147"/>
      <c r="AT7" s="152"/>
      <c r="AU7" s="210"/>
      <c r="AV7" s="211"/>
      <c r="AW7" s="211"/>
      <c r="AX7" s="212" t="s">
        <v>77</v>
      </c>
      <c r="AY7" s="67"/>
    </row>
    <row r="8" spans="1:57" ht="6.95" customHeight="1">
      <c r="A8" s="52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111"/>
      <c r="AV8" s="111"/>
      <c r="AW8" s="59"/>
      <c r="AX8" s="60"/>
      <c r="AY8" s="67"/>
    </row>
    <row r="9" spans="1:57" ht="15" customHeight="1">
      <c r="A9" s="52"/>
      <c r="G9" s="17" t="s">
        <v>424</v>
      </c>
      <c r="L9" s="17" t="s">
        <v>424</v>
      </c>
      <c r="Q9" s="17" t="s">
        <v>425</v>
      </c>
      <c r="AX9" s="36"/>
      <c r="AY9" s="67"/>
    </row>
    <row r="10" spans="1:57" ht="15" customHeight="1">
      <c r="A10" s="52"/>
      <c r="B10" s="186"/>
      <c r="C10" s="226" t="s">
        <v>183</v>
      </c>
      <c r="D10" s="227"/>
      <c r="E10" s="227"/>
      <c r="F10" s="228"/>
      <c r="G10" s="158" t="s">
        <v>380</v>
      </c>
      <c r="H10" s="158"/>
      <c r="I10" s="158"/>
      <c r="J10" s="158"/>
      <c r="K10" s="146"/>
      <c r="L10" s="380" t="s">
        <v>382</v>
      </c>
      <c r="M10" s="158"/>
      <c r="N10" s="158"/>
      <c r="O10" s="158"/>
      <c r="P10" s="146"/>
      <c r="Q10" s="380" t="s">
        <v>402</v>
      </c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1"/>
      <c r="AX10" s="61"/>
      <c r="AY10" s="67"/>
    </row>
    <row r="11" spans="1:57" ht="15" customHeight="1">
      <c r="A11" s="52"/>
      <c r="B11" s="63"/>
      <c r="C11" s="229" t="s">
        <v>184</v>
      </c>
      <c r="D11" s="230"/>
      <c r="E11" s="230"/>
      <c r="F11" s="231"/>
      <c r="G11" s="214" t="s">
        <v>381</v>
      </c>
      <c r="H11" s="215"/>
      <c r="I11" s="215"/>
      <c r="J11" s="215"/>
      <c r="K11" s="215"/>
      <c r="L11" s="191"/>
      <c r="M11" s="196"/>
      <c r="N11" s="196"/>
      <c r="O11" s="196"/>
      <c r="P11" s="215"/>
      <c r="Q11" s="191" t="s">
        <v>403</v>
      </c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381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3"/>
      <c r="AX11" s="62"/>
      <c r="AY11" s="67"/>
    </row>
    <row r="12" spans="1:57" ht="15" customHeight="1">
      <c r="A12" s="52"/>
      <c r="B12" s="64"/>
      <c r="C12" s="232" t="s">
        <v>185</v>
      </c>
      <c r="D12" s="233"/>
      <c r="E12" s="233"/>
      <c r="F12" s="234"/>
      <c r="G12" s="216" t="s">
        <v>383</v>
      </c>
      <c r="H12" s="217"/>
      <c r="I12" s="217"/>
      <c r="J12" s="217"/>
      <c r="K12" s="217"/>
      <c r="L12" s="193"/>
      <c r="M12" s="194"/>
      <c r="N12" s="194"/>
      <c r="O12" s="194"/>
      <c r="P12" s="217"/>
      <c r="Q12" s="193" t="s">
        <v>404</v>
      </c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38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3"/>
      <c r="AX12" s="62"/>
      <c r="AY12" s="67"/>
    </row>
    <row r="13" spans="1:57" ht="15" customHeight="1">
      <c r="A13" s="52"/>
      <c r="B13" s="64"/>
      <c r="C13" s="232" t="s">
        <v>186</v>
      </c>
      <c r="D13" s="233"/>
      <c r="E13" s="233"/>
      <c r="F13" s="234"/>
      <c r="G13" s="216" t="s">
        <v>385</v>
      </c>
      <c r="H13" s="217"/>
      <c r="I13" s="217"/>
      <c r="J13" s="217"/>
      <c r="K13" s="217"/>
      <c r="L13" s="193"/>
      <c r="M13" s="194"/>
      <c r="N13" s="194"/>
      <c r="O13" s="194"/>
      <c r="P13" s="217"/>
      <c r="Q13" s="193" t="s">
        <v>405</v>
      </c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38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3"/>
      <c r="AX13" s="62"/>
      <c r="AY13" s="67"/>
    </row>
    <row r="14" spans="1:57" ht="15" customHeight="1">
      <c r="A14" s="52"/>
      <c r="B14" s="64"/>
      <c r="C14" s="232" t="s">
        <v>187</v>
      </c>
      <c r="D14" s="233"/>
      <c r="E14" s="233"/>
      <c r="F14" s="234"/>
      <c r="G14" s="216" t="s">
        <v>386</v>
      </c>
      <c r="H14" s="217"/>
      <c r="I14" s="217"/>
      <c r="J14" s="217"/>
      <c r="K14" s="217"/>
      <c r="L14" s="193"/>
      <c r="M14" s="194"/>
      <c r="N14" s="194"/>
      <c r="O14" s="194"/>
      <c r="P14" s="217"/>
      <c r="Q14" s="387" t="s">
        <v>406</v>
      </c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38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3"/>
      <c r="AX14" s="62"/>
      <c r="AY14" s="67"/>
    </row>
    <row r="15" spans="1:57" ht="15" customHeight="1">
      <c r="A15" s="52"/>
      <c r="B15" s="64"/>
      <c r="C15" s="232" t="s">
        <v>188</v>
      </c>
      <c r="D15" s="233"/>
      <c r="E15" s="233"/>
      <c r="F15" s="234"/>
      <c r="G15" s="216" t="s">
        <v>384</v>
      </c>
      <c r="H15" s="217"/>
      <c r="I15" s="217"/>
      <c r="J15" s="217"/>
      <c r="K15" s="217"/>
      <c r="L15" s="193"/>
      <c r="M15" s="194"/>
      <c r="N15" s="194"/>
      <c r="O15" s="194"/>
      <c r="P15" s="217"/>
      <c r="Q15" s="193" t="s">
        <v>407</v>
      </c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38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3"/>
      <c r="AX15" s="62"/>
      <c r="AY15" s="67"/>
    </row>
    <row r="16" spans="1:57" ht="15" customHeight="1">
      <c r="A16" s="52"/>
      <c r="B16" s="64"/>
      <c r="C16" s="232" t="s">
        <v>189</v>
      </c>
      <c r="D16" s="233"/>
      <c r="E16" s="233"/>
      <c r="F16" s="234"/>
      <c r="G16" s="216" t="s">
        <v>387</v>
      </c>
      <c r="H16" s="217"/>
      <c r="I16" s="217"/>
      <c r="J16" s="217"/>
      <c r="K16" s="217"/>
      <c r="L16" s="193"/>
      <c r="M16" s="194"/>
      <c r="N16" s="194"/>
      <c r="O16" s="194"/>
      <c r="P16" s="217"/>
      <c r="Q16" s="193" t="s">
        <v>408</v>
      </c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38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  <c r="AX16" s="62"/>
      <c r="AY16" s="67"/>
    </row>
    <row r="17" spans="1:51" ht="15" customHeight="1">
      <c r="A17" s="52"/>
      <c r="B17" s="64"/>
      <c r="C17" s="232" t="s">
        <v>190</v>
      </c>
      <c r="D17" s="233"/>
      <c r="E17" s="233"/>
      <c r="F17" s="234"/>
      <c r="G17" s="216" t="s">
        <v>388</v>
      </c>
      <c r="H17" s="217"/>
      <c r="I17" s="217"/>
      <c r="J17" s="217"/>
      <c r="K17" s="217"/>
      <c r="L17" s="193"/>
      <c r="M17" s="194"/>
      <c r="N17" s="194"/>
      <c r="O17" s="194"/>
      <c r="P17" s="217"/>
      <c r="Q17" s="193" t="s">
        <v>409</v>
      </c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38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3"/>
      <c r="AX17" s="62"/>
      <c r="AY17" s="67"/>
    </row>
    <row r="18" spans="1:51" ht="15" customHeight="1">
      <c r="A18" s="52"/>
      <c r="B18" s="64"/>
      <c r="C18" s="232" t="s">
        <v>191</v>
      </c>
      <c r="D18" s="233"/>
      <c r="E18" s="233"/>
      <c r="F18" s="234"/>
      <c r="G18" s="216" t="s">
        <v>389</v>
      </c>
      <c r="H18" s="217"/>
      <c r="I18" s="217"/>
      <c r="J18" s="217"/>
      <c r="K18" s="217"/>
      <c r="L18" s="193"/>
      <c r="M18" s="194"/>
      <c r="N18" s="194"/>
      <c r="O18" s="194"/>
      <c r="P18" s="217"/>
      <c r="Q18" s="193" t="s">
        <v>410</v>
      </c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38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3"/>
      <c r="AX18" s="62"/>
      <c r="AY18" s="67"/>
    </row>
    <row r="19" spans="1:51" ht="15" customHeight="1">
      <c r="A19" s="52"/>
      <c r="B19" s="64"/>
      <c r="C19" s="232" t="s">
        <v>192</v>
      </c>
      <c r="D19" s="233"/>
      <c r="E19" s="233"/>
      <c r="F19" s="234"/>
      <c r="G19" s="216" t="s">
        <v>390</v>
      </c>
      <c r="H19" s="217"/>
      <c r="I19" s="217"/>
      <c r="J19" s="217"/>
      <c r="K19" s="217"/>
      <c r="L19" s="193"/>
      <c r="M19" s="194"/>
      <c r="N19" s="194"/>
      <c r="O19" s="194"/>
      <c r="P19" s="217"/>
      <c r="Q19" s="193" t="s">
        <v>411</v>
      </c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38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3"/>
      <c r="AX19" s="62"/>
      <c r="AY19" s="67"/>
    </row>
    <row r="20" spans="1:51" ht="15" customHeight="1">
      <c r="A20" s="52"/>
      <c r="B20" s="64"/>
      <c r="C20" s="232" t="s">
        <v>193</v>
      </c>
      <c r="D20" s="233"/>
      <c r="E20" s="233"/>
      <c r="F20" s="234"/>
      <c r="G20" s="216" t="s">
        <v>391</v>
      </c>
      <c r="H20" s="217"/>
      <c r="I20" s="217"/>
      <c r="J20" s="217"/>
      <c r="K20" s="217"/>
      <c r="L20" s="193"/>
      <c r="M20" s="194"/>
      <c r="N20" s="194"/>
      <c r="O20" s="194"/>
      <c r="P20" s="217"/>
      <c r="Q20" s="193" t="s">
        <v>412</v>
      </c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38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3"/>
      <c r="AX20" s="62"/>
      <c r="AY20" s="67"/>
    </row>
    <row r="21" spans="1:51" ht="15" customHeight="1">
      <c r="A21" s="52"/>
      <c r="B21" s="64"/>
      <c r="C21" s="232" t="s">
        <v>194</v>
      </c>
      <c r="D21" s="233"/>
      <c r="E21" s="233"/>
      <c r="F21" s="234"/>
      <c r="G21" s="216" t="s">
        <v>392</v>
      </c>
      <c r="H21" s="217"/>
      <c r="I21" s="217"/>
      <c r="J21" s="217"/>
      <c r="K21" s="217"/>
      <c r="L21" s="193"/>
      <c r="M21" s="194"/>
      <c r="N21" s="194"/>
      <c r="O21" s="194"/>
      <c r="P21" s="217"/>
      <c r="Q21" s="193" t="s">
        <v>413</v>
      </c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38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3"/>
      <c r="AX21" s="62"/>
      <c r="AY21" s="67"/>
    </row>
    <row r="22" spans="1:51" ht="15" customHeight="1">
      <c r="A22" s="52"/>
      <c r="B22" s="64"/>
      <c r="C22" s="232" t="s">
        <v>195</v>
      </c>
      <c r="D22" s="233"/>
      <c r="E22" s="233"/>
      <c r="F22" s="234"/>
      <c r="G22" s="216" t="s">
        <v>393</v>
      </c>
      <c r="H22" s="217"/>
      <c r="I22" s="217"/>
      <c r="J22" s="217"/>
      <c r="K22" s="217"/>
      <c r="L22" s="193"/>
      <c r="M22" s="194"/>
      <c r="N22" s="194"/>
      <c r="O22" s="194"/>
      <c r="P22" s="217"/>
      <c r="Q22" s="193" t="s">
        <v>414</v>
      </c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38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3"/>
      <c r="AX22" s="62"/>
      <c r="AY22" s="67"/>
    </row>
    <row r="23" spans="1:51" ht="15" customHeight="1">
      <c r="A23" s="52"/>
      <c r="B23" s="64"/>
      <c r="C23" s="232" t="s">
        <v>196</v>
      </c>
      <c r="D23" s="233"/>
      <c r="E23" s="233"/>
      <c r="F23" s="234"/>
      <c r="G23" s="216" t="s">
        <v>394</v>
      </c>
      <c r="H23" s="217"/>
      <c r="I23" s="217"/>
      <c r="J23" s="217"/>
      <c r="K23" s="217"/>
      <c r="L23" s="193"/>
      <c r="M23" s="194"/>
      <c r="N23" s="194"/>
      <c r="O23" s="194"/>
      <c r="P23" s="217"/>
      <c r="Q23" s="193" t="s">
        <v>415</v>
      </c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38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3"/>
      <c r="AX23" s="62"/>
      <c r="AY23" s="67"/>
    </row>
    <row r="24" spans="1:51" ht="15" customHeight="1">
      <c r="A24" s="52"/>
      <c r="B24" s="64"/>
      <c r="C24" s="232" t="s">
        <v>197</v>
      </c>
      <c r="D24" s="233"/>
      <c r="E24" s="233"/>
      <c r="F24" s="234"/>
      <c r="G24" s="216" t="s">
        <v>395</v>
      </c>
      <c r="H24" s="217"/>
      <c r="I24" s="217"/>
      <c r="J24" s="217"/>
      <c r="K24" s="217"/>
      <c r="L24" s="193"/>
      <c r="M24" s="194"/>
      <c r="N24" s="194"/>
      <c r="O24" s="194"/>
      <c r="P24" s="217"/>
      <c r="Q24" s="193" t="s">
        <v>416</v>
      </c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38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3"/>
      <c r="AX24" s="62"/>
      <c r="AY24" s="67"/>
    </row>
    <row r="25" spans="1:51" ht="15" customHeight="1">
      <c r="A25" s="52"/>
      <c r="B25" s="64"/>
      <c r="C25" s="232" t="s">
        <v>198</v>
      </c>
      <c r="D25" s="233"/>
      <c r="E25" s="233"/>
      <c r="F25" s="234"/>
      <c r="G25" s="216" t="s">
        <v>397</v>
      </c>
      <c r="H25" s="217"/>
      <c r="I25" s="217"/>
      <c r="J25" s="217"/>
      <c r="K25" s="217"/>
      <c r="L25" s="193"/>
      <c r="M25" s="194"/>
      <c r="N25" s="194"/>
      <c r="O25" s="194"/>
      <c r="P25" s="217"/>
      <c r="Q25" s="193" t="s">
        <v>417</v>
      </c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38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3"/>
      <c r="AX25" s="62"/>
      <c r="AY25" s="67"/>
    </row>
    <row r="26" spans="1:51" ht="15" customHeight="1">
      <c r="A26" s="52"/>
      <c r="B26" s="64"/>
      <c r="C26" s="232" t="s">
        <v>199</v>
      </c>
      <c r="D26" s="233"/>
      <c r="E26" s="233"/>
      <c r="F26" s="234"/>
      <c r="G26" s="216" t="s">
        <v>398</v>
      </c>
      <c r="H26" s="217"/>
      <c r="I26" s="217"/>
      <c r="J26" s="217"/>
      <c r="K26" s="217"/>
      <c r="L26" s="193"/>
      <c r="M26" s="194"/>
      <c r="N26" s="194"/>
      <c r="O26" s="194"/>
      <c r="P26" s="217"/>
      <c r="Q26" s="193" t="s">
        <v>418</v>
      </c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38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3"/>
      <c r="AX26" s="62"/>
      <c r="AY26" s="67"/>
    </row>
    <row r="27" spans="1:51" ht="15" customHeight="1">
      <c r="A27" s="52"/>
      <c r="B27" s="64"/>
      <c r="C27" s="232" t="s">
        <v>200</v>
      </c>
      <c r="D27" s="233"/>
      <c r="E27" s="233"/>
      <c r="F27" s="234"/>
      <c r="G27" s="216" t="s">
        <v>399</v>
      </c>
      <c r="H27" s="217"/>
      <c r="I27" s="217"/>
      <c r="J27" s="217"/>
      <c r="K27" s="217"/>
      <c r="L27" s="193"/>
      <c r="M27" s="194"/>
      <c r="N27" s="194"/>
      <c r="O27" s="194"/>
      <c r="P27" s="217"/>
      <c r="Q27" s="193" t="s">
        <v>419</v>
      </c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38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3"/>
      <c r="AX27" s="62"/>
      <c r="AY27" s="67"/>
    </row>
    <row r="28" spans="1:51" ht="15" customHeight="1">
      <c r="A28" s="52"/>
      <c r="B28" s="64"/>
      <c r="C28" s="232" t="s">
        <v>201</v>
      </c>
      <c r="D28" s="233"/>
      <c r="E28" s="233"/>
      <c r="F28" s="234"/>
      <c r="G28" s="216" t="s">
        <v>396</v>
      </c>
      <c r="H28" s="217"/>
      <c r="I28" s="217"/>
      <c r="J28" s="217"/>
      <c r="K28" s="217"/>
      <c r="L28" s="193"/>
      <c r="M28" s="194"/>
      <c r="N28" s="194"/>
      <c r="O28" s="194"/>
      <c r="P28" s="217"/>
      <c r="Q28" s="193" t="s">
        <v>420</v>
      </c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38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3"/>
      <c r="AX28" s="62"/>
      <c r="AY28" s="67"/>
    </row>
    <row r="29" spans="1:51" ht="15" customHeight="1">
      <c r="A29" s="52"/>
      <c r="B29" s="64"/>
      <c r="C29" s="232" t="s">
        <v>202</v>
      </c>
      <c r="D29" s="233"/>
      <c r="E29" s="233"/>
      <c r="F29" s="234"/>
      <c r="G29" s="216" t="s">
        <v>400</v>
      </c>
      <c r="H29" s="217"/>
      <c r="I29" s="217"/>
      <c r="J29" s="217"/>
      <c r="K29" s="217"/>
      <c r="L29" s="193"/>
      <c r="M29" s="194"/>
      <c r="N29" s="194"/>
      <c r="O29" s="194"/>
      <c r="P29" s="217"/>
      <c r="Q29" s="193" t="s">
        <v>421</v>
      </c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38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3"/>
      <c r="AX29" s="62"/>
      <c r="AY29" s="67"/>
    </row>
    <row r="30" spans="1:51" ht="15" customHeight="1">
      <c r="A30" s="52"/>
      <c r="B30" s="202"/>
      <c r="C30" s="235" t="s">
        <v>203</v>
      </c>
      <c r="D30" s="236"/>
      <c r="E30" s="236"/>
      <c r="F30" s="237"/>
      <c r="G30" s="218" t="s">
        <v>401</v>
      </c>
      <c r="H30" s="219"/>
      <c r="I30" s="219"/>
      <c r="J30" s="219"/>
      <c r="K30" s="219"/>
      <c r="L30" s="203"/>
      <c r="M30" s="204"/>
      <c r="N30" s="204"/>
      <c r="O30" s="204"/>
      <c r="P30" s="219"/>
      <c r="Q30" s="203" t="s">
        <v>422</v>
      </c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383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5"/>
      <c r="AX30" s="62"/>
      <c r="AY30" s="67"/>
    </row>
    <row r="31" spans="1:51" ht="15" customHeight="1">
      <c r="A31" s="52"/>
      <c r="B31" s="189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81"/>
      <c r="AX31" s="65"/>
      <c r="AY31" s="67"/>
    </row>
    <row r="32" spans="1:51" ht="15" customHeight="1">
      <c r="A32" s="52"/>
      <c r="AX32" s="17"/>
      <c r="AY32" s="67"/>
    </row>
    <row r="33" spans="1:54" ht="15" customHeight="1">
      <c r="A33" s="52"/>
      <c r="B33" s="10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100"/>
      <c r="AA33" s="35"/>
      <c r="AB33" s="35"/>
      <c r="AC33" s="35"/>
      <c r="AD33" s="35"/>
      <c r="AE33" s="102"/>
      <c r="AF33" s="102"/>
      <c r="AG33" s="102"/>
      <c r="AH33" s="102"/>
      <c r="AI33" s="102"/>
      <c r="AJ33" s="102"/>
      <c r="AK33" s="102"/>
      <c r="AL33" s="154"/>
      <c r="AM33" s="154"/>
      <c r="AN33" s="154"/>
      <c r="AO33" s="91"/>
      <c r="AP33" s="154"/>
      <c r="AQ33" s="154"/>
      <c r="AR33" s="154"/>
      <c r="AS33" s="92"/>
      <c r="AT33" s="102"/>
      <c r="AU33" s="102"/>
      <c r="AV33" s="102"/>
      <c r="AW33" s="27"/>
      <c r="AX33" s="27"/>
      <c r="AY33" s="67"/>
    </row>
    <row r="34" spans="1:54" ht="15" customHeight="1" thickBot="1">
      <c r="A34" s="137"/>
      <c r="B34" s="1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9"/>
      <c r="AB34" s="139"/>
      <c r="AC34" s="139"/>
      <c r="AD34" s="139"/>
      <c r="AE34" s="141"/>
      <c r="AF34" s="141"/>
      <c r="AG34" s="141"/>
      <c r="AH34" s="141"/>
      <c r="AI34" s="141"/>
      <c r="AJ34" s="141"/>
      <c r="AK34" s="141"/>
      <c r="AL34" s="30"/>
      <c r="AM34" s="30"/>
      <c r="AN34" s="30"/>
      <c r="AO34" s="142"/>
      <c r="AP34" s="30"/>
      <c r="AQ34" s="30"/>
      <c r="AR34" s="30"/>
      <c r="AS34" s="143"/>
      <c r="AT34" s="141"/>
      <c r="AU34" s="141"/>
      <c r="AV34" s="141"/>
      <c r="AW34" s="30"/>
      <c r="AX34" s="30"/>
      <c r="AY34" s="33"/>
    </row>
    <row r="35" spans="1:54" ht="15" customHeight="1">
      <c r="A35" s="52"/>
      <c r="B35" s="10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00"/>
      <c r="AA35" s="35"/>
      <c r="AB35" s="35"/>
      <c r="AC35" s="35"/>
      <c r="AD35" s="35"/>
      <c r="AE35" s="102"/>
      <c r="AF35" s="102"/>
      <c r="AG35" s="102"/>
      <c r="AH35" s="102"/>
      <c r="AI35" s="102"/>
      <c r="AJ35" s="102"/>
      <c r="AK35" s="102"/>
      <c r="AL35" s="27"/>
      <c r="AM35" s="27"/>
      <c r="AN35" s="27"/>
      <c r="AO35" s="93"/>
      <c r="AP35" s="27"/>
      <c r="AQ35" s="27"/>
      <c r="AR35" s="27"/>
      <c r="AS35" s="94"/>
      <c r="AT35" s="102"/>
      <c r="AU35" s="102"/>
      <c r="AV35" s="102"/>
      <c r="AW35" s="27"/>
      <c r="AX35" s="27"/>
      <c r="BB35" s="31"/>
    </row>
    <row r="36" spans="1:54" s="21" customFormat="1" ht="15" customHeight="1">
      <c r="A36" s="26"/>
      <c r="B36" s="48" t="s">
        <v>32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53"/>
      <c r="BB36" s="17"/>
    </row>
    <row r="37" spans="1:54" s="21" customFormat="1" ht="1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31"/>
      <c r="BB37" s="17"/>
    </row>
    <row r="38" spans="1:54" ht="1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54" ht="15" customHeight="1">
      <c r="A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0"/>
    </row>
    <row r="40" spans="1:54" ht="15" customHeight="1">
      <c r="A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0"/>
    </row>
    <row r="41" spans="1:54" ht="15" customHeight="1">
      <c r="A41" s="26"/>
      <c r="C41" s="27"/>
      <c r="D41" s="27"/>
      <c r="E41" s="4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0"/>
      <c r="BB41" s="31"/>
    </row>
    <row r="42" spans="1:54" ht="15" customHeight="1">
      <c r="A42" s="26"/>
      <c r="C42" s="27"/>
      <c r="D42" s="27"/>
      <c r="E42" s="4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0"/>
    </row>
    <row r="43" spans="1:54" ht="15" customHeight="1">
      <c r="A43" s="26"/>
      <c r="C43" s="27"/>
      <c r="D43" s="27"/>
      <c r="E43" s="4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0"/>
    </row>
    <row r="44" spans="1:54" ht="15" customHeight="1">
      <c r="A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0"/>
    </row>
    <row r="45" spans="1:54" ht="15" customHeight="1">
      <c r="A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0"/>
    </row>
    <row r="46" spans="1:54" ht="15" customHeight="1">
      <c r="A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0"/>
    </row>
    <row r="47" spans="1:54" ht="15" customHeight="1">
      <c r="A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0"/>
    </row>
    <row r="48" spans="1:54" ht="15" customHeight="1">
      <c r="A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0"/>
    </row>
    <row r="49" spans="1:54" ht="15" customHeight="1">
      <c r="A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BB49" s="31"/>
    </row>
    <row r="50" spans="1:54" ht="15" customHeight="1">
      <c r="A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54" ht="15" customHeight="1">
      <c r="A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54" ht="15" customHeight="1">
      <c r="A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BB52" s="31"/>
    </row>
    <row r="53" spans="1:54" ht="15" customHeight="1">
      <c r="A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54" ht="15" customHeight="1">
      <c r="A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BB54" s="31"/>
    </row>
    <row r="55" spans="1:54" ht="15" customHeight="1">
      <c r="A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BB55" s="31"/>
    </row>
    <row r="56" spans="1:54" ht="15" customHeight="1">
      <c r="A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BB56" s="31"/>
    </row>
    <row r="57" spans="1:54" ht="15" customHeight="1">
      <c r="A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BB57" s="31"/>
    </row>
    <row r="58" spans="1:54" ht="15" customHeight="1">
      <c r="A58" s="26"/>
      <c r="C58" s="27"/>
      <c r="D58" s="27"/>
      <c r="E58" s="27"/>
      <c r="F58" s="27"/>
      <c r="G58" s="27"/>
      <c r="H58" s="27"/>
      <c r="I58" s="27"/>
      <c r="J58" s="20"/>
      <c r="K58" s="20"/>
      <c r="L58" s="20"/>
      <c r="M58" s="20"/>
      <c r="N58" s="20"/>
      <c r="O58" s="20"/>
      <c r="P58" s="20"/>
      <c r="Q58" s="20"/>
      <c r="R58" s="20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54" ht="15" customHeight="1">
      <c r="A59" s="26"/>
      <c r="C59" s="27"/>
      <c r="D59" s="27"/>
      <c r="E59" s="27"/>
      <c r="F59" s="27"/>
      <c r="G59" s="27"/>
      <c r="H59" s="27"/>
      <c r="I59" s="27"/>
      <c r="J59" s="20"/>
      <c r="K59" s="20"/>
      <c r="L59" s="20"/>
      <c r="M59" s="20"/>
      <c r="N59" s="20"/>
      <c r="O59" s="20"/>
      <c r="P59" s="20"/>
      <c r="Q59" s="20"/>
      <c r="R59" s="20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54" ht="15" customHeight="1">
      <c r="A60" s="26"/>
      <c r="C60" s="27"/>
      <c r="D60" s="27"/>
      <c r="E60" s="27"/>
      <c r="F60" s="27"/>
      <c r="G60" s="27"/>
      <c r="H60" s="27"/>
      <c r="I60" s="27"/>
      <c r="J60" s="20"/>
      <c r="K60" s="20"/>
      <c r="L60" s="20"/>
      <c r="M60" s="20"/>
      <c r="N60" s="20"/>
      <c r="O60" s="20"/>
      <c r="P60" s="20"/>
      <c r="Q60" s="20"/>
      <c r="R60" s="20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54" ht="15" customHeight="1">
      <c r="A61" s="31"/>
      <c r="C61" s="31"/>
      <c r="D61" s="31"/>
      <c r="E61" s="31"/>
      <c r="F61" s="31"/>
      <c r="G61" s="31"/>
      <c r="H61" s="31"/>
      <c r="I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54" ht="15" customHeight="1">
      <c r="A62" s="31"/>
      <c r="C62" s="31"/>
      <c r="D62" s="31"/>
      <c r="E62" s="31"/>
      <c r="F62" s="31"/>
      <c r="G62" s="31"/>
      <c r="H62" s="31"/>
      <c r="I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54" ht="15" customHeight="1">
      <c r="A63" s="31"/>
      <c r="C63" s="31"/>
      <c r="D63" s="31"/>
      <c r="E63" s="31"/>
      <c r="F63" s="31"/>
      <c r="G63" s="31"/>
      <c r="H63" s="31"/>
      <c r="I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54" ht="15" customHeight="1">
      <c r="A64" s="31"/>
      <c r="C64" s="31"/>
      <c r="D64" s="31"/>
      <c r="E64" s="31"/>
      <c r="F64" s="31"/>
      <c r="G64" s="31"/>
      <c r="H64" s="31"/>
      <c r="I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BB64" s="31"/>
    </row>
    <row r="65" spans="1:54" ht="15" customHeight="1">
      <c r="A65" s="31"/>
      <c r="C65" s="31"/>
      <c r="D65" s="31"/>
      <c r="E65" s="31"/>
      <c r="F65" s="31"/>
      <c r="G65" s="31"/>
      <c r="H65" s="31"/>
      <c r="I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BB65" s="31"/>
    </row>
    <row r="66" spans="1:54" ht="15" customHeight="1">
      <c r="A66" s="31"/>
      <c r="C66" s="31"/>
      <c r="D66" s="31"/>
      <c r="E66" s="31"/>
      <c r="F66" s="31"/>
      <c r="G66" s="31"/>
      <c r="H66" s="31"/>
      <c r="I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BB66" s="31"/>
    </row>
    <row r="67" spans="1:54" ht="15" customHeight="1">
      <c r="A67" s="31"/>
      <c r="C67" s="31"/>
      <c r="D67" s="31"/>
      <c r="E67" s="31"/>
      <c r="F67" s="31"/>
      <c r="G67" s="31"/>
      <c r="H67" s="31"/>
      <c r="I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BB67" s="31"/>
    </row>
    <row r="68" spans="1:54" ht="15" customHeight="1">
      <c r="A68" s="31"/>
      <c r="C68" s="31"/>
      <c r="D68" s="31"/>
      <c r="E68" s="31"/>
      <c r="F68" s="31"/>
      <c r="G68" s="31"/>
      <c r="H68" s="31"/>
      <c r="I68" s="31"/>
      <c r="J68" s="31"/>
      <c r="K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54" ht="15" customHeight="1">
      <c r="A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54" ht="15" customHeight="1">
      <c r="A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54" ht="15" customHeight="1">
      <c r="A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54" ht="15" customHeight="1">
      <c r="A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54" ht="15" customHeight="1">
      <c r="A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BB73" s="31"/>
    </row>
    <row r="74" spans="1:54" ht="15" customHeight="1">
      <c r="A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BB74" s="31"/>
    </row>
    <row r="75" spans="1:54" ht="15" customHeight="1">
      <c r="A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54" ht="15" customHeight="1">
      <c r="A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54" ht="15" customHeight="1">
      <c r="A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54" ht="15" customHeight="1">
      <c r="A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54" ht="15" customHeight="1">
      <c r="A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54" ht="15" customHeight="1">
      <c r="A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54" ht="15" customHeight="1">
      <c r="A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54" ht="15" customHeight="1">
      <c r="A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54" ht="15" customHeight="1">
      <c r="A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54" ht="15" customHeight="1">
      <c r="A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54" ht="15" customHeight="1">
      <c r="A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54" ht="15" customHeight="1">
      <c r="A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BB86" s="31"/>
    </row>
    <row r="87" spans="1:54" ht="15" customHeight="1">
      <c r="A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54" ht="15" customHeight="1">
      <c r="A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54" ht="15" customHeight="1">
      <c r="A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54" ht="15" customHeight="1">
      <c r="A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54" ht="15" customHeight="1">
      <c r="A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54" ht="15" customHeight="1">
      <c r="A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54" ht="15" customHeight="1">
      <c r="A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54" ht="15" customHeight="1">
      <c r="A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54" ht="15" customHeight="1">
      <c r="A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BB95" s="31"/>
    </row>
    <row r="96" spans="1:54" ht="15" customHeight="1">
      <c r="A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BB96" s="27"/>
    </row>
    <row r="97" spans="1:54" ht="15" customHeight="1">
      <c r="A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54" ht="15" customHeight="1">
      <c r="A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54" ht="15" customHeight="1">
      <c r="A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BB99" s="27"/>
    </row>
    <row r="100" spans="1:54" ht="15" customHeight="1">
      <c r="A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BB100" s="27"/>
    </row>
    <row r="101" spans="1:54" ht="15" customHeight="1">
      <c r="A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BB101" s="31"/>
    </row>
    <row r="102" spans="1:54" ht="15" customHeight="1">
      <c r="A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BB102" s="31"/>
    </row>
    <row r="103" spans="1:54" ht="15" customHeight="1">
      <c r="A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BB103" s="31"/>
    </row>
    <row r="104" spans="1:54" ht="15" customHeight="1">
      <c r="A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BB104" s="31"/>
    </row>
    <row r="105" spans="1:54" ht="15" customHeight="1">
      <c r="A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BB105" s="31"/>
    </row>
    <row r="106" spans="1:54" ht="15" customHeight="1">
      <c r="A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54" ht="15" customHeight="1">
      <c r="A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54" ht="15" customHeight="1">
      <c r="A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54" ht="15" customHeight="1">
      <c r="A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54" ht="15" customHeight="1">
      <c r="A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54" ht="15" customHeight="1">
      <c r="A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54" ht="15" customHeight="1">
      <c r="A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54" ht="15" customHeight="1">
      <c r="A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54" ht="15" customHeight="1">
      <c r="A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54" ht="15" customHeight="1">
      <c r="A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54" ht="15" customHeight="1">
      <c r="A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BB116" s="31"/>
    </row>
    <row r="117" spans="1:54" ht="15" customHeight="1">
      <c r="A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54" ht="15" customHeight="1">
      <c r="A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54" ht="15" customHeight="1">
      <c r="A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54" ht="15" customHeight="1">
      <c r="A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54" ht="15" customHeight="1">
      <c r="A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54" ht="15" customHeight="1">
      <c r="A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54" ht="15" customHeight="1">
      <c r="A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54" ht="15" customHeight="1">
      <c r="A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54" ht="15" customHeight="1">
      <c r="A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54" ht="15" customHeight="1">
      <c r="A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54" ht="15" customHeight="1">
      <c r="A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54" ht="15" customHeight="1">
      <c r="A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54" ht="15" customHeight="1">
      <c r="A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54" ht="15" customHeight="1">
      <c r="A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54" ht="15" customHeight="1">
      <c r="A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BB131" s="31"/>
    </row>
    <row r="132" spans="1:54" ht="15" customHeight="1">
      <c r="A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BB132" s="31"/>
    </row>
    <row r="133" spans="1:54" ht="15" customHeight="1">
      <c r="A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BB133" s="31"/>
    </row>
    <row r="134" spans="1:54" ht="15" customHeight="1">
      <c r="A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BB134" s="31"/>
    </row>
    <row r="135" spans="1:54" ht="15" customHeight="1">
      <c r="A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54" ht="15" customHeight="1">
      <c r="A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54" ht="15" customHeight="1">
      <c r="A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54" ht="15" customHeight="1">
      <c r="A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54" ht="15" customHeight="1">
      <c r="A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54" ht="15" customHeight="1">
      <c r="A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54" ht="15" customHeight="1">
      <c r="A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54" ht="15" customHeight="1">
      <c r="A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54" ht="15" customHeight="1">
      <c r="A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54" ht="15" customHeight="1">
      <c r="A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54" ht="15" customHeight="1">
      <c r="A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54" ht="15" customHeight="1">
      <c r="A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54" ht="15" customHeight="1">
      <c r="A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54" ht="15" customHeight="1">
      <c r="A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54" ht="15" customHeight="1">
      <c r="A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54" ht="15" customHeight="1">
      <c r="A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54" ht="15" customHeight="1">
      <c r="A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54" ht="15" customHeight="1">
      <c r="A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54" ht="15" customHeight="1">
      <c r="A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54" ht="15" customHeight="1">
      <c r="A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54" ht="15" customHeight="1">
      <c r="A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54" ht="15" customHeight="1">
      <c r="A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54" ht="15" customHeight="1">
      <c r="A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BB157" s="31"/>
    </row>
    <row r="158" spans="1:54" ht="15" customHeight="1">
      <c r="A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54" ht="15" customHeight="1">
      <c r="A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54" ht="15" customHeight="1">
      <c r="A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54" ht="15" customHeight="1">
      <c r="A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54" ht="15" customHeight="1">
      <c r="A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54" ht="15" customHeight="1">
      <c r="A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54" ht="15" customHeight="1">
      <c r="A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BB164" s="31"/>
    </row>
    <row r="165" spans="1:54" ht="15" customHeight="1">
      <c r="A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BB165" s="31"/>
    </row>
    <row r="166" spans="1:54" ht="15" customHeight="1">
      <c r="A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54" ht="15" customHeight="1">
      <c r="A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54" ht="15" customHeight="1">
      <c r="A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54" ht="15" customHeight="1">
      <c r="A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54" ht="15" customHeight="1">
      <c r="A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54" ht="15" customHeight="1">
      <c r="A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54" ht="15" customHeight="1">
      <c r="A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54" ht="15" customHeight="1">
      <c r="A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54" ht="15" customHeight="1">
      <c r="A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54" ht="15" customHeight="1">
      <c r="A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54" ht="15" customHeight="1">
      <c r="A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54" ht="15" customHeight="1">
      <c r="A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54" ht="15" customHeight="1">
      <c r="A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54" ht="15" customHeight="1">
      <c r="A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54" ht="15" customHeight="1">
      <c r="A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54" ht="15" customHeight="1">
      <c r="A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54" ht="15" customHeight="1">
      <c r="A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54" ht="15" customHeight="1">
      <c r="A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54" ht="15" customHeight="1">
      <c r="A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54" ht="15" customHeight="1">
      <c r="A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54" ht="15" customHeight="1">
      <c r="A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54" ht="15" customHeight="1">
      <c r="A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BB187" s="31"/>
    </row>
    <row r="188" spans="1:54" ht="15" customHeight="1">
      <c r="A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BB188" s="31"/>
    </row>
    <row r="189" spans="1:54" ht="15" customHeight="1">
      <c r="A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54" ht="15" customHeight="1">
      <c r="A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54" ht="15" customHeight="1">
      <c r="A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54" ht="15" customHeight="1">
      <c r="A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 ht="15" customHeight="1">
      <c r="A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 ht="15" customHeight="1">
      <c r="A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 ht="15" customHeight="1">
      <c r="A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 ht="15" customHeight="1">
      <c r="A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 ht="15" customHeight="1">
      <c r="A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 ht="15" customHeight="1">
      <c r="A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 ht="15" customHeight="1">
      <c r="A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 ht="15" customHeight="1">
      <c r="A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 ht="15" customHeight="1">
      <c r="A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 ht="15" customHeight="1">
      <c r="A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 ht="15" customHeight="1">
      <c r="A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 ht="15" customHeight="1">
      <c r="A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 ht="15" customHeight="1">
      <c r="A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 ht="15" customHeight="1">
      <c r="A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 ht="15" customHeight="1">
      <c r="A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 ht="15" customHeight="1">
      <c r="A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54" ht="15" customHeight="1">
      <c r="A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54" ht="15" customHeight="1">
      <c r="A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54" ht="15" customHeight="1">
      <c r="A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54" ht="15" customHeight="1">
      <c r="A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54" ht="15" customHeight="1">
      <c r="A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54" ht="15" customHeight="1">
      <c r="A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54" ht="15" customHeight="1">
      <c r="A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BB215" s="31"/>
    </row>
    <row r="216" spans="1:54" ht="15" customHeight="1">
      <c r="A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BB216" s="31"/>
    </row>
    <row r="217" spans="1:54" ht="15" customHeight="1">
      <c r="A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BB217" s="31"/>
    </row>
    <row r="218" spans="1:54" ht="15" customHeight="1">
      <c r="A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54" ht="15" customHeight="1">
      <c r="A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54" ht="15" customHeight="1">
      <c r="A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54" ht="15" customHeight="1">
      <c r="A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54" ht="15" customHeight="1">
      <c r="A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54" ht="15" customHeight="1">
      <c r="A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54" ht="15" customHeight="1">
      <c r="A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54" ht="15" customHeight="1">
      <c r="A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54" ht="15" customHeight="1">
      <c r="A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54" ht="15" customHeight="1">
      <c r="A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54" ht="15" customHeight="1">
      <c r="A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54" ht="15" customHeight="1">
      <c r="A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54" ht="15" customHeight="1">
      <c r="A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BB230" s="31"/>
    </row>
    <row r="231" spans="1:54" ht="15" customHeight="1">
      <c r="A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BB231" s="31"/>
    </row>
    <row r="232" spans="1:54" ht="15" customHeight="1">
      <c r="A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54" ht="15" customHeight="1">
      <c r="A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54" ht="15" customHeight="1">
      <c r="A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54" ht="15" customHeight="1">
      <c r="A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54" ht="15" customHeight="1">
      <c r="A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54" ht="15" customHeight="1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54" ht="15" customHeight="1">
      <c r="A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54" ht="15" customHeight="1">
      <c r="A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54" ht="15" customHeight="1">
      <c r="A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54" ht="15" customHeight="1">
      <c r="A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54" ht="15" customHeight="1">
      <c r="A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54" ht="15" customHeight="1">
      <c r="A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54" ht="15" customHeight="1">
      <c r="A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54" ht="15" customHeight="1">
      <c r="A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54" ht="15" customHeight="1">
      <c r="A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54" ht="15" customHeight="1">
      <c r="A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54" ht="15" customHeight="1">
      <c r="A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54" ht="15" customHeight="1">
      <c r="A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BB249" s="31"/>
    </row>
    <row r="250" spans="1:54" ht="15" customHeight="1">
      <c r="A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BB250" s="31"/>
    </row>
    <row r="251" spans="1:54" ht="15" customHeight="1">
      <c r="A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BB251" s="31"/>
    </row>
    <row r="252" spans="1:54" ht="15" customHeight="1">
      <c r="A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54" ht="15" customHeight="1">
      <c r="A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54" ht="15" customHeight="1">
      <c r="A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54" ht="15" customHeight="1">
      <c r="A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54" ht="15" customHeight="1">
      <c r="A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54" ht="15" customHeight="1">
      <c r="A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BB257" s="31"/>
    </row>
    <row r="258" spans="1:54" ht="15" customHeight="1">
      <c r="A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BB258" s="31"/>
    </row>
    <row r="259" spans="1:54" ht="15" customHeight="1">
      <c r="A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BB259" s="31"/>
    </row>
    <row r="260" spans="1:54" ht="15" customHeight="1">
      <c r="A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54" ht="15" customHeight="1">
      <c r="A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54" ht="15" customHeight="1">
      <c r="A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54" ht="15" customHeight="1">
      <c r="A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BB263" s="31"/>
    </row>
    <row r="264" spans="1:54" ht="15" customHeight="1">
      <c r="A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BB264" s="31"/>
    </row>
    <row r="265" spans="1:54" ht="15" customHeight="1">
      <c r="A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54" ht="15" customHeight="1">
      <c r="A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54" ht="15" customHeight="1">
      <c r="A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54" ht="15" customHeight="1">
      <c r="A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54" ht="15" customHeight="1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54" ht="15" customHeight="1">
      <c r="A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54" ht="15" customHeight="1">
      <c r="A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54" ht="15" customHeight="1">
      <c r="A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54" ht="15" customHeight="1">
      <c r="A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54" ht="15" customHeight="1">
      <c r="A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BB274" s="31"/>
    </row>
    <row r="275" spans="1:54" ht="15" customHeight="1">
      <c r="A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54" ht="15" customHeight="1">
      <c r="A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54" ht="15" customHeight="1">
      <c r="A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54" ht="15" customHeight="1">
      <c r="A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BB278" s="31"/>
    </row>
    <row r="279" spans="1:54" ht="15" customHeight="1">
      <c r="A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54" ht="15" customHeight="1">
      <c r="A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54" ht="15" customHeight="1">
      <c r="A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54" ht="15" customHeight="1">
      <c r="A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54" ht="15" customHeight="1">
      <c r="A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54" ht="15" customHeight="1">
      <c r="A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54" ht="15" customHeight="1">
      <c r="A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54" ht="15" customHeight="1">
      <c r="A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54" ht="15" customHeight="1">
      <c r="A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54" ht="15" customHeight="1">
      <c r="A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54" ht="15" customHeight="1">
      <c r="A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BB289" s="31"/>
    </row>
    <row r="290" spans="1:54" ht="15" customHeight="1">
      <c r="A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54" ht="15" customHeight="1">
      <c r="A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BB291" s="31"/>
    </row>
    <row r="292" spans="1:54" ht="15" customHeight="1">
      <c r="A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54" ht="15" customHeight="1">
      <c r="A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54" ht="15" customHeight="1">
      <c r="A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BB294" s="31"/>
    </row>
    <row r="295" spans="1:54" ht="15" customHeight="1">
      <c r="A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54" ht="15" customHeight="1">
      <c r="A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54" ht="15" customHeight="1">
      <c r="A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54" ht="15" customHeight="1">
      <c r="A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54" ht="15" customHeight="1">
      <c r="A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54" ht="15" customHeight="1">
      <c r="A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BB300" s="31"/>
    </row>
    <row r="301" spans="1:54" ht="15" customHeight="1">
      <c r="A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54" ht="15" customHeight="1">
      <c r="A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54" ht="15" customHeight="1">
      <c r="A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BB303" s="31"/>
    </row>
    <row r="304" spans="1:54" ht="15" customHeight="1">
      <c r="A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BB304" s="31"/>
    </row>
    <row r="305" spans="1:49" ht="15" customHeight="1">
      <c r="A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 ht="15" customHeight="1">
      <c r="A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 ht="15" customHeight="1">
      <c r="A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 ht="15" customHeight="1">
      <c r="A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 ht="15" customHeight="1">
      <c r="A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 ht="15" customHeight="1">
      <c r="A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 ht="15" customHeight="1">
      <c r="A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 ht="15" customHeight="1">
      <c r="A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 ht="15" customHeight="1">
      <c r="A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 ht="15" customHeight="1">
      <c r="A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 ht="15" customHeight="1">
      <c r="A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 ht="15" customHeight="1">
      <c r="A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 ht="15" customHeight="1">
      <c r="A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 ht="15" customHeight="1">
      <c r="A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 ht="15" customHeight="1">
      <c r="A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 ht="15" customHeight="1">
      <c r="A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54" ht="15" customHeight="1">
      <c r="A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BB321" s="31"/>
    </row>
    <row r="322" spans="1:54" ht="15" customHeight="1">
      <c r="A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BB322" s="27"/>
    </row>
    <row r="323" spans="1:54" ht="15" customHeight="1">
      <c r="A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BB323" s="31"/>
    </row>
    <row r="324" spans="1:54" ht="15" customHeight="1">
      <c r="A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BB324" s="31"/>
    </row>
    <row r="325" spans="1:54" ht="15" customHeight="1">
      <c r="A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BB325" s="31"/>
    </row>
    <row r="326" spans="1:54" ht="15" customHeight="1">
      <c r="A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54" ht="15" customHeight="1">
      <c r="A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54" ht="15" customHeight="1">
      <c r="A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54" ht="15" customHeight="1">
      <c r="A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54" ht="15" customHeight="1">
      <c r="A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54" ht="15" customHeight="1">
      <c r="A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54" ht="15" customHeight="1">
      <c r="A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54" ht="15" customHeight="1">
      <c r="A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54" ht="15" customHeight="1">
      <c r="A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54" ht="15" customHeight="1">
      <c r="A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54" ht="15" customHeight="1">
      <c r="A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54" ht="15" customHeight="1">
      <c r="A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54" ht="15" customHeight="1">
      <c r="A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54" ht="15" customHeight="1">
      <c r="A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54" ht="15" customHeight="1">
      <c r="A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BB340" s="31"/>
    </row>
    <row r="341" spans="1:54" ht="15" customHeight="1">
      <c r="A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BB341" s="31"/>
    </row>
    <row r="342" spans="1:54" ht="15" customHeight="1">
      <c r="A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54" ht="15" customHeight="1">
      <c r="A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54" ht="15" customHeight="1">
      <c r="A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54" ht="15" customHeight="1">
      <c r="A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54" ht="15" customHeight="1">
      <c r="A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54" ht="15" customHeight="1">
      <c r="A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BB347" s="31"/>
    </row>
    <row r="348" spans="1:54" ht="15" customHeight="1">
      <c r="A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BB348" s="31"/>
    </row>
    <row r="349" spans="1:54" ht="15" customHeight="1">
      <c r="A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BB349" s="31"/>
    </row>
    <row r="350" spans="1:54" ht="15" customHeight="1">
      <c r="A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54" ht="15" customHeight="1">
      <c r="A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54" ht="15" customHeight="1">
      <c r="A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BB352" s="31"/>
    </row>
    <row r="353" spans="1:54" ht="15" customHeight="1">
      <c r="A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54" ht="15" customHeight="1">
      <c r="A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54" ht="15" customHeight="1">
      <c r="A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54" ht="15" customHeight="1">
      <c r="A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54" ht="15" customHeight="1">
      <c r="A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54" ht="15" customHeight="1">
      <c r="A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54" ht="15" customHeight="1">
      <c r="A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54" ht="15" customHeight="1">
      <c r="A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54" ht="15" customHeight="1">
      <c r="A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BB361" s="31"/>
    </row>
    <row r="362" spans="1:54" ht="15" customHeight="1">
      <c r="A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54" ht="15" customHeight="1">
      <c r="A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54" ht="15" customHeight="1">
      <c r="A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54" ht="15" customHeight="1">
      <c r="A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BB365" s="31"/>
    </row>
    <row r="366" spans="1:54" ht="15" customHeight="1">
      <c r="A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54" ht="15" customHeight="1">
      <c r="A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99" spans="54:54" ht="15" customHeight="1">
      <c r="BB399" s="31"/>
    </row>
    <row r="400" spans="54:54" ht="15" customHeight="1">
      <c r="BB400" s="31"/>
    </row>
    <row r="401" spans="54:54" ht="15" customHeight="1">
      <c r="BB401" s="31"/>
    </row>
    <row r="402" spans="54:54" ht="15" customHeight="1">
      <c r="BB402" s="31"/>
    </row>
    <row r="405" spans="54:54" ht="15" customHeight="1">
      <c r="BB405" s="31"/>
    </row>
    <row r="410" spans="54:54" ht="15" customHeight="1">
      <c r="BB410" s="31"/>
    </row>
    <row r="411" spans="54:54" ht="15" customHeight="1">
      <c r="BB411" s="31"/>
    </row>
    <row r="412" spans="54:54" ht="15" customHeight="1">
      <c r="BB412" s="31"/>
    </row>
    <row r="413" spans="54:54" ht="15" customHeight="1">
      <c r="BB413" s="31"/>
    </row>
    <row r="414" spans="54:54" ht="15" customHeight="1">
      <c r="BB414" s="31"/>
    </row>
    <row r="422" spans="54:54" ht="15" customHeight="1">
      <c r="BB422" s="31"/>
    </row>
    <row r="433" spans="54:54" ht="15" customHeight="1">
      <c r="BB433" s="31"/>
    </row>
    <row r="434" spans="54:54" ht="15" customHeight="1">
      <c r="BB434" s="31"/>
    </row>
    <row r="437" spans="54:54" ht="15" customHeight="1">
      <c r="BB437" s="31"/>
    </row>
    <row r="438" spans="54:54" ht="15" customHeight="1">
      <c r="BB438" s="31"/>
    </row>
    <row r="441" spans="54:54" ht="15" customHeight="1">
      <c r="BB441" s="31"/>
    </row>
    <row r="442" spans="54:54" ht="15" customHeight="1">
      <c r="BB442" s="31"/>
    </row>
    <row r="443" spans="54:54" ht="15" customHeight="1">
      <c r="BB443" s="31"/>
    </row>
    <row r="451" spans="54:54" ht="15" customHeight="1">
      <c r="BB451" s="31"/>
    </row>
    <row r="454" spans="54:54" ht="15" customHeight="1">
      <c r="BB454" s="31"/>
    </row>
    <row r="460" spans="54:54" ht="15" customHeight="1">
      <c r="BB460" s="31"/>
    </row>
    <row r="465" spans="54:54" ht="15" customHeight="1">
      <c r="BB465" s="31"/>
    </row>
    <row r="466" spans="54:54" ht="15" customHeight="1">
      <c r="BB466" s="31"/>
    </row>
    <row r="467" spans="54:54" ht="15" customHeight="1">
      <c r="BB467" s="31"/>
    </row>
    <row r="478" spans="54:54" ht="15" customHeight="1">
      <c r="BB478" s="31"/>
    </row>
    <row r="479" spans="54:54" ht="15" customHeight="1">
      <c r="BB479" s="31"/>
    </row>
    <row r="480" spans="54:54" ht="15" customHeight="1">
      <c r="BB480" s="31"/>
    </row>
    <row r="489" spans="54:54" ht="15" customHeight="1">
      <c r="BB489" s="31"/>
    </row>
    <row r="494" spans="54:54" ht="15" customHeight="1">
      <c r="BB494" s="31"/>
    </row>
    <row r="497" spans="54:54" ht="15" customHeight="1">
      <c r="BB497" s="31"/>
    </row>
    <row r="498" spans="54:54" ht="15" customHeight="1">
      <c r="BB498" s="31"/>
    </row>
    <row r="502" spans="54:54" ht="15" customHeight="1">
      <c r="BB502" s="31"/>
    </row>
    <row r="503" spans="54:54" ht="15" customHeight="1">
      <c r="BB503" s="31"/>
    </row>
    <row r="505" spans="54:54" ht="15" customHeight="1">
      <c r="BB505" s="31"/>
    </row>
    <row r="506" spans="54:54" ht="15" customHeight="1">
      <c r="BB506" s="31"/>
    </row>
    <row r="507" spans="54:54" ht="15" customHeight="1">
      <c r="BB507" s="31"/>
    </row>
    <row r="511" spans="54:54" ht="15" customHeight="1">
      <c r="BB511" s="31"/>
    </row>
    <row r="512" spans="54:54" ht="15" customHeight="1">
      <c r="BB512" s="31"/>
    </row>
    <row r="514" spans="54:54" ht="15" customHeight="1">
      <c r="BB514" s="31"/>
    </row>
    <row r="515" spans="54:54" ht="15" customHeight="1">
      <c r="BB515" s="31"/>
    </row>
    <row r="518" spans="54:54" ht="15" customHeight="1">
      <c r="BB518" s="31"/>
    </row>
    <row r="520" spans="54:54" ht="15" customHeight="1">
      <c r="BB520" s="31"/>
    </row>
    <row r="521" spans="54:54" ht="15" customHeight="1">
      <c r="BB521" s="31"/>
    </row>
    <row r="522" spans="54:54" ht="15" customHeight="1">
      <c r="BB522" s="31"/>
    </row>
    <row r="524" spans="54:54" ht="15" customHeight="1">
      <c r="BB524" s="31"/>
    </row>
    <row r="525" spans="54:54" ht="15" customHeight="1">
      <c r="BB525" s="31"/>
    </row>
    <row r="526" spans="54:54" ht="15" customHeight="1">
      <c r="BB526" s="31"/>
    </row>
    <row r="528" spans="54:54" ht="15" customHeight="1">
      <c r="BB528" s="31"/>
    </row>
    <row r="530" spans="54:54" ht="15" customHeight="1">
      <c r="BB530" s="31"/>
    </row>
    <row r="531" spans="54:54" ht="15" customHeight="1">
      <c r="BB531" s="31"/>
    </row>
    <row r="532" spans="54:54" ht="15" customHeight="1">
      <c r="BB532" s="31"/>
    </row>
    <row r="534" spans="54:54" ht="15" customHeight="1">
      <c r="BB534" s="31"/>
    </row>
    <row r="538" spans="54:54" ht="15" customHeight="1">
      <c r="BB538" s="31"/>
    </row>
    <row r="539" spans="54:54" ht="15" customHeight="1">
      <c r="BB539" s="31"/>
    </row>
    <row r="540" spans="54:54" ht="15" customHeight="1">
      <c r="BB540" s="31"/>
    </row>
    <row r="541" spans="54:54" ht="15" customHeight="1">
      <c r="BB541" s="31"/>
    </row>
    <row r="542" spans="54:54" ht="15" customHeight="1">
      <c r="BB542" s="31"/>
    </row>
    <row r="543" spans="54:54" ht="15" customHeight="1">
      <c r="BB543" s="31"/>
    </row>
    <row r="544" spans="54:54" ht="15" customHeight="1">
      <c r="BB544" s="31"/>
    </row>
    <row r="545" spans="54:54" ht="15" customHeight="1">
      <c r="BB545" s="31"/>
    </row>
    <row r="546" spans="54:54" ht="15" customHeight="1">
      <c r="BB546" s="31"/>
    </row>
    <row r="547" spans="54:54" ht="15" customHeight="1">
      <c r="BB547" s="31"/>
    </row>
    <row r="548" spans="54:54" ht="15" customHeight="1">
      <c r="BB548" s="31"/>
    </row>
    <row r="549" spans="54:54" ht="15" customHeight="1">
      <c r="BB549" s="31"/>
    </row>
    <row r="550" spans="54:54" ht="15" customHeight="1">
      <c r="BB550" s="31"/>
    </row>
    <row r="551" spans="54:54" ht="15" customHeight="1">
      <c r="BB551" s="31"/>
    </row>
    <row r="552" spans="54:54" ht="15" customHeight="1">
      <c r="BB552" s="31"/>
    </row>
    <row r="553" spans="54:54" ht="15" customHeight="1">
      <c r="BB553" s="31"/>
    </row>
    <row r="554" spans="54:54" ht="15" customHeight="1">
      <c r="BB554" s="31"/>
    </row>
    <row r="555" spans="54:54" ht="15" customHeight="1">
      <c r="BB555" s="31"/>
    </row>
    <row r="556" spans="54:54" ht="15" customHeight="1">
      <c r="BB556" s="31"/>
    </row>
    <row r="557" spans="54:54" ht="15" customHeight="1">
      <c r="BB557" s="31"/>
    </row>
    <row r="559" spans="54:54" ht="15" customHeight="1">
      <c r="BB559" s="31"/>
    </row>
    <row r="564" spans="54:54" ht="15" customHeight="1">
      <c r="BB564" s="31"/>
    </row>
    <row r="566" spans="54:54" ht="15" customHeight="1">
      <c r="BB566" s="31"/>
    </row>
    <row r="567" spans="54:54" ht="15" customHeight="1">
      <c r="BB567" s="31"/>
    </row>
    <row r="572" spans="54:54" ht="15" customHeight="1">
      <c r="BB572" s="31"/>
    </row>
    <row r="573" spans="54:54" ht="15" customHeight="1">
      <c r="BB573" s="31"/>
    </row>
    <row r="576" spans="54:54" ht="15" customHeight="1">
      <c r="BB576" s="31"/>
    </row>
    <row r="578" spans="54:54" ht="15" customHeight="1">
      <c r="BB578" s="31"/>
    </row>
    <row r="582" spans="54:54" ht="15" customHeight="1">
      <c r="BB582" s="31"/>
    </row>
    <row r="583" spans="54:54" ht="15" customHeight="1">
      <c r="BB583" s="31"/>
    </row>
    <row r="596" spans="54:54" ht="15" customHeight="1">
      <c r="BB596" s="31"/>
    </row>
    <row r="597" spans="54:54" ht="15" customHeight="1">
      <c r="BB597" s="27"/>
    </row>
    <row r="600" spans="54:54" ht="15" customHeight="1">
      <c r="BB600" s="31"/>
    </row>
    <row r="601" spans="54:54" ht="15" customHeight="1">
      <c r="BB601" s="27"/>
    </row>
    <row r="603" spans="54:54" ht="15" customHeight="1">
      <c r="BB603" s="31"/>
    </row>
    <row r="606" spans="54:54" ht="15" customHeight="1">
      <c r="BB606" s="31"/>
    </row>
    <row r="633" spans="54:54" ht="15" customHeight="1">
      <c r="BB633" s="31"/>
    </row>
    <row r="634" spans="54:54" ht="15" customHeight="1">
      <c r="BB634" s="31"/>
    </row>
    <row r="635" spans="54:54" ht="15" customHeight="1">
      <c r="BB635" s="31"/>
    </row>
    <row r="640" spans="54:54" ht="15" customHeight="1">
      <c r="BB640" s="31"/>
    </row>
    <row r="641" spans="54:54" ht="15" customHeight="1">
      <c r="BB641" s="31"/>
    </row>
    <row r="657" spans="54:54" ht="15" customHeight="1">
      <c r="BB657" s="31"/>
    </row>
    <row r="663" spans="54:54" ht="15" customHeight="1">
      <c r="BB663" s="31"/>
    </row>
    <row r="665" spans="54:54" ht="15" customHeight="1">
      <c r="BB665" s="31"/>
    </row>
    <row r="670" spans="54:54" ht="15" customHeight="1">
      <c r="BB670" s="31"/>
    </row>
    <row r="674" spans="54:54" ht="15" customHeight="1">
      <c r="BB674" s="31"/>
    </row>
    <row r="683" spans="54:54" ht="15" customHeight="1">
      <c r="BB683" s="31"/>
    </row>
    <row r="692" spans="54:54" ht="15" customHeight="1">
      <c r="BB692" s="31"/>
    </row>
    <row r="703" spans="54:54" ht="15" customHeight="1">
      <c r="BB703" s="31"/>
    </row>
    <row r="704" spans="54:54" ht="15" customHeight="1">
      <c r="BB704" s="31"/>
    </row>
    <row r="721" spans="54:54" ht="15" customHeight="1">
      <c r="BB721" s="31"/>
    </row>
    <row r="722" spans="54:54" ht="15" customHeight="1">
      <c r="BB722" s="31"/>
    </row>
    <row r="723" spans="54:54" ht="15" customHeight="1">
      <c r="BB723" s="31"/>
    </row>
    <row r="724" spans="54:54" ht="15" customHeight="1">
      <c r="BB724" s="31"/>
    </row>
    <row r="725" spans="54:54" ht="15" customHeight="1">
      <c r="BB725" s="31"/>
    </row>
    <row r="728" spans="54:54" ht="15" customHeight="1">
      <c r="BB728" s="31"/>
    </row>
    <row r="732" spans="54:54" ht="15" customHeight="1">
      <c r="BB732" s="31"/>
    </row>
    <row r="733" spans="54:54" ht="15" customHeight="1">
      <c r="BB733" s="31"/>
    </row>
    <row r="734" spans="54:54" ht="15" customHeight="1">
      <c r="BB734" s="27"/>
    </row>
    <row r="737" spans="54:54" ht="15" customHeight="1">
      <c r="BB737" s="31"/>
    </row>
    <row r="738" spans="54:54" ht="15" customHeight="1">
      <c r="BB738" s="31"/>
    </row>
    <row r="739" spans="54:54" ht="15" customHeight="1">
      <c r="BB739" s="31"/>
    </row>
    <row r="741" spans="54:54" ht="15" customHeight="1">
      <c r="BB741" s="31"/>
    </row>
    <row r="747" spans="54:54" ht="15" customHeight="1">
      <c r="BB747" s="31"/>
    </row>
    <row r="749" spans="54:54" ht="15" customHeight="1">
      <c r="BB749" s="27"/>
    </row>
    <row r="750" spans="54:54" ht="15" customHeight="1">
      <c r="BB750" s="31"/>
    </row>
    <row r="751" spans="54:54" ht="15" customHeight="1">
      <c r="BB751" s="31"/>
    </row>
    <row r="754" spans="54:54" ht="15" customHeight="1">
      <c r="BB754" s="31"/>
    </row>
    <row r="763" spans="54:54" ht="15" customHeight="1">
      <c r="BB763" s="31"/>
    </row>
    <row r="768" spans="54:54" ht="15" customHeight="1">
      <c r="BB768" s="31"/>
    </row>
    <row r="769" spans="54:54" ht="15" customHeight="1">
      <c r="BB769" s="31"/>
    </row>
    <row r="773" spans="54:54" ht="15" customHeight="1">
      <c r="BB773" s="31"/>
    </row>
    <row r="779" spans="54:54" ht="15" customHeight="1">
      <c r="BB779" s="31"/>
    </row>
    <row r="782" spans="54:54" ht="15" customHeight="1">
      <c r="BB782" s="31"/>
    </row>
    <row r="783" spans="54:54" ht="15" customHeight="1">
      <c r="BB783" s="31"/>
    </row>
    <row r="784" spans="54:54" ht="15" customHeight="1">
      <c r="BB784" s="31"/>
    </row>
    <row r="785" spans="54:54" ht="15" customHeight="1">
      <c r="BB785" s="31"/>
    </row>
    <row r="789" spans="54:54" ht="15" customHeight="1">
      <c r="BB789" s="31"/>
    </row>
    <row r="790" spans="54:54" ht="15" customHeight="1">
      <c r="BB790" s="31"/>
    </row>
    <row r="792" spans="54:54" ht="15" customHeight="1">
      <c r="BB792" s="31"/>
    </row>
    <row r="794" spans="54:54" ht="15" customHeight="1">
      <c r="BB794" s="31"/>
    </row>
    <row r="798" spans="54:54" ht="15" customHeight="1">
      <c r="BB798" s="31"/>
    </row>
    <row r="799" spans="54:54" ht="15" customHeight="1">
      <c r="BB799" s="27"/>
    </row>
    <row r="800" spans="54:54" ht="15" customHeight="1">
      <c r="BB800" s="27"/>
    </row>
    <row r="810" spans="54:54" ht="15" customHeight="1">
      <c r="BB810" s="31"/>
    </row>
    <row r="816" spans="54:54" ht="15" customHeight="1">
      <c r="BB816" s="27"/>
    </row>
    <row r="818" spans="54:54" ht="15" customHeight="1">
      <c r="BB818" s="27"/>
    </row>
    <row r="819" spans="54:54" ht="15" customHeight="1">
      <c r="BB819" s="27"/>
    </row>
    <row r="836" spans="54:54" ht="15" customHeight="1">
      <c r="BB836" s="27"/>
    </row>
    <row r="837" spans="54:54" ht="15" customHeight="1">
      <c r="BB837" s="31"/>
    </row>
    <row r="838" spans="54:54" ht="15" customHeight="1">
      <c r="BB838" s="31"/>
    </row>
    <row r="840" spans="54:54" ht="15" customHeight="1">
      <c r="BB840" s="31"/>
    </row>
    <row r="846" spans="54:54" ht="15" customHeight="1">
      <c r="BB846" s="31"/>
    </row>
    <row r="848" spans="54:54" ht="15" customHeight="1">
      <c r="BB848" s="31"/>
    </row>
    <row r="849" spans="54:54" ht="15" customHeight="1">
      <c r="BB849" s="31"/>
    </row>
    <row r="850" spans="54:54" ht="15" customHeight="1">
      <c r="BB850" s="31"/>
    </row>
    <row r="862" spans="54:54" ht="15" customHeight="1">
      <c r="BB862" s="31"/>
    </row>
    <row r="863" spans="54:54" ht="15" customHeight="1">
      <c r="BB863" s="31"/>
    </row>
    <row r="867" spans="54:54" ht="15" customHeight="1">
      <c r="BB867" s="31"/>
    </row>
    <row r="879" spans="54:54" ht="15" customHeight="1">
      <c r="BB879" s="31"/>
    </row>
    <row r="897" spans="54:54" ht="15" customHeight="1">
      <c r="BB897" s="31"/>
    </row>
  </sheetData>
  <mergeCells count="20">
    <mergeCell ref="AO2:AP2"/>
    <mergeCell ref="AQ2:AS2"/>
    <mergeCell ref="AT2:AU2"/>
    <mergeCell ref="AV2:AY2"/>
    <mergeCell ref="AT1:AU1"/>
    <mergeCell ref="AV1:AY1"/>
    <mergeCell ref="AO1:AP1"/>
    <mergeCell ref="AQ1:AS1"/>
    <mergeCell ref="Z2:AC2"/>
    <mergeCell ref="AD2:AF2"/>
    <mergeCell ref="AG2:AN2"/>
    <mergeCell ref="A1:E1"/>
    <mergeCell ref="F1:V1"/>
    <mergeCell ref="W1:Y1"/>
    <mergeCell ref="Z1:AN1"/>
    <mergeCell ref="A2:E2"/>
    <mergeCell ref="F2:R2"/>
    <mergeCell ref="S2:T2"/>
    <mergeCell ref="U2:V2"/>
    <mergeCell ref="W2:Y2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W899"/>
  <sheetViews>
    <sheetView showGridLines="0" zoomScaleNormal="100" workbookViewId="0">
      <selection activeCell="AG11" sqref="AG11"/>
    </sheetView>
  </sheetViews>
  <sheetFormatPr defaultColWidth="2.7109375" defaultRowHeight="15" customHeight="1"/>
  <cols>
    <col min="1" max="11" width="2.7109375" style="17"/>
    <col min="12" max="12" width="2.7109375" style="17" customWidth="1"/>
    <col min="13" max="23" width="2.7109375" style="17"/>
    <col min="24" max="24" width="2.7109375" style="17" customWidth="1"/>
    <col min="25" max="49" width="2.7109375" style="17"/>
    <col min="50" max="50" width="2.7109375" style="31"/>
    <col min="51" max="16384" width="2.7109375" style="17"/>
  </cols>
  <sheetData>
    <row r="1" spans="1:101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8"/>
      <c r="W1" s="669" t="s">
        <v>34</v>
      </c>
      <c r="X1" s="670"/>
      <c r="Y1" s="671"/>
      <c r="Z1" s="672" t="s">
        <v>39</v>
      </c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4"/>
      <c r="AM1" s="674"/>
      <c r="AN1" s="675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44579</v>
      </c>
      <c r="AW1" s="596"/>
      <c r="AX1" s="596"/>
      <c r="AY1" s="597"/>
      <c r="AZ1" s="118"/>
    </row>
    <row r="2" spans="1:101" s="117" customFormat="1" ht="18" customHeight="1" thickBot="1">
      <c r="A2" s="655" t="s">
        <v>31</v>
      </c>
      <c r="B2" s="656"/>
      <c r="C2" s="656"/>
      <c r="D2" s="656"/>
      <c r="E2" s="657"/>
      <c r="F2" s="658" t="str">
        <f>IF(NOT(ISBLANK($U2)),VLOOKUP($U2,画面一覧!$B$5:$D$32,3,FALSE),"")</f>
        <v>金型保守計画</v>
      </c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60"/>
      <c r="S2" s="661" t="s">
        <v>40</v>
      </c>
      <c r="T2" s="662"/>
      <c r="U2" s="663">
        <v>6</v>
      </c>
      <c r="V2" s="664"/>
      <c r="W2" s="665" t="s">
        <v>41</v>
      </c>
      <c r="X2" s="666"/>
      <c r="Y2" s="666"/>
      <c r="Z2" s="667" t="str">
        <f>IF(NOT(ISBLANK(U2)),VLOOKUP(U2,画面一覧!B5:AN33,34,FALSE)&amp;VLOOKUP(U2,画面一覧!B5:AN33,36,FALSE)&amp;VLOOKUP(U2,画面一覧!B5:AN33,38,FALSE),"")</f>
        <v>k4002001</v>
      </c>
      <c r="AA2" s="667"/>
      <c r="AB2" s="667"/>
      <c r="AC2" s="668"/>
      <c r="AD2" s="665" t="s">
        <v>42</v>
      </c>
      <c r="AE2" s="666"/>
      <c r="AF2" s="666"/>
      <c r="AG2" s="676" t="str">
        <f>IF(NOT(ISBLANK(U2)),VLOOKUP(U2,画面一覧!B5:AN33,9,FALSE),"")</f>
        <v>金型保守計画管理</v>
      </c>
      <c r="AH2" s="677"/>
      <c r="AI2" s="677"/>
      <c r="AJ2" s="677"/>
      <c r="AK2" s="677"/>
      <c r="AL2" s="677"/>
      <c r="AM2" s="677"/>
      <c r="AN2" s="678"/>
      <c r="AO2" s="611" t="s">
        <v>44</v>
      </c>
      <c r="AP2" s="612"/>
      <c r="AQ2" s="613" t="s">
        <v>21</v>
      </c>
      <c r="AR2" s="614"/>
      <c r="AS2" s="615"/>
      <c r="AT2" s="598" t="s">
        <v>37</v>
      </c>
      <c r="AU2" s="599"/>
      <c r="AV2" s="600">
        <v>44594</v>
      </c>
      <c r="AW2" s="600"/>
      <c r="AX2" s="600"/>
      <c r="AY2" s="601"/>
      <c r="AZ2" s="118"/>
      <c r="BE2" s="213"/>
    </row>
    <row r="3" spans="1:101" ht="7.5" customHeight="1">
      <c r="A3" s="4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50"/>
      <c r="AF3" s="50"/>
      <c r="AG3" s="50"/>
      <c r="AH3" s="50"/>
      <c r="AI3" s="50"/>
      <c r="AJ3" s="50"/>
      <c r="AK3" s="50"/>
      <c r="AL3" s="50"/>
      <c r="AM3" s="51"/>
      <c r="AN3" s="51"/>
      <c r="AO3" s="50"/>
      <c r="AP3" s="50"/>
      <c r="AQ3" s="89"/>
      <c r="AU3" s="199"/>
      <c r="AV3" s="199"/>
      <c r="AW3" s="199"/>
      <c r="AX3" s="199"/>
      <c r="AY3" s="200"/>
    </row>
    <row r="4" spans="1:101" ht="15" customHeight="1">
      <c r="A4" s="52"/>
      <c r="B4" s="150" t="s">
        <v>204</v>
      </c>
      <c r="C4" s="151"/>
      <c r="D4" s="151"/>
      <c r="E4" s="152"/>
      <c r="F4" s="242"/>
      <c r="G4" s="207" t="s">
        <v>206</v>
      </c>
      <c r="H4" s="31" t="s">
        <v>207</v>
      </c>
      <c r="J4" s="150" t="s">
        <v>440</v>
      </c>
      <c r="K4" s="151"/>
      <c r="L4" s="151"/>
      <c r="M4" s="151"/>
      <c r="N4" s="152"/>
      <c r="O4" s="238"/>
      <c r="P4" s="239"/>
      <c r="Q4" s="239"/>
      <c r="R4" s="427" t="s">
        <v>442</v>
      </c>
      <c r="S4" s="207"/>
      <c r="T4" s="146" t="s">
        <v>220</v>
      </c>
      <c r="U4" s="147"/>
      <c r="V4" s="147"/>
      <c r="W4" s="147"/>
      <c r="X4" s="148"/>
      <c r="Y4" s="415" t="s">
        <v>216</v>
      </c>
      <c r="Z4" s="416"/>
      <c r="AA4" s="212"/>
      <c r="AB4" s="146" t="s">
        <v>221</v>
      </c>
      <c r="AC4" s="147"/>
      <c r="AD4" s="147"/>
      <c r="AE4" s="147"/>
      <c r="AF4" s="148"/>
      <c r="AG4" s="415" t="s">
        <v>216</v>
      </c>
      <c r="AH4" s="416"/>
      <c r="AI4" s="212"/>
      <c r="AJ4" s="146" t="s">
        <v>222</v>
      </c>
      <c r="AK4" s="147"/>
      <c r="AL4" s="147"/>
      <c r="AM4" s="147"/>
      <c r="AN4" s="148"/>
      <c r="AO4" s="415" t="s">
        <v>216</v>
      </c>
      <c r="AP4" s="416"/>
      <c r="AQ4" s="212"/>
      <c r="AR4" s="146" t="s">
        <v>76</v>
      </c>
      <c r="AS4" s="147"/>
      <c r="AT4" s="152"/>
      <c r="AU4" s="210"/>
      <c r="AV4" s="211"/>
      <c r="AW4" s="211"/>
      <c r="AX4" s="212" t="s">
        <v>77</v>
      </c>
      <c r="AY4" s="67"/>
    </row>
    <row r="5" spans="1:101" ht="7.5" customHeight="1">
      <c r="A5" s="52"/>
      <c r="B5" s="248"/>
      <c r="C5" s="248"/>
      <c r="D5" s="248"/>
      <c r="E5" s="248"/>
      <c r="F5" s="401"/>
      <c r="G5" s="402"/>
      <c r="H5" s="249"/>
      <c r="I5" s="250"/>
      <c r="J5" s="403"/>
      <c r="K5" s="403"/>
      <c r="L5" s="248"/>
      <c r="M5" s="248"/>
      <c r="N5" s="248"/>
      <c r="O5" s="248"/>
      <c r="P5" s="248"/>
      <c r="Q5" s="251"/>
      <c r="R5" s="251"/>
      <c r="S5" s="246"/>
      <c r="T5" s="247"/>
      <c r="AY5" s="67"/>
    </row>
    <row r="6" spans="1:101" ht="15" customHeight="1">
      <c r="A6" s="52"/>
      <c r="B6" s="398" t="s">
        <v>208</v>
      </c>
      <c r="C6" s="262"/>
      <c r="D6" s="399"/>
      <c r="E6" s="400"/>
      <c r="F6" s="462" t="s">
        <v>251</v>
      </c>
      <c r="G6" s="463"/>
      <c r="H6" s="463"/>
      <c r="I6" s="463"/>
      <c r="J6" s="464"/>
      <c r="K6" s="465"/>
      <c r="L6" s="146" t="s">
        <v>210</v>
      </c>
      <c r="M6" s="147"/>
      <c r="N6" s="147"/>
      <c r="O6" s="397"/>
      <c r="P6" s="467">
        <v>1</v>
      </c>
      <c r="Q6" s="255" t="s">
        <v>253</v>
      </c>
      <c r="R6" s="255"/>
      <c r="S6" s="255"/>
      <c r="T6" s="255"/>
      <c r="U6" s="255"/>
      <c r="V6" s="256"/>
      <c r="W6" s="146" t="s">
        <v>213</v>
      </c>
      <c r="X6" s="147"/>
      <c r="Y6" s="147"/>
      <c r="Z6" s="148"/>
      <c r="AA6" s="238"/>
      <c r="AB6" s="239"/>
      <c r="AC6" s="432" t="s">
        <v>443</v>
      </c>
      <c r="AD6" s="207"/>
      <c r="AI6" s="146" t="s">
        <v>217</v>
      </c>
      <c r="AJ6" s="151"/>
      <c r="AK6" s="151"/>
      <c r="AL6" s="152"/>
      <c r="AM6" s="238"/>
      <c r="AN6" s="239"/>
      <c r="AO6" s="207" t="s">
        <v>218</v>
      </c>
      <c r="AP6" s="240"/>
      <c r="AQ6" s="241"/>
      <c r="AR6" s="239"/>
      <c r="AS6" s="207" t="s">
        <v>215</v>
      </c>
      <c r="AX6" s="17"/>
      <c r="AY6" s="67"/>
    </row>
    <row r="7" spans="1:101" s="396" customFormat="1" ht="15" customHeight="1">
      <c r="A7" s="46"/>
      <c r="B7" s="146" t="s">
        <v>28</v>
      </c>
      <c r="C7" s="151"/>
      <c r="D7" s="151"/>
      <c r="E7" s="152"/>
      <c r="F7" s="210" t="s">
        <v>249</v>
      </c>
      <c r="G7" s="211"/>
      <c r="H7" s="211"/>
      <c r="I7" s="211"/>
      <c r="J7" s="211"/>
      <c r="K7" s="466"/>
      <c r="L7" s="146" t="s">
        <v>211</v>
      </c>
      <c r="M7" s="147"/>
      <c r="N7" s="147"/>
      <c r="O7" s="148"/>
      <c r="P7" s="468" t="s">
        <v>254</v>
      </c>
      <c r="Q7" s="469"/>
      <c r="R7" s="463"/>
      <c r="S7" s="463"/>
      <c r="T7" s="469"/>
      <c r="U7" s="469"/>
      <c r="V7" s="470"/>
      <c r="W7" s="146" t="s">
        <v>214</v>
      </c>
      <c r="X7" s="147"/>
      <c r="Y7" s="148"/>
      <c r="Z7" s="148"/>
      <c r="AA7" s="240"/>
      <c r="AB7" s="241"/>
      <c r="AC7" s="239"/>
      <c r="AD7" s="207" t="s">
        <v>330</v>
      </c>
      <c r="AI7" s="146" t="s">
        <v>219</v>
      </c>
      <c r="AJ7" s="151"/>
      <c r="AK7" s="151"/>
      <c r="AL7" s="152"/>
      <c r="AM7" s="238"/>
      <c r="AN7" s="239"/>
      <c r="AO7" s="207" t="s">
        <v>218</v>
      </c>
      <c r="AP7" s="240"/>
      <c r="AQ7" s="241"/>
      <c r="AR7" s="239"/>
      <c r="AS7" s="207" t="s">
        <v>215</v>
      </c>
      <c r="AW7" s="251"/>
      <c r="AX7" s="394"/>
      <c r="AY7" s="395"/>
    </row>
    <row r="8" spans="1:101" ht="7.5" customHeight="1">
      <c r="A8" s="52"/>
      <c r="B8" s="27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7"/>
      <c r="AY8" s="67"/>
    </row>
    <row r="9" spans="1:101" ht="7.5" customHeight="1">
      <c r="A9" s="52"/>
      <c r="B9" s="54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60"/>
      <c r="AE9" s="20"/>
      <c r="AF9" s="20"/>
      <c r="AG9" s="20"/>
      <c r="AH9" s="20"/>
      <c r="AI9" s="20"/>
      <c r="AJ9" s="20"/>
      <c r="AK9" s="20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</row>
    <row r="10" spans="1:101" ht="15" customHeight="1">
      <c r="A10" s="52"/>
      <c r="B10" s="260"/>
      <c r="C10" s="146" t="s">
        <v>223</v>
      </c>
      <c r="D10" s="148"/>
      <c r="E10" s="148"/>
      <c r="F10" s="243" t="s">
        <v>209</v>
      </c>
      <c r="G10" s="244"/>
      <c r="H10" s="244"/>
      <c r="I10" s="245"/>
      <c r="J10" s="146" t="s">
        <v>43</v>
      </c>
      <c r="K10" s="151"/>
      <c r="L10" s="151"/>
      <c r="M10" s="152"/>
      <c r="N10" s="186" t="s">
        <v>82</v>
      </c>
      <c r="O10" s="188"/>
      <c r="P10" s="188"/>
      <c r="Q10" s="188"/>
      <c r="R10" s="188"/>
      <c r="S10" s="187"/>
      <c r="T10" s="146" t="s">
        <v>224</v>
      </c>
      <c r="U10" s="147"/>
      <c r="V10" s="147"/>
      <c r="W10" s="148"/>
      <c r="X10" s="252" t="s">
        <v>212</v>
      </c>
      <c r="Y10" s="253"/>
      <c r="Z10" s="253"/>
      <c r="AA10" s="253"/>
      <c r="AB10" s="254"/>
      <c r="AC10" s="20"/>
      <c r="AD10" s="260"/>
      <c r="AE10" s="20"/>
      <c r="AF10" s="20"/>
      <c r="AG10" s="20"/>
      <c r="AH10" s="20"/>
      <c r="AI10" s="20"/>
      <c r="AJ10" s="20"/>
      <c r="AK10" s="20"/>
      <c r="AQ10" s="146" t="s">
        <v>450</v>
      </c>
      <c r="AR10" s="151"/>
      <c r="AS10" s="147"/>
      <c r="AT10" s="152"/>
      <c r="AU10" s="210"/>
      <c r="AV10" s="211"/>
      <c r="AW10" s="211"/>
      <c r="AX10" s="212" t="s">
        <v>77</v>
      </c>
      <c r="AY10" s="28"/>
    </row>
    <row r="11" spans="1:101" ht="7.5" customHeight="1">
      <c r="A11" s="52"/>
      <c r="B11" s="58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0"/>
      <c r="AE11" s="20"/>
      <c r="AF11" s="20"/>
      <c r="AG11" s="20"/>
      <c r="AH11" s="20"/>
      <c r="AI11" s="20"/>
      <c r="AJ11" s="20"/>
      <c r="AK11" s="20"/>
      <c r="AL11" s="27"/>
      <c r="AM11" s="27"/>
      <c r="AN11" s="27"/>
      <c r="AO11" s="27"/>
      <c r="AP11" s="27"/>
      <c r="AY11" s="28"/>
      <c r="CP11" s="694" t="s">
        <v>228</v>
      </c>
      <c r="CQ11" s="695"/>
      <c r="CR11" s="695"/>
      <c r="CS11" s="696"/>
      <c r="CT11" s="688" t="s">
        <v>229</v>
      </c>
      <c r="CU11" s="689"/>
      <c r="CV11" s="689"/>
      <c r="CW11" s="690"/>
    </row>
    <row r="12" spans="1:101" ht="7.5" customHeight="1">
      <c r="A12" s="52"/>
      <c r="B12" s="27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7"/>
      <c r="AM12" s="27"/>
      <c r="AN12" s="27"/>
      <c r="AO12" s="27"/>
      <c r="AP12" s="27"/>
      <c r="AY12" s="28"/>
      <c r="CP12" s="697"/>
      <c r="CQ12" s="698"/>
      <c r="CR12" s="698"/>
      <c r="CS12" s="699"/>
      <c r="CT12" s="691"/>
      <c r="CU12" s="692"/>
      <c r="CV12" s="692"/>
      <c r="CW12" s="693"/>
    </row>
    <row r="13" spans="1:101" ht="15" customHeight="1">
      <c r="A13" s="52"/>
      <c r="B13" s="186"/>
      <c r="C13" s="226" t="s">
        <v>183</v>
      </c>
      <c r="D13" s="227"/>
      <c r="E13" s="227"/>
      <c r="F13" s="228"/>
      <c r="G13" s="158" t="s">
        <v>231</v>
      </c>
      <c r="H13" s="158"/>
      <c r="I13" s="158"/>
      <c r="J13" s="158"/>
      <c r="K13" s="146"/>
      <c r="L13" s="270" t="s">
        <v>462</v>
      </c>
      <c r="M13" s="262"/>
      <c r="N13" s="262"/>
      <c r="O13" s="263"/>
      <c r="P13" s="263"/>
      <c r="Q13" s="263"/>
      <c r="R13" s="270" t="s">
        <v>232</v>
      </c>
      <c r="S13" s="262"/>
      <c r="T13" s="262"/>
      <c r="U13" s="262"/>
      <c r="V13" s="262"/>
      <c r="W13" s="262"/>
      <c r="X13" s="262"/>
      <c r="Y13" s="262"/>
      <c r="Z13" s="262"/>
      <c r="AA13" s="262"/>
      <c r="AB13" s="270" t="s">
        <v>463</v>
      </c>
      <c r="AC13" s="262"/>
      <c r="AD13" s="262"/>
      <c r="AE13" s="293"/>
      <c r="AF13" s="270" t="s">
        <v>234</v>
      </c>
      <c r="AG13" s="262"/>
      <c r="AH13" s="293"/>
      <c r="AI13" s="297" t="s">
        <v>245</v>
      </c>
      <c r="AJ13" s="298"/>
      <c r="AK13" s="299"/>
      <c r="AL13" s="297" t="s">
        <v>246</v>
      </c>
      <c r="AM13" s="262"/>
      <c r="AN13" s="297"/>
      <c r="AO13" s="300" t="s">
        <v>247</v>
      </c>
      <c r="AP13" s="262"/>
      <c r="AQ13" s="293"/>
      <c r="AR13" s="269"/>
      <c r="AS13" s="269"/>
      <c r="AT13" s="269"/>
      <c r="AU13" s="269"/>
      <c r="AV13" s="269"/>
      <c r="AW13" s="271"/>
      <c r="AX13" s="61"/>
      <c r="AY13" s="67"/>
    </row>
    <row r="14" spans="1:101" ht="15" customHeight="1">
      <c r="A14" s="52"/>
      <c r="B14" s="407"/>
      <c r="C14" s="286"/>
      <c r="D14" s="220"/>
      <c r="E14" s="220"/>
      <c r="F14" s="221"/>
      <c r="G14" s="54" t="s">
        <v>251</v>
      </c>
      <c r="H14" s="154"/>
      <c r="I14" s="154"/>
      <c r="J14" s="154"/>
      <c r="K14" s="301"/>
      <c r="L14" s="420">
        <v>0</v>
      </c>
      <c r="M14" s="326" t="s">
        <v>225</v>
      </c>
      <c r="N14" s="326"/>
      <c r="O14" s="326"/>
      <c r="P14" s="326"/>
      <c r="Q14" s="421"/>
      <c r="R14" s="282" t="s">
        <v>227</v>
      </c>
      <c r="S14" s="283"/>
      <c r="T14" s="284"/>
      <c r="U14" s="337" t="s">
        <v>318</v>
      </c>
      <c r="V14" s="268"/>
      <c r="W14" s="307"/>
      <c r="X14" s="267"/>
      <c r="Y14" s="269"/>
      <c r="Z14" s="269"/>
      <c r="AA14" s="338" t="s">
        <v>319</v>
      </c>
      <c r="AB14" s="340"/>
      <c r="AC14" s="341"/>
      <c r="AD14" s="312"/>
      <c r="AE14" s="339" t="s">
        <v>319</v>
      </c>
      <c r="AF14" s="308" t="s">
        <v>235</v>
      </c>
      <c r="AG14" s="309"/>
      <c r="AH14" s="310"/>
      <c r="AI14" s="311"/>
      <c r="AJ14" s="312"/>
      <c r="AK14" s="339" t="s">
        <v>320</v>
      </c>
      <c r="AL14" s="311"/>
      <c r="AM14" s="312"/>
      <c r="AN14" s="339" t="s">
        <v>321</v>
      </c>
      <c r="AO14" s="311"/>
      <c r="AP14" s="312"/>
      <c r="AQ14" s="339" t="s">
        <v>322</v>
      </c>
      <c r="AR14" s="249"/>
      <c r="AS14" s="249"/>
      <c r="AT14" s="249"/>
      <c r="AU14" s="249"/>
      <c r="AV14" s="249"/>
      <c r="AW14" s="265"/>
      <c r="AX14" s="62"/>
      <c r="AY14" s="67"/>
    </row>
    <row r="15" spans="1:101" ht="15" customHeight="1">
      <c r="A15" s="52"/>
      <c r="B15" s="408"/>
      <c r="C15" s="289" t="s">
        <v>230</v>
      </c>
      <c r="D15" s="222"/>
      <c r="E15" s="222"/>
      <c r="F15" s="223"/>
      <c r="G15" s="56" t="s">
        <v>249</v>
      </c>
      <c r="H15" s="27"/>
      <c r="I15" s="27"/>
      <c r="J15" s="27"/>
      <c r="K15" s="302"/>
      <c r="L15" s="274" t="s">
        <v>250</v>
      </c>
      <c r="M15" s="275"/>
      <c r="N15" s="275"/>
      <c r="O15" s="275"/>
      <c r="P15" s="275"/>
      <c r="Q15" s="280"/>
      <c r="R15" s="285" t="s">
        <v>228</v>
      </c>
      <c r="S15" s="283"/>
      <c r="T15" s="284"/>
      <c r="U15" s="313" t="s">
        <v>252</v>
      </c>
      <c r="V15" s="264"/>
      <c r="W15" s="264"/>
      <c r="X15" s="314"/>
      <c r="Y15" s="249"/>
      <c r="Z15" s="249"/>
      <c r="AA15" s="315" t="s">
        <v>323</v>
      </c>
      <c r="AB15" s="342"/>
      <c r="AC15" s="258"/>
      <c r="AD15" s="246"/>
      <c r="AE15" s="317" t="s">
        <v>323</v>
      </c>
      <c r="AF15" s="305" t="s">
        <v>236</v>
      </c>
      <c r="AG15" s="257"/>
      <c r="AH15" s="306"/>
      <c r="AI15" s="316"/>
      <c r="AJ15" s="246"/>
      <c r="AK15" s="317" t="s">
        <v>320</v>
      </c>
      <c r="AL15" s="316"/>
      <c r="AM15" s="246"/>
      <c r="AN15" s="317" t="s">
        <v>324</v>
      </c>
      <c r="AO15" s="316"/>
      <c r="AP15" s="246"/>
      <c r="AQ15" s="317" t="s">
        <v>325</v>
      </c>
      <c r="AR15" s="249"/>
      <c r="AS15" s="249"/>
      <c r="AT15" s="249"/>
      <c r="AU15" s="249"/>
      <c r="AV15" s="249"/>
      <c r="AW15" s="265"/>
      <c r="AX15" s="62"/>
      <c r="AY15" s="67"/>
    </row>
    <row r="16" spans="1:101" ht="15" customHeight="1">
      <c r="A16" s="52"/>
      <c r="B16" s="409"/>
      <c r="C16" s="290"/>
      <c r="D16" s="291"/>
      <c r="E16" s="291"/>
      <c r="F16" s="292"/>
      <c r="G16" s="276"/>
      <c r="H16" s="277"/>
      <c r="I16" s="277"/>
      <c r="J16" s="277"/>
      <c r="K16" s="303"/>
      <c r="L16" s="278"/>
      <c r="M16" s="279"/>
      <c r="N16" s="279"/>
      <c r="O16" s="279"/>
      <c r="P16" s="279"/>
      <c r="Q16" s="281"/>
      <c r="R16" s="285" t="s">
        <v>229</v>
      </c>
      <c r="S16" s="283"/>
      <c r="T16" s="284"/>
      <c r="U16" s="318" t="s">
        <v>252</v>
      </c>
      <c r="V16" s="319"/>
      <c r="W16" s="319"/>
      <c r="X16" s="426"/>
      <c r="Y16" s="321"/>
      <c r="Z16" s="321"/>
      <c r="AA16" s="322" t="s">
        <v>326</v>
      </c>
      <c r="AB16" s="343"/>
      <c r="AC16" s="344"/>
      <c r="AD16" s="324"/>
      <c r="AE16" s="325" t="s">
        <v>326</v>
      </c>
      <c r="AF16" s="294" t="s">
        <v>441</v>
      </c>
      <c r="AG16" s="295"/>
      <c r="AH16" s="296"/>
      <c r="AI16" s="323"/>
      <c r="AJ16" s="324"/>
      <c r="AK16" s="325" t="s">
        <v>327</v>
      </c>
      <c r="AL16" s="323"/>
      <c r="AM16" s="324"/>
      <c r="AN16" s="325" t="s">
        <v>328</v>
      </c>
      <c r="AO16" s="323"/>
      <c r="AP16" s="324"/>
      <c r="AQ16" s="325" t="s">
        <v>329</v>
      </c>
      <c r="AR16" s="249"/>
      <c r="AS16" s="249"/>
      <c r="AT16" s="249"/>
      <c r="AU16" s="249"/>
      <c r="AV16" s="249"/>
      <c r="AW16" s="265"/>
      <c r="AX16" s="62"/>
      <c r="AY16" s="67"/>
    </row>
    <row r="17" spans="1:51" ht="15" customHeight="1">
      <c r="A17" s="52"/>
      <c r="B17" s="410"/>
      <c r="C17" s="286"/>
      <c r="D17" s="222"/>
      <c r="E17" s="222"/>
      <c r="F17" s="223"/>
      <c r="G17" s="56" t="s">
        <v>251</v>
      </c>
      <c r="H17" s="27"/>
      <c r="I17" s="27"/>
      <c r="J17" s="27"/>
      <c r="K17" s="302"/>
      <c r="L17" s="274">
        <v>1</v>
      </c>
      <c r="M17" s="27" t="s">
        <v>253</v>
      </c>
      <c r="N17" s="275"/>
      <c r="O17" s="275"/>
      <c r="P17" s="275"/>
      <c r="Q17" s="302"/>
      <c r="R17" s="345" t="s">
        <v>227</v>
      </c>
      <c r="S17" s="346"/>
      <c r="T17" s="347"/>
      <c r="U17" s="313" t="s">
        <v>318</v>
      </c>
      <c r="V17" s="264"/>
      <c r="W17" s="327"/>
      <c r="X17" s="314"/>
      <c r="Y17" s="249"/>
      <c r="Z17" s="249"/>
      <c r="AA17" s="315" t="s">
        <v>330</v>
      </c>
      <c r="AB17" s="342"/>
      <c r="AC17" s="258"/>
      <c r="AD17" s="246"/>
      <c r="AE17" s="317" t="s">
        <v>330</v>
      </c>
      <c r="AF17" s="305" t="s">
        <v>235</v>
      </c>
      <c r="AG17" s="257"/>
      <c r="AH17" s="306"/>
      <c r="AI17" s="316"/>
      <c r="AJ17" s="246"/>
      <c r="AK17" s="317" t="s">
        <v>320</v>
      </c>
      <c r="AL17" s="316"/>
      <c r="AM17" s="246"/>
      <c r="AN17" s="317" t="s">
        <v>321</v>
      </c>
      <c r="AO17" s="316"/>
      <c r="AP17" s="246"/>
      <c r="AQ17" s="317" t="s">
        <v>322</v>
      </c>
      <c r="AR17" s="249"/>
      <c r="AS17" s="249"/>
      <c r="AT17" s="249"/>
      <c r="AU17" s="249"/>
      <c r="AV17" s="249"/>
      <c r="AW17" s="265"/>
      <c r="AX17" s="62"/>
      <c r="AY17" s="67"/>
    </row>
    <row r="18" spans="1:51" ht="15" customHeight="1">
      <c r="A18" s="52"/>
      <c r="B18" s="408"/>
      <c r="C18" s="289" t="s">
        <v>345</v>
      </c>
      <c r="D18" s="222"/>
      <c r="E18" s="222"/>
      <c r="F18" s="223"/>
      <c r="G18" s="56" t="s">
        <v>249</v>
      </c>
      <c r="H18" s="27"/>
      <c r="I18" s="27"/>
      <c r="J18" s="27"/>
      <c r="K18" s="302"/>
      <c r="L18" s="274" t="s">
        <v>254</v>
      </c>
      <c r="M18" s="275"/>
      <c r="N18" s="275"/>
      <c r="O18" s="275"/>
      <c r="P18" s="275"/>
      <c r="Q18" s="280"/>
      <c r="R18" s="285" t="s">
        <v>228</v>
      </c>
      <c r="S18" s="283"/>
      <c r="T18" s="284"/>
      <c r="U18" s="313" t="s">
        <v>252</v>
      </c>
      <c r="V18" s="264"/>
      <c r="W18" s="264"/>
      <c r="X18" s="314"/>
      <c r="Y18" s="249"/>
      <c r="Z18" s="378"/>
      <c r="AA18" s="315" t="s">
        <v>331</v>
      </c>
      <c r="AB18" s="342"/>
      <c r="AC18" s="258"/>
      <c r="AD18" s="246"/>
      <c r="AE18" s="317" t="s">
        <v>331</v>
      </c>
      <c r="AF18" s="305" t="s">
        <v>236</v>
      </c>
      <c r="AG18" s="257"/>
      <c r="AH18" s="306"/>
      <c r="AI18" s="316"/>
      <c r="AJ18" s="246"/>
      <c r="AK18" s="317" t="s">
        <v>320</v>
      </c>
      <c r="AL18" s="316"/>
      <c r="AM18" s="246"/>
      <c r="AN18" s="317" t="s">
        <v>324</v>
      </c>
      <c r="AO18" s="316"/>
      <c r="AP18" s="246"/>
      <c r="AQ18" s="317" t="s">
        <v>325</v>
      </c>
      <c r="AR18" s="249"/>
      <c r="AS18" s="249"/>
      <c r="AT18" s="249"/>
      <c r="AU18" s="249"/>
      <c r="AV18" s="249"/>
      <c r="AW18" s="265"/>
      <c r="AX18" s="62"/>
      <c r="AY18" s="67"/>
    </row>
    <row r="19" spans="1:51" ht="15" customHeight="1">
      <c r="A19" s="52"/>
      <c r="B19" s="409"/>
      <c r="C19" s="290"/>
      <c r="D19" s="291"/>
      <c r="E19" s="291"/>
      <c r="F19" s="292"/>
      <c r="G19" s="276"/>
      <c r="H19" s="277"/>
      <c r="I19" s="277"/>
      <c r="J19" s="277"/>
      <c r="K19" s="303"/>
      <c r="L19" s="278"/>
      <c r="M19" s="279"/>
      <c r="N19" s="279"/>
      <c r="O19" s="279"/>
      <c r="P19" s="279"/>
      <c r="Q19" s="281"/>
      <c r="R19" s="285" t="s">
        <v>229</v>
      </c>
      <c r="S19" s="283"/>
      <c r="T19" s="284"/>
      <c r="U19" s="318" t="s">
        <v>252</v>
      </c>
      <c r="V19" s="319"/>
      <c r="W19" s="319"/>
      <c r="X19" s="320"/>
      <c r="Y19" s="321"/>
      <c r="Z19" s="379"/>
      <c r="AA19" s="322" t="s">
        <v>332</v>
      </c>
      <c r="AB19" s="343"/>
      <c r="AC19" s="344"/>
      <c r="AD19" s="324"/>
      <c r="AE19" s="325" t="s">
        <v>332</v>
      </c>
      <c r="AF19" s="294" t="s">
        <v>441</v>
      </c>
      <c r="AG19" s="295"/>
      <c r="AH19" s="296"/>
      <c r="AI19" s="323"/>
      <c r="AJ19" s="324"/>
      <c r="AK19" s="325" t="s">
        <v>333</v>
      </c>
      <c r="AL19" s="323"/>
      <c r="AM19" s="324"/>
      <c r="AN19" s="325" t="s">
        <v>334</v>
      </c>
      <c r="AO19" s="323"/>
      <c r="AP19" s="324"/>
      <c r="AQ19" s="325" t="s">
        <v>335</v>
      </c>
      <c r="AR19" s="249"/>
      <c r="AS19" s="249"/>
      <c r="AT19" s="249"/>
      <c r="AU19" s="249"/>
      <c r="AV19" s="249"/>
      <c r="AW19" s="265"/>
      <c r="AX19" s="62"/>
      <c r="AY19" s="67"/>
    </row>
    <row r="20" spans="1:51" ht="15" customHeight="1">
      <c r="A20" s="52"/>
      <c r="B20" s="410"/>
      <c r="C20" s="286"/>
      <c r="D20" s="287"/>
      <c r="E20" s="287"/>
      <c r="F20" s="288"/>
      <c r="G20" s="56" t="s">
        <v>251</v>
      </c>
      <c r="H20" s="27"/>
      <c r="I20" s="27"/>
      <c r="J20" s="27"/>
      <c r="K20" s="302"/>
      <c r="L20" s="274">
        <v>2</v>
      </c>
      <c r="M20" s="27" t="s">
        <v>255</v>
      </c>
      <c r="N20" s="275"/>
      <c r="O20" s="275"/>
      <c r="P20" s="275"/>
      <c r="Q20" s="302"/>
      <c r="R20" s="345" t="s">
        <v>227</v>
      </c>
      <c r="S20" s="346"/>
      <c r="T20" s="347"/>
      <c r="U20" s="313" t="s">
        <v>318</v>
      </c>
      <c r="V20" s="264"/>
      <c r="W20" s="327"/>
      <c r="X20" s="314"/>
      <c r="Y20" s="249"/>
      <c r="Z20" s="249"/>
      <c r="AA20" s="315" t="s">
        <v>330</v>
      </c>
      <c r="AB20" s="342"/>
      <c r="AC20" s="258"/>
      <c r="AD20" s="246"/>
      <c r="AE20" s="317" t="s">
        <v>330</v>
      </c>
      <c r="AF20" s="305" t="s">
        <v>235</v>
      </c>
      <c r="AG20" s="257"/>
      <c r="AH20" s="306"/>
      <c r="AI20" s="316"/>
      <c r="AJ20" s="246"/>
      <c r="AK20" s="317" t="s">
        <v>320</v>
      </c>
      <c r="AL20" s="316"/>
      <c r="AM20" s="246"/>
      <c r="AN20" s="317" t="s">
        <v>321</v>
      </c>
      <c r="AO20" s="316"/>
      <c r="AP20" s="246"/>
      <c r="AQ20" s="317" t="s">
        <v>322</v>
      </c>
      <c r="AR20" s="249"/>
      <c r="AS20" s="249"/>
      <c r="AT20" s="249"/>
      <c r="AU20" s="249"/>
      <c r="AV20" s="249"/>
      <c r="AW20" s="265"/>
      <c r="AX20" s="62"/>
      <c r="AY20" s="67"/>
    </row>
    <row r="21" spans="1:51" ht="15" customHeight="1">
      <c r="A21" s="52"/>
      <c r="B21" s="408"/>
      <c r="C21" s="289" t="s">
        <v>346</v>
      </c>
      <c r="D21" s="222"/>
      <c r="E21" s="222"/>
      <c r="F21" s="223"/>
      <c r="G21" s="56" t="s">
        <v>249</v>
      </c>
      <c r="H21" s="27"/>
      <c r="I21" s="27"/>
      <c r="J21" s="27"/>
      <c r="K21" s="302"/>
      <c r="L21" s="274"/>
      <c r="M21" s="275"/>
      <c r="N21" s="275"/>
      <c r="O21" s="275"/>
      <c r="P21" s="275"/>
      <c r="Q21" s="280"/>
      <c r="R21" s="285" t="s">
        <v>228</v>
      </c>
      <c r="S21" s="283"/>
      <c r="T21" s="284"/>
      <c r="U21" s="313" t="s">
        <v>252</v>
      </c>
      <c r="V21" s="264"/>
      <c r="W21" s="264"/>
      <c r="X21" s="314"/>
      <c r="Y21" s="249"/>
      <c r="Z21" s="249"/>
      <c r="AA21" s="315" t="s">
        <v>252</v>
      </c>
      <c r="AB21" s="342"/>
      <c r="AC21" s="258"/>
      <c r="AD21" s="246"/>
      <c r="AE21" s="317" t="s">
        <v>252</v>
      </c>
      <c r="AF21" s="305" t="s">
        <v>236</v>
      </c>
      <c r="AG21" s="257"/>
      <c r="AH21" s="306"/>
      <c r="AI21" s="316"/>
      <c r="AJ21" s="246"/>
      <c r="AK21" s="317" t="s">
        <v>320</v>
      </c>
      <c r="AL21" s="316"/>
      <c r="AM21" s="246"/>
      <c r="AN21" s="317" t="s">
        <v>324</v>
      </c>
      <c r="AO21" s="316"/>
      <c r="AP21" s="246"/>
      <c r="AQ21" s="317" t="s">
        <v>325</v>
      </c>
      <c r="AR21" s="249"/>
      <c r="AS21" s="249"/>
      <c r="AT21" s="249"/>
      <c r="AU21" s="249"/>
      <c r="AV21" s="249"/>
      <c r="AW21" s="265"/>
      <c r="AX21" s="62"/>
      <c r="AY21" s="67"/>
    </row>
    <row r="22" spans="1:51" ht="15" customHeight="1">
      <c r="A22" s="52"/>
      <c r="B22" s="409"/>
      <c r="C22" s="290"/>
      <c r="D22" s="291"/>
      <c r="E22" s="291"/>
      <c r="F22" s="292"/>
      <c r="G22" s="276"/>
      <c r="H22" s="277"/>
      <c r="I22" s="277"/>
      <c r="J22" s="277"/>
      <c r="K22" s="303"/>
      <c r="L22" s="278"/>
      <c r="M22" s="279"/>
      <c r="N22" s="279"/>
      <c r="O22" s="279"/>
      <c r="P22" s="279"/>
      <c r="Q22" s="281"/>
      <c r="R22" s="285" t="s">
        <v>229</v>
      </c>
      <c r="S22" s="283"/>
      <c r="T22" s="284"/>
      <c r="U22" s="318" t="s">
        <v>252</v>
      </c>
      <c r="V22" s="319"/>
      <c r="W22" s="319"/>
      <c r="X22" s="320"/>
      <c r="Y22" s="321"/>
      <c r="Z22" s="321"/>
      <c r="AA22" s="322" t="s">
        <v>252</v>
      </c>
      <c r="AB22" s="343"/>
      <c r="AC22" s="344"/>
      <c r="AD22" s="324"/>
      <c r="AE22" s="325" t="s">
        <v>252</v>
      </c>
      <c r="AF22" s="294" t="s">
        <v>441</v>
      </c>
      <c r="AG22" s="295"/>
      <c r="AH22" s="296"/>
      <c r="AI22" s="323"/>
      <c r="AJ22" s="324"/>
      <c r="AK22" s="325" t="s">
        <v>333</v>
      </c>
      <c r="AL22" s="323"/>
      <c r="AM22" s="324"/>
      <c r="AN22" s="325" t="s">
        <v>321</v>
      </c>
      <c r="AO22" s="323"/>
      <c r="AP22" s="324"/>
      <c r="AQ22" s="325" t="s">
        <v>322</v>
      </c>
      <c r="AR22" s="425" t="s">
        <v>226</v>
      </c>
      <c r="AS22" s="418"/>
      <c r="AT22" s="418"/>
      <c r="AU22" s="418"/>
      <c r="AV22" s="418"/>
      <c r="AW22" s="419"/>
      <c r="AX22" s="62"/>
      <c r="AY22" s="67"/>
    </row>
    <row r="23" spans="1:51" ht="15" customHeight="1">
      <c r="A23" s="52"/>
      <c r="B23" s="410"/>
      <c r="C23" s="286"/>
      <c r="D23" s="287"/>
      <c r="E23" s="287"/>
      <c r="F23" s="288"/>
      <c r="G23" s="56" t="s">
        <v>251</v>
      </c>
      <c r="H23" s="27"/>
      <c r="I23" s="27"/>
      <c r="J23" s="27"/>
      <c r="K23" s="302"/>
      <c r="L23" s="274">
        <v>3</v>
      </c>
      <c r="M23" s="27" t="s">
        <v>256</v>
      </c>
      <c r="N23" s="275"/>
      <c r="O23" s="275"/>
      <c r="P23" s="275"/>
      <c r="Q23" s="302"/>
      <c r="R23" s="345" t="s">
        <v>227</v>
      </c>
      <c r="S23" s="346"/>
      <c r="T23" s="347"/>
      <c r="U23" s="313" t="s">
        <v>318</v>
      </c>
      <c r="V23" s="264"/>
      <c r="W23" s="327"/>
      <c r="X23" s="314"/>
      <c r="Y23" s="249"/>
      <c r="Z23" s="249"/>
      <c r="AA23" s="315" t="s">
        <v>330</v>
      </c>
      <c r="AB23" s="342"/>
      <c r="AC23" s="258"/>
      <c r="AD23" s="246"/>
      <c r="AE23" s="317" t="s">
        <v>330</v>
      </c>
      <c r="AF23" s="305" t="s">
        <v>235</v>
      </c>
      <c r="AG23" s="257"/>
      <c r="AH23" s="306"/>
      <c r="AI23" s="316"/>
      <c r="AJ23" s="246"/>
      <c r="AK23" s="317" t="s">
        <v>320</v>
      </c>
      <c r="AL23" s="316"/>
      <c r="AM23" s="246"/>
      <c r="AN23" s="317" t="s">
        <v>321</v>
      </c>
      <c r="AO23" s="316"/>
      <c r="AP23" s="246"/>
      <c r="AQ23" s="317" t="s">
        <v>322</v>
      </c>
      <c r="AR23" s="418"/>
      <c r="AS23" s="418"/>
      <c r="AT23" s="418"/>
      <c r="AU23" s="418"/>
      <c r="AV23" s="418"/>
      <c r="AW23" s="419"/>
      <c r="AX23" s="62"/>
      <c r="AY23" s="67"/>
    </row>
    <row r="24" spans="1:51" ht="15" customHeight="1">
      <c r="A24" s="52"/>
      <c r="B24" s="408"/>
      <c r="C24" s="289" t="s">
        <v>347</v>
      </c>
      <c r="D24" s="222"/>
      <c r="E24" s="222"/>
      <c r="F24" s="223"/>
      <c r="G24" s="56" t="s">
        <v>249</v>
      </c>
      <c r="H24" s="27"/>
      <c r="I24" s="27"/>
      <c r="J24" s="27"/>
      <c r="K24" s="302"/>
      <c r="L24" s="274" t="s">
        <v>257</v>
      </c>
      <c r="M24" s="275"/>
      <c r="N24" s="275"/>
      <c r="O24" s="275"/>
      <c r="P24" s="275"/>
      <c r="Q24" s="280"/>
      <c r="R24" s="285" t="s">
        <v>228</v>
      </c>
      <c r="S24" s="283"/>
      <c r="T24" s="284"/>
      <c r="U24" s="313" t="s">
        <v>262</v>
      </c>
      <c r="V24" s="264"/>
      <c r="W24" s="264"/>
      <c r="X24" s="314"/>
      <c r="Y24" s="249"/>
      <c r="Z24" s="249"/>
      <c r="AA24" s="315" t="s">
        <v>323</v>
      </c>
      <c r="AB24" s="342"/>
      <c r="AC24" s="258"/>
      <c r="AD24" s="246"/>
      <c r="AE24" s="317" t="s">
        <v>323</v>
      </c>
      <c r="AF24" s="305" t="s">
        <v>236</v>
      </c>
      <c r="AG24" s="257"/>
      <c r="AH24" s="306"/>
      <c r="AI24" s="316"/>
      <c r="AJ24" s="246"/>
      <c r="AK24" s="317" t="s">
        <v>320</v>
      </c>
      <c r="AL24" s="316"/>
      <c r="AM24" s="246"/>
      <c r="AN24" s="317" t="s">
        <v>324</v>
      </c>
      <c r="AO24" s="316"/>
      <c r="AP24" s="246"/>
      <c r="AQ24" s="317" t="s">
        <v>325</v>
      </c>
      <c r="AR24" s="249"/>
      <c r="AS24" s="249"/>
      <c r="AT24" s="249"/>
      <c r="AU24" s="249"/>
      <c r="AV24" s="249"/>
      <c r="AW24" s="265"/>
      <c r="AX24" s="62"/>
      <c r="AY24" s="67"/>
    </row>
    <row r="25" spans="1:51" ht="15" customHeight="1">
      <c r="A25" s="52"/>
      <c r="B25" s="409"/>
      <c r="C25" s="290"/>
      <c r="D25" s="291"/>
      <c r="E25" s="291"/>
      <c r="F25" s="292"/>
      <c r="G25" s="276"/>
      <c r="H25" s="277"/>
      <c r="I25" s="277"/>
      <c r="J25" s="277"/>
      <c r="K25" s="303"/>
      <c r="L25" s="278"/>
      <c r="M25" s="279"/>
      <c r="N25" s="279"/>
      <c r="O25" s="279"/>
      <c r="P25" s="279"/>
      <c r="Q25" s="281"/>
      <c r="R25" s="285" t="s">
        <v>229</v>
      </c>
      <c r="S25" s="283"/>
      <c r="T25" s="284"/>
      <c r="U25" s="318" t="s">
        <v>336</v>
      </c>
      <c r="V25" s="319"/>
      <c r="W25" s="319"/>
      <c r="X25" s="320"/>
      <c r="Y25" s="321"/>
      <c r="Z25" s="321"/>
      <c r="AA25" s="322" t="s">
        <v>337</v>
      </c>
      <c r="AB25" s="343"/>
      <c r="AC25" s="344"/>
      <c r="AD25" s="324"/>
      <c r="AE25" s="325" t="s">
        <v>337</v>
      </c>
      <c r="AF25" s="294" t="s">
        <v>441</v>
      </c>
      <c r="AG25" s="295"/>
      <c r="AH25" s="296"/>
      <c r="AI25" s="323"/>
      <c r="AJ25" s="324"/>
      <c r="AK25" s="325" t="s">
        <v>333</v>
      </c>
      <c r="AL25" s="348"/>
      <c r="AM25" s="349"/>
      <c r="AN25" s="350" t="s">
        <v>334</v>
      </c>
      <c r="AO25" s="323"/>
      <c r="AP25" s="324"/>
      <c r="AQ25" s="325" t="s">
        <v>335</v>
      </c>
      <c r="AR25" s="249"/>
      <c r="AS25" s="249"/>
      <c r="AT25" s="249"/>
      <c r="AU25" s="249"/>
      <c r="AV25" s="249"/>
      <c r="AW25" s="265"/>
      <c r="AX25" s="62"/>
      <c r="AY25" s="67"/>
    </row>
    <row r="26" spans="1:51" ht="15" customHeight="1">
      <c r="A26" s="52"/>
      <c r="B26" s="410"/>
      <c r="C26" s="286"/>
      <c r="D26" s="287"/>
      <c r="E26" s="287"/>
      <c r="F26" s="288"/>
      <c r="G26" s="56" t="s">
        <v>251</v>
      </c>
      <c r="H26" s="27"/>
      <c r="I26" s="27"/>
      <c r="J26" s="27"/>
      <c r="K26" s="302"/>
      <c r="L26" s="274">
        <v>4</v>
      </c>
      <c r="M26" s="27" t="s">
        <v>258</v>
      </c>
      <c r="N26" s="275"/>
      <c r="O26" s="275"/>
      <c r="P26" s="275"/>
      <c r="Q26" s="302"/>
      <c r="R26" s="345" t="s">
        <v>227</v>
      </c>
      <c r="S26" s="346"/>
      <c r="T26" s="347"/>
      <c r="U26" s="313" t="s">
        <v>318</v>
      </c>
      <c r="V26" s="264"/>
      <c r="W26" s="327"/>
      <c r="X26" s="314"/>
      <c r="Y26" s="249"/>
      <c r="Z26" s="249"/>
      <c r="AA26" s="315" t="s">
        <v>330</v>
      </c>
      <c r="AB26" s="342"/>
      <c r="AC26" s="258"/>
      <c r="AD26" s="246"/>
      <c r="AE26" s="317" t="s">
        <v>330</v>
      </c>
      <c r="AF26" s="305" t="s">
        <v>235</v>
      </c>
      <c r="AG26" s="257"/>
      <c r="AH26" s="306"/>
      <c r="AI26" s="316"/>
      <c r="AJ26" s="246"/>
      <c r="AK26" s="317" t="s">
        <v>320</v>
      </c>
      <c r="AL26" s="316"/>
      <c r="AM26" s="246"/>
      <c r="AN26" s="317" t="s">
        <v>321</v>
      </c>
      <c r="AO26" s="316"/>
      <c r="AP26" s="246"/>
      <c r="AQ26" s="317" t="s">
        <v>322</v>
      </c>
      <c r="AR26" s="249"/>
      <c r="AS26" s="249"/>
      <c r="AT26" s="249"/>
      <c r="AU26" s="249"/>
      <c r="AV26" s="249"/>
      <c r="AW26" s="265"/>
      <c r="AX26" s="62"/>
      <c r="AY26" s="67"/>
    </row>
    <row r="27" spans="1:51" ht="15" customHeight="1">
      <c r="A27" s="52"/>
      <c r="B27" s="408"/>
      <c r="C27" s="289" t="s">
        <v>348</v>
      </c>
      <c r="D27" s="222"/>
      <c r="E27" s="222"/>
      <c r="F27" s="223"/>
      <c r="G27" s="56" t="s">
        <v>249</v>
      </c>
      <c r="H27" s="27"/>
      <c r="I27" s="27"/>
      <c r="J27" s="27"/>
      <c r="K27" s="302"/>
      <c r="L27" s="274" t="s">
        <v>259</v>
      </c>
      <c r="M27" s="275"/>
      <c r="N27" s="275"/>
      <c r="O27" s="275"/>
      <c r="P27" s="275"/>
      <c r="Q27" s="280"/>
      <c r="R27" s="285" t="s">
        <v>228</v>
      </c>
      <c r="S27" s="283"/>
      <c r="T27" s="284"/>
      <c r="U27" s="313" t="s">
        <v>252</v>
      </c>
      <c r="V27" s="264"/>
      <c r="W27" s="264"/>
      <c r="X27" s="314"/>
      <c r="Y27" s="249"/>
      <c r="Z27" s="249"/>
      <c r="AA27" s="315" t="s">
        <v>331</v>
      </c>
      <c r="AB27" s="342"/>
      <c r="AC27" s="258"/>
      <c r="AD27" s="246"/>
      <c r="AE27" s="317" t="s">
        <v>331</v>
      </c>
      <c r="AF27" s="305" t="s">
        <v>236</v>
      </c>
      <c r="AG27" s="257"/>
      <c r="AH27" s="306"/>
      <c r="AI27" s="316"/>
      <c r="AJ27" s="246"/>
      <c r="AK27" s="317" t="s">
        <v>320</v>
      </c>
      <c r="AL27" s="316"/>
      <c r="AM27" s="246"/>
      <c r="AN27" s="317" t="s">
        <v>324</v>
      </c>
      <c r="AO27" s="316"/>
      <c r="AP27" s="246"/>
      <c r="AQ27" s="317" t="s">
        <v>325</v>
      </c>
      <c r="AR27" s="249"/>
      <c r="AS27" s="249"/>
      <c r="AT27" s="249"/>
      <c r="AU27" s="249"/>
      <c r="AV27" s="249"/>
      <c r="AW27" s="265"/>
      <c r="AX27" s="62"/>
      <c r="AY27" s="67"/>
    </row>
    <row r="28" spans="1:51" ht="15" customHeight="1">
      <c r="A28" s="52"/>
      <c r="B28" s="409"/>
      <c r="C28" s="304"/>
      <c r="D28" s="222"/>
      <c r="E28" s="222"/>
      <c r="F28" s="223"/>
      <c r="G28" s="276"/>
      <c r="H28" s="277"/>
      <c r="I28" s="277"/>
      <c r="J28" s="277"/>
      <c r="K28" s="303"/>
      <c r="L28" s="278"/>
      <c r="M28" s="279"/>
      <c r="N28" s="279"/>
      <c r="O28" s="279"/>
      <c r="P28" s="279"/>
      <c r="Q28" s="281"/>
      <c r="R28" s="285" t="s">
        <v>229</v>
      </c>
      <c r="S28" s="283"/>
      <c r="T28" s="284"/>
      <c r="U28" s="318" t="s">
        <v>252</v>
      </c>
      <c r="V28" s="319"/>
      <c r="W28" s="319"/>
      <c r="X28" s="320"/>
      <c r="Y28" s="321"/>
      <c r="Z28" s="321"/>
      <c r="AA28" s="322" t="s">
        <v>332</v>
      </c>
      <c r="AB28" s="343"/>
      <c r="AC28" s="344"/>
      <c r="AD28" s="324"/>
      <c r="AE28" s="325" t="s">
        <v>332</v>
      </c>
      <c r="AF28" s="294" t="s">
        <v>441</v>
      </c>
      <c r="AG28" s="295"/>
      <c r="AH28" s="296"/>
      <c r="AI28" s="323"/>
      <c r="AJ28" s="324"/>
      <c r="AK28" s="325" t="s">
        <v>333</v>
      </c>
      <c r="AL28" s="323"/>
      <c r="AM28" s="324"/>
      <c r="AN28" s="325" t="s">
        <v>334</v>
      </c>
      <c r="AO28" s="323"/>
      <c r="AP28" s="324"/>
      <c r="AQ28" s="325" t="s">
        <v>335</v>
      </c>
      <c r="AR28" s="249"/>
      <c r="AS28" s="249"/>
      <c r="AT28" s="249"/>
      <c r="AU28" s="249"/>
      <c r="AV28" s="249"/>
      <c r="AW28" s="265"/>
      <c r="AX28" s="62"/>
      <c r="AY28" s="67"/>
    </row>
    <row r="29" spans="1:51" ht="15" customHeight="1">
      <c r="A29" s="52"/>
      <c r="B29" s="410"/>
      <c r="C29" s="286"/>
      <c r="D29" s="287"/>
      <c r="E29" s="287"/>
      <c r="F29" s="288"/>
      <c r="G29" s="56" t="s">
        <v>251</v>
      </c>
      <c r="H29" s="27"/>
      <c r="I29" s="27"/>
      <c r="J29" s="27"/>
      <c r="K29" s="302"/>
      <c r="L29" s="274">
        <v>5</v>
      </c>
      <c r="M29" s="27" t="s">
        <v>260</v>
      </c>
      <c r="N29" s="275"/>
      <c r="O29" s="275"/>
      <c r="P29" s="275"/>
      <c r="Q29" s="302"/>
      <c r="R29" s="345" t="s">
        <v>227</v>
      </c>
      <c r="S29" s="346"/>
      <c r="T29" s="347"/>
      <c r="U29" s="313" t="s">
        <v>318</v>
      </c>
      <c r="V29" s="264"/>
      <c r="W29" s="327"/>
      <c r="X29" s="314"/>
      <c r="Y29" s="249"/>
      <c r="Z29" s="249"/>
      <c r="AA29" s="315" t="s">
        <v>330</v>
      </c>
      <c r="AB29" s="342"/>
      <c r="AC29" s="258"/>
      <c r="AD29" s="246"/>
      <c r="AE29" s="317" t="s">
        <v>330</v>
      </c>
      <c r="AF29" s="305" t="s">
        <v>235</v>
      </c>
      <c r="AG29" s="257"/>
      <c r="AH29" s="306"/>
      <c r="AI29" s="316"/>
      <c r="AJ29" s="246"/>
      <c r="AK29" s="317" t="s">
        <v>338</v>
      </c>
      <c r="AL29" s="316"/>
      <c r="AM29" s="246"/>
      <c r="AN29" s="317" t="s">
        <v>339</v>
      </c>
      <c r="AO29" s="316"/>
      <c r="AP29" s="246"/>
      <c r="AQ29" s="317" t="s">
        <v>340</v>
      </c>
      <c r="AR29" s="249"/>
      <c r="AS29" s="249"/>
      <c r="AT29" s="249"/>
      <c r="AU29" s="249"/>
      <c r="AV29" s="249"/>
      <c r="AW29" s="265"/>
      <c r="AX29" s="62"/>
      <c r="AY29" s="67"/>
    </row>
    <row r="30" spans="1:51" ht="15" customHeight="1">
      <c r="A30" s="52"/>
      <c r="B30" s="408"/>
      <c r="C30" s="289" t="s">
        <v>349</v>
      </c>
      <c r="D30" s="222"/>
      <c r="E30" s="222"/>
      <c r="F30" s="223"/>
      <c r="G30" s="56" t="s">
        <v>249</v>
      </c>
      <c r="H30" s="27"/>
      <c r="I30" s="27"/>
      <c r="J30" s="27"/>
      <c r="K30" s="302"/>
      <c r="L30" s="274" t="s">
        <v>261</v>
      </c>
      <c r="M30" s="275"/>
      <c r="N30" s="275"/>
      <c r="O30" s="275"/>
      <c r="P30" s="275"/>
      <c r="Q30" s="280"/>
      <c r="R30" s="285" t="s">
        <v>228</v>
      </c>
      <c r="S30" s="283"/>
      <c r="T30" s="284"/>
      <c r="U30" s="313" t="s">
        <v>263</v>
      </c>
      <c r="V30" s="264"/>
      <c r="W30" s="264"/>
      <c r="X30" s="314"/>
      <c r="Y30" s="249"/>
      <c r="Z30" s="249"/>
      <c r="AA30" s="315" t="s">
        <v>323</v>
      </c>
      <c r="AB30" s="342"/>
      <c r="AC30" s="258"/>
      <c r="AD30" s="246"/>
      <c r="AE30" s="317" t="s">
        <v>323</v>
      </c>
      <c r="AF30" s="305" t="s">
        <v>236</v>
      </c>
      <c r="AG30" s="257"/>
      <c r="AH30" s="306"/>
      <c r="AI30" s="316"/>
      <c r="AJ30" s="246"/>
      <c r="AK30" s="317" t="s">
        <v>320</v>
      </c>
      <c r="AL30" s="316"/>
      <c r="AM30" s="246"/>
      <c r="AN30" s="317" t="s">
        <v>324</v>
      </c>
      <c r="AO30" s="316"/>
      <c r="AP30" s="246"/>
      <c r="AQ30" s="317" t="s">
        <v>325</v>
      </c>
      <c r="AR30" s="249"/>
      <c r="AS30" s="249"/>
      <c r="AT30" s="249"/>
      <c r="AU30" s="249"/>
      <c r="AV30" s="249"/>
      <c r="AW30" s="265"/>
      <c r="AX30" s="62"/>
      <c r="AY30" s="67"/>
    </row>
    <row r="31" spans="1:51" ht="15" customHeight="1">
      <c r="A31" s="52"/>
      <c r="B31" s="409"/>
      <c r="C31" s="290"/>
      <c r="D31" s="291"/>
      <c r="E31" s="291"/>
      <c r="F31" s="292"/>
      <c r="G31" s="276"/>
      <c r="H31" s="277"/>
      <c r="I31" s="277"/>
      <c r="J31" s="277"/>
      <c r="K31" s="303"/>
      <c r="L31" s="278"/>
      <c r="M31" s="279"/>
      <c r="N31" s="279"/>
      <c r="O31" s="279"/>
      <c r="P31" s="279"/>
      <c r="Q31" s="281"/>
      <c r="R31" s="405" t="s">
        <v>229</v>
      </c>
      <c r="S31" s="283"/>
      <c r="T31" s="284"/>
      <c r="U31" s="318" t="s">
        <v>341</v>
      </c>
      <c r="V31" s="319"/>
      <c r="W31" s="319"/>
      <c r="X31" s="320"/>
      <c r="Y31" s="321"/>
      <c r="Z31" s="321"/>
      <c r="AA31" s="322" t="s">
        <v>337</v>
      </c>
      <c r="AB31" s="343"/>
      <c r="AC31" s="344"/>
      <c r="AD31" s="324"/>
      <c r="AE31" s="325" t="s">
        <v>337</v>
      </c>
      <c r="AF31" s="294" t="s">
        <v>441</v>
      </c>
      <c r="AG31" s="295"/>
      <c r="AH31" s="296"/>
      <c r="AI31" s="348"/>
      <c r="AJ31" s="349"/>
      <c r="AK31" s="350" t="s">
        <v>342</v>
      </c>
      <c r="AL31" s="323"/>
      <c r="AM31" s="324"/>
      <c r="AN31" s="325" t="s">
        <v>343</v>
      </c>
      <c r="AO31" s="323"/>
      <c r="AP31" s="324"/>
      <c r="AQ31" s="325" t="s">
        <v>344</v>
      </c>
      <c r="AR31" s="249"/>
      <c r="AS31" s="249"/>
      <c r="AT31" s="249"/>
      <c r="AU31" s="249"/>
      <c r="AV31" s="249"/>
      <c r="AW31" s="265"/>
      <c r="AX31" s="62"/>
      <c r="AY31" s="67"/>
    </row>
    <row r="32" spans="1:51" ht="15" customHeight="1">
      <c r="A32" s="52"/>
      <c r="B32" s="202"/>
      <c r="C32" s="286"/>
      <c r="D32" s="287"/>
      <c r="E32" s="287"/>
      <c r="F32" s="288"/>
      <c r="G32" s="56" t="s">
        <v>251</v>
      </c>
      <c r="H32" s="27"/>
      <c r="I32" s="27"/>
      <c r="J32" s="27"/>
      <c r="K32" s="302"/>
      <c r="L32" s="422"/>
      <c r="M32" s="261"/>
      <c r="N32" s="423"/>
      <c r="O32" s="423"/>
      <c r="P32" s="423"/>
      <c r="Q32" s="424"/>
      <c r="R32" s="345" t="s">
        <v>227</v>
      </c>
      <c r="S32" s="346"/>
      <c r="T32" s="347"/>
      <c r="U32" s="313" t="s">
        <v>318</v>
      </c>
      <c r="V32" s="264"/>
      <c r="W32" s="327"/>
      <c r="X32" s="314"/>
      <c r="Y32" s="249"/>
      <c r="Z32" s="249"/>
      <c r="AA32" s="315" t="s">
        <v>330</v>
      </c>
      <c r="AB32" s="342"/>
      <c r="AC32" s="258"/>
      <c r="AD32" s="246"/>
      <c r="AE32" s="317" t="s">
        <v>330</v>
      </c>
      <c r="AF32" s="305" t="s">
        <v>235</v>
      </c>
      <c r="AG32" s="257"/>
      <c r="AH32" s="306"/>
      <c r="AI32" s="316"/>
      <c r="AJ32" s="246"/>
      <c r="AK32" s="317" t="s">
        <v>320</v>
      </c>
      <c r="AL32" s="316"/>
      <c r="AM32" s="246"/>
      <c r="AN32" s="317" t="s">
        <v>321</v>
      </c>
      <c r="AO32" s="316"/>
      <c r="AP32" s="246"/>
      <c r="AQ32" s="317" t="s">
        <v>322</v>
      </c>
      <c r="AR32" s="272"/>
      <c r="AS32" s="272"/>
      <c r="AT32" s="272"/>
      <c r="AU32" s="272"/>
      <c r="AV32" s="272"/>
      <c r="AW32" s="273"/>
      <c r="AX32" s="406"/>
      <c r="AY32" s="67"/>
    </row>
    <row r="33" spans="1:64" ht="15" customHeight="1">
      <c r="A33" s="52"/>
      <c r="B33" s="189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81"/>
      <c r="AX33" s="65"/>
      <c r="AY33" s="67"/>
    </row>
    <row r="34" spans="1:64" ht="15" customHeight="1">
      <c r="A34" s="52"/>
      <c r="AX34" s="17"/>
      <c r="AY34" s="67"/>
    </row>
    <row r="35" spans="1:64" ht="15" customHeight="1">
      <c r="A35" s="52"/>
      <c r="B35" s="10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00"/>
      <c r="AA35" s="35"/>
      <c r="AB35" s="35"/>
      <c r="AC35" s="35"/>
      <c r="AD35" s="35"/>
      <c r="AE35" s="102"/>
      <c r="AF35" s="102"/>
      <c r="AG35" s="102"/>
      <c r="AH35" s="102"/>
      <c r="AI35" s="102"/>
      <c r="AJ35" s="102"/>
      <c r="AK35" s="102"/>
      <c r="AL35" s="154"/>
      <c r="AM35" s="154"/>
      <c r="AN35" s="154"/>
      <c r="AO35" s="91"/>
      <c r="AP35" s="154"/>
      <c r="AQ35" s="154"/>
      <c r="AR35" s="154"/>
      <c r="AS35" s="92"/>
      <c r="AT35" s="102"/>
      <c r="AU35" s="102"/>
      <c r="AV35" s="102"/>
      <c r="AW35" s="27"/>
      <c r="AX35" s="27"/>
      <c r="AY35" s="67"/>
    </row>
    <row r="36" spans="1:64" ht="15" customHeight="1" thickBot="1">
      <c r="A36" s="137"/>
      <c r="B36" s="138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40"/>
      <c r="AA36" s="139"/>
      <c r="AB36" s="139"/>
      <c r="AC36" s="139"/>
      <c r="AD36" s="139"/>
      <c r="AE36" s="141"/>
      <c r="AF36" s="141"/>
      <c r="AG36" s="141"/>
      <c r="AH36" s="141"/>
      <c r="AI36" s="141"/>
      <c r="AJ36" s="141"/>
      <c r="AK36" s="141"/>
      <c r="AL36" s="30"/>
      <c r="AM36" s="30"/>
      <c r="AN36" s="30"/>
      <c r="AO36" s="142"/>
      <c r="AP36" s="30"/>
      <c r="AQ36" s="30"/>
      <c r="AR36" s="30"/>
      <c r="AS36" s="143"/>
      <c r="AT36" s="141"/>
      <c r="AU36" s="141"/>
      <c r="AV36" s="141"/>
      <c r="AW36" s="30"/>
      <c r="AX36" s="30"/>
      <c r="AY36" s="33"/>
    </row>
    <row r="37" spans="1:64" ht="7.5" customHeight="1">
      <c r="A37" s="49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50"/>
      <c r="AF37" s="50"/>
      <c r="AG37" s="50"/>
      <c r="AH37" s="50"/>
      <c r="AI37" s="50"/>
      <c r="AJ37" s="50"/>
      <c r="AK37" s="50"/>
      <c r="AL37" s="50"/>
      <c r="AM37" s="51"/>
      <c r="AN37" s="51"/>
      <c r="AO37" s="50"/>
      <c r="AP37" s="50"/>
      <c r="AQ37" s="89"/>
      <c r="AU37" s="199"/>
      <c r="AV37" s="199"/>
      <c r="AW37" s="199"/>
      <c r="AX37" s="199"/>
      <c r="AY37" s="200"/>
      <c r="BB37" s="31"/>
      <c r="BJ37" s="27"/>
      <c r="BK37" s="27"/>
      <c r="BL37" s="27"/>
    </row>
    <row r="38" spans="1:64" s="21" customFormat="1" ht="15" customHeight="1">
      <c r="A38" s="52"/>
      <c r="B38" s="150" t="s">
        <v>204</v>
      </c>
      <c r="C38" s="151"/>
      <c r="D38" s="151"/>
      <c r="E38" s="152"/>
      <c r="F38" s="242"/>
      <c r="G38" s="207" t="s">
        <v>206</v>
      </c>
      <c r="H38" s="31" t="s">
        <v>207</v>
      </c>
      <c r="I38" s="17"/>
      <c r="J38" s="150" t="s">
        <v>440</v>
      </c>
      <c r="K38" s="151"/>
      <c r="L38" s="151"/>
      <c r="M38" s="151"/>
      <c r="N38" s="152"/>
      <c r="O38" s="238"/>
      <c r="P38" s="239"/>
      <c r="Q38" s="239"/>
      <c r="R38" s="239"/>
      <c r="S38" s="207" t="s">
        <v>205</v>
      </c>
      <c r="T38" s="146" t="s">
        <v>220</v>
      </c>
      <c r="U38" s="147"/>
      <c r="V38" s="147"/>
      <c r="W38" s="147"/>
      <c r="X38" s="148"/>
      <c r="Y38" s="415" t="s">
        <v>216</v>
      </c>
      <c r="Z38" s="416"/>
      <c r="AA38" s="212"/>
      <c r="AB38" s="146" t="s">
        <v>221</v>
      </c>
      <c r="AC38" s="147"/>
      <c r="AD38" s="147"/>
      <c r="AE38" s="147"/>
      <c r="AF38" s="148"/>
      <c r="AG38" s="415" t="s">
        <v>216</v>
      </c>
      <c r="AH38" s="416"/>
      <c r="AI38" s="212"/>
      <c r="AJ38" s="146" t="s">
        <v>222</v>
      </c>
      <c r="AK38" s="147"/>
      <c r="AL38" s="147"/>
      <c r="AM38" s="147"/>
      <c r="AN38" s="148"/>
      <c r="AO38" s="415" t="s">
        <v>216</v>
      </c>
      <c r="AP38" s="416"/>
      <c r="AQ38" s="212"/>
      <c r="AR38" s="146" t="s">
        <v>76</v>
      </c>
      <c r="AS38" s="147"/>
      <c r="AT38" s="152"/>
      <c r="AU38" s="210"/>
      <c r="AV38" s="211"/>
      <c r="AW38" s="211"/>
      <c r="AX38" s="212" t="s">
        <v>77</v>
      </c>
      <c r="AY38" s="67"/>
      <c r="BB38" s="17"/>
    </row>
    <row r="39" spans="1:64" s="21" customFormat="1" ht="7.5" customHeight="1">
      <c r="A39" s="52"/>
      <c r="B39" s="248"/>
      <c r="C39" s="248"/>
      <c r="D39" s="248"/>
      <c r="E39" s="248"/>
      <c r="F39" s="401"/>
      <c r="G39" s="402"/>
      <c r="H39" s="249"/>
      <c r="I39" s="250"/>
      <c r="J39" s="403"/>
      <c r="K39" s="403"/>
      <c r="L39" s="248"/>
      <c r="M39" s="248"/>
      <c r="N39" s="248"/>
      <c r="O39" s="248"/>
      <c r="P39" s="248"/>
      <c r="Q39" s="251"/>
      <c r="R39" s="251"/>
      <c r="S39" s="246"/>
      <c r="T39" s="24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31"/>
      <c r="AY39" s="67"/>
      <c r="BB39" s="17"/>
    </row>
    <row r="40" spans="1:64" ht="15" customHeight="1">
      <c r="A40" s="52"/>
      <c r="B40" s="398" t="s">
        <v>208</v>
      </c>
      <c r="C40" s="262"/>
      <c r="D40" s="399"/>
      <c r="E40" s="400"/>
      <c r="F40" s="243" t="s">
        <v>251</v>
      </c>
      <c r="G40" s="155"/>
      <c r="H40" s="155"/>
      <c r="I40" s="155"/>
      <c r="J40" s="244"/>
      <c r="K40" s="245"/>
      <c r="L40" s="146" t="s">
        <v>210</v>
      </c>
      <c r="M40" s="147"/>
      <c r="N40" s="147"/>
      <c r="O40" s="397"/>
      <c r="P40" s="417">
        <v>1</v>
      </c>
      <c r="Q40" s="255" t="s">
        <v>253</v>
      </c>
      <c r="R40" s="255"/>
      <c r="S40" s="255"/>
      <c r="T40" s="255"/>
      <c r="U40" s="255"/>
      <c r="V40" s="256"/>
      <c r="W40" s="146" t="s">
        <v>213</v>
      </c>
      <c r="X40" s="147"/>
      <c r="Y40" s="147"/>
      <c r="Z40" s="148"/>
      <c r="AA40" s="238"/>
      <c r="AB40" s="239"/>
      <c r="AC40" s="239"/>
      <c r="AD40" s="207" t="s">
        <v>218</v>
      </c>
      <c r="AI40" s="146" t="s">
        <v>217</v>
      </c>
      <c r="AJ40" s="151"/>
      <c r="AK40" s="151"/>
      <c r="AL40" s="152"/>
      <c r="AM40" s="238"/>
      <c r="AN40" s="239"/>
      <c r="AO40" s="207" t="s">
        <v>218</v>
      </c>
      <c r="AP40" s="240"/>
      <c r="AQ40" s="241"/>
      <c r="AR40" s="239"/>
      <c r="AS40" s="207" t="s">
        <v>215</v>
      </c>
      <c r="AX40" s="17"/>
      <c r="AY40" s="67"/>
    </row>
    <row r="41" spans="1:64" ht="15" customHeight="1">
      <c r="A41" s="52"/>
      <c r="B41" s="146" t="s">
        <v>28</v>
      </c>
      <c r="C41" s="151"/>
      <c r="D41" s="151"/>
      <c r="E41" s="152"/>
      <c r="F41" s="186" t="s">
        <v>249</v>
      </c>
      <c r="G41" s="188"/>
      <c r="H41" s="188"/>
      <c r="I41" s="188"/>
      <c r="J41" s="188"/>
      <c r="K41" s="187"/>
      <c r="L41" s="146" t="s">
        <v>211</v>
      </c>
      <c r="M41" s="147"/>
      <c r="N41" s="147"/>
      <c r="O41" s="148"/>
      <c r="P41" s="252" t="s">
        <v>254</v>
      </c>
      <c r="Q41" s="253"/>
      <c r="R41" s="404"/>
      <c r="S41" s="404"/>
      <c r="T41" s="253"/>
      <c r="U41" s="253"/>
      <c r="V41" s="254"/>
      <c r="W41" s="146" t="s">
        <v>214</v>
      </c>
      <c r="X41" s="147"/>
      <c r="Y41" s="148"/>
      <c r="Z41" s="148"/>
      <c r="AA41" s="240"/>
      <c r="AB41" s="241"/>
      <c r="AC41" s="239"/>
      <c r="AD41" s="207" t="s">
        <v>330</v>
      </c>
      <c r="AE41" s="396"/>
      <c r="AF41" s="396"/>
      <c r="AG41" s="396"/>
      <c r="AH41" s="396"/>
      <c r="AI41" s="146" t="s">
        <v>219</v>
      </c>
      <c r="AJ41" s="151"/>
      <c r="AK41" s="151"/>
      <c r="AL41" s="152"/>
      <c r="AM41" s="238"/>
      <c r="AN41" s="239"/>
      <c r="AO41" s="207" t="s">
        <v>218</v>
      </c>
      <c r="AP41" s="240"/>
      <c r="AQ41" s="241"/>
      <c r="AR41" s="239"/>
      <c r="AS41" s="207" t="s">
        <v>215</v>
      </c>
      <c r="AT41" s="396"/>
      <c r="AU41" s="396"/>
      <c r="AV41" s="396"/>
      <c r="AW41" s="251"/>
      <c r="AX41" s="394"/>
      <c r="AY41" s="67"/>
    </row>
    <row r="42" spans="1:64" ht="7.5" customHeight="1">
      <c r="A42" s="52"/>
      <c r="B42" s="2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7"/>
      <c r="AY42" s="67"/>
    </row>
    <row r="43" spans="1:64" ht="7.5" customHeight="1">
      <c r="A43" s="52"/>
      <c r="B43" s="54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60"/>
      <c r="AE43" s="20"/>
      <c r="AF43" s="20"/>
      <c r="AG43" s="20"/>
      <c r="AH43" s="20"/>
      <c r="AI43" s="20"/>
      <c r="AJ43" s="20"/>
      <c r="AK43" s="20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67"/>
      <c r="BB43" s="31"/>
    </row>
    <row r="44" spans="1:64" ht="15" customHeight="1">
      <c r="A44" s="52"/>
      <c r="B44" s="260"/>
      <c r="C44" s="146" t="s">
        <v>223</v>
      </c>
      <c r="D44" s="148"/>
      <c r="E44" s="148"/>
      <c r="F44" s="243" t="s">
        <v>209</v>
      </c>
      <c r="G44" s="244"/>
      <c r="H44" s="244"/>
      <c r="I44" s="245"/>
      <c r="J44" s="146" t="s">
        <v>43</v>
      </c>
      <c r="K44" s="151"/>
      <c r="L44" s="151"/>
      <c r="M44" s="152"/>
      <c r="N44" s="186" t="s">
        <v>82</v>
      </c>
      <c r="O44" s="188"/>
      <c r="P44" s="188"/>
      <c r="Q44" s="188"/>
      <c r="R44" s="188"/>
      <c r="S44" s="187"/>
      <c r="T44" s="146" t="s">
        <v>224</v>
      </c>
      <c r="U44" s="147"/>
      <c r="V44" s="147"/>
      <c r="W44" s="148"/>
      <c r="X44" s="252" t="s">
        <v>212</v>
      </c>
      <c r="Y44" s="253"/>
      <c r="Z44" s="253"/>
      <c r="AA44" s="253"/>
      <c r="AB44" s="254"/>
      <c r="AC44" s="20"/>
      <c r="AD44" s="260"/>
      <c r="AE44" s="20"/>
      <c r="AF44" s="20"/>
      <c r="AG44" s="20"/>
      <c r="AH44" s="20"/>
      <c r="AI44" s="20"/>
      <c r="AJ44" s="20"/>
      <c r="AK44" s="20"/>
      <c r="AX44" s="36"/>
      <c r="AY44" s="67"/>
    </row>
    <row r="45" spans="1:64" ht="7.5" customHeight="1">
      <c r="A45" s="52"/>
      <c r="B45" s="58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0"/>
      <c r="AE45" s="20"/>
      <c r="AF45" s="20"/>
      <c r="AG45" s="20"/>
      <c r="AH45" s="20"/>
      <c r="AI45" s="20"/>
      <c r="AJ45" s="20"/>
      <c r="AK45" s="20"/>
      <c r="AL45" s="27"/>
      <c r="AM45" s="27"/>
      <c r="AN45" s="27"/>
      <c r="AO45" s="27"/>
      <c r="AP45" s="27"/>
      <c r="AY45" s="67"/>
    </row>
    <row r="46" spans="1:64" ht="7.5" customHeight="1">
      <c r="A46" s="52"/>
      <c r="B46" s="27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7"/>
      <c r="AY46" s="67"/>
    </row>
    <row r="47" spans="1:64" ht="15" customHeight="1">
      <c r="A47" s="52"/>
      <c r="B47" s="186"/>
      <c r="C47" s="297" t="s">
        <v>242</v>
      </c>
      <c r="D47" s="298"/>
      <c r="E47" s="299"/>
      <c r="F47" s="297" t="s">
        <v>243</v>
      </c>
      <c r="G47" s="262"/>
      <c r="H47" s="297"/>
      <c r="I47" s="300" t="s">
        <v>244</v>
      </c>
      <c r="J47" s="262"/>
      <c r="K47" s="293"/>
      <c r="L47" s="300" t="s">
        <v>237</v>
      </c>
      <c r="M47" s="262"/>
      <c r="N47" s="293"/>
      <c r="O47" s="300" t="s">
        <v>238</v>
      </c>
      <c r="P47" s="262"/>
      <c r="Q47" s="293"/>
      <c r="R47" s="300" t="s">
        <v>239</v>
      </c>
      <c r="S47" s="262"/>
      <c r="T47" s="293"/>
      <c r="U47" s="300" t="s">
        <v>248</v>
      </c>
      <c r="V47" s="262"/>
      <c r="W47" s="293"/>
      <c r="X47" s="300" t="s">
        <v>240</v>
      </c>
      <c r="Y47" s="262"/>
      <c r="Z47" s="293"/>
      <c r="AA47" s="300" t="s">
        <v>241</v>
      </c>
      <c r="AB47" s="262"/>
      <c r="AC47" s="266"/>
      <c r="AD47" s="328"/>
      <c r="AE47" s="328"/>
      <c r="AF47" s="328"/>
      <c r="AG47" s="328"/>
      <c r="AH47" s="328"/>
      <c r="AI47" s="328"/>
      <c r="AJ47" s="328"/>
      <c r="AK47" s="328"/>
      <c r="AL47" s="328"/>
      <c r="AM47" s="328"/>
      <c r="AN47" s="328"/>
      <c r="AO47" s="328"/>
      <c r="AP47" s="328"/>
      <c r="AQ47" s="328"/>
      <c r="AR47" s="328"/>
      <c r="AS47" s="328"/>
      <c r="AT47" s="329"/>
      <c r="AU47" s="329"/>
      <c r="AV47" s="329"/>
      <c r="AW47" s="330"/>
      <c r="AX47" s="61"/>
      <c r="AY47" s="67"/>
    </row>
    <row r="48" spans="1:64" ht="15" customHeight="1">
      <c r="A48" s="52"/>
      <c r="B48" s="411"/>
      <c r="C48" s="311"/>
      <c r="D48" s="312"/>
      <c r="E48" s="339" t="s">
        <v>264</v>
      </c>
      <c r="F48" s="311"/>
      <c r="G48" s="312"/>
      <c r="H48" s="339" t="s">
        <v>265</v>
      </c>
      <c r="I48" s="311"/>
      <c r="J48" s="312"/>
      <c r="K48" s="339" t="s">
        <v>266</v>
      </c>
      <c r="L48" s="311"/>
      <c r="M48" s="312"/>
      <c r="N48" s="339" t="s">
        <v>267</v>
      </c>
      <c r="O48" s="311"/>
      <c r="P48" s="312"/>
      <c r="Q48" s="339" t="s">
        <v>268</v>
      </c>
      <c r="R48" s="311"/>
      <c r="S48" s="312"/>
      <c r="T48" s="339" t="s">
        <v>269</v>
      </c>
      <c r="U48" s="311"/>
      <c r="V48" s="312"/>
      <c r="W48" s="339" t="s">
        <v>270</v>
      </c>
      <c r="X48" s="311"/>
      <c r="Y48" s="312"/>
      <c r="Z48" s="339" t="s">
        <v>271</v>
      </c>
      <c r="AA48" s="311"/>
      <c r="AB48" s="312"/>
      <c r="AC48" s="339" t="s">
        <v>272</v>
      </c>
      <c r="AD48" s="331"/>
      <c r="AE48" s="331"/>
      <c r="AF48" s="331"/>
      <c r="AG48" s="331"/>
      <c r="AH48" s="331"/>
      <c r="AI48" s="331"/>
      <c r="AJ48" s="331"/>
      <c r="AK48" s="331"/>
      <c r="AL48" s="331"/>
      <c r="AM48" s="331"/>
      <c r="AN48" s="331"/>
      <c r="AO48" s="331"/>
      <c r="AP48" s="331"/>
      <c r="AQ48" s="331"/>
      <c r="AR48" s="331"/>
      <c r="AS48" s="331"/>
      <c r="AT48" s="332"/>
      <c r="AU48" s="332"/>
      <c r="AV48" s="332"/>
      <c r="AW48" s="333"/>
      <c r="AX48" s="62"/>
      <c r="AY48" s="67"/>
    </row>
    <row r="49" spans="1:54" ht="15" customHeight="1">
      <c r="A49" s="52"/>
      <c r="B49" s="412"/>
      <c r="C49" s="316"/>
      <c r="D49" s="246"/>
      <c r="E49" s="317" t="s">
        <v>273</v>
      </c>
      <c r="F49" s="316"/>
      <c r="G49" s="246"/>
      <c r="H49" s="317" t="s">
        <v>274</v>
      </c>
      <c r="I49" s="316"/>
      <c r="J49" s="246"/>
      <c r="K49" s="317" t="s">
        <v>275</v>
      </c>
      <c r="L49" s="316"/>
      <c r="M49" s="246"/>
      <c r="N49" s="317" t="s">
        <v>276</v>
      </c>
      <c r="O49" s="316"/>
      <c r="P49" s="246"/>
      <c r="Q49" s="317" t="s">
        <v>277</v>
      </c>
      <c r="R49" s="316"/>
      <c r="S49" s="246"/>
      <c r="T49" s="317" t="s">
        <v>278</v>
      </c>
      <c r="U49" s="316"/>
      <c r="V49" s="246"/>
      <c r="W49" s="317" t="s">
        <v>279</v>
      </c>
      <c r="X49" s="316"/>
      <c r="Y49" s="246"/>
      <c r="Z49" s="317" t="s">
        <v>280</v>
      </c>
      <c r="AA49" s="316"/>
      <c r="AB49" s="246"/>
      <c r="AC49" s="317" t="s">
        <v>281</v>
      </c>
      <c r="AD49" s="331"/>
      <c r="AE49" s="331"/>
      <c r="AF49" s="331"/>
      <c r="AG49" s="331"/>
      <c r="AH49" s="331"/>
      <c r="AI49" s="331"/>
      <c r="AJ49" s="331"/>
      <c r="AK49" s="331"/>
      <c r="AL49" s="331"/>
      <c r="AM49" s="331"/>
      <c r="AN49" s="331"/>
      <c r="AO49" s="331"/>
      <c r="AP49" s="331"/>
      <c r="AQ49" s="331"/>
      <c r="AR49" s="331"/>
      <c r="AS49" s="331"/>
      <c r="AT49" s="332"/>
      <c r="AU49" s="332"/>
      <c r="AV49" s="332"/>
      <c r="AW49" s="333"/>
      <c r="AX49" s="62"/>
      <c r="AY49" s="67"/>
    </row>
    <row r="50" spans="1:54" ht="15" customHeight="1">
      <c r="A50" s="52"/>
      <c r="B50" s="413"/>
      <c r="C50" s="323"/>
      <c r="D50" s="324"/>
      <c r="E50" s="325" t="s">
        <v>282</v>
      </c>
      <c r="F50" s="323"/>
      <c r="G50" s="324"/>
      <c r="H50" s="325" t="s">
        <v>283</v>
      </c>
      <c r="I50" s="323"/>
      <c r="J50" s="324"/>
      <c r="K50" s="325" t="s">
        <v>284</v>
      </c>
      <c r="L50" s="323"/>
      <c r="M50" s="324"/>
      <c r="N50" s="325" t="s">
        <v>285</v>
      </c>
      <c r="O50" s="323"/>
      <c r="P50" s="324"/>
      <c r="Q50" s="325" t="s">
        <v>286</v>
      </c>
      <c r="R50" s="323"/>
      <c r="S50" s="324"/>
      <c r="T50" s="325" t="s">
        <v>287</v>
      </c>
      <c r="U50" s="323"/>
      <c r="V50" s="324"/>
      <c r="W50" s="325" t="s">
        <v>288</v>
      </c>
      <c r="X50" s="323"/>
      <c r="Y50" s="324"/>
      <c r="Z50" s="325" t="s">
        <v>289</v>
      </c>
      <c r="AA50" s="323"/>
      <c r="AB50" s="324"/>
      <c r="AC50" s="325" t="s">
        <v>290</v>
      </c>
      <c r="AD50" s="331"/>
      <c r="AE50" s="331"/>
      <c r="AF50" s="331"/>
      <c r="AG50" s="331"/>
      <c r="AH50" s="331"/>
      <c r="AI50" s="331"/>
      <c r="AJ50" s="331"/>
      <c r="AK50" s="331"/>
      <c r="AL50" s="331"/>
      <c r="AM50" s="331"/>
      <c r="AN50" s="331"/>
      <c r="AO50" s="331"/>
      <c r="AP50" s="331"/>
      <c r="AQ50" s="331"/>
      <c r="AR50" s="331"/>
      <c r="AS50" s="331"/>
      <c r="AT50" s="332"/>
      <c r="AU50" s="332"/>
      <c r="AV50" s="332"/>
      <c r="AW50" s="333"/>
      <c r="AX50" s="62"/>
      <c r="AY50" s="67"/>
    </row>
    <row r="51" spans="1:54" ht="15" customHeight="1">
      <c r="A51" s="52"/>
      <c r="B51" s="414"/>
      <c r="C51" s="316"/>
      <c r="D51" s="246"/>
      <c r="E51" s="317" t="s">
        <v>264</v>
      </c>
      <c r="F51" s="316"/>
      <c r="G51" s="246"/>
      <c r="H51" s="317" t="s">
        <v>265</v>
      </c>
      <c r="I51" s="316"/>
      <c r="J51" s="246"/>
      <c r="K51" s="317" t="s">
        <v>266</v>
      </c>
      <c r="L51" s="316"/>
      <c r="M51" s="246"/>
      <c r="N51" s="317" t="s">
        <v>267</v>
      </c>
      <c r="O51" s="316"/>
      <c r="P51" s="246"/>
      <c r="Q51" s="317" t="s">
        <v>268</v>
      </c>
      <c r="R51" s="316"/>
      <c r="S51" s="246"/>
      <c r="T51" s="317" t="s">
        <v>269</v>
      </c>
      <c r="U51" s="316"/>
      <c r="V51" s="246"/>
      <c r="W51" s="317" t="s">
        <v>270</v>
      </c>
      <c r="X51" s="316"/>
      <c r="Y51" s="246"/>
      <c r="Z51" s="317" t="s">
        <v>271</v>
      </c>
      <c r="AA51" s="316"/>
      <c r="AB51" s="246"/>
      <c r="AC51" s="317" t="s">
        <v>272</v>
      </c>
      <c r="AD51" s="331"/>
      <c r="AE51" s="331"/>
      <c r="AF51" s="331"/>
      <c r="AG51" s="331"/>
      <c r="AH51" s="331"/>
      <c r="AI51" s="331"/>
      <c r="AJ51" s="331"/>
      <c r="AK51" s="331"/>
      <c r="AL51" s="331"/>
      <c r="AM51" s="331"/>
      <c r="AN51" s="331"/>
      <c r="AO51" s="331"/>
      <c r="AP51" s="331"/>
      <c r="AQ51" s="331"/>
      <c r="AR51" s="331"/>
      <c r="AS51" s="331"/>
      <c r="AT51" s="332"/>
      <c r="AU51" s="332"/>
      <c r="AV51" s="332"/>
      <c r="AW51" s="333"/>
      <c r="AX51" s="62"/>
      <c r="AY51" s="67"/>
      <c r="BB51" s="31"/>
    </row>
    <row r="52" spans="1:54" ht="15" customHeight="1">
      <c r="A52" s="52"/>
      <c r="B52" s="412"/>
      <c r="C52" s="316"/>
      <c r="D52" s="246"/>
      <c r="E52" s="317" t="s">
        <v>273</v>
      </c>
      <c r="F52" s="316"/>
      <c r="G52" s="246"/>
      <c r="H52" s="317" t="s">
        <v>274</v>
      </c>
      <c r="I52" s="316"/>
      <c r="J52" s="246"/>
      <c r="K52" s="317" t="s">
        <v>275</v>
      </c>
      <c r="L52" s="316"/>
      <c r="M52" s="246"/>
      <c r="N52" s="317" t="s">
        <v>276</v>
      </c>
      <c r="O52" s="316"/>
      <c r="P52" s="246"/>
      <c r="Q52" s="317" t="s">
        <v>277</v>
      </c>
      <c r="R52" s="316"/>
      <c r="S52" s="246"/>
      <c r="T52" s="317" t="s">
        <v>278</v>
      </c>
      <c r="U52" s="316"/>
      <c r="V52" s="246"/>
      <c r="W52" s="317" t="s">
        <v>279</v>
      </c>
      <c r="X52" s="316"/>
      <c r="Y52" s="246"/>
      <c r="Z52" s="317" t="s">
        <v>280</v>
      </c>
      <c r="AA52" s="316"/>
      <c r="AB52" s="246"/>
      <c r="AC52" s="317" t="s">
        <v>281</v>
      </c>
      <c r="AD52" s="331"/>
      <c r="AE52" s="331"/>
      <c r="AF52" s="331"/>
      <c r="AG52" s="331"/>
      <c r="AH52" s="331"/>
      <c r="AI52" s="331"/>
      <c r="AJ52" s="331"/>
      <c r="AK52" s="331"/>
      <c r="AL52" s="331"/>
      <c r="AM52" s="331"/>
      <c r="AN52" s="331"/>
      <c r="AO52" s="331"/>
      <c r="AP52" s="331"/>
      <c r="AQ52" s="331"/>
      <c r="AR52" s="331"/>
      <c r="AS52" s="331"/>
      <c r="AT52" s="332"/>
      <c r="AU52" s="332"/>
      <c r="AV52" s="332"/>
      <c r="AW52" s="333"/>
      <c r="AX52" s="62"/>
      <c r="AY52" s="67"/>
    </row>
    <row r="53" spans="1:54" ht="15" customHeight="1">
      <c r="A53" s="52"/>
      <c r="B53" s="413"/>
      <c r="C53" s="323"/>
      <c r="D53" s="324"/>
      <c r="E53" s="325" t="s">
        <v>291</v>
      </c>
      <c r="F53" s="323"/>
      <c r="G53" s="324"/>
      <c r="H53" s="325" t="s">
        <v>292</v>
      </c>
      <c r="I53" s="323"/>
      <c r="J53" s="324"/>
      <c r="K53" s="325" t="s">
        <v>293</v>
      </c>
      <c r="L53" s="323"/>
      <c r="M53" s="324"/>
      <c r="N53" s="325" t="s">
        <v>294</v>
      </c>
      <c r="O53" s="323"/>
      <c r="P53" s="324"/>
      <c r="Q53" s="325" t="s">
        <v>295</v>
      </c>
      <c r="R53" s="323"/>
      <c r="S53" s="324"/>
      <c r="T53" s="325" t="s">
        <v>296</v>
      </c>
      <c r="U53" s="323"/>
      <c r="V53" s="324"/>
      <c r="W53" s="325" t="s">
        <v>297</v>
      </c>
      <c r="X53" s="323"/>
      <c r="Y53" s="324"/>
      <c r="Z53" s="325" t="s">
        <v>298</v>
      </c>
      <c r="AA53" s="323"/>
      <c r="AB53" s="324"/>
      <c r="AC53" s="325" t="s">
        <v>299</v>
      </c>
      <c r="AD53" s="331"/>
      <c r="AE53" s="331"/>
      <c r="AF53" s="331"/>
      <c r="AG53" s="331"/>
      <c r="AH53" s="331"/>
      <c r="AI53" s="331"/>
      <c r="AJ53" s="331"/>
      <c r="AK53" s="331"/>
      <c r="AL53" s="331"/>
      <c r="AM53" s="331"/>
      <c r="AN53" s="331"/>
      <c r="AO53" s="331"/>
      <c r="AP53" s="331"/>
      <c r="AQ53" s="331"/>
      <c r="AR53" s="331"/>
      <c r="AS53" s="331"/>
      <c r="AT53" s="332"/>
      <c r="AU53" s="332"/>
      <c r="AV53" s="332"/>
      <c r="AW53" s="333"/>
      <c r="AX53" s="62"/>
      <c r="AY53" s="67"/>
    </row>
    <row r="54" spans="1:54" ht="15" customHeight="1">
      <c r="A54" s="52"/>
      <c r="B54" s="414"/>
      <c r="C54" s="316"/>
      <c r="D54" s="246"/>
      <c r="E54" s="317" t="s">
        <v>264</v>
      </c>
      <c r="F54" s="316"/>
      <c r="G54" s="246"/>
      <c r="H54" s="317" t="s">
        <v>265</v>
      </c>
      <c r="I54" s="316"/>
      <c r="J54" s="246"/>
      <c r="K54" s="317" t="s">
        <v>266</v>
      </c>
      <c r="L54" s="316"/>
      <c r="M54" s="246"/>
      <c r="N54" s="317" t="s">
        <v>267</v>
      </c>
      <c r="O54" s="316"/>
      <c r="P54" s="246"/>
      <c r="Q54" s="317" t="s">
        <v>268</v>
      </c>
      <c r="R54" s="316"/>
      <c r="S54" s="246"/>
      <c r="T54" s="317" t="s">
        <v>269</v>
      </c>
      <c r="U54" s="316"/>
      <c r="V54" s="246"/>
      <c r="W54" s="317" t="s">
        <v>270</v>
      </c>
      <c r="X54" s="316"/>
      <c r="Y54" s="246"/>
      <c r="Z54" s="317" t="s">
        <v>271</v>
      </c>
      <c r="AA54" s="316"/>
      <c r="AB54" s="246"/>
      <c r="AC54" s="317" t="s">
        <v>272</v>
      </c>
      <c r="AD54" s="331"/>
      <c r="AE54" s="331"/>
      <c r="AF54" s="331"/>
      <c r="AG54" s="331"/>
      <c r="AH54" s="331"/>
      <c r="AI54" s="331"/>
      <c r="AJ54" s="331"/>
      <c r="AK54" s="331"/>
      <c r="AL54" s="331"/>
      <c r="AM54" s="331"/>
      <c r="AN54" s="331"/>
      <c r="AO54" s="331"/>
      <c r="AP54" s="331"/>
      <c r="AQ54" s="331"/>
      <c r="AR54" s="331"/>
      <c r="AS54" s="331"/>
      <c r="AT54" s="332"/>
      <c r="AU54" s="332"/>
      <c r="AV54" s="332"/>
      <c r="AW54" s="333"/>
      <c r="AX54" s="62"/>
      <c r="AY54" s="67"/>
      <c r="BB54" s="31"/>
    </row>
    <row r="55" spans="1:54" ht="15" customHeight="1">
      <c r="A55" s="52"/>
      <c r="B55" s="412"/>
      <c r="C55" s="316"/>
      <c r="D55" s="246"/>
      <c r="E55" s="317" t="s">
        <v>273</v>
      </c>
      <c r="F55" s="316"/>
      <c r="G55" s="246"/>
      <c r="H55" s="317" t="s">
        <v>274</v>
      </c>
      <c r="I55" s="316"/>
      <c r="J55" s="246"/>
      <c r="K55" s="317" t="s">
        <v>275</v>
      </c>
      <c r="L55" s="316"/>
      <c r="M55" s="246"/>
      <c r="N55" s="317" t="s">
        <v>276</v>
      </c>
      <c r="O55" s="316"/>
      <c r="P55" s="246"/>
      <c r="Q55" s="317" t="s">
        <v>277</v>
      </c>
      <c r="R55" s="316"/>
      <c r="S55" s="246"/>
      <c r="T55" s="317" t="s">
        <v>278</v>
      </c>
      <c r="U55" s="316"/>
      <c r="V55" s="246"/>
      <c r="W55" s="317" t="s">
        <v>279</v>
      </c>
      <c r="X55" s="316"/>
      <c r="Y55" s="246"/>
      <c r="Z55" s="317" t="s">
        <v>280</v>
      </c>
      <c r="AA55" s="316"/>
      <c r="AB55" s="246"/>
      <c r="AC55" s="317" t="s">
        <v>281</v>
      </c>
      <c r="AD55" s="331"/>
      <c r="AE55" s="331"/>
      <c r="AF55" s="331"/>
      <c r="AG55" s="331"/>
      <c r="AH55" s="331"/>
      <c r="AI55" s="331"/>
      <c r="AJ55" s="331"/>
      <c r="AK55" s="331"/>
      <c r="AL55" s="331"/>
      <c r="AM55" s="331"/>
      <c r="AN55" s="331"/>
      <c r="AO55" s="331"/>
      <c r="AP55" s="331"/>
      <c r="AQ55" s="331"/>
      <c r="AR55" s="331"/>
      <c r="AS55" s="331"/>
      <c r="AT55" s="332"/>
      <c r="AU55" s="332"/>
      <c r="AV55" s="332"/>
      <c r="AW55" s="333"/>
      <c r="AX55" s="62"/>
      <c r="AY55" s="67"/>
    </row>
    <row r="56" spans="1:54" ht="15" customHeight="1">
      <c r="A56" s="52"/>
      <c r="B56" s="413"/>
      <c r="C56" s="323"/>
      <c r="D56" s="324"/>
      <c r="E56" s="325" t="s">
        <v>264</v>
      </c>
      <c r="F56" s="323"/>
      <c r="G56" s="324"/>
      <c r="H56" s="325" t="s">
        <v>265</v>
      </c>
      <c r="I56" s="323"/>
      <c r="J56" s="324"/>
      <c r="K56" s="325" t="s">
        <v>266</v>
      </c>
      <c r="L56" s="323"/>
      <c r="M56" s="324"/>
      <c r="N56" s="325" t="s">
        <v>267</v>
      </c>
      <c r="O56" s="323"/>
      <c r="P56" s="324"/>
      <c r="Q56" s="325" t="s">
        <v>268</v>
      </c>
      <c r="R56" s="323"/>
      <c r="S56" s="324"/>
      <c r="T56" s="325" t="s">
        <v>269</v>
      </c>
      <c r="U56" s="323"/>
      <c r="V56" s="324"/>
      <c r="W56" s="325" t="s">
        <v>270</v>
      </c>
      <c r="X56" s="323"/>
      <c r="Y56" s="324"/>
      <c r="Z56" s="325" t="s">
        <v>271</v>
      </c>
      <c r="AA56" s="323"/>
      <c r="AB56" s="324"/>
      <c r="AC56" s="325" t="s">
        <v>272</v>
      </c>
      <c r="AD56" s="331"/>
      <c r="AE56" s="331"/>
      <c r="AF56" s="331"/>
      <c r="AG56" s="331"/>
      <c r="AH56" s="331"/>
      <c r="AI56" s="331"/>
      <c r="AJ56" s="331"/>
      <c r="AK56" s="331"/>
      <c r="AL56" s="331"/>
      <c r="AM56" s="331"/>
      <c r="AN56" s="331"/>
      <c r="AO56" s="331"/>
      <c r="AP56" s="331"/>
      <c r="AQ56" s="331"/>
      <c r="AR56" s="331"/>
      <c r="AS56" s="331"/>
      <c r="AT56" s="332"/>
      <c r="AU56" s="332"/>
      <c r="AV56" s="332"/>
      <c r="AW56" s="333"/>
      <c r="AX56" s="62"/>
      <c r="AY56" s="67"/>
      <c r="BB56" s="31"/>
    </row>
    <row r="57" spans="1:54" ht="15" customHeight="1">
      <c r="A57" s="52"/>
      <c r="B57" s="414"/>
      <c r="C57" s="316"/>
      <c r="D57" s="246"/>
      <c r="E57" s="317" t="s">
        <v>264</v>
      </c>
      <c r="F57" s="316"/>
      <c r="G57" s="246"/>
      <c r="H57" s="317" t="s">
        <v>265</v>
      </c>
      <c r="I57" s="316"/>
      <c r="J57" s="246"/>
      <c r="K57" s="317" t="s">
        <v>266</v>
      </c>
      <c r="L57" s="316"/>
      <c r="M57" s="246"/>
      <c r="N57" s="317" t="s">
        <v>267</v>
      </c>
      <c r="O57" s="316"/>
      <c r="P57" s="246"/>
      <c r="Q57" s="317" t="s">
        <v>268</v>
      </c>
      <c r="R57" s="316"/>
      <c r="S57" s="246"/>
      <c r="T57" s="317" t="s">
        <v>269</v>
      </c>
      <c r="U57" s="316"/>
      <c r="V57" s="246"/>
      <c r="W57" s="317" t="s">
        <v>270</v>
      </c>
      <c r="X57" s="316"/>
      <c r="Y57" s="246"/>
      <c r="Z57" s="317" t="s">
        <v>271</v>
      </c>
      <c r="AA57" s="316"/>
      <c r="AB57" s="246"/>
      <c r="AC57" s="317" t="s">
        <v>272</v>
      </c>
      <c r="AD57" s="331"/>
      <c r="AE57" s="331"/>
      <c r="AF57" s="331"/>
      <c r="AG57" s="331"/>
      <c r="AH57" s="331"/>
      <c r="AI57" s="331"/>
      <c r="AJ57" s="331"/>
      <c r="AK57" s="331"/>
      <c r="AL57" s="331"/>
      <c r="AM57" s="331"/>
      <c r="AN57" s="331"/>
      <c r="AO57" s="331"/>
      <c r="AP57" s="331"/>
      <c r="AQ57" s="331"/>
      <c r="AR57" s="331"/>
      <c r="AS57" s="331"/>
      <c r="AT57" s="332"/>
      <c r="AU57" s="332"/>
      <c r="AV57" s="332"/>
      <c r="AW57" s="333"/>
      <c r="AX57" s="62"/>
      <c r="AY57" s="67"/>
      <c r="BB57" s="31"/>
    </row>
    <row r="58" spans="1:54" ht="15" customHeight="1">
      <c r="A58" s="52"/>
      <c r="B58" s="412"/>
      <c r="C58" s="316"/>
      <c r="D58" s="246"/>
      <c r="E58" s="317" t="s">
        <v>273</v>
      </c>
      <c r="F58" s="316"/>
      <c r="G58" s="246"/>
      <c r="H58" s="317" t="s">
        <v>274</v>
      </c>
      <c r="I58" s="316"/>
      <c r="J58" s="246"/>
      <c r="K58" s="317" t="s">
        <v>275</v>
      </c>
      <c r="L58" s="316"/>
      <c r="M58" s="246"/>
      <c r="N58" s="317" t="s">
        <v>276</v>
      </c>
      <c r="O58" s="316"/>
      <c r="P58" s="246"/>
      <c r="Q58" s="317" t="s">
        <v>277</v>
      </c>
      <c r="R58" s="316"/>
      <c r="S58" s="246"/>
      <c r="T58" s="317" t="s">
        <v>278</v>
      </c>
      <c r="U58" s="316"/>
      <c r="V58" s="246"/>
      <c r="W58" s="317" t="s">
        <v>279</v>
      </c>
      <c r="X58" s="316"/>
      <c r="Y58" s="246"/>
      <c r="Z58" s="317" t="s">
        <v>280</v>
      </c>
      <c r="AA58" s="316"/>
      <c r="AB58" s="246"/>
      <c r="AC58" s="317" t="s">
        <v>281</v>
      </c>
      <c r="AD58" s="331"/>
      <c r="AE58" s="331"/>
      <c r="AF58" s="331"/>
      <c r="AG58" s="331"/>
      <c r="AH58" s="331"/>
      <c r="AI58" s="331"/>
      <c r="AJ58" s="331"/>
      <c r="AK58" s="331"/>
      <c r="AL58" s="331"/>
      <c r="AM58" s="331"/>
      <c r="AN58" s="331"/>
      <c r="AO58" s="331"/>
      <c r="AP58" s="331"/>
      <c r="AQ58" s="331"/>
      <c r="AR58" s="331"/>
      <c r="AS58" s="331"/>
      <c r="AT58" s="332"/>
      <c r="AU58" s="332"/>
      <c r="AV58" s="332"/>
      <c r="AW58" s="333"/>
      <c r="AX58" s="62"/>
      <c r="AY58" s="67"/>
      <c r="BB58" s="31"/>
    </row>
    <row r="59" spans="1:54" ht="15" customHeight="1">
      <c r="A59" s="52"/>
      <c r="B59" s="413"/>
      <c r="C59" s="323"/>
      <c r="D59" s="324"/>
      <c r="E59" s="325" t="s">
        <v>291</v>
      </c>
      <c r="F59" s="323"/>
      <c r="G59" s="324"/>
      <c r="H59" s="325" t="s">
        <v>292</v>
      </c>
      <c r="I59" s="323"/>
      <c r="J59" s="324"/>
      <c r="K59" s="325" t="s">
        <v>293</v>
      </c>
      <c r="L59" s="323"/>
      <c r="M59" s="324"/>
      <c r="N59" s="325" t="s">
        <v>294</v>
      </c>
      <c r="O59" s="323"/>
      <c r="P59" s="324"/>
      <c r="Q59" s="325" t="s">
        <v>295</v>
      </c>
      <c r="R59" s="323"/>
      <c r="S59" s="324"/>
      <c r="T59" s="325" t="s">
        <v>296</v>
      </c>
      <c r="U59" s="351"/>
      <c r="V59" s="352"/>
      <c r="W59" s="353" t="s">
        <v>297</v>
      </c>
      <c r="X59" s="323"/>
      <c r="Y59" s="324"/>
      <c r="Z59" s="325" t="s">
        <v>271</v>
      </c>
      <c r="AA59" s="323"/>
      <c r="AB59" s="324"/>
      <c r="AC59" s="325" t="s">
        <v>300</v>
      </c>
      <c r="AD59" s="331"/>
      <c r="AE59" s="331"/>
      <c r="AF59" s="331"/>
      <c r="AG59" s="331"/>
      <c r="AH59" s="331"/>
      <c r="AI59" s="331"/>
      <c r="AJ59" s="331"/>
      <c r="AK59" s="331"/>
      <c r="AL59" s="331"/>
      <c r="AM59" s="331"/>
      <c r="AN59" s="331"/>
      <c r="AO59" s="331"/>
      <c r="AP59" s="331"/>
      <c r="AQ59" s="331"/>
      <c r="AR59" s="331"/>
      <c r="AS59" s="331"/>
      <c r="AT59" s="332"/>
      <c r="AU59" s="332"/>
      <c r="AV59" s="332"/>
      <c r="AW59" s="333"/>
      <c r="AX59" s="62"/>
      <c r="AY59" s="67"/>
      <c r="BB59" s="31"/>
    </row>
    <row r="60" spans="1:54" ht="15" customHeight="1">
      <c r="A60" s="52"/>
      <c r="B60" s="414"/>
      <c r="C60" s="316"/>
      <c r="D60" s="246"/>
      <c r="E60" s="317" t="s">
        <v>264</v>
      </c>
      <c r="F60" s="316"/>
      <c r="G60" s="246"/>
      <c r="H60" s="317" t="s">
        <v>265</v>
      </c>
      <c r="I60" s="316"/>
      <c r="J60" s="246"/>
      <c r="K60" s="317" t="s">
        <v>266</v>
      </c>
      <c r="L60" s="316"/>
      <c r="M60" s="246"/>
      <c r="N60" s="317" t="s">
        <v>267</v>
      </c>
      <c r="O60" s="316"/>
      <c r="P60" s="246"/>
      <c r="Q60" s="317" t="s">
        <v>268</v>
      </c>
      <c r="R60" s="316"/>
      <c r="S60" s="246"/>
      <c r="T60" s="317" t="s">
        <v>269</v>
      </c>
      <c r="U60" s="316"/>
      <c r="V60" s="246"/>
      <c r="W60" s="317" t="s">
        <v>270</v>
      </c>
      <c r="X60" s="316"/>
      <c r="Y60" s="246"/>
      <c r="Z60" s="317" t="s">
        <v>271</v>
      </c>
      <c r="AA60" s="316"/>
      <c r="AB60" s="246"/>
      <c r="AC60" s="317" t="s">
        <v>272</v>
      </c>
      <c r="AD60" s="331"/>
      <c r="AE60" s="331"/>
      <c r="AF60" s="331"/>
      <c r="AG60" s="331"/>
      <c r="AH60" s="331"/>
      <c r="AI60" s="331"/>
      <c r="AJ60" s="331"/>
      <c r="AK60" s="331"/>
      <c r="AL60" s="331"/>
      <c r="AM60" s="331"/>
      <c r="AN60" s="331"/>
      <c r="AO60" s="331"/>
      <c r="AP60" s="331"/>
      <c r="AQ60" s="331"/>
      <c r="AR60" s="331"/>
      <c r="AS60" s="331"/>
      <c r="AT60" s="332"/>
      <c r="AU60" s="332"/>
      <c r="AV60" s="332"/>
      <c r="AW60" s="333"/>
      <c r="AX60" s="62"/>
      <c r="AY60" s="67"/>
    </row>
    <row r="61" spans="1:54" ht="15" customHeight="1">
      <c r="A61" s="52"/>
      <c r="B61" s="412"/>
      <c r="C61" s="316"/>
      <c r="D61" s="246"/>
      <c r="E61" s="317" t="s">
        <v>273</v>
      </c>
      <c r="F61" s="316"/>
      <c r="G61" s="246"/>
      <c r="H61" s="317" t="s">
        <v>274</v>
      </c>
      <c r="I61" s="316"/>
      <c r="J61" s="246"/>
      <c r="K61" s="317" t="s">
        <v>275</v>
      </c>
      <c r="L61" s="316"/>
      <c r="M61" s="246"/>
      <c r="N61" s="317" t="s">
        <v>276</v>
      </c>
      <c r="O61" s="316"/>
      <c r="P61" s="246"/>
      <c r="Q61" s="317" t="s">
        <v>277</v>
      </c>
      <c r="R61" s="316"/>
      <c r="S61" s="246"/>
      <c r="T61" s="317" t="s">
        <v>278</v>
      </c>
      <c r="U61" s="316"/>
      <c r="V61" s="246"/>
      <c r="W61" s="317" t="s">
        <v>279</v>
      </c>
      <c r="X61" s="316"/>
      <c r="Y61" s="246"/>
      <c r="Z61" s="317" t="s">
        <v>280</v>
      </c>
      <c r="AA61" s="316"/>
      <c r="AB61" s="246"/>
      <c r="AC61" s="317" t="s">
        <v>281</v>
      </c>
      <c r="AD61" s="331"/>
      <c r="AE61" s="331"/>
      <c r="AF61" s="331"/>
      <c r="AG61" s="331"/>
      <c r="AH61" s="331"/>
      <c r="AI61" s="331"/>
      <c r="AJ61" s="331"/>
      <c r="AK61" s="331"/>
      <c r="AL61" s="331"/>
      <c r="AM61" s="331"/>
      <c r="AN61" s="331"/>
      <c r="AO61" s="331"/>
      <c r="AP61" s="331"/>
      <c r="AQ61" s="331"/>
      <c r="AR61" s="331"/>
      <c r="AS61" s="331"/>
      <c r="AT61" s="332"/>
      <c r="AU61" s="332"/>
      <c r="AV61" s="332"/>
      <c r="AW61" s="333"/>
      <c r="AX61" s="62"/>
      <c r="AY61" s="67"/>
    </row>
    <row r="62" spans="1:54" ht="15" customHeight="1">
      <c r="A62" s="52"/>
      <c r="B62" s="413"/>
      <c r="C62" s="323"/>
      <c r="D62" s="324"/>
      <c r="E62" s="325" t="s">
        <v>291</v>
      </c>
      <c r="F62" s="323"/>
      <c r="G62" s="324"/>
      <c r="H62" s="325" t="s">
        <v>292</v>
      </c>
      <c r="I62" s="323"/>
      <c r="J62" s="324"/>
      <c r="K62" s="325" t="s">
        <v>293</v>
      </c>
      <c r="L62" s="323"/>
      <c r="M62" s="324"/>
      <c r="N62" s="325" t="s">
        <v>294</v>
      </c>
      <c r="O62" s="323"/>
      <c r="P62" s="324"/>
      <c r="Q62" s="325" t="s">
        <v>295</v>
      </c>
      <c r="R62" s="323"/>
      <c r="S62" s="324"/>
      <c r="T62" s="325" t="s">
        <v>296</v>
      </c>
      <c r="U62" s="323"/>
      <c r="V62" s="324"/>
      <c r="W62" s="325" t="s">
        <v>297</v>
      </c>
      <c r="X62" s="323"/>
      <c r="Y62" s="324"/>
      <c r="Z62" s="325" t="s">
        <v>298</v>
      </c>
      <c r="AA62" s="323"/>
      <c r="AB62" s="324"/>
      <c r="AC62" s="325" t="s">
        <v>299</v>
      </c>
      <c r="AD62" s="331"/>
      <c r="AE62" s="331"/>
      <c r="AF62" s="331"/>
      <c r="AG62" s="331"/>
      <c r="AH62" s="331"/>
      <c r="AI62" s="331"/>
      <c r="AJ62" s="331"/>
      <c r="AK62" s="331"/>
      <c r="AL62" s="331"/>
      <c r="AM62" s="331"/>
      <c r="AN62" s="331"/>
      <c r="AO62" s="331"/>
      <c r="AP62" s="331"/>
      <c r="AQ62" s="331"/>
      <c r="AR62" s="331"/>
      <c r="AS62" s="331"/>
      <c r="AT62" s="332"/>
      <c r="AU62" s="332"/>
      <c r="AV62" s="332"/>
      <c r="AW62" s="333"/>
      <c r="AX62" s="62"/>
      <c r="AY62" s="67"/>
    </row>
    <row r="63" spans="1:54" ht="15" customHeight="1">
      <c r="A63" s="52"/>
      <c r="B63" s="414"/>
      <c r="C63" s="316"/>
      <c r="D63" s="246"/>
      <c r="E63" s="317" t="s">
        <v>301</v>
      </c>
      <c r="F63" s="316"/>
      <c r="G63" s="246"/>
      <c r="H63" s="317" t="s">
        <v>302</v>
      </c>
      <c r="I63" s="316"/>
      <c r="J63" s="246"/>
      <c r="K63" s="317" t="s">
        <v>303</v>
      </c>
      <c r="L63" s="316"/>
      <c r="M63" s="246"/>
      <c r="N63" s="317" t="s">
        <v>304</v>
      </c>
      <c r="O63" s="316"/>
      <c r="P63" s="246"/>
      <c r="Q63" s="317" t="s">
        <v>305</v>
      </c>
      <c r="R63" s="316"/>
      <c r="S63" s="246"/>
      <c r="T63" s="317" t="s">
        <v>306</v>
      </c>
      <c r="U63" s="316"/>
      <c r="V63" s="246"/>
      <c r="W63" s="317" t="s">
        <v>307</v>
      </c>
      <c r="X63" s="316"/>
      <c r="Y63" s="246"/>
      <c r="Z63" s="317" t="s">
        <v>308</v>
      </c>
      <c r="AA63" s="316"/>
      <c r="AB63" s="246"/>
      <c r="AC63" s="317" t="s">
        <v>309</v>
      </c>
      <c r="AD63" s="331"/>
      <c r="AE63" s="331"/>
      <c r="AF63" s="331"/>
      <c r="AG63" s="331"/>
      <c r="AH63" s="331"/>
      <c r="AI63" s="331"/>
      <c r="AJ63" s="331"/>
      <c r="AK63" s="331"/>
      <c r="AL63" s="331"/>
      <c r="AM63" s="331"/>
      <c r="AN63" s="331"/>
      <c r="AO63" s="331"/>
      <c r="AP63" s="331"/>
      <c r="AQ63" s="331"/>
      <c r="AR63" s="331"/>
      <c r="AS63" s="331"/>
      <c r="AT63" s="332"/>
      <c r="AU63" s="332"/>
      <c r="AV63" s="332"/>
      <c r="AW63" s="333"/>
      <c r="AX63" s="62"/>
      <c r="AY63" s="67"/>
    </row>
    <row r="64" spans="1:54" ht="15" customHeight="1">
      <c r="A64" s="52"/>
      <c r="B64" s="412"/>
      <c r="C64" s="316"/>
      <c r="D64" s="246"/>
      <c r="E64" s="317" t="s">
        <v>273</v>
      </c>
      <c r="F64" s="316"/>
      <c r="G64" s="246"/>
      <c r="H64" s="317" t="s">
        <v>274</v>
      </c>
      <c r="I64" s="316"/>
      <c r="J64" s="246"/>
      <c r="K64" s="317" t="s">
        <v>275</v>
      </c>
      <c r="L64" s="316"/>
      <c r="M64" s="246"/>
      <c r="N64" s="317" t="s">
        <v>276</v>
      </c>
      <c r="O64" s="316"/>
      <c r="P64" s="246"/>
      <c r="Q64" s="317" t="s">
        <v>277</v>
      </c>
      <c r="R64" s="316"/>
      <c r="S64" s="246"/>
      <c r="T64" s="317" t="s">
        <v>278</v>
      </c>
      <c r="U64" s="316"/>
      <c r="V64" s="246"/>
      <c r="W64" s="317" t="s">
        <v>279</v>
      </c>
      <c r="X64" s="316"/>
      <c r="Y64" s="246"/>
      <c r="Z64" s="317" t="s">
        <v>280</v>
      </c>
      <c r="AA64" s="316"/>
      <c r="AB64" s="246"/>
      <c r="AC64" s="317" t="s">
        <v>281</v>
      </c>
      <c r="AD64" s="331"/>
      <c r="AE64" s="331"/>
      <c r="AF64" s="331"/>
      <c r="AG64" s="331"/>
      <c r="AH64" s="331"/>
      <c r="AI64" s="331"/>
      <c r="AJ64" s="331"/>
      <c r="AK64" s="331"/>
      <c r="AL64" s="331"/>
      <c r="AM64" s="331"/>
      <c r="AN64" s="331"/>
      <c r="AO64" s="331"/>
      <c r="AP64" s="331"/>
      <c r="AQ64" s="331"/>
      <c r="AR64" s="331"/>
      <c r="AS64" s="331"/>
      <c r="AT64" s="332"/>
      <c r="AU64" s="332"/>
      <c r="AV64" s="332"/>
      <c r="AW64" s="333"/>
      <c r="AX64" s="62"/>
      <c r="AY64" s="67"/>
    </row>
    <row r="65" spans="1:54" ht="15" customHeight="1">
      <c r="A65" s="52"/>
      <c r="B65" s="413"/>
      <c r="C65" s="323"/>
      <c r="D65" s="324"/>
      <c r="E65" s="325" t="s">
        <v>310</v>
      </c>
      <c r="F65" s="351"/>
      <c r="G65" s="352"/>
      <c r="H65" s="353" t="s">
        <v>311</v>
      </c>
      <c r="I65" s="323"/>
      <c r="J65" s="324"/>
      <c r="K65" s="325" t="s">
        <v>303</v>
      </c>
      <c r="L65" s="323"/>
      <c r="M65" s="324"/>
      <c r="N65" s="325" t="s">
        <v>312</v>
      </c>
      <c r="O65" s="323"/>
      <c r="P65" s="324"/>
      <c r="Q65" s="325" t="s">
        <v>313</v>
      </c>
      <c r="R65" s="323"/>
      <c r="S65" s="324"/>
      <c r="T65" s="325" t="s">
        <v>314</v>
      </c>
      <c r="U65" s="323"/>
      <c r="V65" s="324"/>
      <c r="W65" s="325" t="s">
        <v>315</v>
      </c>
      <c r="X65" s="323"/>
      <c r="Y65" s="324"/>
      <c r="Z65" s="325" t="s">
        <v>316</v>
      </c>
      <c r="AA65" s="323"/>
      <c r="AB65" s="324"/>
      <c r="AC65" s="325" t="s">
        <v>317</v>
      </c>
      <c r="AD65" s="331"/>
      <c r="AE65" s="331"/>
      <c r="AF65" s="331"/>
      <c r="AG65" s="331"/>
      <c r="AH65" s="331"/>
      <c r="AI65" s="331"/>
      <c r="AJ65" s="331"/>
      <c r="AK65" s="331"/>
      <c r="AL65" s="331"/>
      <c r="AM65" s="331"/>
      <c r="AN65" s="331"/>
      <c r="AO65" s="331"/>
      <c r="AP65" s="331"/>
      <c r="AQ65" s="331"/>
      <c r="AR65" s="331"/>
      <c r="AS65" s="331"/>
      <c r="AT65" s="332"/>
      <c r="AU65" s="332"/>
      <c r="AV65" s="332"/>
      <c r="AW65" s="333"/>
      <c r="AX65" s="62"/>
      <c r="AY65" s="67"/>
    </row>
    <row r="66" spans="1:54" ht="15" customHeight="1">
      <c r="A66" s="52"/>
      <c r="B66" s="202"/>
      <c r="C66" s="316"/>
      <c r="D66" s="246"/>
      <c r="E66" s="317" t="s">
        <v>264</v>
      </c>
      <c r="F66" s="316"/>
      <c r="G66" s="246"/>
      <c r="H66" s="317" t="s">
        <v>265</v>
      </c>
      <c r="I66" s="316"/>
      <c r="J66" s="246"/>
      <c r="K66" s="317" t="s">
        <v>266</v>
      </c>
      <c r="L66" s="316"/>
      <c r="M66" s="246"/>
      <c r="N66" s="317" t="s">
        <v>267</v>
      </c>
      <c r="O66" s="316"/>
      <c r="P66" s="246"/>
      <c r="Q66" s="317" t="s">
        <v>268</v>
      </c>
      <c r="R66" s="316"/>
      <c r="S66" s="246"/>
      <c r="T66" s="317" t="s">
        <v>269</v>
      </c>
      <c r="U66" s="316"/>
      <c r="V66" s="246"/>
      <c r="W66" s="317" t="s">
        <v>270</v>
      </c>
      <c r="X66" s="316"/>
      <c r="Y66" s="246"/>
      <c r="Z66" s="317" t="s">
        <v>271</v>
      </c>
      <c r="AA66" s="316"/>
      <c r="AB66" s="246"/>
      <c r="AC66" s="317" t="s">
        <v>272</v>
      </c>
      <c r="AD66" s="334"/>
      <c r="AE66" s="334"/>
      <c r="AF66" s="334"/>
      <c r="AG66" s="334"/>
      <c r="AH66" s="334"/>
      <c r="AI66" s="334"/>
      <c r="AJ66" s="334"/>
      <c r="AK66" s="334"/>
      <c r="AL66" s="334"/>
      <c r="AM66" s="334"/>
      <c r="AN66" s="334"/>
      <c r="AO66" s="334"/>
      <c r="AP66" s="334"/>
      <c r="AQ66" s="334"/>
      <c r="AR66" s="334"/>
      <c r="AS66" s="334"/>
      <c r="AT66" s="335"/>
      <c r="AU66" s="335"/>
      <c r="AV66" s="335"/>
      <c r="AW66" s="336"/>
      <c r="AX66" s="62"/>
      <c r="AY66" s="67"/>
      <c r="BB66" s="31"/>
    </row>
    <row r="67" spans="1:54" ht="15" customHeight="1">
      <c r="A67" s="52"/>
      <c r="B67" s="189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81"/>
      <c r="AX67" s="65"/>
      <c r="AY67" s="67"/>
      <c r="BB67" s="31"/>
    </row>
    <row r="68" spans="1:54" ht="15" customHeight="1">
      <c r="A68" s="52"/>
      <c r="AX68" s="17"/>
      <c r="AY68" s="67"/>
      <c r="BB68" s="31"/>
    </row>
    <row r="69" spans="1:54" ht="15" customHeight="1">
      <c r="A69" s="52"/>
      <c r="B69" s="106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100"/>
      <c r="AA69" s="35"/>
      <c r="AB69" s="35"/>
      <c r="AC69" s="35"/>
      <c r="AD69" s="35"/>
      <c r="AE69" s="102"/>
      <c r="AF69" s="102"/>
      <c r="AG69" s="102"/>
      <c r="AH69" s="102"/>
      <c r="AI69" s="102"/>
      <c r="AJ69" s="102"/>
      <c r="AK69" s="102"/>
      <c r="AL69" s="154"/>
      <c r="AM69" s="154"/>
      <c r="AN69" s="154"/>
      <c r="AO69" s="91"/>
      <c r="AP69" s="154"/>
      <c r="AQ69" s="154"/>
      <c r="AR69" s="154"/>
      <c r="AS69" s="92"/>
      <c r="AT69" s="102"/>
      <c r="AU69" s="102"/>
      <c r="AV69" s="102"/>
      <c r="AW69" s="27"/>
      <c r="AX69" s="27"/>
      <c r="AY69" s="67"/>
      <c r="BB69" s="31"/>
    </row>
    <row r="70" spans="1:54" ht="15" customHeight="1" thickBot="1">
      <c r="A70" s="137"/>
      <c r="B70" s="138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40"/>
      <c r="AA70" s="139"/>
      <c r="AB70" s="139"/>
      <c r="AC70" s="139"/>
      <c r="AD70" s="139"/>
      <c r="AE70" s="141"/>
      <c r="AF70" s="141"/>
      <c r="AG70" s="141"/>
      <c r="AH70" s="141"/>
      <c r="AI70" s="141"/>
      <c r="AJ70" s="141"/>
      <c r="AK70" s="141"/>
      <c r="AL70" s="30"/>
      <c r="AM70" s="30"/>
      <c r="AN70" s="30"/>
      <c r="AO70" s="142"/>
      <c r="AP70" s="30"/>
      <c r="AQ70" s="30"/>
      <c r="AR70" s="30"/>
      <c r="AS70" s="143"/>
      <c r="AT70" s="141"/>
      <c r="AU70" s="141"/>
      <c r="AV70" s="141"/>
      <c r="AW70" s="30"/>
      <c r="AX70" s="30"/>
      <c r="AY70" s="33"/>
    </row>
    <row r="71" spans="1:54" ht="15" customHeight="1">
      <c r="A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54" ht="15" customHeight="1">
      <c r="A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54" ht="15" customHeight="1">
      <c r="A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</row>
    <row r="74" spans="1:54" ht="15" customHeight="1">
      <c r="A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</row>
    <row r="75" spans="1:54" ht="15" customHeight="1">
      <c r="A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BB75" s="31"/>
    </row>
    <row r="76" spans="1:54" ht="15" customHeight="1">
      <c r="A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BB76" s="31"/>
    </row>
    <row r="77" spans="1:54" ht="15" customHeight="1">
      <c r="A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54" ht="15" customHeight="1">
      <c r="A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54" ht="15" customHeight="1">
      <c r="A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54" ht="15" customHeight="1">
      <c r="A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54" ht="15" customHeight="1">
      <c r="A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54" ht="15" customHeight="1">
      <c r="A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54" ht="15" customHeight="1">
      <c r="A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54" ht="15" customHeight="1">
      <c r="A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54" ht="15" customHeight="1">
      <c r="A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54" ht="15" customHeight="1">
      <c r="A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54" ht="15" customHeight="1">
      <c r="A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54" ht="15" customHeight="1">
      <c r="A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BB88" s="31"/>
    </row>
    <row r="89" spans="1:54" ht="15" customHeight="1">
      <c r="A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54" ht="15" customHeight="1">
      <c r="A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54" ht="15" customHeight="1">
      <c r="A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54" ht="15" customHeight="1">
      <c r="A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54" ht="15" customHeight="1">
      <c r="A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54" ht="15" customHeight="1">
      <c r="A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54" ht="15" customHeight="1">
      <c r="A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</row>
    <row r="96" spans="1:54" ht="15" customHeight="1">
      <c r="A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</row>
    <row r="97" spans="1:54" ht="15" customHeight="1">
      <c r="A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BB97" s="31"/>
    </row>
    <row r="98" spans="1:54" ht="15" customHeight="1">
      <c r="A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BB98" s="27"/>
    </row>
    <row r="99" spans="1:54" ht="15" customHeight="1">
      <c r="A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54" ht="15" customHeight="1">
      <c r="A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</row>
    <row r="101" spans="1:54" ht="15" customHeight="1">
      <c r="A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BB101" s="27"/>
    </row>
    <row r="102" spans="1:54" ht="15" customHeight="1">
      <c r="A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BB102" s="27"/>
    </row>
    <row r="103" spans="1:54" ht="15" customHeight="1">
      <c r="A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BB103" s="31"/>
    </row>
    <row r="104" spans="1:54" ht="15" customHeight="1">
      <c r="A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BB104" s="31"/>
    </row>
    <row r="105" spans="1:54" ht="15" customHeight="1">
      <c r="A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BB105" s="31"/>
    </row>
    <row r="106" spans="1:54" ht="15" customHeight="1">
      <c r="A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BB106" s="31"/>
    </row>
    <row r="107" spans="1:54" ht="15" customHeight="1">
      <c r="A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BB107" s="31"/>
    </row>
    <row r="108" spans="1:54" ht="15" customHeight="1">
      <c r="A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54" ht="15" customHeight="1">
      <c r="A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54" ht="15" customHeight="1">
      <c r="A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54" ht="15" customHeight="1">
      <c r="A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54" ht="15" customHeight="1">
      <c r="A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54" ht="15" customHeight="1">
      <c r="A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54" ht="15" customHeight="1">
      <c r="A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54" ht="15" customHeight="1">
      <c r="A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54" ht="15" customHeight="1">
      <c r="A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</row>
    <row r="117" spans="1:54" ht="15" customHeight="1">
      <c r="A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54" ht="15" customHeight="1">
      <c r="A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BB118" s="31"/>
    </row>
    <row r="119" spans="1:54" ht="15" customHeight="1">
      <c r="A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54" ht="15" customHeight="1">
      <c r="A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54" ht="15" customHeight="1">
      <c r="A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54" ht="15" customHeight="1">
      <c r="A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54" ht="15" customHeight="1">
      <c r="A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54" ht="15" customHeight="1">
      <c r="A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54" ht="15" customHeight="1">
      <c r="A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54" ht="15" customHeight="1">
      <c r="A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54" ht="15" customHeight="1">
      <c r="A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54" ht="15" customHeight="1">
      <c r="A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54" ht="15" customHeight="1">
      <c r="A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54" ht="15" customHeight="1">
      <c r="A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54" ht="15" customHeight="1">
      <c r="A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</row>
    <row r="132" spans="1:54" ht="15" customHeight="1">
      <c r="A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</row>
    <row r="133" spans="1:54" ht="15" customHeight="1">
      <c r="A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BB133" s="31"/>
    </row>
    <row r="134" spans="1:54" ht="15" customHeight="1">
      <c r="A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BB134" s="31"/>
    </row>
    <row r="135" spans="1:54" ht="15" customHeight="1">
      <c r="A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BB135" s="31"/>
    </row>
    <row r="136" spans="1:54" ht="15" customHeight="1">
      <c r="A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BB136" s="31"/>
    </row>
    <row r="137" spans="1:54" ht="15" customHeight="1">
      <c r="A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54" ht="15" customHeight="1">
      <c r="A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54" ht="15" customHeight="1">
      <c r="A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54" ht="15" customHeight="1">
      <c r="A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54" ht="15" customHeight="1">
      <c r="A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54" ht="15" customHeight="1">
      <c r="A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54" ht="15" customHeight="1">
      <c r="A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54" ht="15" customHeight="1">
      <c r="A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54" ht="15" customHeight="1">
      <c r="A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54" ht="15" customHeight="1">
      <c r="A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54" ht="15" customHeight="1">
      <c r="A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54" ht="15" customHeight="1">
      <c r="A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54" ht="15" customHeight="1">
      <c r="A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54" ht="15" customHeight="1">
      <c r="A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54" ht="15" customHeight="1">
      <c r="A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54" ht="15" customHeight="1">
      <c r="A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54" ht="15" customHeight="1">
      <c r="A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54" ht="15" customHeight="1">
      <c r="A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54" ht="15" customHeight="1">
      <c r="A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54" ht="15" customHeight="1">
      <c r="A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54" ht="15" customHeight="1">
      <c r="A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</row>
    <row r="158" spans="1:54" ht="15" customHeight="1">
      <c r="A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54" ht="15" customHeight="1">
      <c r="A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BB159" s="31"/>
    </row>
    <row r="160" spans="1:54" ht="15" customHeight="1">
      <c r="A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54" ht="15" customHeight="1">
      <c r="A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54" ht="15" customHeight="1">
      <c r="A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54" ht="15" customHeight="1">
      <c r="A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54" ht="15" customHeight="1">
      <c r="A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</row>
    <row r="165" spans="1:54" ht="15" customHeight="1">
      <c r="A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</row>
    <row r="166" spans="1:54" ht="15" customHeight="1">
      <c r="A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BB166" s="31"/>
    </row>
    <row r="167" spans="1:54" ht="15" customHeight="1">
      <c r="A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BB167" s="31"/>
    </row>
    <row r="168" spans="1:54" ht="15" customHeight="1">
      <c r="A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54" ht="15" customHeight="1">
      <c r="A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54" ht="15" customHeight="1">
      <c r="A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54" ht="15" customHeight="1">
      <c r="A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54" ht="15" customHeight="1">
      <c r="A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54" ht="15" customHeight="1">
      <c r="A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54" ht="15" customHeight="1">
      <c r="A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54" ht="15" customHeight="1">
      <c r="A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54" ht="15" customHeight="1">
      <c r="A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54" ht="15" customHeight="1">
      <c r="A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54" ht="15" customHeight="1">
      <c r="A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54" ht="15" customHeight="1">
      <c r="A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54" ht="15" customHeight="1">
      <c r="A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54" ht="15" customHeight="1">
      <c r="A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54" ht="15" customHeight="1">
      <c r="A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54" ht="15" customHeight="1">
      <c r="A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54" ht="15" customHeight="1">
      <c r="A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54" ht="15" customHeight="1">
      <c r="A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54" ht="15" customHeight="1">
      <c r="A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54" ht="15" customHeight="1">
      <c r="A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</row>
    <row r="188" spans="1:54" ht="15" customHeight="1">
      <c r="A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</row>
    <row r="189" spans="1:54" ht="15" customHeight="1">
      <c r="A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BB189" s="31"/>
    </row>
    <row r="190" spans="1:54" ht="15" customHeight="1">
      <c r="A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BB190" s="31"/>
    </row>
    <row r="191" spans="1:54" ht="15" customHeight="1">
      <c r="A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54" ht="15" customHeight="1">
      <c r="A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 ht="15" customHeight="1">
      <c r="A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 ht="15" customHeight="1">
      <c r="A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 ht="15" customHeight="1">
      <c r="A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 ht="15" customHeight="1">
      <c r="A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 ht="15" customHeight="1">
      <c r="A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 ht="15" customHeight="1">
      <c r="A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 ht="15" customHeight="1">
      <c r="A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 ht="15" customHeight="1">
      <c r="A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 ht="15" customHeight="1">
      <c r="A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 ht="15" customHeight="1">
      <c r="A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 ht="15" customHeight="1">
      <c r="A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 ht="15" customHeight="1">
      <c r="A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 ht="15" customHeight="1">
      <c r="A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 ht="15" customHeight="1">
      <c r="A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 ht="15" customHeight="1">
      <c r="A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 ht="15" customHeight="1">
      <c r="A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54" ht="15" customHeight="1">
      <c r="A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54" ht="15" customHeight="1">
      <c r="A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54" ht="15" customHeight="1">
      <c r="A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54" ht="15" customHeight="1">
      <c r="A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54" ht="15" customHeight="1">
      <c r="A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54" ht="15" customHeight="1">
      <c r="A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54" ht="15" customHeight="1">
      <c r="A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</row>
    <row r="216" spans="1:54" ht="15" customHeight="1">
      <c r="A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</row>
    <row r="217" spans="1:54" ht="15" customHeight="1">
      <c r="A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BB217" s="31"/>
    </row>
    <row r="218" spans="1:54" ht="15" customHeight="1">
      <c r="A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BB218" s="31"/>
    </row>
    <row r="219" spans="1:54" ht="15" customHeight="1">
      <c r="A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BB219" s="31"/>
    </row>
    <row r="220" spans="1:54" ht="15" customHeight="1">
      <c r="A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54" ht="15" customHeight="1">
      <c r="A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54" ht="15" customHeight="1">
      <c r="A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54" ht="15" customHeight="1">
      <c r="A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54" ht="15" customHeight="1">
      <c r="A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54" ht="15" customHeight="1">
      <c r="A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54" ht="15" customHeight="1">
      <c r="A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54" ht="15" customHeight="1">
      <c r="A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54" ht="15" customHeight="1">
      <c r="A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54" ht="15" customHeight="1">
      <c r="A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54" ht="15" customHeight="1">
      <c r="A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</row>
    <row r="231" spans="1:54" ht="15" customHeight="1">
      <c r="A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</row>
    <row r="232" spans="1:54" ht="15" customHeight="1">
      <c r="A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BB232" s="31"/>
    </row>
    <row r="233" spans="1:54" ht="15" customHeight="1">
      <c r="A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BB233" s="31"/>
    </row>
    <row r="234" spans="1:54" ht="15" customHeight="1">
      <c r="A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54" ht="15" customHeight="1">
      <c r="A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54" ht="15" customHeight="1">
      <c r="A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54" ht="15" customHeight="1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54" ht="15" customHeight="1">
      <c r="A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54" ht="15" customHeight="1">
      <c r="A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54" ht="15" customHeight="1">
      <c r="A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54" ht="15" customHeight="1">
      <c r="A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54" ht="15" customHeight="1">
      <c r="A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54" ht="15" customHeight="1">
      <c r="A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54" ht="15" customHeight="1">
      <c r="A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54" ht="15" customHeight="1">
      <c r="A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54" ht="15" customHeight="1">
      <c r="A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54" ht="15" customHeight="1">
      <c r="A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54" ht="15" customHeight="1">
      <c r="A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54" ht="15" customHeight="1">
      <c r="A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</row>
    <row r="250" spans="1:54" ht="15" customHeight="1">
      <c r="A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</row>
    <row r="251" spans="1:54" ht="15" customHeight="1">
      <c r="A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BB251" s="31"/>
    </row>
    <row r="252" spans="1:54" ht="15" customHeight="1">
      <c r="A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BB252" s="31"/>
    </row>
    <row r="253" spans="1:54" ht="15" customHeight="1">
      <c r="A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BB253" s="31"/>
    </row>
    <row r="254" spans="1:54" ht="15" customHeight="1">
      <c r="A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54" ht="15" customHeight="1">
      <c r="A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54" ht="15" customHeight="1">
      <c r="A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54" ht="15" customHeight="1">
      <c r="A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</row>
    <row r="258" spans="1:54" ht="15" customHeight="1">
      <c r="A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</row>
    <row r="259" spans="1:54" ht="15" customHeight="1">
      <c r="A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BB259" s="31"/>
    </row>
    <row r="260" spans="1:54" ht="15" customHeight="1">
      <c r="A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BB260" s="31"/>
    </row>
    <row r="261" spans="1:54" ht="15" customHeight="1">
      <c r="A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BB261" s="31"/>
    </row>
    <row r="262" spans="1:54" ht="15" customHeight="1">
      <c r="A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54" ht="15" customHeight="1">
      <c r="A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</row>
    <row r="264" spans="1:54" ht="15" customHeight="1">
      <c r="A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</row>
    <row r="265" spans="1:54" ht="15" customHeight="1">
      <c r="A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BB265" s="31"/>
    </row>
    <row r="266" spans="1:54" ht="15" customHeight="1">
      <c r="A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BB266" s="31"/>
    </row>
    <row r="267" spans="1:54" ht="15" customHeight="1">
      <c r="A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54" ht="15" customHeight="1">
      <c r="A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54" ht="15" customHeight="1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54" ht="15" customHeight="1">
      <c r="A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54" ht="15" customHeight="1">
      <c r="A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54" ht="15" customHeight="1">
      <c r="A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54" ht="15" customHeight="1">
      <c r="A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54" ht="15" customHeight="1">
      <c r="A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</row>
    <row r="275" spans="1:54" ht="15" customHeight="1">
      <c r="A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54" ht="15" customHeight="1">
      <c r="A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BB276" s="31"/>
    </row>
    <row r="277" spans="1:54" ht="15" customHeight="1">
      <c r="A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54" ht="15" customHeight="1">
      <c r="A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</row>
    <row r="279" spans="1:54" ht="15" customHeight="1">
      <c r="A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54" ht="15" customHeight="1">
      <c r="A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BB280" s="31"/>
    </row>
    <row r="281" spans="1:54" ht="15" customHeight="1">
      <c r="A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54" ht="15" customHeight="1">
      <c r="A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54" ht="15" customHeight="1">
      <c r="A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54" ht="15" customHeight="1">
      <c r="A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54" ht="15" customHeight="1">
      <c r="A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54" ht="15" customHeight="1">
      <c r="A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54" ht="15" customHeight="1">
      <c r="A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54" ht="15" customHeight="1">
      <c r="A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54" ht="15" customHeight="1">
      <c r="A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</row>
    <row r="290" spans="1:54" ht="15" customHeight="1">
      <c r="A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54" ht="15" customHeight="1">
      <c r="A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BB291" s="31"/>
    </row>
    <row r="292" spans="1:54" ht="15" customHeight="1">
      <c r="A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54" ht="15" customHeight="1">
      <c r="A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BB293" s="31"/>
    </row>
    <row r="294" spans="1:54" ht="15" customHeight="1">
      <c r="A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</row>
    <row r="295" spans="1:54" ht="15" customHeight="1">
      <c r="A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54" ht="15" customHeight="1">
      <c r="A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BB296" s="31"/>
    </row>
    <row r="297" spans="1:54" ht="15" customHeight="1">
      <c r="A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54" ht="15" customHeight="1">
      <c r="A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54" ht="15" customHeight="1">
      <c r="A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54" ht="15" customHeight="1">
      <c r="A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</row>
    <row r="301" spans="1:54" ht="15" customHeight="1">
      <c r="A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54" ht="15" customHeight="1">
      <c r="A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BB302" s="31"/>
    </row>
    <row r="303" spans="1:54" ht="15" customHeight="1">
      <c r="A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</row>
    <row r="304" spans="1:54" ht="15" customHeight="1">
      <c r="A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</row>
    <row r="305" spans="1:54" ht="15" customHeight="1">
      <c r="A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BB305" s="31"/>
    </row>
    <row r="306" spans="1:54" ht="15" customHeight="1">
      <c r="A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BB306" s="31"/>
    </row>
    <row r="307" spans="1:54" ht="15" customHeight="1">
      <c r="A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54" ht="15" customHeight="1">
      <c r="A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54" ht="15" customHeight="1">
      <c r="A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54" ht="15" customHeight="1">
      <c r="A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54" ht="15" customHeight="1">
      <c r="A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54" ht="15" customHeight="1">
      <c r="A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54" ht="15" customHeight="1">
      <c r="A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54" ht="15" customHeight="1">
      <c r="A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54" ht="15" customHeight="1">
      <c r="A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54" ht="15" customHeight="1">
      <c r="A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54" ht="15" customHeight="1">
      <c r="A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54" ht="15" customHeight="1">
      <c r="A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54" ht="15" customHeight="1">
      <c r="A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54" ht="15" customHeight="1">
      <c r="A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54" ht="15" customHeight="1">
      <c r="A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</row>
    <row r="322" spans="1:54" ht="15" customHeight="1">
      <c r="A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</row>
    <row r="323" spans="1:54" ht="15" customHeight="1">
      <c r="A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BB323" s="31"/>
    </row>
    <row r="324" spans="1:54" ht="15" customHeight="1">
      <c r="A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BB324" s="27"/>
    </row>
    <row r="325" spans="1:54" ht="15" customHeight="1">
      <c r="A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BB325" s="31"/>
    </row>
    <row r="326" spans="1:54" ht="15" customHeight="1">
      <c r="A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BB326" s="31"/>
    </row>
    <row r="327" spans="1:54" ht="15" customHeight="1">
      <c r="A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BB327" s="31"/>
    </row>
    <row r="328" spans="1:54" ht="15" customHeight="1">
      <c r="A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54" ht="15" customHeight="1">
      <c r="A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54" ht="15" customHeight="1">
      <c r="A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54" ht="15" customHeight="1">
      <c r="A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54" ht="15" customHeight="1">
      <c r="A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54" ht="15" customHeight="1">
      <c r="A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54" ht="15" customHeight="1">
      <c r="A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54" ht="15" customHeight="1">
      <c r="A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54" ht="15" customHeight="1">
      <c r="A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54" ht="15" customHeight="1">
      <c r="A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54" ht="15" customHeight="1">
      <c r="A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54" ht="15" customHeight="1">
      <c r="A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54" ht="15" customHeight="1">
      <c r="A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</row>
    <row r="341" spans="1:54" ht="15" customHeight="1">
      <c r="A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</row>
    <row r="342" spans="1:54" ht="15" customHeight="1">
      <c r="A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BB342" s="31"/>
    </row>
    <row r="343" spans="1:54" ht="15" customHeight="1">
      <c r="A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BB343" s="31"/>
    </row>
    <row r="344" spans="1:54" ht="15" customHeight="1">
      <c r="A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54" ht="15" customHeight="1">
      <c r="A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54" ht="15" customHeight="1">
      <c r="A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54" ht="15" customHeight="1">
      <c r="A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</row>
    <row r="348" spans="1:54" ht="15" customHeight="1">
      <c r="A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</row>
    <row r="349" spans="1:54" ht="15" customHeight="1">
      <c r="A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BB349" s="31"/>
    </row>
    <row r="350" spans="1:54" ht="15" customHeight="1">
      <c r="A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BB350" s="31"/>
    </row>
    <row r="351" spans="1:54" ht="15" customHeight="1">
      <c r="A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BB351" s="31"/>
    </row>
    <row r="352" spans="1:54" ht="15" customHeight="1">
      <c r="A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</row>
    <row r="353" spans="1:54" ht="15" customHeight="1">
      <c r="A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54" ht="15" customHeight="1">
      <c r="A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BB354" s="31"/>
    </row>
    <row r="355" spans="1:54" ht="15" customHeight="1">
      <c r="A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54" ht="15" customHeight="1">
      <c r="A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54" ht="15" customHeight="1">
      <c r="A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54" ht="15" customHeight="1">
      <c r="A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54" ht="15" customHeight="1">
      <c r="A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54" ht="15" customHeight="1">
      <c r="A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54" ht="15" customHeight="1">
      <c r="A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</row>
    <row r="362" spans="1:54" ht="15" customHeight="1">
      <c r="A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54" ht="15" customHeight="1">
      <c r="A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BB363" s="31"/>
    </row>
    <row r="364" spans="1:54" ht="15" customHeight="1">
      <c r="A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54" ht="15" customHeight="1">
      <c r="A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</row>
    <row r="366" spans="1:54" ht="15" customHeight="1">
      <c r="A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54" ht="15" customHeight="1">
      <c r="A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BB367" s="31"/>
    </row>
    <row r="368" spans="1:54" ht="15" customHeight="1">
      <c r="A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</row>
    <row r="369" spans="1:49" ht="15" customHeight="1">
      <c r="A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</row>
    <row r="401" spans="54:54" ht="15" customHeight="1">
      <c r="BB401" s="31"/>
    </row>
    <row r="402" spans="54:54" ht="15" customHeight="1">
      <c r="BB402" s="31"/>
    </row>
    <row r="403" spans="54:54" ht="15" customHeight="1">
      <c r="BB403" s="31"/>
    </row>
    <row r="404" spans="54:54" ht="15" customHeight="1">
      <c r="BB404" s="31"/>
    </row>
    <row r="407" spans="54:54" ht="15" customHeight="1">
      <c r="BB407" s="31"/>
    </row>
    <row r="412" spans="54:54" ht="15" customHeight="1">
      <c r="BB412" s="31"/>
    </row>
    <row r="413" spans="54:54" ht="15" customHeight="1">
      <c r="BB413" s="31"/>
    </row>
    <row r="414" spans="54:54" ht="15" customHeight="1">
      <c r="BB414" s="31"/>
    </row>
    <row r="415" spans="54:54" ht="15" customHeight="1">
      <c r="BB415" s="31"/>
    </row>
    <row r="416" spans="54:54" ht="15" customHeight="1">
      <c r="BB416" s="31"/>
    </row>
    <row r="424" spans="54:54" ht="15" customHeight="1">
      <c r="BB424" s="31"/>
    </row>
    <row r="435" spans="54:54" ht="15" customHeight="1">
      <c r="BB435" s="31"/>
    </row>
    <row r="436" spans="54:54" ht="15" customHeight="1">
      <c r="BB436" s="31"/>
    </row>
    <row r="439" spans="54:54" ht="15" customHeight="1">
      <c r="BB439" s="31"/>
    </row>
    <row r="440" spans="54:54" ht="15" customHeight="1">
      <c r="BB440" s="31"/>
    </row>
    <row r="443" spans="54:54" ht="15" customHeight="1">
      <c r="BB443" s="31"/>
    </row>
    <row r="444" spans="54:54" ht="15" customHeight="1">
      <c r="BB444" s="31"/>
    </row>
    <row r="445" spans="54:54" ht="15" customHeight="1">
      <c r="BB445" s="31"/>
    </row>
    <row r="453" spans="54:54" ht="15" customHeight="1">
      <c r="BB453" s="31"/>
    </row>
    <row r="456" spans="54:54" ht="15" customHeight="1">
      <c r="BB456" s="31"/>
    </row>
    <row r="462" spans="54:54" ht="15" customHeight="1">
      <c r="BB462" s="31"/>
    </row>
    <row r="467" spans="54:54" ht="15" customHeight="1">
      <c r="BB467" s="31"/>
    </row>
    <row r="468" spans="54:54" ht="15" customHeight="1">
      <c r="BB468" s="31"/>
    </row>
    <row r="469" spans="54:54" ht="15" customHeight="1">
      <c r="BB469" s="31"/>
    </row>
    <row r="480" spans="54:54" ht="15" customHeight="1">
      <c r="BB480" s="31"/>
    </row>
    <row r="481" spans="54:54" ht="15" customHeight="1">
      <c r="BB481" s="31"/>
    </row>
    <row r="482" spans="54:54" ht="15" customHeight="1">
      <c r="BB482" s="31"/>
    </row>
    <row r="491" spans="54:54" ht="15" customHeight="1">
      <c r="BB491" s="31"/>
    </row>
    <row r="496" spans="54:54" ht="15" customHeight="1">
      <c r="BB496" s="31"/>
    </row>
    <row r="499" spans="54:54" ht="15" customHeight="1">
      <c r="BB499" s="31"/>
    </row>
    <row r="500" spans="54:54" ht="15" customHeight="1">
      <c r="BB500" s="31"/>
    </row>
    <row r="504" spans="54:54" ht="15" customHeight="1">
      <c r="BB504" s="31"/>
    </row>
    <row r="505" spans="54:54" ht="15" customHeight="1">
      <c r="BB505" s="31"/>
    </row>
    <row r="507" spans="54:54" ht="15" customHeight="1">
      <c r="BB507" s="31"/>
    </row>
    <row r="508" spans="54:54" ht="15" customHeight="1">
      <c r="BB508" s="31"/>
    </row>
    <row r="509" spans="54:54" ht="15" customHeight="1">
      <c r="BB509" s="31"/>
    </row>
    <row r="513" spans="54:54" ht="15" customHeight="1">
      <c r="BB513" s="31"/>
    </row>
    <row r="514" spans="54:54" ht="15" customHeight="1">
      <c r="BB514" s="31"/>
    </row>
    <row r="516" spans="54:54" ht="15" customHeight="1">
      <c r="BB516" s="31"/>
    </row>
    <row r="517" spans="54:54" ht="15" customHeight="1">
      <c r="BB517" s="31"/>
    </row>
    <row r="520" spans="54:54" ht="15" customHeight="1">
      <c r="BB520" s="31"/>
    </row>
    <row r="522" spans="54:54" ht="15" customHeight="1">
      <c r="BB522" s="31"/>
    </row>
    <row r="523" spans="54:54" ht="15" customHeight="1">
      <c r="BB523" s="31"/>
    </row>
    <row r="524" spans="54:54" ht="15" customHeight="1">
      <c r="BB524" s="31"/>
    </row>
    <row r="526" spans="54:54" ht="15" customHeight="1">
      <c r="BB526" s="31"/>
    </row>
    <row r="527" spans="54:54" ht="15" customHeight="1">
      <c r="BB527" s="31"/>
    </row>
    <row r="528" spans="54:54" ht="15" customHeight="1">
      <c r="BB528" s="31"/>
    </row>
    <row r="530" spans="54:54" ht="15" customHeight="1">
      <c r="BB530" s="31"/>
    </row>
    <row r="532" spans="54:54" ht="15" customHeight="1">
      <c r="BB532" s="31"/>
    </row>
    <row r="533" spans="54:54" ht="15" customHeight="1">
      <c r="BB533" s="31"/>
    </row>
    <row r="534" spans="54:54" ht="15" customHeight="1">
      <c r="BB534" s="31"/>
    </row>
    <row r="536" spans="54:54" ht="15" customHeight="1">
      <c r="BB536" s="31"/>
    </row>
    <row r="540" spans="54:54" ht="15" customHeight="1">
      <c r="BB540" s="31"/>
    </row>
    <row r="541" spans="54:54" ht="15" customHeight="1">
      <c r="BB541" s="31"/>
    </row>
    <row r="542" spans="54:54" ht="15" customHeight="1">
      <c r="BB542" s="31"/>
    </row>
    <row r="543" spans="54:54" ht="15" customHeight="1">
      <c r="BB543" s="31"/>
    </row>
    <row r="544" spans="54:54" ht="15" customHeight="1">
      <c r="BB544" s="31"/>
    </row>
    <row r="545" spans="54:54" ht="15" customHeight="1">
      <c r="BB545" s="31"/>
    </row>
    <row r="546" spans="54:54" ht="15" customHeight="1">
      <c r="BB546" s="31"/>
    </row>
    <row r="547" spans="54:54" ht="15" customHeight="1">
      <c r="BB547" s="31"/>
    </row>
    <row r="548" spans="54:54" ht="15" customHeight="1">
      <c r="BB548" s="31"/>
    </row>
    <row r="549" spans="54:54" ht="15" customHeight="1">
      <c r="BB549" s="31"/>
    </row>
    <row r="550" spans="54:54" ht="15" customHeight="1">
      <c r="BB550" s="31"/>
    </row>
    <row r="551" spans="54:54" ht="15" customHeight="1">
      <c r="BB551" s="31"/>
    </row>
    <row r="552" spans="54:54" ht="15" customHeight="1">
      <c r="BB552" s="31"/>
    </row>
    <row r="553" spans="54:54" ht="15" customHeight="1">
      <c r="BB553" s="31"/>
    </row>
    <row r="554" spans="54:54" ht="15" customHeight="1">
      <c r="BB554" s="31"/>
    </row>
    <row r="555" spans="54:54" ht="15" customHeight="1">
      <c r="BB555" s="31"/>
    </row>
    <row r="556" spans="54:54" ht="15" customHeight="1">
      <c r="BB556" s="31"/>
    </row>
    <row r="557" spans="54:54" ht="15" customHeight="1">
      <c r="BB557" s="31"/>
    </row>
    <row r="558" spans="54:54" ht="15" customHeight="1">
      <c r="BB558" s="31"/>
    </row>
    <row r="559" spans="54:54" ht="15" customHeight="1">
      <c r="BB559" s="31"/>
    </row>
    <row r="561" spans="54:54" ht="15" customHeight="1">
      <c r="BB561" s="31"/>
    </row>
    <row r="566" spans="54:54" ht="15" customHeight="1">
      <c r="BB566" s="31"/>
    </row>
    <row r="568" spans="54:54" ht="15" customHeight="1">
      <c r="BB568" s="31"/>
    </row>
    <row r="569" spans="54:54" ht="15" customHeight="1">
      <c r="BB569" s="31"/>
    </row>
    <row r="574" spans="54:54" ht="15" customHeight="1">
      <c r="BB574" s="31"/>
    </row>
    <row r="575" spans="54:54" ht="15" customHeight="1">
      <c r="BB575" s="31"/>
    </row>
    <row r="578" spans="54:54" ht="15" customHeight="1">
      <c r="BB578" s="31"/>
    </row>
    <row r="580" spans="54:54" ht="15" customHeight="1">
      <c r="BB580" s="31"/>
    </row>
    <row r="584" spans="54:54" ht="15" customHeight="1">
      <c r="BB584" s="31"/>
    </row>
    <row r="585" spans="54:54" ht="15" customHeight="1">
      <c r="BB585" s="31"/>
    </row>
    <row r="598" spans="54:54" ht="15" customHeight="1">
      <c r="BB598" s="31"/>
    </row>
    <row r="599" spans="54:54" ht="15" customHeight="1">
      <c r="BB599" s="27"/>
    </row>
    <row r="602" spans="54:54" ht="15" customHeight="1">
      <c r="BB602" s="31"/>
    </row>
    <row r="603" spans="54:54" ht="15" customHeight="1">
      <c r="BB603" s="27"/>
    </row>
    <row r="605" spans="54:54" ht="15" customHeight="1">
      <c r="BB605" s="31"/>
    </row>
    <row r="608" spans="54:54" ht="15" customHeight="1">
      <c r="BB608" s="31"/>
    </row>
    <row r="635" spans="54:54" ht="15" customHeight="1">
      <c r="BB635" s="31"/>
    </row>
    <row r="636" spans="54:54" ht="15" customHeight="1">
      <c r="BB636" s="31"/>
    </row>
    <row r="637" spans="54:54" ht="15" customHeight="1">
      <c r="BB637" s="31"/>
    </row>
    <row r="642" spans="54:54" ht="15" customHeight="1">
      <c r="BB642" s="31"/>
    </row>
    <row r="643" spans="54:54" ht="15" customHeight="1">
      <c r="BB643" s="31"/>
    </row>
    <row r="659" spans="54:54" ht="15" customHeight="1">
      <c r="BB659" s="31"/>
    </row>
    <row r="665" spans="54:54" ht="15" customHeight="1">
      <c r="BB665" s="31"/>
    </row>
    <row r="667" spans="54:54" ht="15" customHeight="1">
      <c r="BB667" s="31"/>
    </row>
    <row r="672" spans="54:54" ht="15" customHeight="1">
      <c r="BB672" s="31"/>
    </row>
    <row r="676" spans="54:54" ht="15" customHeight="1">
      <c r="BB676" s="31"/>
    </row>
    <row r="685" spans="54:54" ht="15" customHeight="1">
      <c r="BB685" s="31"/>
    </row>
    <row r="694" spans="54:54" ht="15" customHeight="1">
      <c r="BB694" s="31"/>
    </row>
    <row r="705" spans="54:54" ht="15" customHeight="1">
      <c r="BB705" s="31"/>
    </row>
    <row r="706" spans="54:54" ht="15" customHeight="1">
      <c r="BB706" s="31"/>
    </row>
    <row r="723" spans="54:54" ht="15" customHeight="1">
      <c r="BB723" s="31"/>
    </row>
    <row r="724" spans="54:54" ht="15" customHeight="1">
      <c r="BB724" s="31"/>
    </row>
    <row r="725" spans="54:54" ht="15" customHeight="1">
      <c r="BB725" s="31"/>
    </row>
    <row r="726" spans="54:54" ht="15" customHeight="1">
      <c r="BB726" s="31"/>
    </row>
    <row r="727" spans="54:54" ht="15" customHeight="1">
      <c r="BB727" s="31"/>
    </row>
    <row r="730" spans="54:54" ht="15" customHeight="1">
      <c r="BB730" s="31"/>
    </row>
    <row r="734" spans="54:54" ht="15" customHeight="1">
      <c r="BB734" s="31"/>
    </row>
    <row r="735" spans="54:54" ht="15" customHeight="1">
      <c r="BB735" s="31"/>
    </row>
    <row r="736" spans="54:54" ht="15" customHeight="1">
      <c r="BB736" s="27"/>
    </row>
    <row r="739" spans="54:54" ht="15" customHeight="1">
      <c r="BB739" s="31"/>
    </row>
    <row r="740" spans="54:54" ht="15" customHeight="1">
      <c r="BB740" s="31"/>
    </row>
    <row r="741" spans="54:54" ht="15" customHeight="1">
      <c r="BB741" s="31"/>
    </row>
    <row r="743" spans="54:54" ht="15" customHeight="1">
      <c r="BB743" s="31"/>
    </row>
    <row r="749" spans="54:54" ht="15" customHeight="1">
      <c r="BB749" s="31"/>
    </row>
    <row r="751" spans="54:54" ht="15" customHeight="1">
      <c r="BB751" s="27"/>
    </row>
    <row r="752" spans="54:54" ht="15" customHeight="1">
      <c r="BB752" s="31"/>
    </row>
    <row r="753" spans="54:54" ht="15" customHeight="1">
      <c r="BB753" s="31"/>
    </row>
    <row r="756" spans="54:54" ht="15" customHeight="1">
      <c r="BB756" s="31"/>
    </row>
    <row r="765" spans="54:54" ht="15" customHeight="1">
      <c r="BB765" s="31"/>
    </row>
    <row r="770" spans="54:54" ht="15" customHeight="1">
      <c r="BB770" s="31"/>
    </row>
    <row r="771" spans="54:54" ht="15" customHeight="1">
      <c r="BB771" s="31"/>
    </row>
    <row r="775" spans="54:54" ht="15" customHeight="1">
      <c r="BB775" s="31"/>
    </row>
    <row r="781" spans="54:54" ht="15" customHeight="1">
      <c r="BB781" s="31"/>
    </row>
    <row r="784" spans="54:54" ht="15" customHeight="1">
      <c r="BB784" s="31"/>
    </row>
    <row r="785" spans="54:54" ht="15" customHeight="1">
      <c r="BB785" s="31"/>
    </row>
    <row r="786" spans="54:54" ht="15" customHeight="1">
      <c r="BB786" s="31"/>
    </row>
    <row r="787" spans="54:54" ht="15" customHeight="1">
      <c r="BB787" s="31"/>
    </row>
    <row r="791" spans="54:54" ht="15" customHeight="1">
      <c r="BB791" s="31"/>
    </row>
    <row r="792" spans="54:54" ht="15" customHeight="1">
      <c r="BB792" s="31"/>
    </row>
    <row r="794" spans="54:54" ht="15" customHeight="1">
      <c r="BB794" s="31"/>
    </row>
    <row r="796" spans="54:54" ht="15" customHeight="1">
      <c r="BB796" s="31"/>
    </row>
    <row r="800" spans="54:54" ht="15" customHeight="1">
      <c r="BB800" s="31"/>
    </row>
    <row r="801" spans="54:54" ht="15" customHeight="1">
      <c r="BB801" s="27"/>
    </row>
    <row r="802" spans="54:54" ht="15" customHeight="1">
      <c r="BB802" s="27"/>
    </row>
    <row r="812" spans="54:54" ht="15" customHeight="1">
      <c r="BB812" s="31"/>
    </row>
    <row r="818" spans="54:54" ht="15" customHeight="1">
      <c r="BB818" s="27"/>
    </row>
    <row r="820" spans="54:54" ht="15" customHeight="1">
      <c r="BB820" s="27"/>
    </row>
    <row r="821" spans="54:54" ht="15" customHeight="1">
      <c r="BB821" s="27"/>
    </row>
    <row r="838" spans="54:54" ht="15" customHeight="1">
      <c r="BB838" s="27"/>
    </row>
    <row r="839" spans="54:54" ht="15" customHeight="1">
      <c r="BB839" s="31"/>
    </row>
    <row r="840" spans="54:54" ht="15" customHeight="1">
      <c r="BB840" s="31"/>
    </row>
    <row r="842" spans="54:54" ht="15" customHeight="1">
      <c r="BB842" s="31"/>
    </row>
    <row r="848" spans="54:54" ht="15" customHeight="1">
      <c r="BB848" s="31"/>
    </row>
    <row r="850" spans="54:54" ht="15" customHeight="1">
      <c r="BB850" s="31"/>
    </row>
    <row r="851" spans="54:54" ht="15" customHeight="1">
      <c r="BB851" s="31"/>
    </row>
    <row r="852" spans="54:54" ht="15" customHeight="1">
      <c r="BB852" s="31"/>
    </row>
    <row r="864" spans="54:54" ht="15" customHeight="1">
      <c r="BB864" s="31"/>
    </row>
    <row r="865" spans="54:54" ht="15" customHeight="1">
      <c r="BB865" s="31"/>
    </row>
    <row r="869" spans="54:54" ht="15" customHeight="1">
      <c r="BB869" s="31"/>
    </row>
    <row r="881" spans="54:54" ht="15" customHeight="1">
      <c r="BB881" s="31"/>
    </row>
    <row r="899" spans="54:54" ht="15" customHeight="1">
      <c r="BB899" s="31"/>
    </row>
  </sheetData>
  <mergeCells count="22">
    <mergeCell ref="CT11:CW12"/>
    <mergeCell ref="CP11:CS12"/>
    <mergeCell ref="AO2:AP2"/>
    <mergeCell ref="AQ2:AS2"/>
    <mergeCell ref="AT2:AU2"/>
    <mergeCell ref="AV2:AY2"/>
    <mergeCell ref="AT1:AU1"/>
    <mergeCell ref="AV1:AY1"/>
    <mergeCell ref="A2:E2"/>
    <mergeCell ref="F2:R2"/>
    <mergeCell ref="S2:T2"/>
    <mergeCell ref="U2:V2"/>
    <mergeCell ref="W2:Y2"/>
    <mergeCell ref="Z2:AC2"/>
    <mergeCell ref="AD2:AF2"/>
    <mergeCell ref="AG2:AN2"/>
    <mergeCell ref="A1:E1"/>
    <mergeCell ref="F1:V1"/>
    <mergeCell ref="W1:Y1"/>
    <mergeCell ref="Z1:AN1"/>
    <mergeCell ref="AO1:AP1"/>
    <mergeCell ref="AQ1:AS1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62"/>
  <sheetViews>
    <sheetView showGridLines="0" zoomScaleNormal="100" workbookViewId="0">
      <selection activeCell="M40" sqref="M40"/>
    </sheetView>
  </sheetViews>
  <sheetFormatPr defaultColWidth="2.7109375" defaultRowHeight="15" customHeight="1"/>
  <cols>
    <col min="1" max="12" width="2.7109375" style="17"/>
    <col min="13" max="13" width="2.7109375" style="17" customWidth="1"/>
    <col min="14" max="24" width="2.7109375" style="17"/>
    <col min="25" max="25" width="2.7109375" style="17" customWidth="1"/>
    <col min="26" max="40" width="2.7109375" style="17"/>
    <col min="41" max="41" width="2.7109375" style="17" customWidth="1"/>
    <col min="42" max="50" width="2.7109375" style="17"/>
    <col min="51" max="51" width="2.7109375" style="31"/>
    <col min="52" max="16384" width="2.7109375" style="17"/>
  </cols>
  <sheetData>
    <row r="1" spans="2:73" s="117" customFormat="1" ht="18" customHeight="1" thickBot="1">
      <c r="B1" s="702"/>
      <c r="C1" s="702"/>
      <c r="D1" s="702"/>
      <c r="E1" s="702"/>
      <c r="F1" s="702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4"/>
      <c r="U1" s="704"/>
      <c r="V1" s="705"/>
      <c r="W1" s="705"/>
      <c r="X1" s="706"/>
      <c r="Y1" s="706"/>
      <c r="Z1" s="706"/>
      <c r="AA1" s="705"/>
      <c r="AB1" s="705"/>
      <c r="AC1" s="705"/>
      <c r="AD1" s="705"/>
      <c r="AE1" s="706"/>
      <c r="AF1" s="706"/>
      <c r="AG1" s="706"/>
      <c r="AH1" s="707"/>
      <c r="AI1" s="708"/>
      <c r="AJ1" s="708"/>
      <c r="AK1" s="708"/>
      <c r="AL1" s="708"/>
      <c r="AM1" s="708"/>
      <c r="AN1" s="708"/>
      <c r="AO1" s="708"/>
      <c r="AP1" s="709"/>
      <c r="AQ1" s="709"/>
      <c r="AR1" s="614"/>
      <c r="AS1" s="614"/>
      <c r="AT1" s="614"/>
      <c r="AU1" s="710"/>
      <c r="AV1" s="710"/>
      <c r="AW1" s="600"/>
      <c r="AX1" s="600"/>
      <c r="AY1" s="600"/>
      <c r="AZ1" s="600"/>
      <c r="BA1" s="118"/>
      <c r="BF1" s="213"/>
    </row>
    <row r="2" spans="2:73" ht="7.5" customHeight="1">
      <c r="B2" s="4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50"/>
      <c r="AG2" s="50"/>
      <c r="AH2" s="50"/>
      <c r="AI2" s="50"/>
      <c r="AJ2" s="50"/>
      <c r="AK2" s="50"/>
      <c r="AL2" s="50"/>
      <c r="AM2" s="50"/>
      <c r="AN2" s="51"/>
      <c r="AO2" s="51"/>
      <c r="AP2" s="50"/>
      <c r="AQ2" s="50"/>
      <c r="AR2" s="89"/>
      <c r="AS2" s="89"/>
      <c r="AT2" s="89"/>
      <c r="AU2" s="89"/>
      <c r="AV2" s="199"/>
      <c r="AW2" s="199"/>
      <c r="AX2" s="199"/>
      <c r="AY2" s="199"/>
      <c r="AZ2" s="19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110"/>
    </row>
    <row r="3" spans="2:73" ht="15" customHeight="1">
      <c r="B3" s="52"/>
      <c r="C3" s="150" t="s">
        <v>204</v>
      </c>
      <c r="D3" s="151"/>
      <c r="E3" s="151"/>
      <c r="F3" s="152"/>
      <c r="G3" s="242"/>
      <c r="H3" s="207" t="s">
        <v>206</v>
      </c>
      <c r="I3" s="31" t="s">
        <v>207</v>
      </c>
      <c r="K3" s="150" t="s">
        <v>440</v>
      </c>
      <c r="L3" s="151"/>
      <c r="M3" s="151"/>
      <c r="N3" s="151"/>
      <c r="O3" s="152"/>
      <c r="P3" s="238"/>
      <c r="Q3" s="239"/>
      <c r="R3" s="239"/>
      <c r="S3" s="427" t="s">
        <v>442</v>
      </c>
      <c r="T3" s="207"/>
      <c r="U3" s="146" t="s">
        <v>220</v>
      </c>
      <c r="V3" s="147"/>
      <c r="W3" s="147"/>
      <c r="X3" s="147"/>
      <c r="Y3" s="148"/>
      <c r="Z3" s="415" t="s">
        <v>216</v>
      </c>
      <c r="AA3" s="416"/>
      <c r="AB3" s="212"/>
      <c r="AC3" s="146" t="s">
        <v>221</v>
      </c>
      <c r="AD3" s="147"/>
      <c r="AE3" s="147"/>
      <c r="AF3" s="147"/>
      <c r="AG3" s="148"/>
      <c r="AH3" s="415" t="s">
        <v>216</v>
      </c>
      <c r="AI3" s="416"/>
      <c r="AJ3" s="212"/>
      <c r="AK3" s="146" t="s">
        <v>222</v>
      </c>
      <c r="AL3" s="147"/>
      <c r="AM3" s="147"/>
      <c r="AN3" s="147"/>
      <c r="AO3" s="148"/>
      <c r="AP3" s="415" t="s">
        <v>216</v>
      </c>
      <c r="AQ3" s="416"/>
      <c r="AR3" s="212"/>
      <c r="AS3" s="146" t="s">
        <v>76</v>
      </c>
      <c r="AT3" s="147"/>
      <c r="AU3" s="152"/>
      <c r="AV3" s="210"/>
      <c r="AW3" s="211"/>
      <c r="AX3" s="211"/>
      <c r="AY3" s="212" t="s">
        <v>77</v>
      </c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67"/>
    </row>
    <row r="4" spans="2:73" ht="7.5" customHeight="1">
      <c r="B4" s="52"/>
      <c r="C4" s="248"/>
      <c r="D4" s="248"/>
      <c r="E4" s="248"/>
      <c r="F4" s="248"/>
      <c r="G4" s="401"/>
      <c r="H4" s="402"/>
      <c r="I4" s="249"/>
      <c r="J4" s="250"/>
      <c r="K4" s="403"/>
      <c r="L4" s="403"/>
      <c r="M4" s="248"/>
      <c r="N4" s="248"/>
      <c r="O4" s="248"/>
      <c r="P4" s="248"/>
      <c r="Q4" s="248"/>
      <c r="R4" s="251"/>
      <c r="S4" s="251"/>
      <c r="T4" s="246"/>
      <c r="U4" s="247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67"/>
    </row>
    <row r="5" spans="2:73" ht="15" customHeight="1">
      <c r="B5" s="52"/>
      <c r="C5" s="398" t="s">
        <v>208</v>
      </c>
      <c r="D5" s="262"/>
      <c r="E5" s="399"/>
      <c r="F5" s="400"/>
      <c r="G5" s="243" t="s">
        <v>251</v>
      </c>
      <c r="H5" s="155"/>
      <c r="I5" s="155"/>
      <c r="J5" s="155"/>
      <c r="K5" s="244"/>
      <c r="L5" s="245"/>
      <c r="M5" s="146" t="s">
        <v>210</v>
      </c>
      <c r="N5" s="147"/>
      <c r="O5" s="147"/>
      <c r="P5" s="397"/>
      <c r="Q5" s="417">
        <v>1</v>
      </c>
      <c r="R5" s="428" t="s">
        <v>253</v>
      </c>
      <c r="S5" s="428"/>
      <c r="T5" s="428"/>
      <c r="U5" s="428"/>
      <c r="V5" s="428"/>
      <c r="W5" s="429"/>
      <c r="X5" s="146" t="s">
        <v>213</v>
      </c>
      <c r="Y5" s="147"/>
      <c r="Z5" s="147"/>
      <c r="AA5" s="148"/>
      <c r="AB5" s="238"/>
      <c r="AC5" s="239"/>
      <c r="AD5" s="432" t="s">
        <v>443</v>
      </c>
      <c r="AE5" s="207"/>
      <c r="AJ5" s="146" t="s">
        <v>217</v>
      </c>
      <c r="AK5" s="151"/>
      <c r="AL5" s="151"/>
      <c r="AM5" s="152"/>
      <c r="AN5" s="238"/>
      <c r="AO5" s="239"/>
      <c r="AP5" s="207" t="s">
        <v>218</v>
      </c>
      <c r="AQ5" s="240"/>
      <c r="AR5" s="241"/>
      <c r="AS5" s="239"/>
      <c r="AT5" s="207" t="s">
        <v>215</v>
      </c>
      <c r="AY5" s="17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67"/>
    </row>
    <row r="6" spans="2:73" s="396" customFormat="1" ht="15" customHeight="1">
      <c r="B6" s="46"/>
      <c r="C6" s="146" t="s">
        <v>28</v>
      </c>
      <c r="D6" s="151"/>
      <c r="E6" s="151"/>
      <c r="F6" s="152"/>
      <c r="G6" s="186" t="s">
        <v>249</v>
      </c>
      <c r="H6" s="188"/>
      <c r="I6" s="188"/>
      <c r="J6" s="188"/>
      <c r="K6" s="188"/>
      <c r="L6" s="187"/>
      <c r="M6" s="146" t="s">
        <v>211</v>
      </c>
      <c r="N6" s="147"/>
      <c r="O6" s="147"/>
      <c r="P6" s="148"/>
      <c r="Q6" s="252" t="s">
        <v>254</v>
      </c>
      <c r="R6" s="253"/>
      <c r="S6" s="404"/>
      <c r="T6" s="404"/>
      <c r="U6" s="253"/>
      <c r="V6" s="253"/>
      <c r="W6" s="254"/>
      <c r="X6" s="146" t="s">
        <v>214</v>
      </c>
      <c r="Y6" s="147"/>
      <c r="Z6" s="148"/>
      <c r="AA6" s="148"/>
      <c r="AB6" s="240"/>
      <c r="AC6" s="241"/>
      <c r="AD6" s="239"/>
      <c r="AE6" s="207" t="s">
        <v>330</v>
      </c>
      <c r="AJ6" s="146" t="s">
        <v>219</v>
      </c>
      <c r="AK6" s="151"/>
      <c r="AL6" s="151"/>
      <c r="AM6" s="152"/>
      <c r="AN6" s="238"/>
      <c r="AO6" s="239"/>
      <c r="AP6" s="207" t="s">
        <v>218</v>
      </c>
      <c r="AQ6" s="240"/>
      <c r="AR6" s="241"/>
      <c r="AS6" s="239"/>
      <c r="AT6" s="207" t="s">
        <v>215</v>
      </c>
      <c r="AX6" s="251"/>
      <c r="AY6" s="394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395"/>
    </row>
    <row r="7" spans="2:73" ht="7.5" customHeight="1">
      <c r="B7" s="52"/>
      <c r="C7" s="27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7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67"/>
    </row>
    <row r="8" spans="2:73" ht="7.5" customHeight="1">
      <c r="B8" s="52"/>
      <c r="C8" s="54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60"/>
      <c r="AF8" s="20"/>
      <c r="AG8" s="20"/>
      <c r="AH8" s="20"/>
      <c r="AI8" s="20"/>
      <c r="AJ8" s="20"/>
      <c r="AK8" s="20"/>
      <c r="AL8" s="20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67"/>
    </row>
    <row r="9" spans="2:73" ht="15" customHeight="1">
      <c r="B9" s="52"/>
      <c r="C9" s="260"/>
      <c r="D9" s="146" t="s">
        <v>223</v>
      </c>
      <c r="E9" s="148"/>
      <c r="F9" s="148"/>
      <c r="G9" s="243" t="s">
        <v>209</v>
      </c>
      <c r="H9" s="244"/>
      <c r="I9" s="244"/>
      <c r="J9" s="245"/>
      <c r="K9" s="146" t="s">
        <v>43</v>
      </c>
      <c r="L9" s="151"/>
      <c r="M9" s="151"/>
      <c r="N9" s="152"/>
      <c r="O9" s="186" t="s">
        <v>82</v>
      </c>
      <c r="P9" s="188"/>
      <c r="Q9" s="188"/>
      <c r="R9" s="188"/>
      <c r="S9" s="188"/>
      <c r="T9" s="187"/>
      <c r="U9" s="146" t="s">
        <v>224</v>
      </c>
      <c r="V9" s="147"/>
      <c r="W9" s="147"/>
      <c r="X9" s="148"/>
      <c r="Y9" s="252" t="s">
        <v>212</v>
      </c>
      <c r="Z9" s="253"/>
      <c r="AA9" s="253"/>
      <c r="AB9" s="253"/>
      <c r="AC9" s="254"/>
      <c r="AD9" s="20"/>
      <c r="AE9" s="260"/>
      <c r="AF9" s="20"/>
      <c r="AG9" s="20"/>
      <c r="AH9" s="20"/>
      <c r="AI9" s="20"/>
      <c r="AJ9" s="20"/>
      <c r="AK9" s="20"/>
      <c r="AL9" s="20"/>
      <c r="AY9" s="36"/>
      <c r="AZ9" s="27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711" t="s">
        <v>228</v>
      </c>
      <c r="BM9" s="712"/>
      <c r="BN9" s="712"/>
      <c r="BO9" s="713"/>
      <c r="BP9" s="700" t="s">
        <v>229</v>
      </c>
      <c r="BQ9" s="700"/>
      <c r="BR9" s="700"/>
      <c r="BS9" s="700"/>
      <c r="BT9" s="20"/>
      <c r="BU9" s="67"/>
    </row>
    <row r="10" spans="2:73" ht="7.5" customHeight="1">
      <c r="B10" s="52"/>
      <c r="C10" s="58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0"/>
      <c r="AF10" s="20"/>
      <c r="AG10" s="20"/>
      <c r="AH10" s="20"/>
      <c r="AI10" s="20"/>
      <c r="AJ10" s="20"/>
      <c r="AK10" s="20"/>
      <c r="AL10" s="20"/>
      <c r="AM10" s="27"/>
      <c r="AN10" s="27"/>
      <c r="AO10" s="27"/>
      <c r="AP10" s="27"/>
      <c r="AQ10" s="27"/>
      <c r="AZ10" s="27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714"/>
      <c r="BM10" s="715"/>
      <c r="BN10" s="715"/>
      <c r="BO10" s="716"/>
      <c r="BP10" s="701"/>
      <c r="BQ10" s="701"/>
      <c r="BR10" s="701"/>
      <c r="BS10" s="701"/>
      <c r="BT10" s="20"/>
      <c r="BU10" s="67"/>
    </row>
    <row r="11" spans="2:73" ht="7.5" customHeight="1">
      <c r="B11" s="52"/>
      <c r="C11" s="27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7"/>
      <c r="AN11" s="27"/>
      <c r="AO11" s="27"/>
      <c r="AP11" s="27"/>
      <c r="AQ11" s="27"/>
      <c r="AZ11" s="27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67"/>
    </row>
    <row r="12" spans="2:73" ht="15" customHeight="1">
      <c r="B12" s="52"/>
      <c r="C12" s="186"/>
      <c r="D12" s="226" t="s">
        <v>183</v>
      </c>
      <c r="E12" s="227"/>
      <c r="F12" s="227"/>
      <c r="G12" s="228"/>
      <c r="H12" s="158" t="s">
        <v>231</v>
      </c>
      <c r="I12" s="158"/>
      <c r="J12" s="158"/>
      <c r="K12" s="158"/>
      <c r="L12" s="146"/>
      <c r="M12" s="270" t="s">
        <v>439</v>
      </c>
      <c r="N12" s="262"/>
      <c r="O12" s="262"/>
      <c r="P12" s="263"/>
      <c r="Q12" s="263"/>
      <c r="R12" s="263"/>
      <c r="S12" s="270" t="s">
        <v>232</v>
      </c>
      <c r="T12" s="262"/>
      <c r="U12" s="262"/>
      <c r="V12" s="262"/>
      <c r="W12" s="262"/>
      <c r="X12" s="262"/>
      <c r="Y12" s="262"/>
      <c r="Z12" s="262"/>
      <c r="AA12" s="262"/>
      <c r="AB12" s="262"/>
      <c r="AC12" s="270" t="s">
        <v>233</v>
      </c>
      <c r="AD12" s="262"/>
      <c r="AE12" s="262"/>
      <c r="AF12" s="293"/>
      <c r="AG12" s="270" t="s">
        <v>234</v>
      </c>
      <c r="AH12" s="262"/>
      <c r="AI12" s="293"/>
      <c r="AJ12" s="297" t="s">
        <v>245</v>
      </c>
      <c r="AK12" s="298"/>
      <c r="AL12" s="299"/>
      <c r="AM12" s="297" t="s">
        <v>246</v>
      </c>
      <c r="AN12" s="262"/>
      <c r="AO12" s="297"/>
      <c r="AP12" s="300" t="s">
        <v>247</v>
      </c>
      <c r="AQ12" s="262"/>
      <c r="AR12" s="293"/>
      <c r="AS12" s="297" t="s">
        <v>242</v>
      </c>
      <c r="AT12" s="298"/>
      <c r="AU12" s="299"/>
      <c r="AV12" s="297" t="s">
        <v>243</v>
      </c>
      <c r="AW12" s="262"/>
      <c r="AX12" s="297"/>
      <c r="AY12" s="300" t="s">
        <v>244</v>
      </c>
      <c r="AZ12" s="262"/>
      <c r="BA12" s="293"/>
      <c r="BB12" s="300" t="s">
        <v>237</v>
      </c>
      <c r="BC12" s="262"/>
      <c r="BD12" s="293"/>
      <c r="BE12" s="300" t="s">
        <v>238</v>
      </c>
      <c r="BF12" s="262"/>
      <c r="BG12" s="293"/>
      <c r="BH12" s="300" t="s">
        <v>239</v>
      </c>
      <c r="BI12" s="262"/>
      <c r="BJ12" s="293"/>
      <c r="BK12" s="300" t="s">
        <v>248</v>
      </c>
      <c r="BL12" s="262"/>
      <c r="BM12" s="293"/>
      <c r="BN12" s="300" t="s">
        <v>240</v>
      </c>
      <c r="BO12" s="262"/>
      <c r="BP12" s="293"/>
      <c r="BQ12" s="300" t="s">
        <v>241</v>
      </c>
      <c r="BR12" s="262"/>
      <c r="BS12" s="266"/>
      <c r="BT12" s="61"/>
      <c r="BU12" s="67"/>
    </row>
    <row r="13" spans="2:73" ht="15" customHeight="1">
      <c r="B13" s="52"/>
      <c r="C13" s="407"/>
      <c r="D13" s="286"/>
      <c r="E13" s="220"/>
      <c r="F13" s="220"/>
      <c r="G13" s="221"/>
      <c r="H13" s="54" t="s">
        <v>251</v>
      </c>
      <c r="I13" s="154"/>
      <c r="J13" s="154"/>
      <c r="K13" s="154"/>
      <c r="L13" s="301"/>
      <c r="M13" s="420">
        <v>0</v>
      </c>
      <c r="N13" s="326" t="s">
        <v>225</v>
      </c>
      <c r="O13" s="326"/>
      <c r="P13" s="326"/>
      <c r="Q13" s="326"/>
      <c r="R13" s="421"/>
      <c r="S13" s="282" t="s">
        <v>227</v>
      </c>
      <c r="T13" s="283"/>
      <c r="U13" s="284"/>
      <c r="V13" s="441" t="s">
        <v>318</v>
      </c>
      <c r="W13" s="442"/>
      <c r="X13" s="443"/>
      <c r="Y13" s="267"/>
      <c r="Z13" s="269"/>
      <c r="AA13" s="269"/>
      <c r="AB13" s="338" t="s">
        <v>319</v>
      </c>
      <c r="AC13" s="340"/>
      <c r="AD13" s="341"/>
      <c r="AE13" s="312"/>
      <c r="AF13" s="339" t="s">
        <v>319</v>
      </c>
      <c r="AG13" s="308" t="s">
        <v>235</v>
      </c>
      <c r="AH13" s="309"/>
      <c r="AI13" s="310"/>
      <c r="AJ13" s="311"/>
      <c r="AK13" s="312"/>
      <c r="AL13" s="339" t="s">
        <v>320</v>
      </c>
      <c r="AM13" s="311"/>
      <c r="AN13" s="312"/>
      <c r="AO13" s="339" t="s">
        <v>321</v>
      </c>
      <c r="AP13" s="311"/>
      <c r="AQ13" s="312"/>
      <c r="AR13" s="339" t="s">
        <v>322</v>
      </c>
      <c r="AS13" s="311"/>
      <c r="AT13" s="312"/>
      <c r="AU13" s="339" t="s">
        <v>264</v>
      </c>
      <c r="AV13" s="311"/>
      <c r="AW13" s="312"/>
      <c r="AX13" s="339" t="s">
        <v>265</v>
      </c>
      <c r="AY13" s="311"/>
      <c r="AZ13" s="312"/>
      <c r="BA13" s="339" t="s">
        <v>266</v>
      </c>
      <c r="BB13" s="311"/>
      <c r="BC13" s="312"/>
      <c r="BD13" s="339" t="s">
        <v>267</v>
      </c>
      <c r="BE13" s="311"/>
      <c r="BF13" s="312"/>
      <c r="BG13" s="339" t="s">
        <v>268</v>
      </c>
      <c r="BH13" s="311"/>
      <c r="BI13" s="312"/>
      <c r="BJ13" s="339" t="s">
        <v>269</v>
      </c>
      <c r="BK13" s="311"/>
      <c r="BL13" s="312"/>
      <c r="BM13" s="339" t="s">
        <v>270</v>
      </c>
      <c r="BN13" s="311"/>
      <c r="BO13" s="312"/>
      <c r="BP13" s="339" t="s">
        <v>271</v>
      </c>
      <c r="BQ13" s="311"/>
      <c r="BR13" s="312"/>
      <c r="BS13" s="339" t="s">
        <v>272</v>
      </c>
      <c r="BT13" s="62"/>
      <c r="BU13" s="67"/>
    </row>
    <row r="14" spans="2:73" ht="15" customHeight="1">
      <c r="B14" s="52"/>
      <c r="C14" s="408"/>
      <c r="D14" s="289" t="s">
        <v>230</v>
      </c>
      <c r="E14" s="222"/>
      <c r="F14" s="222"/>
      <c r="G14" s="223"/>
      <c r="H14" s="56" t="s">
        <v>249</v>
      </c>
      <c r="I14" s="27"/>
      <c r="J14" s="27"/>
      <c r="K14" s="27"/>
      <c r="L14" s="302"/>
      <c r="M14" s="274" t="s">
        <v>250</v>
      </c>
      <c r="N14" s="275"/>
      <c r="O14" s="275"/>
      <c r="P14" s="275"/>
      <c r="Q14" s="275"/>
      <c r="R14" s="280"/>
      <c r="S14" s="285" t="s">
        <v>228</v>
      </c>
      <c r="T14" s="283"/>
      <c r="U14" s="284"/>
      <c r="V14" s="313" t="s">
        <v>252</v>
      </c>
      <c r="W14" s="444"/>
      <c r="X14" s="444"/>
      <c r="Y14" s="314"/>
      <c r="Z14" s="249"/>
      <c r="AA14" s="249"/>
      <c r="AB14" s="315" t="s">
        <v>323</v>
      </c>
      <c r="AC14" s="342"/>
      <c r="AD14" s="258"/>
      <c r="AE14" s="246"/>
      <c r="AF14" s="317" t="s">
        <v>323</v>
      </c>
      <c r="AG14" s="305" t="s">
        <v>236</v>
      </c>
      <c r="AH14" s="257"/>
      <c r="AI14" s="306"/>
      <c r="AJ14" s="316"/>
      <c r="AK14" s="246"/>
      <c r="AL14" s="317" t="s">
        <v>320</v>
      </c>
      <c r="AM14" s="316"/>
      <c r="AN14" s="246"/>
      <c r="AO14" s="317" t="s">
        <v>324</v>
      </c>
      <c r="AP14" s="316"/>
      <c r="AQ14" s="246"/>
      <c r="AR14" s="317" t="s">
        <v>325</v>
      </c>
      <c r="AS14" s="316"/>
      <c r="AT14" s="246"/>
      <c r="AU14" s="317" t="s">
        <v>273</v>
      </c>
      <c r="AV14" s="316"/>
      <c r="AW14" s="246"/>
      <c r="AX14" s="317" t="s">
        <v>274</v>
      </c>
      <c r="AY14" s="316"/>
      <c r="AZ14" s="246"/>
      <c r="BA14" s="317" t="s">
        <v>275</v>
      </c>
      <c r="BB14" s="316"/>
      <c r="BC14" s="246"/>
      <c r="BD14" s="317" t="s">
        <v>276</v>
      </c>
      <c r="BE14" s="316"/>
      <c r="BF14" s="246"/>
      <c r="BG14" s="317" t="s">
        <v>277</v>
      </c>
      <c r="BH14" s="316"/>
      <c r="BI14" s="246"/>
      <c r="BJ14" s="317" t="s">
        <v>278</v>
      </c>
      <c r="BK14" s="316"/>
      <c r="BL14" s="246"/>
      <c r="BM14" s="317" t="s">
        <v>279</v>
      </c>
      <c r="BN14" s="316"/>
      <c r="BO14" s="246"/>
      <c r="BP14" s="317" t="s">
        <v>280</v>
      </c>
      <c r="BQ14" s="316"/>
      <c r="BR14" s="246"/>
      <c r="BS14" s="317" t="s">
        <v>281</v>
      </c>
      <c r="BT14" s="62"/>
      <c r="BU14" s="67"/>
    </row>
    <row r="15" spans="2:73" ht="15" customHeight="1">
      <c r="B15" s="52"/>
      <c r="C15" s="409"/>
      <c r="D15" s="290"/>
      <c r="E15" s="291"/>
      <c r="F15" s="291"/>
      <c r="G15" s="292"/>
      <c r="H15" s="276"/>
      <c r="I15" s="277"/>
      <c r="J15" s="277"/>
      <c r="K15" s="277"/>
      <c r="L15" s="303"/>
      <c r="M15" s="278"/>
      <c r="N15" s="279"/>
      <c r="O15" s="279"/>
      <c r="P15" s="279"/>
      <c r="Q15" s="279"/>
      <c r="R15" s="281"/>
      <c r="S15" s="285" t="s">
        <v>229</v>
      </c>
      <c r="T15" s="283"/>
      <c r="U15" s="284"/>
      <c r="V15" s="318" t="s">
        <v>252</v>
      </c>
      <c r="W15" s="445"/>
      <c r="X15" s="445"/>
      <c r="Y15" s="426"/>
      <c r="Z15" s="321"/>
      <c r="AA15" s="321"/>
      <c r="AB15" s="322" t="s">
        <v>326</v>
      </c>
      <c r="AC15" s="343"/>
      <c r="AD15" s="344"/>
      <c r="AE15" s="324"/>
      <c r="AF15" s="325" t="s">
        <v>326</v>
      </c>
      <c r="AG15" s="294" t="s">
        <v>441</v>
      </c>
      <c r="AH15" s="295"/>
      <c r="AI15" s="296"/>
      <c r="AJ15" s="323"/>
      <c r="AK15" s="324"/>
      <c r="AL15" s="436" t="str">
        <f>TEXT(AB13+AL14,"#,###")</f>
        <v>32,465</v>
      </c>
      <c r="AM15" s="323"/>
      <c r="AN15" s="324"/>
      <c r="AO15" s="436" t="str">
        <f>TEXT(AO14+AL15,"#,###")</f>
        <v>32,804</v>
      </c>
      <c r="AP15" s="323"/>
      <c r="AQ15" s="324"/>
      <c r="AR15" s="436" t="str">
        <f>TEXT(AR13+AO15,"#,###")</f>
        <v>35,351</v>
      </c>
      <c r="AS15" s="323"/>
      <c r="AT15" s="324"/>
      <c r="AU15" s="436" t="str">
        <f>TEXT(AU13+AR15,"#,###")</f>
        <v>38,176</v>
      </c>
      <c r="AV15" s="323"/>
      <c r="AW15" s="324"/>
      <c r="AX15" s="436" t="str">
        <f>TEXT(AX13+AU15,"#,###")</f>
        <v>41,016</v>
      </c>
      <c r="AY15" s="323"/>
      <c r="AZ15" s="324"/>
      <c r="BA15" s="436" t="str">
        <f>TEXT(BA13+AX15,"#,###")</f>
        <v>43,977</v>
      </c>
      <c r="BB15" s="323"/>
      <c r="BC15" s="324"/>
      <c r="BD15" s="436" t="str">
        <f>TEXT(BD13+BA15,"#,###")</f>
        <v>46,848</v>
      </c>
      <c r="BE15" s="323"/>
      <c r="BF15" s="324"/>
      <c r="BG15" s="436" t="str">
        <f>TEXT(BG13+BD15,"#,###")</f>
        <v>50,569</v>
      </c>
      <c r="BH15" s="323"/>
      <c r="BI15" s="324"/>
      <c r="BJ15" s="436" t="str">
        <f>TEXT(BJ13+BG15,"#,###")</f>
        <v>51,485</v>
      </c>
      <c r="BK15" s="323"/>
      <c r="BL15" s="324"/>
      <c r="BM15" s="436" t="str">
        <f>TEXT(BM13+BJ15,"#,###")</f>
        <v>54,151</v>
      </c>
      <c r="BN15" s="323"/>
      <c r="BO15" s="324"/>
      <c r="BP15" s="436" t="str">
        <f>TEXT(BP13+BM15,"#,###")</f>
        <v>58,333</v>
      </c>
      <c r="BQ15" s="323"/>
      <c r="BR15" s="324"/>
      <c r="BS15" s="436" t="str">
        <f>TEXT(BS13+BP15,"#,###")</f>
        <v>63,080</v>
      </c>
      <c r="BT15" s="62"/>
      <c r="BU15" s="67"/>
    </row>
    <row r="16" spans="2:73" ht="15" customHeight="1">
      <c r="B16" s="52"/>
      <c r="C16" s="410"/>
      <c r="D16" s="286"/>
      <c r="E16" s="222"/>
      <c r="F16" s="222"/>
      <c r="G16" s="223"/>
      <c r="H16" s="56" t="s">
        <v>251</v>
      </c>
      <c r="I16" s="27"/>
      <c r="J16" s="27"/>
      <c r="K16" s="27"/>
      <c r="L16" s="302"/>
      <c r="M16" s="274">
        <v>1</v>
      </c>
      <c r="N16" s="27" t="s">
        <v>253</v>
      </c>
      <c r="O16" s="275"/>
      <c r="P16" s="275"/>
      <c r="Q16" s="275"/>
      <c r="R16" s="302"/>
      <c r="S16" s="345" t="s">
        <v>227</v>
      </c>
      <c r="T16" s="346"/>
      <c r="U16" s="347"/>
      <c r="V16" s="313" t="s">
        <v>318</v>
      </c>
      <c r="W16" s="444"/>
      <c r="X16" s="315"/>
      <c r="Y16" s="314"/>
      <c r="Z16" s="249"/>
      <c r="AA16" s="249"/>
      <c r="AB16" s="315" t="s">
        <v>330</v>
      </c>
      <c r="AC16" s="342"/>
      <c r="AD16" s="258"/>
      <c r="AE16" s="246"/>
      <c r="AF16" s="317" t="s">
        <v>330</v>
      </c>
      <c r="AG16" s="305" t="s">
        <v>235</v>
      </c>
      <c r="AH16" s="257"/>
      <c r="AI16" s="306"/>
      <c r="AJ16" s="316"/>
      <c r="AK16" s="246"/>
      <c r="AL16" s="317" t="s">
        <v>320</v>
      </c>
      <c r="AM16" s="316"/>
      <c r="AN16" s="246"/>
      <c r="AO16" s="317" t="s">
        <v>321</v>
      </c>
      <c r="AP16" s="316"/>
      <c r="AQ16" s="246"/>
      <c r="AR16" s="317" t="s">
        <v>322</v>
      </c>
      <c r="AS16" s="316"/>
      <c r="AT16" s="246"/>
      <c r="AU16" s="317" t="s">
        <v>264</v>
      </c>
      <c r="AV16" s="316"/>
      <c r="AW16" s="246"/>
      <c r="AX16" s="317" t="s">
        <v>265</v>
      </c>
      <c r="AY16" s="316"/>
      <c r="AZ16" s="246"/>
      <c r="BA16" s="317" t="s">
        <v>266</v>
      </c>
      <c r="BB16" s="316"/>
      <c r="BC16" s="246"/>
      <c r="BD16" s="317" t="s">
        <v>267</v>
      </c>
      <c r="BE16" s="316"/>
      <c r="BF16" s="246"/>
      <c r="BG16" s="317" t="s">
        <v>268</v>
      </c>
      <c r="BH16" s="316"/>
      <c r="BI16" s="246"/>
      <c r="BJ16" s="317" t="s">
        <v>269</v>
      </c>
      <c r="BK16" s="316"/>
      <c r="BL16" s="246"/>
      <c r="BM16" s="317" t="s">
        <v>270</v>
      </c>
      <c r="BN16" s="316"/>
      <c r="BO16" s="246"/>
      <c r="BP16" s="317" t="s">
        <v>271</v>
      </c>
      <c r="BQ16" s="316"/>
      <c r="BR16" s="246"/>
      <c r="BS16" s="317" t="s">
        <v>272</v>
      </c>
      <c r="BT16" s="62"/>
      <c r="BU16" s="67"/>
    </row>
    <row r="17" spans="2:73" ht="15" customHeight="1">
      <c r="B17" s="52"/>
      <c r="C17" s="408"/>
      <c r="D17" s="289" t="s">
        <v>345</v>
      </c>
      <c r="E17" s="222"/>
      <c r="F17" s="222"/>
      <c r="G17" s="223"/>
      <c r="H17" s="56" t="s">
        <v>249</v>
      </c>
      <c r="I17" s="27"/>
      <c r="J17" s="27"/>
      <c r="K17" s="27"/>
      <c r="L17" s="302"/>
      <c r="M17" s="274" t="s">
        <v>254</v>
      </c>
      <c r="N17" s="275"/>
      <c r="O17" s="275"/>
      <c r="P17" s="275"/>
      <c r="Q17" s="275"/>
      <c r="R17" s="280"/>
      <c r="S17" s="285" t="s">
        <v>228</v>
      </c>
      <c r="T17" s="283"/>
      <c r="U17" s="284"/>
      <c r="V17" s="313" t="s">
        <v>252</v>
      </c>
      <c r="W17" s="444"/>
      <c r="X17" s="444"/>
      <c r="Y17" s="314"/>
      <c r="Z17" s="249"/>
      <c r="AA17" s="378"/>
      <c r="AB17" s="315" t="s">
        <v>331</v>
      </c>
      <c r="AC17" s="342"/>
      <c r="AD17" s="258"/>
      <c r="AE17" s="246"/>
      <c r="AF17" s="317" t="s">
        <v>331</v>
      </c>
      <c r="AG17" s="305" t="s">
        <v>236</v>
      </c>
      <c r="AH17" s="257"/>
      <c r="AI17" s="306"/>
      <c r="AJ17" s="316"/>
      <c r="AK17" s="246"/>
      <c r="AL17" s="317" t="s">
        <v>320</v>
      </c>
      <c r="AM17" s="316"/>
      <c r="AN17" s="246"/>
      <c r="AO17" s="317" t="s">
        <v>324</v>
      </c>
      <c r="AP17" s="316"/>
      <c r="AQ17" s="246"/>
      <c r="AR17" s="317" t="s">
        <v>325</v>
      </c>
      <c r="AS17" s="316"/>
      <c r="AT17" s="246"/>
      <c r="AU17" s="317" t="s">
        <v>273</v>
      </c>
      <c r="AV17" s="316"/>
      <c r="AW17" s="246"/>
      <c r="AX17" s="317" t="s">
        <v>274</v>
      </c>
      <c r="AY17" s="316"/>
      <c r="AZ17" s="246"/>
      <c r="BA17" s="317" t="s">
        <v>275</v>
      </c>
      <c r="BB17" s="316"/>
      <c r="BC17" s="246"/>
      <c r="BD17" s="317" t="s">
        <v>276</v>
      </c>
      <c r="BE17" s="316"/>
      <c r="BF17" s="246"/>
      <c r="BG17" s="317" t="s">
        <v>277</v>
      </c>
      <c r="BH17" s="316"/>
      <c r="BI17" s="246"/>
      <c r="BJ17" s="317" t="s">
        <v>278</v>
      </c>
      <c r="BK17" s="316"/>
      <c r="BL17" s="246"/>
      <c r="BM17" s="317" t="s">
        <v>279</v>
      </c>
      <c r="BN17" s="316"/>
      <c r="BO17" s="246"/>
      <c r="BP17" s="317" t="s">
        <v>280</v>
      </c>
      <c r="BQ17" s="316"/>
      <c r="BR17" s="246"/>
      <c r="BS17" s="317" t="s">
        <v>281</v>
      </c>
      <c r="BT17" s="62"/>
      <c r="BU17" s="67"/>
    </row>
    <row r="18" spans="2:73" ht="15" customHeight="1">
      <c r="B18" s="52"/>
      <c r="C18" s="409"/>
      <c r="D18" s="290"/>
      <c r="E18" s="291"/>
      <c r="F18" s="291"/>
      <c r="G18" s="292"/>
      <c r="H18" s="276"/>
      <c r="I18" s="277"/>
      <c r="J18" s="277"/>
      <c r="K18" s="277"/>
      <c r="L18" s="303"/>
      <c r="M18" s="278"/>
      <c r="N18" s="279"/>
      <c r="O18" s="279"/>
      <c r="P18" s="279"/>
      <c r="Q18" s="279"/>
      <c r="R18" s="281"/>
      <c r="S18" s="285" t="s">
        <v>229</v>
      </c>
      <c r="T18" s="283"/>
      <c r="U18" s="284"/>
      <c r="V18" s="318" t="s">
        <v>252</v>
      </c>
      <c r="W18" s="445"/>
      <c r="X18" s="445"/>
      <c r="Y18" s="320"/>
      <c r="Z18" s="321"/>
      <c r="AA18" s="379"/>
      <c r="AB18" s="322" t="s">
        <v>332</v>
      </c>
      <c r="AC18" s="343"/>
      <c r="AD18" s="344"/>
      <c r="AE18" s="324"/>
      <c r="AF18" s="325" t="s">
        <v>332</v>
      </c>
      <c r="AG18" s="294" t="s">
        <v>441</v>
      </c>
      <c r="AH18" s="295"/>
      <c r="AI18" s="296"/>
      <c r="AJ18" s="323"/>
      <c r="AK18" s="324"/>
      <c r="AL18" s="436" t="str">
        <f>TEXT(AB16+AL17,"#,###")</f>
        <v>107,612</v>
      </c>
      <c r="AM18" s="323"/>
      <c r="AN18" s="324"/>
      <c r="AO18" s="436" t="str">
        <f>TEXT(AO17+AL18,"#,###")</f>
        <v>107,951</v>
      </c>
      <c r="AP18" s="323"/>
      <c r="AQ18" s="324"/>
      <c r="AR18" s="436" t="str">
        <f>TEXT(AR16+AO18,"#,###")</f>
        <v>110,498</v>
      </c>
      <c r="AS18" s="323"/>
      <c r="AT18" s="324"/>
      <c r="AU18" s="436" t="str">
        <f>TEXT(AU16+AR18,"#,###")</f>
        <v>113,323</v>
      </c>
      <c r="AV18" s="323"/>
      <c r="AW18" s="324"/>
      <c r="AX18" s="436" t="str">
        <f>TEXT(AX16+AU18,"#,###")</f>
        <v>116,163</v>
      </c>
      <c r="AY18" s="323"/>
      <c r="AZ18" s="324"/>
      <c r="BA18" s="436" t="str">
        <f>TEXT(BA16+AX18,"#,###")</f>
        <v>119,124</v>
      </c>
      <c r="BB18" s="323"/>
      <c r="BC18" s="324"/>
      <c r="BD18" s="436" t="str">
        <f>TEXT(BD16+BA18,"#,###")</f>
        <v>121,995</v>
      </c>
      <c r="BE18" s="323"/>
      <c r="BF18" s="324"/>
      <c r="BG18" s="436" t="str">
        <f>TEXT(BG16+BD18,"#,###")</f>
        <v>125,716</v>
      </c>
      <c r="BH18" s="323"/>
      <c r="BI18" s="324"/>
      <c r="BJ18" s="436" t="str">
        <f>TEXT(BJ16+BG18,"#,###")</f>
        <v>126,632</v>
      </c>
      <c r="BK18" s="323"/>
      <c r="BL18" s="324"/>
      <c r="BM18" s="436" t="str">
        <f>TEXT(BM16+BJ18,"#,###")</f>
        <v>129,298</v>
      </c>
      <c r="BN18" s="323"/>
      <c r="BO18" s="324"/>
      <c r="BP18" s="436" t="str">
        <f>TEXT(BP16+BM18,"#,###")</f>
        <v>133,480</v>
      </c>
      <c r="BQ18" s="323"/>
      <c r="BR18" s="324"/>
      <c r="BS18" s="436" t="str">
        <f>TEXT(BS16+BP18,"#,###")</f>
        <v>138,227</v>
      </c>
      <c r="BT18" s="62"/>
      <c r="BU18" s="67"/>
    </row>
    <row r="19" spans="2:73" ht="15" customHeight="1">
      <c r="B19" s="52"/>
      <c r="C19" s="410"/>
      <c r="D19" s="286"/>
      <c r="E19" s="287"/>
      <c r="F19" s="287"/>
      <c r="G19" s="288"/>
      <c r="H19" s="56" t="s">
        <v>251</v>
      </c>
      <c r="I19" s="27"/>
      <c r="J19" s="27"/>
      <c r="K19" s="27"/>
      <c r="L19" s="302"/>
      <c r="M19" s="274">
        <v>2</v>
      </c>
      <c r="N19" s="27" t="s">
        <v>255</v>
      </c>
      <c r="O19" s="275"/>
      <c r="P19" s="275"/>
      <c r="Q19" s="275"/>
      <c r="R19" s="302"/>
      <c r="S19" s="345" t="s">
        <v>227</v>
      </c>
      <c r="T19" s="346"/>
      <c r="U19" s="347"/>
      <c r="V19" s="313" t="s">
        <v>318</v>
      </c>
      <c r="W19" s="444"/>
      <c r="X19" s="315"/>
      <c r="Y19" s="314"/>
      <c r="Z19" s="249"/>
      <c r="AA19" s="249"/>
      <c r="AB19" s="315" t="s">
        <v>330</v>
      </c>
      <c r="AC19" s="342"/>
      <c r="AD19" s="258"/>
      <c r="AE19" s="246"/>
      <c r="AF19" s="317" t="s">
        <v>330</v>
      </c>
      <c r="AG19" s="305" t="s">
        <v>235</v>
      </c>
      <c r="AH19" s="257"/>
      <c r="AI19" s="306"/>
      <c r="AJ19" s="316"/>
      <c r="AK19" s="246"/>
      <c r="AL19" s="317" t="s">
        <v>320</v>
      </c>
      <c r="AM19" s="316"/>
      <c r="AN19" s="246"/>
      <c r="AO19" s="317" t="s">
        <v>321</v>
      </c>
      <c r="AP19" s="316"/>
      <c r="AQ19" s="246"/>
      <c r="AR19" s="317" t="s">
        <v>322</v>
      </c>
      <c r="AS19" s="316"/>
      <c r="AT19" s="246"/>
      <c r="AU19" s="317" t="s">
        <v>264</v>
      </c>
      <c r="AV19" s="316"/>
      <c r="AW19" s="246"/>
      <c r="AX19" s="317" t="s">
        <v>265</v>
      </c>
      <c r="AY19" s="316"/>
      <c r="AZ19" s="246"/>
      <c r="BA19" s="317" t="s">
        <v>266</v>
      </c>
      <c r="BB19" s="316"/>
      <c r="BC19" s="246"/>
      <c r="BD19" s="317" t="s">
        <v>267</v>
      </c>
      <c r="BE19" s="316"/>
      <c r="BF19" s="246"/>
      <c r="BG19" s="317" t="s">
        <v>268</v>
      </c>
      <c r="BH19" s="316"/>
      <c r="BI19" s="246"/>
      <c r="BJ19" s="317" t="s">
        <v>269</v>
      </c>
      <c r="BK19" s="316"/>
      <c r="BL19" s="246"/>
      <c r="BM19" s="317" t="s">
        <v>270</v>
      </c>
      <c r="BN19" s="316"/>
      <c r="BO19" s="246"/>
      <c r="BP19" s="317" t="s">
        <v>271</v>
      </c>
      <c r="BQ19" s="316"/>
      <c r="BR19" s="246"/>
      <c r="BS19" s="317" t="s">
        <v>272</v>
      </c>
      <c r="BT19" s="62"/>
      <c r="BU19" s="67"/>
    </row>
    <row r="20" spans="2:73" ht="15" customHeight="1">
      <c r="B20" s="52"/>
      <c r="C20" s="408"/>
      <c r="D20" s="289" t="s">
        <v>346</v>
      </c>
      <c r="E20" s="222"/>
      <c r="F20" s="222"/>
      <c r="G20" s="223"/>
      <c r="H20" s="56" t="s">
        <v>249</v>
      </c>
      <c r="I20" s="27"/>
      <c r="J20" s="27"/>
      <c r="K20" s="27"/>
      <c r="L20" s="302"/>
      <c r="M20" s="274"/>
      <c r="N20" s="275"/>
      <c r="O20" s="275"/>
      <c r="P20" s="275"/>
      <c r="Q20" s="275"/>
      <c r="R20" s="280"/>
      <c r="S20" s="285" t="s">
        <v>228</v>
      </c>
      <c r="T20" s="283"/>
      <c r="U20" s="284"/>
      <c r="V20" s="313" t="s">
        <v>252</v>
      </c>
      <c r="W20" s="444"/>
      <c r="X20" s="444"/>
      <c r="Y20" s="314"/>
      <c r="Z20" s="249"/>
      <c r="AA20" s="249"/>
      <c r="AB20" s="315" t="s">
        <v>252</v>
      </c>
      <c r="AC20" s="342"/>
      <c r="AD20" s="258"/>
      <c r="AE20" s="246"/>
      <c r="AF20" s="317" t="s">
        <v>252</v>
      </c>
      <c r="AG20" s="305" t="s">
        <v>236</v>
      </c>
      <c r="AH20" s="257"/>
      <c r="AI20" s="306"/>
      <c r="AJ20" s="316"/>
      <c r="AK20" s="246"/>
      <c r="AL20" s="317" t="s">
        <v>320</v>
      </c>
      <c r="AM20" s="316"/>
      <c r="AN20" s="246"/>
      <c r="AO20" s="317" t="s">
        <v>324</v>
      </c>
      <c r="AP20" s="316"/>
      <c r="AQ20" s="246"/>
      <c r="AR20" s="317" t="s">
        <v>325</v>
      </c>
      <c r="AS20" s="316"/>
      <c r="AT20" s="246"/>
      <c r="AU20" s="317" t="s">
        <v>273</v>
      </c>
      <c r="AV20" s="316"/>
      <c r="AW20" s="246"/>
      <c r="AX20" s="317" t="s">
        <v>274</v>
      </c>
      <c r="AY20" s="316"/>
      <c r="AZ20" s="246"/>
      <c r="BA20" s="317" t="s">
        <v>275</v>
      </c>
      <c r="BB20" s="316"/>
      <c r="BC20" s="246"/>
      <c r="BD20" s="317" t="s">
        <v>276</v>
      </c>
      <c r="BE20" s="316"/>
      <c r="BF20" s="246"/>
      <c r="BG20" s="317" t="s">
        <v>277</v>
      </c>
      <c r="BH20" s="316"/>
      <c r="BI20" s="246"/>
      <c r="BJ20" s="317" t="s">
        <v>278</v>
      </c>
      <c r="BK20" s="316"/>
      <c r="BL20" s="246"/>
      <c r="BM20" s="317" t="s">
        <v>279</v>
      </c>
      <c r="BN20" s="316"/>
      <c r="BO20" s="246"/>
      <c r="BP20" s="317" t="s">
        <v>280</v>
      </c>
      <c r="BQ20" s="316"/>
      <c r="BR20" s="246"/>
      <c r="BS20" s="317" t="s">
        <v>281</v>
      </c>
      <c r="BT20" s="62"/>
      <c r="BU20" s="67"/>
    </row>
    <row r="21" spans="2:73" ht="15" customHeight="1">
      <c r="B21" s="52"/>
      <c r="C21" s="409"/>
      <c r="D21" s="290"/>
      <c r="E21" s="291"/>
      <c r="F21" s="291"/>
      <c r="G21" s="292"/>
      <c r="H21" s="276"/>
      <c r="I21" s="277"/>
      <c r="J21" s="277"/>
      <c r="K21" s="277"/>
      <c r="L21" s="303"/>
      <c r="M21" s="278"/>
      <c r="N21" s="279"/>
      <c r="O21" s="279"/>
      <c r="P21" s="279"/>
      <c r="Q21" s="279"/>
      <c r="R21" s="281"/>
      <c r="S21" s="285" t="s">
        <v>229</v>
      </c>
      <c r="T21" s="283"/>
      <c r="U21" s="284"/>
      <c r="V21" s="318" t="s">
        <v>252</v>
      </c>
      <c r="W21" s="445"/>
      <c r="X21" s="445"/>
      <c r="Y21" s="320"/>
      <c r="Z21" s="321"/>
      <c r="AA21" s="321"/>
      <c r="AB21" s="322" t="s">
        <v>252</v>
      </c>
      <c r="AC21" s="343"/>
      <c r="AD21" s="344"/>
      <c r="AE21" s="324"/>
      <c r="AF21" s="325" t="s">
        <v>252</v>
      </c>
      <c r="AG21" s="294" t="s">
        <v>441</v>
      </c>
      <c r="AH21" s="295"/>
      <c r="AI21" s="296"/>
      <c r="AJ21" s="323"/>
      <c r="AK21" s="324"/>
      <c r="AL21" s="436" t="str">
        <f>TEXT(AB19+AL20,"#,###")</f>
        <v>107,612</v>
      </c>
      <c r="AM21" s="323"/>
      <c r="AN21" s="324"/>
      <c r="AO21" s="436" t="str">
        <f>TEXT(AO20+AL21,"#,###")</f>
        <v>107,951</v>
      </c>
      <c r="AP21" s="323"/>
      <c r="AQ21" s="324"/>
      <c r="AR21" s="436" t="str">
        <f>TEXT(AR19+AO21,"#,###")</f>
        <v>110,498</v>
      </c>
      <c r="AS21" s="323"/>
      <c r="AT21" s="324"/>
      <c r="AU21" s="436" t="str">
        <f>TEXT(AU19+AR21,"#,###")</f>
        <v>113,323</v>
      </c>
      <c r="AV21" s="323"/>
      <c r="AW21" s="324"/>
      <c r="AX21" s="436" t="str">
        <f>TEXT(AX19+AU21,"#,###")</f>
        <v>116,163</v>
      </c>
      <c r="AY21" s="323"/>
      <c r="AZ21" s="324"/>
      <c r="BA21" s="436" t="str">
        <f>TEXT(BA19+AX21,"#,###")</f>
        <v>119,124</v>
      </c>
      <c r="BB21" s="323"/>
      <c r="BC21" s="324"/>
      <c r="BD21" s="436" t="str">
        <f>TEXT(BD19+BA21,"#,###")</f>
        <v>121,995</v>
      </c>
      <c r="BE21" s="323"/>
      <c r="BF21" s="324"/>
      <c r="BG21" s="436" t="str">
        <f>TEXT(BG19+BD21,"#,###")</f>
        <v>125,716</v>
      </c>
      <c r="BH21" s="323"/>
      <c r="BI21" s="324"/>
      <c r="BJ21" s="436" t="str">
        <f>TEXT(BJ19+BG21,"#,###")</f>
        <v>126,632</v>
      </c>
      <c r="BK21" s="323"/>
      <c r="BL21" s="324"/>
      <c r="BM21" s="436" t="str">
        <f>TEXT(BM19+BJ21,"#,###")</f>
        <v>129,298</v>
      </c>
      <c r="BN21" s="323"/>
      <c r="BO21" s="324"/>
      <c r="BP21" s="436" t="str">
        <f>TEXT(BP19+BM21,"#,###")</f>
        <v>133,480</v>
      </c>
      <c r="BQ21" s="323"/>
      <c r="BR21" s="324"/>
      <c r="BS21" s="436" t="str">
        <f>TEXT(BS19+BP21,"#,###")</f>
        <v>138,227</v>
      </c>
      <c r="BT21" s="62"/>
      <c r="BU21" s="67"/>
    </row>
    <row r="22" spans="2:73" ht="15" customHeight="1">
      <c r="B22" s="52"/>
      <c r="C22" s="410"/>
      <c r="D22" s="286"/>
      <c r="E22" s="287"/>
      <c r="F22" s="287"/>
      <c r="G22" s="288"/>
      <c r="H22" s="56" t="s">
        <v>251</v>
      </c>
      <c r="I22" s="27"/>
      <c r="J22" s="27"/>
      <c r="K22" s="27"/>
      <c r="L22" s="302"/>
      <c r="M22" s="274">
        <v>3</v>
      </c>
      <c r="N22" s="27" t="s">
        <v>256</v>
      </c>
      <c r="O22" s="275"/>
      <c r="P22" s="275"/>
      <c r="Q22" s="275"/>
      <c r="R22" s="302"/>
      <c r="S22" s="345" t="s">
        <v>227</v>
      </c>
      <c r="T22" s="346"/>
      <c r="U22" s="347"/>
      <c r="V22" s="313" t="s">
        <v>448</v>
      </c>
      <c r="W22" s="444"/>
      <c r="X22" s="315"/>
      <c r="Y22" s="314"/>
      <c r="Z22" s="249"/>
      <c r="AA22" s="249"/>
      <c r="AB22" s="315" t="s">
        <v>330</v>
      </c>
      <c r="AC22" s="342"/>
      <c r="AD22" s="258"/>
      <c r="AE22" s="246"/>
      <c r="AF22" s="317" t="s">
        <v>330</v>
      </c>
      <c r="AG22" s="305" t="s">
        <v>235</v>
      </c>
      <c r="AH22" s="257"/>
      <c r="AI22" s="306"/>
      <c r="AJ22" s="316"/>
      <c r="AK22" s="246"/>
      <c r="AL22" s="317" t="s">
        <v>320</v>
      </c>
      <c r="AM22" s="316"/>
      <c r="AN22" s="246"/>
      <c r="AO22" s="317" t="s">
        <v>321</v>
      </c>
      <c r="AP22" s="316"/>
      <c r="AQ22" s="246"/>
      <c r="AR22" s="317" t="s">
        <v>322</v>
      </c>
      <c r="AS22" s="316"/>
      <c r="AT22" s="246"/>
      <c r="AU22" s="317" t="s">
        <v>264</v>
      </c>
      <c r="AV22" s="316"/>
      <c r="AW22" s="246"/>
      <c r="AX22" s="317" t="s">
        <v>265</v>
      </c>
      <c r="AY22" s="316"/>
      <c r="AZ22" s="246"/>
      <c r="BA22" s="317" t="s">
        <v>266</v>
      </c>
      <c r="BB22" s="316"/>
      <c r="BC22" s="246"/>
      <c r="BD22" s="317" t="s">
        <v>267</v>
      </c>
      <c r="BE22" s="316"/>
      <c r="BF22" s="246"/>
      <c r="BG22" s="317" t="s">
        <v>268</v>
      </c>
      <c r="BH22" s="316"/>
      <c r="BI22" s="246"/>
      <c r="BJ22" s="317" t="s">
        <v>269</v>
      </c>
      <c r="BK22" s="316"/>
      <c r="BL22" s="246"/>
      <c r="BM22" s="317" t="s">
        <v>270</v>
      </c>
      <c r="BN22" s="316"/>
      <c r="BO22" s="246"/>
      <c r="BP22" s="317" t="s">
        <v>271</v>
      </c>
      <c r="BQ22" s="316"/>
      <c r="BR22" s="246"/>
      <c r="BS22" s="317" t="s">
        <v>272</v>
      </c>
      <c r="BT22" s="62"/>
      <c r="BU22" s="67"/>
    </row>
    <row r="23" spans="2:73" ht="15" customHeight="1">
      <c r="B23" s="52"/>
      <c r="C23" s="408"/>
      <c r="D23" s="289" t="s">
        <v>347</v>
      </c>
      <c r="E23" s="222"/>
      <c r="F23" s="222"/>
      <c r="G23" s="223"/>
      <c r="H23" s="56" t="s">
        <v>249</v>
      </c>
      <c r="I23" s="27"/>
      <c r="J23" s="27"/>
      <c r="K23" s="27"/>
      <c r="L23" s="302"/>
      <c r="M23" s="274" t="s">
        <v>257</v>
      </c>
      <c r="N23" s="275"/>
      <c r="O23" s="275"/>
      <c r="P23" s="275"/>
      <c r="Q23" s="275"/>
      <c r="R23" s="280"/>
      <c r="S23" s="285" t="s">
        <v>228</v>
      </c>
      <c r="T23" s="283"/>
      <c r="U23" s="284"/>
      <c r="V23" s="439" t="s">
        <v>446</v>
      </c>
      <c r="W23" s="444"/>
      <c r="X23" s="444"/>
      <c r="Y23" s="314"/>
      <c r="Z23" s="249"/>
      <c r="AA23" s="249"/>
      <c r="AB23" s="315" t="s">
        <v>323</v>
      </c>
      <c r="AC23" s="342"/>
      <c r="AD23" s="258"/>
      <c r="AE23" s="246"/>
      <c r="AF23" s="317" t="s">
        <v>323</v>
      </c>
      <c r="AG23" s="305" t="s">
        <v>236</v>
      </c>
      <c r="AH23" s="257"/>
      <c r="AI23" s="306"/>
      <c r="AJ23" s="316"/>
      <c r="AK23" s="246"/>
      <c r="AL23" s="317" t="s">
        <v>320</v>
      </c>
      <c r="AM23" s="316"/>
      <c r="AN23" s="246"/>
      <c r="AO23" s="317" t="s">
        <v>324</v>
      </c>
      <c r="AP23" s="316"/>
      <c r="AQ23" s="246"/>
      <c r="AR23" s="317" t="s">
        <v>325</v>
      </c>
      <c r="AS23" s="316"/>
      <c r="AT23" s="246"/>
      <c r="AU23" s="317" t="s">
        <v>273</v>
      </c>
      <c r="AV23" s="316"/>
      <c r="AW23" s="246"/>
      <c r="AX23" s="317" t="s">
        <v>274</v>
      </c>
      <c r="AY23" s="316"/>
      <c r="AZ23" s="246"/>
      <c r="BA23" s="317" t="s">
        <v>275</v>
      </c>
      <c r="BB23" s="316"/>
      <c r="BC23" s="246"/>
      <c r="BD23" s="317" t="s">
        <v>276</v>
      </c>
      <c r="BE23" s="316"/>
      <c r="BF23" s="246"/>
      <c r="BG23" s="317" t="s">
        <v>277</v>
      </c>
      <c r="BH23" s="316"/>
      <c r="BI23" s="246"/>
      <c r="BJ23" s="317" t="s">
        <v>278</v>
      </c>
      <c r="BK23" s="316"/>
      <c r="BL23" s="246"/>
      <c r="BM23" s="317" t="s">
        <v>279</v>
      </c>
      <c r="BN23" s="316"/>
      <c r="BO23" s="246"/>
      <c r="BP23" s="317" t="s">
        <v>280</v>
      </c>
      <c r="BQ23" s="316"/>
      <c r="BR23" s="246"/>
      <c r="BS23" s="317" t="s">
        <v>281</v>
      </c>
      <c r="BT23" s="62"/>
      <c r="BU23" s="67"/>
    </row>
    <row r="24" spans="2:73" ht="15" customHeight="1">
      <c r="B24" s="52"/>
      <c r="C24" s="409"/>
      <c r="D24" s="290"/>
      <c r="E24" s="291"/>
      <c r="F24" s="291"/>
      <c r="G24" s="292"/>
      <c r="H24" s="276"/>
      <c r="I24" s="277"/>
      <c r="J24" s="277"/>
      <c r="K24" s="277"/>
      <c r="L24" s="303"/>
      <c r="M24" s="278"/>
      <c r="N24" s="279"/>
      <c r="O24" s="279"/>
      <c r="P24" s="279"/>
      <c r="Q24" s="279"/>
      <c r="R24" s="281"/>
      <c r="S24" s="285" t="s">
        <v>229</v>
      </c>
      <c r="T24" s="283"/>
      <c r="U24" s="284"/>
      <c r="V24" s="440" t="s">
        <v>447</v>
      </c>
      <c r="W24" s="445"/>
      <c r="X24" s="445"/>
      <c r="Y24" s="320"/>
      <c r="Z24" s="321"/>
      <c r="AA24" s="321"/>
      <c r="AB24" s="322" t="s">
        <v>337</v>
      </c>
      <c r="AC24" s="343"/>
      <c r="AD24" s="344"/>
      <c r="AE24" s="324"/>
      <c r="AF24" s="325" t="s">
        <v>337</v>
      </c>
      <c r="AG24" s="294" t="s">
        <v>441</v>
      </c>
      <c r="AH24" s="295"/>
      <c r="AI24" s="296"/>
      <c r="AJ24" s="323"/>
      <c r="AK24" s="324"/>
      <c r="AL24" s="436" t="str">
        <f>TEXT(AB22+AL23,"#,###")</f>
        <v>107,612</v>
      </c>
      <c r="AM24" s="323"/>
      <c r="AN24" s="324"/>
      <c r="AO24" s="436" t="str">
        <f>TEXT(AO23+AL24,"#,###")</f>
        <v>107,951</v>
      </c>
      <c r="AP24" s="348"/>
      <c r="AQ24" s="349"/>
      <c r="AR24" s="437" t="str">
        <f>TEXT(AR22+AO24,"#,###")</f>
        <v>110,498</v>
      </c>
      <c r="AS24" s="323"/>
      <c r="AT24" s="324"/>
      <c r="AU24" s="436" t="str">
        <f>TEXT(AU22+AR24,"#,###")</f>
        <v>113,323</v>
      </c>
      <c r="AV24" s="323"/>
      <c r="AW24" s="324"/>
      <c r="AX24" s="436" t="str">
        <f>TEXT(AX22+AU24,"#,###")</f>
        <v>116,163</v>
      </c>
      <c r="AY24" s="323"/>
      <c r="AZ24" s="324"/>
      <c r="BA24" s="436" t="str">
        <f>TEXT(BA22+AX24,"#,###")</f>
        <v>119,124</v>
      </c>
      <c r="BB24" s="323"/>
      <c r="BC24" s="324"/>
      <c r="BD24" s="436" t="str">
        <f>TEXT(BD22+BA24,"#,###")</f>
        <v>121,995</v>
      </c>
      <c r="BE24" s="323"/>
      <c r="BF24" s="324"/>
      <c r="BG24" s="436" t="str">
        <f>TEXT(BG22+BD24,"#,###")</f>
        <v>125,716</v>
      </c>
      <c r="BH24" s="323"/>
      <c r="BI24" s="324"/>
      <c r="BJ24" s="436" t="str">
        <f>TEXT(BJ22+BG24,"#,###")</f>
        <v>126,632</v>
      </c>
      <c r="BK24" s="323"/>
      <c r="BL24" s="324"/>
      <c r="BM24" s="436" t="str">
        <f>TEXT(BM22+BJ24,"#,###")</f>
        <v>129,298</v>
      </c>
      <c r="BN24" s="351"/>
      <c r="BO24" s="352"/>
      <c r="BP24" s="438" t="str">
        <f>TEXT(BP22+BM24,"#,###")</f>
        <v>133,480</v>
      </c>
      <c r="BQ24" s="323"/>
      <c r="BR24" s="324"/>
      <c r="BS24" s="436" t="str">
        <f>TEXT(BS22,"#,###")</f>
        <v>4,747</v>
      </c>
      <c r="BT24" s="62"/>
      <c r="BU24" s="67"/>
    </row>
    <row r="25" spans="2:73" ht="15" customHeight="1">
      <c r="B25" s="52"/>
      <c r="C25" s="410"/>
      <c r="D25" s="286"/>
      <c r="E25" s="287"/>
      <c r="F25" s="287"/>
      <c r="G25" s="288"/>
      <c r="H25" s="56" t="s">
        <v>251</v>
      </c>
      <c r="I25" s="27"/>
      <c r="J25" s="27"/>
      <c r="K25" s="27"/>
      <c r="L25" s="302"/>
      <c r="M25" s="274">
        <v>4</v>
      </c>
      <c r="N25" s="27" t="s">
        <v>258</v>
      </c>
      <c r="O25" s="275"/>
      <c r="P25" s="275"/>
      <c r="Q25" s="275"/>
      <c r="R25" s="302"/>
      <c r="S25" s="345" t="s">
        <v>227</v>
      </c>
      <c r="T25" s="346"/>
      <c r="U25" s="347"/>
      <c r="V25" s="313" t="s">
        <v>448</v>
      </c>
      <c r="W25" s="444"/>
      <c r="X25" s="315"/>
      <c r="Y25" s="314"/>
      <c r="Z25" s="249"/>
      <c r="AA25" s="249"/>
      <c r="AB25" s="315" t="s">
        <v>330</v>
      </c>
      <c r="AC25" s="342"/>
      <c r="AD25" s="258"/>
      <c r="AE25" s="246"/>
      <c r="AF25" s="317" t="s">
        <v>330</v>
      </c>
      <c r="AG25" s="305" t="s">
        <v>235</v>
      </c>
      <c r="AH25" s="257"/>
      <c r="AI25" s="306"/>
      <c r="AJ25" s="316"/>
      <c r="AK25" s="246"/>
      <c r="AL25" s="317" t="s">
        <v>320</v>
      </c>
      <c r="AM25" s="316"/>
      <c r="AN25" s="246"/>
      <c r="AO25" s="317" t="s">
        <v>321</v>
      </c>
      <c r="AP25" s="316"/>
      <c r="AQ25" s="246"/>
      <c r="AR25" s="317" t="s">
        <v>322</v>
      </c>
      <c r="AS25" s="316"/>
      <c r="AT25" s="246"/>
      <c r="AU25" s="317" t="s">
        <v>264</v>
      </c>
      <c r="AV25" s="316"/>
      <c r="AW25" s="246"/>
      <c r="AX25" s="317" t="s">
        <v>265</v>
      </c>
      <c r="AY25" s="316"/>
      <c r="AZ25" s="246"/>
      <c r="BA25" s="317" t="s">
        <v>266</v>
      </c>
      <c r="BB25" s="316"/>
      <c r="BC25" s="246"/>
      <c r="BD25" s="317" t="s">
        <v>267</v>
      </c>
      <c r="BE25" s="316"/>
      <c r="BF25" s="246"/>
      <c r="BG25" s="317" t="s">
        <v>268</v>
      </c>
      <c r="BH25" s="316"/>
      <c r="BI25" s="246"/>
      <c r="BJ25" s="317" t="s">
        <v>269</v>
      </c>
      <c r="BK25" s="316"/>
      <c r="BL25" s="246"/>
      <c r="BM25" s="317" t="s">
        <v>270</v>
      </c>
      <c r="BN25" s="316"/>
      <c r="BO25" s="246"/>
      <c r="BP25" s="317" t="s">
        <v>271</v>
      </c>
      <c r="BQ25" s="316"/>
      <c r="BR25" s="246"/>
      <c r="BS25" s="317" t="s">
        <v>272</v>
      </c>
      <c r="BT25" s="62"/>
      <c r="BU25" s="67"/>
    </row>
    <row r="26" spans="2:73" ht="15" customHeight="1">
      <c r="B26" s="52"/>
      <c r="C26" s="408"/>
      <c r="D26" s="289" t="s">
        <v>348</v>
      </c>
      <c r="E26" s="222"/>
      <c r="F26" s="222"/>
      <c r="G26" s="223"/>
      <c r="H26" s="56" t="s">
        <v>249</v>
      </c>
      <c r="I26" s="27"/>
      <c r="J26" s="27"/>
      <c r="K26" s="27"/>
      <c r="L26" s="302"/>
      <c r="M26" s="274" t="s">
        <v>259</v>
      </c>
      <c r="N26" s="275"/>
      <c r="O26" s="275"/>
      <c r="P26" s="275"/>
      <c r="Q26" s="275"/>
      <c r="R26" s="280"/>
      <c r="S26" s="285" t="s">
        <v>228</v>
      </c>
      <c r="T26" s="283"/>
      <c r="U26" s="284"/>
      <c r="V26" s="313" t="s">
        <v>252</v>
      </c>
      <c r="W26" s="444"/>
      <c r="X26" s="444"/>
      <c r="Y26" s="314"/>
      <c r="Z26" s="249"/>
      <c r="AA26" s="249"/>
      <c r="AB26" s="315" t="s">
        <v>331</v>
      </c>
      <c r="AC26" s="342"/>
      <c r="AD26" s="258"/>
      <c r="AE26" s="246"/>
      <c r="AF26" s="317" t="s">
        <v>331</v>
      </c>
      <c r="AG26" s="305" t="s">
        <v>236</v>
      </c>
      <c r="AH26" s="257"/>
      <c r="AI26" s="306"/>
      <c r="AJ26" s="316"/>
      <c r="AK26" s="246"/>
      <c r="AL26" s="317" t="s">
        <v>320</v>
      </c>
      <c r="AM26" s="316"/>
      <c r="AN26" s="246"/>
      <c r="AO26" s="317" t="s">
        <v>324</v>
      </c>
      <c r="AP26" s="316"/>
      <c r="AQ26" s="246"/>
      <c r="AR26" s="317" t="s">
        <v>325</v>
      </c>
      <c r="AS26" s="316"/>
      <c r="AT26" s="246"/>
      <c r="AU26" s="317" t="s">
        <v>273</v>
      </c>
      <c r="AV26" s="316"/>
      <c r="AW26" s="246"/>
      <c r="AX26" s="317" t="s">
        <v>274</v>
      </c>
      <c r="AY26" s="316"/>
      <c r="AZ26" s="246"/>
      <c r="BA26" s="317" t="s">
        <v>275</v>
      </c>
      <c r="BB26" s="316"/>
      <c r="BC26" s="246"/>
      <c r="BD26" s="317" t="s">
        <v>276</v>
      </c>
      <c r="BE26" s="316"/>
      <c r="BF26" s="246"/>
      <c r="BG26" s="317" t="s">
        <v>277</v>
      </c>
      <c r="BH26" s="316"/>
      <c r="BI26" s="246"/>
      <c r="BJ26" s="317" t="s">
        <v>278</v>
      </c>
      <c r="BK26" s="316"/>
      <c r="BL26" s="246"/>
      <c r="BM26" s="317" t="s">
        <v>279</v>
      </c>
      <c r="BN26" s="316"/>
      <c r="BO26" s="246"/>
      <c r="BP26" s="317" t="s">
        <v>280</v>
      </c>
      <c r="BQ26" s="316"/>
      <c r="BR26" s="246"/>
      <c r="BS26" s="317" t="s">
        <v>281</v>
      </c>
      <c r="BT26" s="62"/>
      <c r="BU26" s="67"/>
    </row>
    <row r="27" spans="2:73" ht="15" customHeight="1">
      <c r="B27" s="52"/>
      <c r="C27" s="409"/>
      <c r="D27" s="304"/>
      <c r="E27" s="222"/>
      <c r="F27" s="222"/>
      <c r="G27" s="223"/>
      <c r="H27" s="276"/>
      <c r="I27" s="277"/>
      <c r="J27" s="277"/>
      <c r="K27" s="277"/>
      <c r="L27" s="303"/>
      <c r="M27" s="278"/>
      <c r="N27" s="279"/>
      <c r="O27" s="279"/>
      <c r="P27" s="279"/>
      <c r="Q27" s="279"/>
      <c r="R27" s="281"/>
      <c r="S27" s="285" t="s">
        <v>229</v>
      </c>
      <c r="T27" s="283"/>
      <c r="U27" s="284"/>
      <c r="V27" s="318" t="s">
        <v>252</v>
      </c>
      <c r="W27" s="445"/>
      <c r="X27" s="445"/>
      <c r="Y27" s="320"/>
      <c r="Z27" s="321"/>
      <c r="AA27" s="321"/>
      <c r="AB27" s="322" t="s">
        <v>332</v>
      </c>
      <c r="AC27" s="343"/>
      <c r="AD27" s="344"/>
      <c r="AE27" s="324"/>
      <c r="AF27" s="325" t="s">
        <v>332</v>
      </c>
      <c r="AG27" s="294" t="s">
        <v>441</v>
      </c>
      <c r="AH27" s="295"/>
      <c r="AI27" s="296"/>
      <c r="AJ27" s="323"/>
      <c r="AK27" s="324"/>
      <c r="AL27" s="436" t="str">
        <f>TEXT(AB25+AL26,"#,###")</f>
        <v>107,612</v>
      </c>
      <c r="AM27" s="323"/>
      <c r="AN27" s="324"/>
      <c r="AO27" s="436" t="str">
        <f>TEXT(AO26+AL27,"#,###")</f>
        <v>107,951</v>
      </c>
      <c r="AP27" s="323"/>
      <c r="AQ27" s="324"/>
      <c r="AR27" s="436" t="str">
        <f>TEXT(AR25+AO27,"#,###")</f>
        <v>110,498</v>
      </c>
      <c r="AS27" s="323"/>
      <c r="AT27" s="324"/>
      <c r="AU27" s="436" t="str">
        <f>TEXT(AU25+AR27,"#,###")</f>
        <v>113,323</v>
      </c>
      <c r="AV27" s="323"/>
      <c r="AW27" s="324"/>
      <c r="AX27" s="436" t="str">
        <f>TEXT(AX25+AU27,"#,###")</f>
        <v>116,163</v>
      </c>
      <c r="AY27" s="323"/>
      <c r="AZ27" s="324"/>
      <c r="BA27" s="436" t="str">
        <f>TEXT(BA25+AX27,"#,###")</f>
        <v>119,124</v>
      </c>
      <c r="BB27" s="323"/>
      <c r="BC27" s="324"/>
      <c r="BD27" s="436" t="str">
        <f>TEXT(BD25+BA27,"#,###")</f>
        <v>121,995</v>
      </c>
      <c r="BE27" s="323"/>
      <c r="BF27" s="324"/>
      <c r="BG27" s="436" t="str">
        <f>TEXT(BG25+BD27,"#,###")</f>
        <v>125,716</v>
      </c>
      <c r="BH27" s="323"/>
      <c r="BI27" s="324"/>
      <c r="BJ27" s="436" t="str">
        <f>TEXT(BJ25+BG27,"#,###")</f>
        <v>126,632</v>
      </c>
      <c r="BK27" s="323"/>
      <c r="BL27" s="324"/>
      <c r="BM27" s="436" t="str">
        <f>TEXT(BM25+BJ27,"#,###")</f>
        <v>129,298</v>
      </c>
      <c r="BN27" s="323"/>
      <c r="BO27" s="324"/>
      <c r="BP27" s="436" t="str">
        <f>TEXT(BP25+BM27,"#,###")</f>
        <v>133,480</v>
      </c>
      <c r="BQ27" s="323"/>
      <c r="BR27" s="324"/>
      <c r="BS27" s="436" t="str">
        <f>TEXT(BS25+BP27,"#,###")</f>
        <v>138,227</v>
      </c>
      <c r="BT27" s="62"/>
      <c r="BU27" s="67"/>
    </row>
    <row r="28" spans="2:73" ht="15" customHeight="1">
      <c r="B28" s="52"/>
      <c r="C28" s="410"/>
      <c r="D28" s="286"/>
      <c r="E28" s="287"/>
      <c r="F28" s="287"/>
      <c r="G28" s="288"/>
      <c r="H28" s="56" t="s">
        <v>251</v>
      </c>
      <c r="I28" s="27"/>
      <c r="J28" s="27"/>
      <c r="K28" s="27"/>
      <c r="L28" s="302"/>
      <c r="M28" s="274">
        <v>5</v>
      </c>
      <c r="N28" s="27" t="s">
        <v>260</v>
      </c>
      <c r="O28" s="275"/>
      <c r="P28" s="275"/>
      <c r="Q28" s="275"/>
      <c r="R28" s="302"/>
      <c r="S28" s="345" t="s">
        <v>227</v>
      </c>
      <c r="T28" s="346"/>
      <c r="U28" s="347"/>
      <c r="V28" s="313" t="s">
        <v>318</v>
      </c>
      <c r="W28" s="444"/>
      <c r="X28" s="315"/>
      <c r="Y28" s="314"/>
      <c r="Z28" s="249"/>
      <c r="AA28" s="249"/>
      <c r="AB28" s="315" t="s">
        <v>330</v>
      </c>
      <c r="AC28" s="342"/>
      <c r="AD28" s="258"/>
      <c r="AE28" s="246"/>
      <c r="AF28" s="317" t="s">
        <v>330</v>
      </c>
      <c r="AG28" s="305" t="s">
        <v>235</v>
      </c>
      <c r="AH28" s="257"/>
      <c r="AI28" s="306"/>
      <c r="AJ28" s="316"/>
      <c r="AK28" s="246"/>
      <c r="AL28" s="317" t="s">
        <v>338</v>
      </c>
      <c r="AM28" s="316"/>
      <c r="AN28" s="246"/>
      <c r="AO28" s="317" t="s">
        <v>339</v>
      </c>
      <c r="AP28" s="316"/>
      <c r="AQ28" s="246"/>
      <c r="AR28" s="317" t="s">
        <v>340</v>
      </c>
      <c r="AS28" s="316"/>
      <c r="AT28" s="246"/>
      <c r="AU28" s="317" t="s">
        <v>301</v>
      </c>
      <c r="AV28" s="316"/>
      <c r="AW28" s="246"/>
      <c r="AX28" s="317" t="s">
        <v>302</v>
      </c>
      <c r="AY28" s="316"/>
      <c r="AZ28" s="246"/>
      <c r="BA28" s="317" t="s">
        <v>303</v>
      </c>
      <c r="BB28" s="316"/>
      <c r="BC28" s="246"/>
      <c r="BD28" s="317" t="s">
        <v>304</v>
      </c>
      <c r="BE28" s="316"/>
      <c r="BF28" s="246"/>
      <c r="BG28" s="317" t="s">
        <v>305</v>
      </c>
      <c r="BH28" s="316"/>
      <c r="BI28" s="246"/>
      <c r="BJ28" s="317" t="s">
        <v>306</v>
      </c>
      <c r="BK28" s="316"/>
      <c r="BL28" s="246"/>
      <c r="BM28" s="317" t="s">
        <v>307</v>
      </c>
      <c r="BN28" s="316"/>
      <c r="BO28" s="246"/>
      <c r="BP28" s="317" t="s">
        <v>308</v>
      </c>
      <c r="BQ28" s="316"/>
      <c r="BR28" s="246"/>
      <c r="BS28" s="317" t="s">
        <v>309</v>
      </c>
      <c r="BT28" s="62"/>
      <c r="BU28" s="67"/>
    </row>
    <row r="29" spans="2:73" ht="15" customHeight="1">
      <c r="B29" s="52"/>
      <c r="C29" s="408"/>
      <c r="D29" s="289" t="s">
        <v>349</v>
      </c>
      <c r="E29" s="222"/>
      <c r="F29" s="222"/>
      <c r="G29" s="223"/>
      <c r="H29" s="56" t="s">
        <v>249</v>
      </c>
      <c r="I29" s="27"/>
      <c r="J29" s="27"/>
      <c r="K29" s="27"/>
      <c r="L29" s="302"/>
      <c r="M29" s="274" t="s">
        <v>261</v>
      </c>
      <c r="N29" s="275"/>
      <c r="O29" s="275"/>
      <c r="P29" s="275"/>
      <c r="Q29" s="275"/>
      <c r="R29" s="280"/>
      <c r="S29" s="285" t="s">
        <v>228</v>
      </c>
      <c r="T29" s="283"/>
      <c r="U29" s="284"/>
      <c r="V29" s="439" t="s">
        <v>446</v>
      </c>
      <c r="W29" s="444"/>
      <c r="X29" s="444"/>
      <c r="Y29" s="314"/>
      <c r="Z29" s="249"/>
      <c r="AA29" s="249"/>
      <c r="AB29" s="315" t="s">
        <v>323</v>
      </c>
      <c r="AC29" s="342"/>
      <c r="AD29" s="258"/>
      <c r="AE29" s="246"/>
      <c r="AF29" s="317" t="s">
        <v>323</v>
      </c>
      <c r="AG29" s="305" t="s">
        <v>236</v>
      </c>
      <c r="AH29" s="257"/>
      <c r="AI29" s="306"/>
      <c r="AJ29" s="316"/>
      <c r="AK29" s="246"/>
      <c r="AL29" s="317" t="s">
        <v>320</v>
      </c>
      <c r="AM29" s="316"/>
      <c r="AN29" s="246"/>
      <c r="AO29" s="317" t="s">
        <v>324</v>
      </c>
      <c r="AP29" s="316"/>
      <c r="AQ29" s="246"/>
      <c r="AR29" s="317" t="s">
        <v>325</v>
      </c>
      <c r="AS29" s="316"/>
      <c r="AT29" s="246"/>
      <c r="AU29" s="317" t="s">
        <v>273</v>
      </c>
      <c r="AV29" s="316"/>
      <c r="AW29" s="246"/>
      <c r="AX29" s="317" t="s">
        <v>274</v>
      </c>
      <c r="AY29" s="316"/>
      <c r="AZ29" s="246"/>
      <c r="BA29" s="317" t="s">
        <v>275</v>
      </c>
      <c r="BB29" s="316"/>
      <c r="BC29" s="246"/>
      <c r="BD29" s="317" t="s">
        <v>276</v>
      </c>
      <c r="BE29" s="316"/>
      <c r="BF29" s="246"/>
      <c r="BG29" s="317" t="s">
        <v>277</v>
      </c>
      <c r="BH29" s="316"/>
      <c r="BI29" s="246"/>
      <c r="BJ29" s="317" t="s">
        <v>278</v>
      </c>
      <c r="BK29" s="316"/>
      <c r="BL29" s="246"/>
      <c r="BM29" s="317" t="s">
        <v>279</v>
      </c>
      <c r="BN29" s="316"/>
      <c r="BO29" s="246"/>
      <c r="BP29" s="317" t="s">
        <v>280</v>
      </c>
      <c r="BQ29" s="316"/>
      <c r="BR29" s="246"/>
      <c r="BS29" s="317" t="s">
        <v>281</v>
      </c>
      <c r="BT29" s="62"/>
      <c r="BU29" s="67"/>
    </row>
    <row r="30" spans="2:73" ht="15" customHeight="1">
      <c r="B30" s="52"/>
      <c r="C30" s="409"/>
      <c r="D30" s="290"/>
      <c r="E30" s="291"/>
      <c r="F30" s="291"/>
      <c r="G30" s="292"/>
      <c r="H30" s="276"/>
      <c r="I30" s="277"/>
      <c r="J30" s="277"/>
      <c r="K30" s="277"/>
      <c r="L30" s="303"/>
      <c r="M30" s="278"/>
      <c r="N30" s="279"/>
      <c r="O30" s="279"/>
      <c r="P30" s="279"/>
      <c r="Q30" s="279"/>
      <c r="R30" s="281"/>
      <c r="S30" s="405" t="s">
        <v>229</v>
      </c>
      <c r="T30" s="283"/>
      <c r="U30" s="284"/>
      <c r="V30" s="440" t="s">
        <v>449</v>
      </c>
      <c r="W30" s="445"/>
      <c r="X30" s="445"/>
      <c r="Y30" s="320"/>
      <c r="Z30" s="321"/>
      <c r="AA30" s="321"/>
      <c r="AB30" s="322" t="s">
        <v>337</v>
      </c>
      <c r="AC30" s="343"/>
      <c r="AD30" s="344"/>
      <c r="AE30" s="324"/>
      <c r="AF30" s="325" t="s">
        <v>337</v>
      </c>
      <c r="AG30" s="294" t="s">
        <v>441</v>
      </c>
      <c r="AH30" s="295"/>
      <c r="AI30" s="296"/>
      <c r="AJ30" s="323"/>
      <c r="AK30" s="324"/>
      <c r="AL30" s="436" t="str">
        <f>TEXT(AB28+AL29,"#,###")</f>
        <v>107,612</v>
      </c>
      <c r="AM30" s="323"/>
      <c r="AN30" s="324"/>
      <c r="AO30" s="436" t="str">
        <f>TEXT(AO29+AL30,"#,###")</f>
        <v>107,951</v>
      </c>
      <c r="AP30" s="348"/>
      <c r="AQ30" s="349"/>
      <c r="AR30" s="437" t="str">
        <f>TEXT(AR28+AO30,"#,###")</f>
        <v>112,498</v>
      </c>
      <c r="AS30" s="323"/>
      <c r="AT30" s="324"/>
      <c r="AU30" s="436" t="str">
        <f>TEXT(AU28+AR30,"#,###")</f>
        <v>117,323</v>
      </c>
      <c r="AV30" s="323"/>
      <c r="AW30" s="324"/>
      <c r="AX30" s="436" t="str">
        <f>TEXT(AX28+AU30,"#,###")</f>
        <v>122,163</v>
      </c>
      <c r="AY30" s="323"/>
      <c r="AZ30" s="324"/>
      <c r="BA30" s="436" t="str">
        <f>TEXT(BA28+AX30,"#,###")</f>
        <v>127,124</v>
      </c>
      <c r="BB30" s="351"/>
      <c r="BC30" s="352"/>
      <c r="BD30" s="438" t="str">
        <f>TEXT(BD28+BA30,"#,###")</f>
        <v>131,995</v>
      </c>
      <c r="BE30" s="323"/>
      <c r="BF30" s="324"/>
      <c r="BG30" s="436" t="str">
        <f>TEXT(BG28,"#,###")</f>
        <v>5,721</v>
      </c>
      <c r="BH30" s="323"/>
      <c r="BI30" s="324"/>
      <c r="BJ30" s="436" t="str">
        <f>TEXT(BJ28+BG30,"#,###")</f>
        <v>8,637</v>
      </c>
      <c r="BK30" s="323"/>
      <c r="BL30" s="324"/>
      <c r="BM30" s="436" t="str">
        <f>TEXT(BM28+BJ30,"#,###")</f>
        <v>13,303</v>
      </c>
      <c r="BN30" s="323"/>
      <c r="BO30" s="324"/>
      <c r="BP30" s="436" t="str">
        <f>TEXT(BP28+BM30,"#,###")</f>
        <v>19,485</v>
      </c>
      <c r="BQ30" s="323"/>
      <c r="BR30" s="324"/>
      <c r="BS30" s="436" t="str">
        <f>TEXT(BS28+BP30,"#,###")</f>
        <v>26,232</v>
      </c>
      <c r="BT30" s="62"/>
      <c r="BU30" s="67"/>
    </row>
    <row r="31" spans="2:73" ht="15" customHeight="1">
      <c r="B31" s="52"/>
      <c r="C31" s="202"/>
      <c r="D31" s="286"/>
      <c r="E31" s="287"/>
      <c r="F31" s="287"/>
      <c r="G31" s="288"/>
      <c r="H31" s="56" t="s">
        <v>251</v>
      </c>
      <c r="I31" s="27"/>
      <c r="J31" s="27"/>
      <c r="K31" s="27"/>
      <c r="L31" s="302"/>
      <c r="M31" s="422"/>
      <c r="N31" s="261"/>
      <c r="O31" s="423"/>
      <c r="P31" s="423"/>
      <c r="Q31" s="423"/>
      <c r="R31" s="424"/>
      <c r="S31" s="345" t="s">
        <v>227</v>
      </c>
      <c r="T31" s="346"/>
      <c r="U31" s="347"/>
      <c r="V31" s="313" t="s">
        <v>318</v>
      </c>
      <c r="W31" s="444"/>
      <c r="X31" s="315"/>
      <c r="Y31" s="314"/>
      <c r="Z31" s="249"/>
      <c r="AA31" s="249"/>
      <c r="AB31" s="315" t="s">
        <v>330</v>
      </c>
      <c r="AC31" s="342"/>
      <c r="AD31" s="258"/>
      <c r="AE31" s="246"/>
      <c r="AF31" s="317" t="s">
        <v>330</v>
      </c>
      <c r="AG31" s="305" t="s">
        <v>235</v>
      </c>
      <c r="AH31" s="257"/>
      <c r="AI31" s="306"/>
      <c r="AJ31" s="316"/>
      <c r="AK31" s="246"/>
      <c r="AL31" s="317" t="s">
        <v>320</v>
      </c>
      <c r="AM31" s="316"/>
      <c r="AN31" s="246"/>
      <c r="AO31" s="317" t="s">
        <v>321</v>
      </c>
      <c r="AP31" s="316"/>
      <c r="AQ31" s="246"/>
      <c r="AR31" s="317" t="s">
        <v>322</v>
      </c>
      <c r="AS31" s="316"/>
      <c r="AT31" s="246"/>
      <c r="AU31" s="317" t="s">
        <v>264</v>
      </c>
      <c r="AV31" s="316"/>
      <c r="AW31" s="246"/>
      <c r="AX31" s="317" t="s">
        <v>265</v>
      </c>
      <c r="AY31" s="316"/>
      <c r="AZ31" s="246"/>
      <c r="BA31" s="317" t="s">
        <v>266</v>
      </c>
      <c r="BB31" s="316"/>
      <c r="BC31" s="246"/>
      <c r="BD31" s="317" t="s">
        <v>267</v>
      </c>
      <c r="BE31" s="316"/>
      <c r="BF31" s="246"/>
      <c r="BG31" s="317" t="s">
        <v>268</v>
      </c>
      <c r="BH31" s="316"/>
      <c r="BI31" s="246"/>
      <c r="BJ31" s="317" t="s">
        <v>269</v>
      </c>
      <c r="BK31" s="316"/>
      <c r="BL31" s="246"/>
      <c r="BM31" s="317" t="s">
        <v>270</v>
      </c>
      <c r="BN31" s="316"/>
      <c r="BO31" s="246"/>
      <c r="BP31" s="317" t="s">
        <v>271</v>
      </c>
      <c r="BQ31" s="316"/>
      <c r="BR31" s="246"/>
      <c r="BS31" s="317" t="s">
        <v>272</v>
      </c>
      <c r="BT31" s="62"/>
      <c r="BU31" s="67"/>
    </row>
    <row r="32" spans="2:73" ht="15" customHeight="1">
      <c r="B32" s="52"/>
      <c r="C32" s="189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65"/>
      <c r="BU32" s="67"/>
    </row>
    <row r="33" spans="2:73" ht="15" customHeight="1">
      <c r="B33" s="52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Y33" s="17"/>
      <c r="AZ33" s="20"/>
      <c r="BA33" s="259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67"/>
    </row>
    <row r="34" spans="2:73" ht="15" customHeight="1">
      <c r="B34" s="52"/>
      <c r="C34" s="106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100"/>
      <c r="AB34" s="35"/>
      <c r="AC34" s="35"/>
      <c r="AD34" s="35"/>
      <c r="AE34" s="35"/>
      <c r="AF34" s="102"/>
      <c r="AG34" s="102"/>
      <c r="AH34" s="102"/>
      <c r="AI34" s="102"/>
      <c r="AJ34" s="102"/>
      <c r="AK34" s="102"/>
      <c r="AL34" s="102"/>
      <c r="AM34" s="27"/>
      <c r="AN34" s="27"/>
      <c r="AO34" s="27"/>
      <c r="AP34" s="93"/>
      <c r="AQ34" s="27"/>
      <c r="AR34" s="27"/>
      <c r="AS34" s="27"/>
      <c r="AT34" s="94"/>
      <c r="AU34" s="102"/>
      <c r="AV34" s="102"/>
      <c r="AW34" s="102"/>
      <c r="AX34" s="27"/>
      <c r="AY34" s="27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67"/>
    </row>
    <row r="35" spans="2:73" ht="15" customHeight="1" thickBot="1">
      <c r="B35" s="137"/>
      <c r="C35" s="138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40"/>
      <c r="AB35" s="139"/>
      <c r="AC35" s="139"/>
      <c r="AD35" s="139"/>
      <c r="AE35" s="139"/>
      <c r="AF35" s="141"/>
      <c r="AG35" s="141"/>
      <c r="AH35" s="141"/>
      <c r="AI35" s="141"/>
      <c r="AJ35" s="141"/>
      <c r="AK35" s="141"/>
      <c r="AL35" s="141"/>
      <c r="AM35" s="30"/>
      <c r="AN35" s="30"/>
      <c r="AO35" s="30"/>
      <c r="AP35" s="142"/>
      <c r="AQ35" s="30"/>
      <c r="AR35" s="30"/>
      <c r="AS35" s="30"/>
      <c r="AT35" s="143"/>
      <c r="AU35" s="141"/>
      <c r="AV35" s="141"/>
      <c r="AW35" s="141"/>
      <c r="AX35" s="30"/>
      <c r="AY35" s="30"/>
      <c r="AZ35" s="435"/>
      <c r="BA35" s="435"/>
      <c r="BB35" s="435"/>
      <c r="BC35" s="435"/>
      <c r="BD35" s="435"/>
      <c r="BE35" s="435"/>
      <c r="BF35" s="435"/>
      <c r="BG35" s="435"/>
      <c r="BH35" s="435"/>
      <c r="BI35" s="435"/>
      <c r="BJ35" s="435"/>
      <c r="BK35" s="435"/>
      <c r="BL35" s="435"/>
      <c r="BM35" s="435"/>
      <c r="BN35" s="435"/>
      <c r="BO35" s="435"/>
      <c r="BP35" s="435"/>
      <c r="BQ35" s="435"/>
      <c r="BR35" s="435"/>
      <c r="BS35" s="435"/>
      <c r="BT35" s="435"/>
      <c r="BU35" s="33"/>
    </row>
    <row r="36" spans="2:73" ht="7.5" customHeight="1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0"/>
      <c r="AG36" s="50"/>
      <c r="AH36" s="50"/>
      <c r="AI36" s="50"/>
      <c r="AJ36" s="50"/>
      <c r="AK36" s="50"/>
      <c r="AL36" s="50"/>
      <c r="AM36" s="50"/>
      <c r="AN36" s="51"/>
      <c r="AO36" s="51"/>
      <c r="AP36" s="50"/>
      <c r="AQ36" s="50"/>
      <c r="AR36" s="89"/>
      <c r="AS36" s="89"/>
      <c r="AT36" s="89"/>
      <c r="AU36" s="89"/>
      <c r="AV36" s="199"/>
      <c r="AW36" s="199"/>
      <c r="AX36" s="199"/>
      <c r="AY36" s="199"/>
      <c r="AZ36" s="199"/>
      <c r="BA36" s="89"/>
      <c r="BB36" s="89"/>
      <c r="BC36" s="31"/>
      <c r="BK36" s="27"/>
      <c r="BL36" s="27"/>
      <c r="BM36" s="27"/>
    </row>
    <row r="37" spans="2:73" ht="15" customHeight="1">
      <c r="B37" s="27"/>
      <c r="C37" s="20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0"/>
      <c r="BA37" s="20"/>
      <c r="BB37" s="20"/>
    </row>
    <row r="38" spans="2:73" ht="15" customHeight="1">
      <c r="B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BC38" s="31"/>
    </row>
    <row r="39" spans="2:73" ht="15" customHeight="1">
      <c r="B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BC39" s="31"/>
    </row>
    <row r="40" spans="2:73" ht="15" customHeight="1">
      <c r="B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</row>
    <row r="41" spans="2:73" ht="15" customHeight="1">
      <c r="B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</row>
    <row r="42" spans="2:73" ht="15" customHeight="1">
      <c r="B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</row>
    <row r="43" spans="2:73" ht="15" customHeight="1">
      <c r="B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</row>
    <row r="44" spans="2:73" ht="15" customHeight="1">
      <c r="B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</row>
    <row r="45" spans="2:73" ht="15" customHeight="1">
      <c r="B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</row>
    <row r="46" spans="2:73" ht="15" customHeight="1">
      <c r="B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</row>
    <row r="47" spans="2:73" ht="15" customHeight="1">
      <c r="B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</row>
    <row r="48" spans="2:73" ht="15" customHeight="1">
      <c r="B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</row>
    <row r="49" spans="2:55" ht="15" customHeight="1">
      <c r="B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2:55" ht="15" customHeight="1">
      <c r="B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2:55" ht="15" customHeight="1">
      <c r="B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BC51" s="31"/>
    </row>
    <row r="52" spans="2:55" ht="15" customHeight="1">
      <c r="B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</row>
    <row r="53" spans="2:55" ht="15" customHeight="1">
      <c r="B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</row>
    <row r="54" spans="2:55" ht="15" customHeight="1">
      <c r="B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</row>
    <row r="55" spans="2:55" ht="15" customHeight="1">
      <c r="B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</row>
    <row r="56" spans="2:55" ht="15" customHeight="1">
      <c r="B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</row>
    <row r="57" spans="2:55" ht="15" customHeight="1">
      <c r="B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2:55" ht="15" customHeight="1">
      <c r="B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</row>
    <row r="59" spans="2:55" ht="15" customHeight="1">
      <c r="B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</row>
    <row r="60" spans="2:55" ht="15" customHeight="1">
      <c r="B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BC60" s="31"/>
    </row>
    <row r="61" spans="2:55" ht="15" customHeight="1">
      <c r="B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BC61" s="27"/>
    </row>
    <row r="62" spans="2:55" ht="15" customHeight="1">
      <c r="B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</row>
    <row r="63" spans="2:55" ht="15" customHeight="1">
      <c r="B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</row>
    <row r="64" spans="2:55" ht="15" customHeight="1">
      <c r="B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BC64" s="27"/>
    </row>
    <row r="65" spans="2:55" ht="15" customHeight="1">
      <c r="B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BC65" s="27"/>
    </row>
    <row r="66" spans="2:55" ht="15" customHeight="1">
      <c r="B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BC66" s="31"/>
    </row>
    <row r="67" spans="2:55" ht="15" customHeight="1">
      <c r="B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BC67" s="31"/>
    </row>
    <row r="68" spans="2:55" ht="15" customHeight="1">
      <c r="B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BC68" s="31"/>
    </row>
    <row r="69" spans="2:55" ht="15" customHeight="1">
      <c r="B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BC69" s="31"/>
    </row>
    <row r="70" spans="2:55" ht="15" customHeight="1">
      <c r="B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BC70" s="31"/>
    </row>
    <row r="71" spans="2:55" ht="15" customHeight="1">
      <c r="B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</row>
    <row r="72" spans="2:55" ht="15" customHeight="1">
      <c r="B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</row>
    <row r="73" spans="2:55" ht="15" customHeight="1">
      <c r="B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</row>
    <row r="74" spans="2:55" ht="15" customHeight="1">
      <c r="B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</row>
    <row r="75" spans="2:55" ht="15" customHeight="1">
      <c r="B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</row>
    <row r="76" spans="2:55" ht="15" customHeight="1">
      <c r="B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</row>
    <row r="77" spans="2:55" ht="15" customHeight="1">
      <c r="B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</row>
    <row r="78" spans="2:55" ht="15" customHeight="1">
      <c r="B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</row>
    <row r="79" spans="2:55" ht="15" customHeight="1">
      <c r="B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</row>
    <row r="80" spans="2:55" ht="15" customHeight="1">
      <c r="B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</row>
    <row r="81" spans="2:55" ht="15" customHeight="1">
      <c r="B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BC81" s="31"/>
    </row>
    <row r="82" spans="2:55" ht="15" customHeight="1">
      <c r="B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</row>
    <row r="83" spans="2:55" ht="15" customHeight="1">
      <c r="B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</row>
    <row r="84" spans="2:55" ht="15" customHeight="1">
      <c r="B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</row>
    <row r="85" spans="2:55" ht="15" customHeight="1">
      <c r="B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</row>
    <row r="86" spans="2:55" ht="15" customHeight="1">
      <c r="B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</row>
    <row r="87" spans="2:55" ht="15" customHeight="1">
      <c r="B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</row>
    <row r="88" spans="2:55" ht="15" customHeight="1">
      <c r="B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</row>
    <row r="89" spans="2:55" ht="15" customHeight="1">
      <c r="B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</row>
    <row r="90" spans="2:55" ht="15" customHeight="1">
      <c r="B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</row>
    <row r="91" spans="2:55" ht="15" customHeight="1">
      <c r="B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</row>
    <row r="92" spans="2:55" ht="15" customHeight="1">
      <c r="B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</row>
    <row r="93" spans="2:55" ht="15" customHeight="1">
      <c r="B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</row>
    <row r="94" spans="2:55" ht="15" customHeight="1">
      <c r="B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</row>
    <row r="95" spans="2:55" ht="15" customHeight="1">
      <c r="B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</row>
    <row r="96" spans="2:55" ht="15" customHeight="1">
      <c r="B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BC96" s="31"/>
    </row>
    <row r="97" spans="2:55" ht="15" customHeight="1">
      <c r="B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BC97" s="31"/>
    </row>
    <row r="98" spans="2:55" ht="15" customHeight="1">
      <c r="B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BC98" s="31"/>
    </row>
    <row r="99" spans="2:55" ht="15" customHeight="1">
      <c r="B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BC99" s="31"/>
    </row>
    <row r="100" spans="2:55" ht="15" customHeight="1">
      <c r="B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</row>
    <row r="101" spans="2:55" ht="15" customHeight="1">
      <c r="B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</row>
    <row r="102" spans="2:55" ht="15" customHeight="1">
      <c r="B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</row>
    <row r="103" spans="2:55" ht="15" customHeight="1">
      <c r="B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</row>
    <row r="104" spans="2:55" ht="15" customHeight="1">
      <c r="B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</row>
    <row r="105" spans="2:55" ht="15" customHeight="1">
      <c r="B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</row>
    <row r="106" spans="2:55" ht="15" customHeight="1">
      <c r="B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</row>
    <row r="107" spans="2:55" ht="15" customHeight="1">
      <c r="B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</row>
    <row r="108" spans="2:55" ht="15" customHeight="1">
      <c r="B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</row>
    <row r="109" spans="2:55" ht="15" customHeight="1">
      <c r="B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</row>
    <row r="110" spans="2:55" ht="15" customHeight="1">
      <c r="B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</row>
    <row r="111" spans="2:55" ht="15" customHeight="1">
      <c r="B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</row>
    <row r="112" spans="2:55" ht="15" customHeight="1">
      <c r="B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</row>
    <row r="113" spans="2:55" ht="15" customHeight="1">
      <c r="B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</row>
    <row r="114" spans="2:55" ht="15" customHeight="1">
      <c r="B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</row>
    <row r="115" spans="2:55" ht="15" customHeight="1">
      <c r="B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</row>
    <row r="116" spans="2:55" ht="15" customHeight="1">
      <c r="B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</row>
    <row r="117" spans="2:55" ht="15" customHeight="1">
      <c r="B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</row>
    <row r="118" spans="2:55" ht="15" customHeight="1">
      <c r="B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</row>
    <row r="119" spans="2:55" ht="15" customHeight="1">
      <c r="B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</row>
    <row r="120" spans="2:55" ht="15" customHeight="1">
      <c r="B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</row>
    <row r="121" spans="2:55" ht="15" customHeight="1">
      <c r="B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</row>
    <row r="122" spans="2:55" ht="15" customHeight="1">
      <c r="B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BC122" s="31"/>
    </row>
    <row r="123" spans="2:55" ht="15" customHeight="1">
      <c r="B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</row>
    <row r="124" spans="2:55" ht="15" customHeight="1">
      <c r="B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</row>
    <row r="125" spans="2:55" ht="15" customHeight="1">
      <c r="B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</row>
    <row r="126" spans="2:55" ht="15" customHeight="1">
      <c r="B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</row>
    <row r="127" spans="2:55" ht="15" customHeight="1">
      <c r="B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</row>
    <row r="128" spans="2:55" ht="15" customHeight="1">
      <c r="B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</row>
    <row r="129" spans="2:55" ht="15" customHeight="1">
      <c r="B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BC129" s="31"/>
    </row>
    <row r="130" spans="2:55" ht="15" customHeight="1">
      <c r="B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BC130" s="31"/>
    </row>
    <row r="131" spans="2:55" ht="15" customHeight="1">
      <c r="B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</row>
    <row r="132" spans="2:55" ht="15" customHeight="1">
      <c r="B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</row>
    <row r="133" spans="2:55" ht="15" customHeight="1">
      <c r="B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</row>
    <row r="134" spans="2:55" ht="15" customHeight="1">
      <c r="B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</row>
    <row r="135" spans="2:55" ht="15" customHeight="1">
      <c r="B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</row>
    <row r="136" spans="2:55" ht="15" customHeight="1">
      <c r="B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</row>
    <row r="137" spans="2:55" ht="15" customHeight="1">
      <c r="B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</row>
    <row r="138" spans="2:55" ht="15" customHeight="1">
      <c r="B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</row>
    <row r="139" spans="2:55" ht="15" customHeight="1">
      <c r="B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</row>
    <row r="140" spans="2:55" ht="15" customHeight="1">
      <c r="B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</row>
    <row r="141" spans="2:55" ht="15" customHeight="1">
      <c r="B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</row>
    <row r="142" spans="2:55" ht="15" customHeight="1">
      <c r="B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</row>
    <row r="143" spans="2:55" ht="15" customHeight="1">
      <c r="B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</row>
    <row r="144" spans="2:55" ht="15" customHeight="1">
      <c r="B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</row>
    <row r="145" spans="1:102" ht="15" customHeight="1">
      <c r="B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</row>
    <row r="146" spans="1:102" ht="15" customHeight="1">
      <c r="B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</row>
    <row r="147" spans="1:102" ht="15" customHeight="1">
      <c r="B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</row>
    <row r="148" spans="1:102" ht="15" customHeight="1">
      <c r="B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</row>
    <row r="149" spans="1:102" ht="15" customHeight="1">
      <c r="B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</row>
    <row r="150" spans="1:102" ht="15" customHeight="1">
      <c r="B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</row>
    <row r="151" spans="1:102" ht="15" customHeight="1">
      <c r="B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</row>
    <row r="152" spans="1:102" ht="15" customHeight="1">
      <c r="B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BC152" s="31"/>
    </row>
    <row r="153" spans="1:102" ht="15" customHeight="1">
      <c r="B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BC153" s="31"/>
    </row>
    <row r="154" spans="1:102" ht="15" customHeight="1">
      <c r="B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</row>
    <row r="155" spans="1:102" ht="15" customHeight="1">
      <c r="B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</row>
    <row r="156" spans="1:102" s="31" customFormat="1" ht="15" customHeight="1">
      <c r="A156" s="17"/>
      <c r="C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</row>
    <row r="157" spans="1:102" s="31" customFormat="1" ht="15" customHeight="1">
      <c r="A157" s="17"/>
      <c r="C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</row>
    <row r="158" spans="1:102" s="31" customFormat="1" ht="15" customHeight="1">
      <c r="A158" s="17"/>
      <c r="C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</row>
    <row r="159" spans="1:102" s="31" customFormat="1" ht="15" customHeight="1">
      <c r="A159" s="17"/>
      <c r="C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</row>
    <row r="160" spans="1:102" s="31" customFormat="1" ht="15" customHeight="1">
      <c r="A160" s="17"/>
      <c r="C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</row>
    <row r="161" spans="1:102" s="31" customFormat="1" ht="15" customHeight="1">
      <c r="A161" s="17"/>
      <c r="C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</row>
    <row r="162" spans="1:102" s="31" customFormat="1" ht="15" customHeight="1">
      <c r="A162" s="17"/>
      <c r="C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</row>
    <row r="163" spans="1:102" s="31" customFormat="1" ht="15" customHeight="1">
      <c r="A163" s="17"/>
      <c r="C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</row>
    <row r="164" spans="1:102" s="31" customFormat="1" ht="15" customHeight="1">
      <c r="A164" s="17"/>
      <c r="C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</row>
    <row r="165" spans="1:102" s="31" customFormat="1" ht="15" customHeight="1">
      <c r="A165" s="17"/>
      <c r="C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</row>
    <row r="166" spans="1:102" s="31" customFormat="1" ht="15" customHeight="1">
      <c r="A166" s="17"/>
      <c r="C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</row>
    <row r="167" spans="1:102" s="31" customFormat="1" ht="15" customHeight="1">
      <c r="A167" s="17"/>
      <c r="C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</row>
    <row r="168" spans="1:102" s="31" customFormat="1" ht="15" customHeight="1">
      <c r="A168" s="17"/>
      <c r="C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</row>
    <row r="169" spans="1:102" s="31" customFormat="1" ht="15" customHeight="1">
      <c r="A169" s="17"/>
      <c r="C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</row>
    <row r="170" spans="1:102" s="31" customFormat="1" ht="15" customHeight="1">
      <c r="A170" s="17"/>
      <c r="C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</row>
    <row r="171" spans="1:102" s="31" customFormat="1" ht="15" customHeight="1">
      <c r="A171" s="17"/>
      <c r="C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</row>
    <row r="172" spans="1:102" ht="15" customHeight="1">
      <c r="B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</row>
    <row r="173" spans="1:102" ht="15" customHeight="1">
      <c r="B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</row>
    <row r="174" spans="1:102" ht="15" customHeight="1">
      <c r="B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</row>
    <row r="175" spans="1:102" ht="15" customHeight="1">
      <c r="B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</row>
    <row r="176" spans="1:102" ht="15" customHeight="1">
      <c r="B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</row>
    <row r="177" spans="2:55" ht="15" customHeight="1">
      <c r="B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</row>
    <row r="178" spans="2:55" ht="15" customHeight="1">
      <c r="B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</row>
    <row r="179" spans="2:55" ht="15" customHeight="1">
      <c r="B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</row>
    <row r="180" spans="2:55" ht="15" customHeight="1">
      <c r="B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BC180" s="31"/>
    </row>
    <row r="181" spans="2:55" ht="15" customHeight="1">
      <c r="B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BC181" s="31"/>
    </row>
    <row r="182" spans="2:55" ht="15" customHeight="1">
      <c r="B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BC182" s="31"/>
    </row>
    <row r="183" spans="2:55" ht="15" customHeight="1">
      <c r="B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</row>
    <row r="184" spans="2:55" ht="15" customHeight="1">
      <c r="B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</row>
    <row r="185" spans="2:55" ht="15" customHeight="1">
      <c r="B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</row>
    <row r="186" spans="2:55" ht="15" customHeight="1">
      <c r="B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</row>
    <row r="187" spans="2:55" ht="15" customHeight="1">
      <c r="B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</row>
    <row r="188" spans="2:55" ht="15" customHeight="1">
      <c r="B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</row>
    <row r="189" spans="2:55" ht="15" customHeight="1">
      <c r="B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</row>
    <row r="190" spans="2:55" ht="15" customHeight="1">
      <c r="B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</row>
    <row r="191" spans="2:55" ht="15" customHeight="1">
      <c r="B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</row>
    <row r="192" spans="2:55" ht="15" customHeight="1">
      <c r="B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</row>
    <row r="193" spans="2:55" ht="15" customHeight="1">
      <c r="B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</row>
    <row r="194" spans="2:55" ht="15" customHeight="1">
      <c r="B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</row>
    <row r="195" spans="2:55" ht="15" customHeight="1">
      <c r="B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BC195" s="31"/>
    </row>
    <row r="196" spans="2:55" ht="15" customHeight="1">
      <c r="B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BC196" s="31"/>
    </row>
    <row r="197" spans="2:55" ht="15" customHeight="1">
      <c r="B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</row>
    <row r="198" spans="2:55" ht="15" customHeight="1">
      <c r="B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</row>
    <row r="199" spans="2:55" ht="15" customHeight="1">
      <c r="B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</row>
    <row r="200" spans="2:55" ht="15" customHeight="1">
      <c r="B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</row>
    <row r="201" spans="2:55" ht="15" customHeight="1">
      <c r="B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</row>
    <row r="202" spans="2:55" ht="15" customHeight="1">
      <c r="B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</row>
    <row r="203" spans="2:55" ht="15" customHeight="1">
      <c r="B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</row>
    <row r="204" spans="2:55" ht="15" customHeight="1">
      <c r="B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</row>
    <row r="205" spans="2:55" ht="15" customHeight="1">
      <c r="B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</row>
    <row r="206" spans="2:55" ht="15" customHeight="1">
      <c r="B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</row>
    <row r="207" spans="2:55" ht="15" customHeight="1">
      <c r="B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</row>
    <row r="208" spans="2:55" ht="15" customHeight="1">
      <c r="B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</row>
    <row r="209" spans="2:55" ht="15" customHeight="1">
      <c r="B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</row>
    <row r="210" spans="2:55" ht="15" customHeight="1">
      <c r="B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</row>
    <row r="211" spans="2:55" ht="15" customHeight="1">
      <c r="B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</row>
    <row r="212" spans="2:55" ht="15" customHeight="1">
      <c r="B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</row>
    <row r="213" spans="2:55" ht="15" customHeight="1">
      <c r="B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</row>
    <row r="214" spans="2:55" ht="15" customHeight="1">
      <c r="B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BC214" s="31"/>
    </row>
    <row r="215" spans="2:55" ht="15" customHeight="1">
      <c r="B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BC215" s="31"/>
    </row>
    <row r="216" spans="2:55" ht="15" customHeight="1">
      <c r="B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BC216" s="31"/>
    </row>
    <row r="217" spans="2:55" ht="15" customHeight="1">
      <c r="B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</row>
    <row r="218" spans="2:55" ht="15" customHeight="1">
      <c r="B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</row>
    <row r="219" spans="2:55" ht="15" customHeight="1">
      <c r="B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</row>
    <row r="220" spans="2:55" ht="15" customHeight="1">
      <c r="B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</row>
    <row r="221" spans="2:55" ht="15" customHeight="1">
      <c r="B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</row>
    <row r="222" spans="2:55" ht="15" customHeight="1">
      <c r="B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BC222" s="31"/>
    </row>
    <row r="223" spans="2:55" ht="15" customHeight="1">
      <c r="B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BC223" s="31"/>
    </row>
    <row r="224" spans="2:55" ht="15" customHeight="1">
      <c r="B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BC224" s="31"/>
    </row>
    <row r="225" spans="2:55" ht="15" customHeight="1">
      <c r="B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</row>
    <row r="226" spans="2:55" ht="15" customHeight="1">
      <c r="B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</row>
    <row r="227" spans="2:55" ht="15" customHeight="1">
      <c r="B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</row>
    <row r="228" spans="2:55" ht="15" customHeight="1">
      <c r="B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BC228" s="31"/>
    </row>
    <row r="229" spans="2:55" ht="15" customHeight="1">
      <c r="B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BC229" s="31"/>
    </row>
    <row r="230" spans="2:55" ht="15" customHeight="1">
      <c r="B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</row>
    <row r="231" spans="2:55" ht="15" customHeight="1">
      <c r="B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</row>
    <row r="232" spans="2:55" ht="15" customHeight="1">
      <c r="B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</row>
    <row r="233" spans="2:55" ht="15" customHeight="1">
      <c r="B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</row>
    <row r="234" spans="2:55" ht="15" customHeight="1">
      <c r="B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</row>
    <row r="235" spans="2:55" ht="15" customHeight="1">
      <c r="B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</row>
    <row r="236" spans="2:55" ht="15" customHeight="1">
      <c r="B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</row>
    <row r="237" spans="2:55" ht="15" customHeight="1">
      <c r="B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</row>
    <row r="238" spans="2:55" ht="15" customHeight="1">
      <c r="B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</row>
    <row r="239" spans="2:55" ht="15" customHeight="1">
      <c r="B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BC239" s="31"/>
    </row>
    <row r="240" spans="2:55" ht="15" customHeight="1">
      <c r="B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</row>
    <row r="241" spans="2:55" ht="15" customHeight="1">
      <c r="B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</row>
    <row r="242" spans="2:55" ht="15" customHeight="1">
      <c r="B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</row>
    <row r="243" spans="2:55" ht="15" customHeight="1">
      <c r="B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BC243" s="31"/>
    </row>
    <row r="244" spans="2:55" ht="15" customHeight="1">
      <c r="B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</row>
    <row r="245" spans="2:55" ht="15" customHeight="1">
      <c r="B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</row>
    <row r="246" spans="2:55" ht="15" customHeight="1">
      <c r="B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</row>
    <row r="247" spans="2:55" ht="15" customHeight="1">
      <c r="B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</row>
    <row r="248" spans="2:55" ht="15" customHeight="1">
      <c r="B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</row>
    <row r="249" spans="2:55" ht="15" customHeight="1">
      <c r="B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</row>
    <row r="250" spans="2:55" ht="15" customHeight="1">
      <c r="B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</row>
    <row r="251" spans="2:55" ht="15" customHeight="1">
      <c r="B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</row>
    <row r="252" spans="2:55" ht="15" customHeight="1">
      <c r="B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</row>
    <row r="253" spans="2:55" ht="15" customHeight="1">
      <c r="B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</row>
    <row r="254" spans="2:55" ht="15" customHeight="1">
      <c r="B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BC254" s="31"/>
    </row>
    <row r="255" spans="2:55" ht="15" customHeight="1">
      <c r="B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</row>
    <row r="256" spans="2:55" ht="15" customHeight="1">
      <c r="B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BC256" s="31"/>
    </row>
    <row r="257" spans="2:55" ht="15" customHeight="1">
      <c r="B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</row>
    <row r="258" spans="2:55" ht="15" customHeight="1">
      <c r="B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</row>
    <row r="259" spans="2:55" ht="15" customHeight="1">
      <c r="B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BC259" s="31"/>
    </row>
    <row r="260" spans="2:55" ht="15" customHeight="1">
      <c r="B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</row>
    <row r="261" spans="2:55" ht="15" customHeight="1">
      <c r="B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</row>
    <row r="262" spans="2:55" ht="15" customHeight="1">
      <c r="B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</row>
    <row r="263" spans="2:55" ht="15" customHeight="1">
      <c r="B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</row>
    <row r="264" spans="2:55" ht="15" customHeight="1">
      <c r="B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</row>
    <row r="265" spans="2:55" ht="15" customHeight="1">
      <c r="B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BC265" s="31"/>
    </row>
    <row r="266" spans="2:55" ht="15" customHeight="1">
      <c r="B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</row>
    <row r="267" spans="2:55" ht="15" customHeight="1">
      <c r="B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</row>
    <row r="268" spans="2:55" ht="15" customHeight="1">
      <c r="B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BC268" s="31"/>
    </row>
    <row r="269" spans="2:55" ht="15" customHeight="1">
      <c r="B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BC269" s="31"/>
    </row>
    <row r="270" spans="2:55" ht="15" customHeight="1">
      <c r="B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</row>
    <row r="271" spans="2:55" ht="15" customHeight="1">
      <c r="B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</row>
    <row r="272" spans="2:55" ht="15" customHeight="1">
      <c r="B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</row>
    <row r="273" spans="2:55" ht="15" customHeight="1">
      <c r="B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</row>
    <row r="274" spans="2:55" ht="15" customHeight="1">
      <c r="B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</row>
    <row r="275" spans="2:55" ht="15" customHeight="1">
      <c r="B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</row>
    <row r="276" spans="2:55" ht="15" customHeight="1">
      <c r="B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</row>
    <row r="277" spans="2:55" ht="15" customHeight="1">
      <c r="B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</row>
    <row r="278" spans="2:55" ht="15" customHeight="1">
      <c r="B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</row>
    <row r="279" spans="2:55" ht="15" customHeight="1">
      <c r="B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</row>
    <row r="280" spans="2:55" ht="15" customHeight="1">
      <c r="B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</row>
    <row r="281" spans="2:55" ht="15" customHeight="1">
      <c r="B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</row>
    <row r="282" spans="2:55" ht="15" customHeight="1">
      <c r="B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</row>
    <row r="283" spans="2:55" ht="15" customHeight="1">
      <c r="B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</row>
    <row r="284" spans="2:55" ht="15" customHeight="1">
      <c r="B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</row>
    <row r="285" spans="2:55" ht="15" customHeight="1">
      <c r="B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</row>
    <row r="286" spans="2:55" ht="15" customHeight="1">
      <c r="B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BC286" s="31"/>
    </row>
    <row r="287" spans="2:55" ht="15" customHeight="1">
      <c r="B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BC287" s="27"/>
    </row>
    <row r="288" spans="2:55" ht="15" customHeight="1">
      <c r="B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BC288" s="31"/>
    </row>
    <row r="289" spans="2:55" ht="15" customHeight="1">
      <c r="B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BC289" s="31"/>
    </row>
    <row r="290" spans="2:55" ht="15" customHeight="1">
      <c r="B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BC290" s="31"/>
    </row>
    <row r="291" spans="2:55" ht="15" customHeight="1">
      <c r="B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</row>
    <row r="292" spans="2:55" ht="15" customHeight="1">
      <c r="B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</row>
    <row r="293" spans="2:55" ht="15" customHeight="1">
      <c r="B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</row>
    <row r="294" spans="2:55" ht="15" customHeight="1">
      <c r="B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</row>
    <row r="295" spans="2:55" ht="15" customHeight="1">
      <c r="B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</row>
    <row r="296" spans="2:55" ht="15" customHeight="1">
      <c r="B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</row>
    <row r="297" spans="2:55" ht="15" customHeight="1">
      <c r="B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</row>
    <row r="298" spans="2:55" ht="15" customHeight="1">
      <c r="B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</row>
    <row r="299" spans="2:55" ht="15" customHeight="1">
      <c r="B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</row>
    <row r="300" spans="2:55" ht="15" customHeight="1">
      <c r="B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</row>
    <row r="301" spans="2:55" ht="15" customHeight="1">
      <c r="B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</row>
    <row r="302" spans="2:55" ht="15" customHeight="1">
      <c r="B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</row>
    <row r="303" spans="2:55" ht="15" customHeight="1">
      <c r="B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</row>
    <row r="304" spans="2:55" ht="15" customHeight="1">
      <c r="B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</row>
    <row r="305" spans="2:55" ht="15" customHeight="1">
      <c r="B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BC305" s="31"/>
    </row>
    <row r="306" spans="2:55" ht="15" customHeight="1">
      <c r="B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BC306" s="31"/>
    </row>
    <row r="307" spans="2:55" ht="15" customHeight="1">
      <c r="B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</row>
    <row r="308" spans="2:55" ht="15" customHeight="1">
      <c r="B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</row>
    <row r="309" spans="2:55" ht="15" customHeight="1">
      <c r="B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</row>
    <row r="310" spans="2:55" ht="15" customHeight="1">
      <c r="B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</row>
    <row r="311" spans="2:55" ht="15" customHeight="1">
      <c r="B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</row>
    <row r="312" spans="2:55" ht="15" customHeight="1">
      <c r="B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BC312" s="31"/>
    </row>
    <row r="313" spans="2:55" ht="15" customHeight="1">
      <c r="B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BC313" s="31"/>
    </row>
    <row r="314" spans="2:55" ht="15" customHeight="1">
      <c r="B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BC314" s="31"/>
    </row>
    <row r="315" spans="2:55" ht="15" customHeight="1">
      <c r="B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</row>
    <row r="316" spans="2:55" ht="15" customHeight="1">
      <c r="B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</row>
    <row r="317" spans="2:55" ht="15" customHeight="1">
      <c r="B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BC317" s="31"/>
    </row>
    <row r="318" spans="2:55" ht="15" customHeight="1">
      <c r="B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</row>
    <row r="319" spans="2:55" ht="15" customHeight="1">
      <c r="B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</row>
    <row r="320" spans="2:55" ht="15" customHeight="1">
      <c r="B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</row>
    <row r="321" spans="1:102" ht="15" customHeight="1">
      <c r="B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</row>
    <row r="322" spans="1:102" ht="15" customHeight="1">
      <c r="B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</row>
    <row r="323" spans="1:102" ht="15" customHeight="1">
      <c r="B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</row>
    <row r="324" spans="1:102" ht="15" customHeight="1">
      <c r="B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</row>
    <row r="325" spans="1:102" ht="15" customHeight="1">
      <c r="B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</row>
    <row r="326" spans="1:102" ht="15" customHeight="1">
      <c r="B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BC326" s="31"/>
    </row>
    <row r="327" spans="1:102" ht="15" customHeight="1">
      <c r="B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</row>
    <row r="328" spans="1:102" ht="15" customHeight="1">
      <c r="B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</row>
    <row r="329" spans="1:102" ht="15" customHeight="1">
      <c r="B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</row>
    <row r="330" spans="1:102" ht="15" customHeight="1">
      <c r="B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BC330" s="31"/>
    </row>
    <row r="331" spans="1:102" ht="15" customHeight="1">
      <c r="B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</row>
    <row r="332" spans="1:102" s="31" customFormat="1" ht="15" customHeight="1">
      <c r="A332" s="17"/>
      <c r="C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</row>
    <row r="364" spans="55:55" ht="15" customHeight="1">
      <c r="BC364" s="31"/>
    </row>
    <row r="365" spans="55:55" ht="15" customHeight="1">
      <c r="BC365" s="31"/>
    </row>
    <row r="366" spans="55:55" ht="15" customHeight="1">
      <c r="BC366" s="31"/>
    </row>
    <row r="367" spans="55:55" ht="15" customHeight="1">
      <c r="BC367" s="31"/>
    </row>
    <row r="370" spans="55:55" ht="15" customHeight="1">
      <c r="BC370" s="31"/>
    </row>
    <row r="375" spans="55:55" ht="15" customHeight="1">
      <c r="BC375" s="31"/>
    </row>
    <row r="376" spans="55:55" ht="15" customHeight="1">
      <c r="BC376" s="31"/>
    </row>
    <row r="377" spans="55:55" ht="15" customHeight="1">
      <c r="BC377" s="31"/>
    </row>
    <row r="378" spans="55:55" ht="15" customHeight="1">
      <c r="BC378" s="31"/>
    </row>
    <row r="379" spans="55:55" ht="15" customHeight="1">
      <c r="BC379" s="31"/>
    </row>
    <row r="387" spans="55:55" ht="15" customHeight="1">
      <c r="BC387" s="31"/>
    </row>
    <row r="398" spans="55:55" ht="15" customHeight="1">
      <c r="BC398" s="31"/>
    </row>
    <row r="399" spans="55:55" ht="15" customHeight="1">
      <c r="BC399" s="31"/>
    </row>
    <row r="402" spans="55:55" ht="15" customHeight="1">
      <c r="BC402" s="31"/>
    </row>
    <row r="403" spans="55:55" ht="15" customHeight="1">
      <c r="BC403" s="31"/>
    </row>
    <row r="406" spans="55:55" ht="15" customHeight="1">
      <c r="BC406" s="31"/>
    </row>
    <row r="407" spans="55:55" ht="15" customHeight="1">
      <c r="BC407" s="31"/>
    </row>
    <row r="408" spans="55:55" ht="15" customHeight="1">
      <c r="BC408" s="31"/>
    </row>
    <row r="416" spans="55:55" ht="15" customHeight="1">
      <c r="BC416" s="31"/>
    </row>
    <row r="419" spans="55:55" ht="15" customHeight="1">
      <c r="BC419" s="31"/>
    </row>
    <row r="425" spans="55:55" ht="15" customHeight="1">
      <c r="BC425" s="31"/>
    </row>
    <row r="430" spans="55:55" ht="15" customHeight="1">
      <c r="BC430" s="31"/>
    </row>
    <row r="431" spans="55:55" ht="15" customHeight="1">
      <c r="BC431" s="31"/>
    </row>
    <row r="432" spans="55:55" ht="15" customHeight="1">
      <c r="BC432" s="31"/>
    </row>
    <row r="443" spans="55:55" ht="15" customHeight="1">
      <c r="BC443" s="31"/>
    </row>
    <row r="444" spans="55:55" ht="15" customHeight="1">
      <c r="BC444" s="31"/>
    </row>
    <row r="445" spans="55:55" ht="15" customHeight="1">
      <c r="BC445" s="31"/>
    </row>
    <row r="454" spans="55:55" ht="15" customHeight="1">
      <c r="BC454" s="31"/>
    </row>
    <row r="459" spans="55:55" ht="15" customHeight="1">
      <c r="BC459" s="31"/>
    </row>
    <row r="462" spans="55:55" ht="15" customHeight="1">
      <c r="BC462" s="31"/>
    </row>
    <row r="463" spans="55:55" ht="15" customHeight="1">
      <c r="BC463" s="31"/>
    </row>
    <row r="467" spans="55:55" ht="15" customHeight="1">
      <c r="BC467" s="31"/>
    </row>
    <row r="468" spans="55:55" ht="15" customHeight="1">
      <c r="BC468" s="31"/>
    </row>
    <row r="470" spans="55:55" ht="15" customHeight="1">
      <c r="BC470" s="31"/>
    </row>
    <row r="471" spans="55:55" ht="15" customHeight="1">
      <c r="BC471" s="31"/>
    </row>
    <row r="472" spans="55:55" ht="15" customHeight="1">
      <c r="BC472" s="31"/>
    </row>
    <row r="476" spans="55:55" ht="15" customHeight="1">
      <c r="BC476" s="31"/>
    </row>
    <row r="477" spans="55:55" ht="15" customHeight="1">
      <c r="BC477" s="31"/>
    </row>
    <row r="479" spans="55:55" ht="15" customHeight="1">
      <c r="BC479" s="31"/>
    </row>
    <row r="480" spans="55:55" ht="15" customHeight="1">
      <c r="BC480" s="31"/>
    </row>
    <row r="483" spans="55:55" ht="15" customHeight="1">
      <c r="BC483" s="31"/>
    </row>
    <row r="485" spans="55:55" ht="15" customHeight="1">
      <c r="BC485" s="31"/>
    </row>
    <row r="486" spans="55:55" ht="15" customHeight="1">
      <c r="BC486" s="31"/>
    </row>
    <row r="487" spans="55:55" ht="15" customHeight="1">
      <c r="BC487" s="31"/>
    </row>
    <row r="489" spans="55:55" ht="15" customHeight="1">
      <c r="BC489" s="31"/>
    </row>
    <row r="490" spans="55:55" ht="15" customHeight="1">
      <c r="BC490" s="31"/>
    </row>
    <row r="491" spans="55:55" ht="15" customHeight="1">
      <c r="BC491" s="31"/>
    </row>
    <row r="493" spans="55:55" ht="15" customHeight="1">
      <c r="BC493" s="31"/>
    </row>
    <row r="495" spans="55:55" ht="15" customHeight="1">
      <c r="BC495" s="31"/>
    </row>
    <row r="496" spans="55:55" ht="15" customHeight="1">
      <c r="BC496" s="31"/>
    </row>
    <row r="497" spans="55:55" ht="15" customHeight="1">
      <c r="BC497" s="31"/>
    </row>
    <row r="499" spans="55:55" ht="15" customHeight="1">
      <c r="BC499" s="31"/>
    </row>
    <row r="503" spans="55:55" ht="15" customHeight="1">
      <c r="BC503" s="31"/>
    </row>
    <row r="504" spans="55:55" ht="15" customHeight="1">
      <c r="BC504" s="31"/>
    </row>
    <row r="505" spans="55:55" ht="15" customHeight="1">
      <c r="BC505" s="31"/>
    </row>
    <row r="506" spans="55:55" ht="15" customHeight="1">
      <c r="BC506" s="31"/>
    </row>
    <row r="507" spans="55:55" ht="15" customHeight="1">
      <c r="BC507" s="31"/>
    </row>
    <row r="508" spans="55:55" ht="15" customHeight="1">
      <c r="BC508" s="31"/>
    </row>
    <row r="509" spans="55:55" ht="15" customHeight="1">
      <c r="BC509" s="31"/>
    </row>
    <row r="510" spans="55:55" ht="15" customHeight="1">
      <c r="BC510" s="31"/>
    </row>
    <row r="511" spans="55:55" ht="15" customHeight="1">
      <c r="BC511" s="31"/>
    </row>
    <row r="512" spans="55:55" ht="15" customHeight="1">
      <c r="BC512" s="31"/>
    </row>
    <row r="513" spans="55:55" ht="15" customHeight="1">
      <c r="BC513" s="31"/>
    </row>
    <row r="514" spans="55:55" ht="15" customHeight="1">
      <c r="BC514" s="31"/>
    </row>
    <row r="515" spans="55:55" ht="15" customHeight="1">
      <c r="BC515" s="31"/>
    </row>
    <row r="516" spans="55:55" ht="15" customHeight="1">
      <c r="BC516" s="31"/>
    </row>
    <row r="517" spans="55:55" ht="15" customHeight="1">
      <c r="BC517" s="31"/>
    </row>
    <row r="518" spans="55:55" ht="15" customHeight="1">
      <c r="BC518" s="31"/>
    </row>
    <row r="519" spans="55:55" ht="15" customHeight="1">
      <c r="BC519" s="31"/>
    </row>
    <row r="520" spans="55:55" ht="15" customHeight="1">
      <c r="BC520" s="31"/>
    </row>
    <row r="521" spans="55:55" ht="15" customHeight="1">
      <c r="BC521" s="31"/>
    </row>
    <row r="522" spans="55:55" ht="15" customHeight="1">
      <c r="BC522" s="31"/>
    </row>
    <row r="524" spans="55:55" ht="15" customHeight="1">
      <c r="BC524" s="31"/>
    </row>
    <row r="529" spans="55:55" ht="15" customHeight="1">
      <c r="BC529" s="31"/>
    </row>
    <row r="531" spans="55:55" ht="15" customHeight="1">
      <c r="BC531" s="31"/>
    </row>
    <row r="532" spans="55:55" ht="15" customHeight="1">
      <c r="BC532" s="31"/>
    </row>
    <row r="537" spans="55:55" ht="15" customHeight="1">
      <c r="BC537" s="31"/>
    </row>
    <row r="538" spans="55:55" ht="15" customHeight="1">
      <c r="BC538" s="31"/>
    </row>
    <row r="541" spans="55:55" ht="15" customHeight="1">
      <c r="BC541" s="31"/>
    </row>
    <row r="543" spans="55:55" ht="15" customHeight="1">
      <c r="BC543" s="31"/>
    </row>
    <row r="547" spans="55:55" ht="15" customHeight="1">
      <c r="BC547" s="31"/>
    </row>
    <row r="548" spans="55:55" ht="15" customHeight="1">
      <c r="BC548" s="31"/>
    </row>
    <row r="561" spans="55:55" ht="15" customHeight="1">
      <c r="BC561" s="31"/>
    </row>
    <row r="562" spans="55:55" ht="15" customHeight="1">
      <c r="BC562" s="27"/>
    </row>
    <row r="565" spans="55:55" ht="15" customHeight="1">
      <c r="BC565" s="31"/>
    </row>
    <row r="566" spans="55:55" ht="15" customHeight="1">
      <c r="BC566" s="27"/>
    </row>
    <row r="568" spans="55:55" ht="15" customHeight="1">
      <c r="BC568" s="31"/>
    </row>
    <row r="571" spans="55:55" ht="15" customHeight="1">
      <c r="BC571" s="31"/>
    </row>
    <row r="598" spans="55:55" ht="15" customHeight="1">
      <c r="BC598" s="31"/>
    </row>
    <row r="599" spans="55:55" ht="15" customHeight="1">
      <c r="BC599" s="31"/>
    </row>
    <row r="600" spans="55:55" ht="15" customHeight="1">
      <c r="BC600" s="31"/>
    </row>
    <row r="605" spans="55:55" ht="15" customHeight="1">
      <c r="BC605" s="31"/>
    </row>
    <row r="606" spans="55:55" ht="15" customHeight="1">
      <c r="BC606" s="31"/>
    </row>
    <row r="622" spans="55:55" ht="15" customHeight="1">
      <c r="BC622" s="31"/>
    </row>
    <row r="628" spans="55:55" ht="15" customHeight="1">
      <c r="BC628" s="31"/>
    </row>
    <row r="630" spans="55:55" ht="15" customHeight="1">
      <c r="BC630" s="31"/>
    </row>
    <row r="635" spans="55:55" ht="15" customHeight="1">
      <c r="BC635" s="31"/>
    </row>
    <row r="639" spans="55:55" ht="15" customHeight="1">
      <c r="BC639" s="31"/>
    </row>
    <row r="648" spans="55:55" ht="15" customHeight="1">
      <c r="BC648" s="31"/>
    </row>
    <row r="657" spans="55:55" ht="15" customHeight="1">
      <c r="BC657" s="31"/>
    </row>
    <row r="668" spans="55:55" ht="15" customHeight="1">
      <c r="BC668" s="31"/>
    </row>
    <row r="669" spans="55:55" ht="15" customHeight="1">
      <c r="BC669" s="31"/>
    </row>
    <row r="686" spans="55:55" ht="15" customHeight="1">
      <c r="BC686" s="31"/>
    </row>
    <row r="687" spans="55:55" ht="15" customHeight="1">
      <c r="BC687" s="31"/>
    </row>
    <row r="688" spans="55:55" ht="15" customHeight="1">
      <c r="BC688" s="31"/>
    </row>
    <row r="689" spans="55:55" ht="15" customHeight="1">
      <c r="BC689" s="31"/>
    </row>
    <row r="690" spans="55:55" ht="15" customHeight="1">
      <c r="BC690" s="31"/>
    </row>
    <row r="693" spans="55:55" ht="15" customHeight="1">
      <c r="BC693" s="31"/>
    </row>
    <row r="697" spans="55:55" ht="15" customHeight="1">
      <c r="BC697" s="31"/>
    </row>
    <row r="698" spans="55:55" ht="15" customHeight="1">
      <c r="BC698" s="31"/>
    </row>
    <row r="699" spans="55:55" ht="15" customHeight="1">
      <c r="BC699" s="27"/>
    </row>
    <row r="702" spans="55:55" ht="15" customHeight="1">
      <c r="BC702" s="31"/>
    </row>
    <row r="703" spans="55:55" ht="15" customHeight="1">
      <c r="BC703" s="31"/>
    </row>
    <row r="704" spans="55:55" ht="15" customHeight="1">
      <c r="BC704" s="31"/>
    </row>
    <row r="706" spans="55:55" ht="15" customHeight="1">
      <c r="BC706" s="31"/>
    </row>
    <row r="712" spans="55:55" ht="15" customHeight="1">
      <c r="BC712" s="31"/>
    </row>
    <row r="714" spans="55:55" ht="15" customHeight="1">
      <c r="BC714" s="27"/>
    </row>
    <row r="715" spans="55:55" ht="15" customHeight="1">
      <c r="BC715" s="31"/>
    </row>
    <row r="716" spans="55:55" ht="15" customHeight="1">
      <c r="BC716" s="31"/>
    </row>
    <row r="719" spans="55:55" ht="15" customHeight="1">
      <c r="BC719" s="31"/>
    </row>
    <row r="728" spans="55:55" ht="15" customHeight="1">
      <c r="BC728" s="31"/>
    </row>
    <row r="733" spans="55:55" ht="15" customHeight="1">
      <c r="BC733" s="31"/>
    </row>
    <row r="734" spans="55:55" ht="15" customHeight="1">
      <c r="BC734" s="31"/>
    </row>
    <row r="738" spans="55:55" ht="15" customHeight="1">
      <c r="BC738" s="31"/>
    </row>
    <row r="744" spans="55:55" ht="15" customHeight="1">
      <c r="BC744" s="31"/>
    </row>
    <row r="747" spans="55:55" ht="15" customHeight="1">
      <c r="BC747" s="31"/>
    </row>
    <row r="748" spans="55:55" ht="15" customHeight="1">
      <c r="BC748" s="31"/>
    </row>
    <row r="749" spans="55:55" ht="15" customHeight="1">
      <c r="BC749" s="31"/>
    </row>
    <row r="750" spans="55:55" ht="15" customHeight="1">
      <c r="BC750" s="31"/>
    </row>
    <row r="754" spans="55:55" ht="15" customHeight="1">
      <c r="BC754" s="31"/>
    </row>
    <row r="755" spans="55:55" ht="15" customHeight="1">
      <c r="BC755" s="31"/>
    </row>
    <row r="757" spans="55:55" ht="15" customHeight="1">
      <c r="BC757" s="31"/>
    </row>
    <row r="759" spans="55:55" ht="15" customHeight="1">
      <c r="BC759" s="31"/>
    </row>
    <row r="763" spans="55:55" ht="15" customHeight="1">
      <c r="BC763" s="31"/>
    </row>
    <row r="764" spans="55:55" ht="15" customHeight="1">
      <c r="BC764" s="27"/>
    </row>
    <row r="765" spans="55:55" ht="15" customHeight="1">
      <c r="BC765" s="27"/>
    </row>
    <row r="775" spans="55:55" ht="15" customHeight="1">
      <c r="BC775" s="31"/>
    </row>
    <row r="781" spans="55:55" ht="15" customHeight="1">
      <c r="BC781" s="27"/>
    </row>
    <row r="783" spans="55:55" ht="15" customHeight="1">
      <c r="BC783" s="27"/>
    </row>
    <row r="784" spans="55:55" ht="15" customHeight="1">
      <c r="BC784" s="27"/>
    </row>
    <row r="801" spans="55:55" ht="15" customHeight="1">
      <c r="BC801" s="27"/>
    </row>
    <row r="802" spans="55:55" ht="15" customHeight="1">
      <c r="BC802" s="31"/>
    </row>
    <row r="803" spans="55:55" ht="15" customHeight="1">
      <c r="BC803" s="31"/>
    </row>
    <row r="805" spans="55:55" ht="15" customHeight="1">
      <c r="BC805" s="31"/>
    </row>
    <row r="811" spans="55:55" ht="15" customHeight="1">
      <c r="BC811" s="31"/>
    </row>
    <row r="813" spans="55:55" ht="15" customHeight="1">
      <c r="BC813" s="31"/>
    </row>
    <row r="814" spans="55:55" ht="15" customHeight="1">
      <c r="BC814" s="31"/>
    </row>
    <row r="815" spans="55:55" ht="15" customHeight="1">
      <c r="BC815" s="31"/>
    </row>
    <row r="827" spans="55:55" ht="15" customHeight="1">
      <c r="BC827" s="31"/>
    </row>
    <row r="828" spans="55:55" ht="15" customHeight="1">
      <c r="BC828" s="31"/>
    </row>
    <row r="832" spans="55:55" ht="15" customHeight="1">
      <c r="BC832" s="31"/>
    </row>
    <row r="844" spans="55:55" ht="15" customHeight="1">
      <c r="BC844" s="31"/>
    </row>
    <row r="862" spans="55:55" ht="15" customHeight="1">
      <c r="BC862" s="31"/>
    </row>
  </sheetData>
  <mergeCells count="14">
    <mergeCell ref="BP9:BS10"/>
    <mergeCell ref="B1:F1"/>
    <mergeCell ref="G1:S1"/>
    <mergeCell ref="T1:U1"/>
    <mergeCell ref="V1:W1"/>
    <mergeCell ref="X1:Z1"/>
    <mergeCell ref="AA1:AD1"/>
    <mergeCell ref="AE1:AG1"/>
    <mergeCell ref="AH1:AO1"/>
    <mergeCell ref="AP1:AQ1"/>
    <mergeCell ref="AR1:AT1"/>
    <mergeCell ref="AU1:AV1"/>
    <mergeCell ref="AW1:AZ1"/>
    <mergeCell ref="BL9:BO10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2"/>
  <sheetViews>
    <sheetView workbookViewId="0">
      <selection activeCell="Y12" sqref="Y12:AF12"/>
    </sheetView>
  </sheetViews>
  <sheetFormatPr defaultColWidth="2.7109375" defaultRowHeight="15"/>
  <cols>
    <col min="1" max="4" width="2.7109375" style="16"/>
    <col min="5" max="35" width="2.7109375" style="14"/>
    <col min="36" max="48" width="2.7109375" style="15"/>
    <col min="49" max="16384" width="2.7109375" style="14"/>
  </cols>
  <sheetData>
    <row r="1" spans="1:51" s="116" customFormat="1" ht="18" customHeight="1">
      <c r="A1" s="538" t="s">
        <v>27</v>
      </c>
      <c r="B1" s="539"/>
      <c r="C1" s="539"/>
      <c r="D1" s="539"/>
      <c r="E1" s="540"/>
      <c r="F1" s="544" t="str">
        <f>IF(NOT(ISBLANK(表紙!N16)),表紙!N16,"")</f>
        <v>金型保守計画（改業務情報管理システム）</v>
      </c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6"/>
      <c r="X1" s="550" t="s">
        <v>34</v>
      </c>
      <c r="Y1" s="551"/>
      <c r="Z1" s="551"/>
      <c r="AA1" s="575" t="s">
        <v>35</v>
      </c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6"/>
      <c r="AM1" s="576"/>
      <c r="AN1" s="577"/>
      <c r="AO1" s="581" t="s">
        <v>36</v>
      </c>
      <c r="AP1" s="582"/>
      <c r="AQ1" s="583" t="str">
        <f>IF($AV1&lt;&gt;"",VLOOKUP($AV1,$A$4:$AL$31,33,FALSE),"")</f>
        <v>采野</v>
      </c>
      <c r="AR1" s="584"/>
      <c r="AS1" s="585"/>
      <c r="AT1" s="554" t="s">
        <v>36</v>
      </c>
      <c r="AU1" s="555"/>
      <c r="AV1" s="532">
        <f>IF(NOT(ISBLANK(A4)),A4,"")</f>
        <v>44568</v>
      </c>
      <c r="AW1" s="532"/>
      <c r="AX1" s="532"/>
      <c r="AY1" s="533"/>
    </row>
    <row r="2" spans="1:51" s="116" customFormat="1" ht="18" customHeight="1" thickBot="1">
      <c r="A2" s="541"/>
      <c r="B2" s="542"/>
      <c r="C2" s="542"/>
      <c r="D2" s="542"/>
      <c r="E2" s="543"/>
      <c r="F2" s="547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9"/>
      <c r="X2" s="552"/>
      <c r="Y2" s="553"/>
      <c r="Z2" s="553"/>
      <c r="AA2" s="578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80"/>
      <c r="AO2" s="586" t="s">
        <v>44</v>
      </c>
      <c r="AP2" s="587"/>
      <c r="AQ2" s="588" t="str">
        <f>IF($AV2&lt;&gt;"",VLOOKUP($AV2,$A$4:$AL$31,33,FALSE),"")</f>
        <v>采野</v>
      </c>
      <c r="AR2" s="589"/>
      <c r="AS2" s="590"/>
      <c r="AT2" s="534" t="s">
        <v>37</v>
      </c>
      <c r="AU2" s="535"/>
      <c r="AV2" s="536">
        <f>IF(AND(NOT(ISBLANK(AV1)),AV1&lt;&gt;""),MAX(A4:D31),"")</f>
        <v>44610</v>
      </c>
      <c r="AW2" s="536"/>
      <c r="AX2" s="536"/>
      <c r="AY2" s="537"/>
    </row>
    <row r="3" spans="1:51" ht="19.5" customHeight="1" thickBot="1">
      <c r="A3" s="528" t="s">
        <v>17</v>
      </c>
      <c r="B3" s="526"/>
      <c r="C3" s="526"/>
      <c r="D3" s="529"/>
      <c r="E3" s="525" t="s">
        <v>11</v>
      </c>
      <c r="F3" s="529"/>
      <c r="G3" s="525" t="s">
        <v>12</v>
      </c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9"/>
      <c r="Y3" s="525" t="s">
        <v>18</v>
      </c>
      <c r="Z3" s="526"/>
      <c r="AA3" s="526"/>
      <c r="AB3" s="526"/>
      <c r="AC3" s="526"/>
      <c r="AD3" s="526"/>
      <c r="AE3" s="526"/>
      <c r="AF3" s="529"/>
      <c r="AG3" s="525" t="s">
        <v>13</v>
      </c>
      <c r="AH3" s="526"/>
      <c r="AI3" s="529"/>
      <c r="AJ3" s="522" t="s">
        <v>6</v>
      </c>
      <c r="AK3" s="523"/>
      <c r="AL3" s="524"/>
      <c r="AM3" s="525" t="s">
        <v>14</v>
      </c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526"/>
      <c r="AY3" s="527"/>
    </row>
    <row r="4" spans="1:51" ht="15.75" thickTop="1">
      <c r="A4" s="561">
        <v>44568</v>
      </c>
      <c r="B4" s="562"/>
      <c r="C4" s="562"/>
      <c r="D4" s="563"/>
      <c r="E4" s="564" t="s">
        <v>15</v>
      </c>
      <c r="F4" s="565"/>
      <c r="G4" s="68" t="s">
        <v>16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5"/>
      <c r="Y4" s="569"/>
      <c r="Z4" s="570"/>
      <c r="AA4" s="570"/>
      <c r="AB4" s="570"/>
      <c r="AC4" s="570"/>
      <c r="AD4" s="570"/>
      <c r="AE4" s="570"/>
      <c r="AF4" s="571"/>
      <c r="AG4" s="68" t="s">
        <v>21</v>
      </c>
      <c r="AH4" s="74"/>
      <c r="AI4" s="75"/>
      <c r="AJ4" s="68"/>
      <c r="AK4" s="74"/>
      <c r="AL4" s="75"/>
      <c r="AM4" s="68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6"/>
    </row>
    <row r="5" spans="1:51">
      <c r="A5" s="556">
        <v>44587</v>
      </c>
      <c r="B5" s="557"/>
      <c r="C5" s="557"/>
      <c r="D5" s="558"/>
      <c r="E5" s="559">
        <v>1</v>
      </c>
      <c r="F5" s="560"/>
      <c r="G5" s="166" t="s">
        <v>433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167"/>
      <c r="Y5" s="572" t="s">
        <v>434</v>
      </c>
      <c r="Z5" s="573"/>
      <c r="AA5" s="573"/>
      <c r="AB5" s="573"/>
      <c r="AC5" s="573"/>
      <c r="AD5" s="573"/>
      <c r="AE5" s="573"/>
      <c r="AF5" s="574"/>
      <c r="AG5" s="166" t="s">
        <v>21</v>
      </c>
      <c r="AH5" s="79"/>
      <c r="AI5" s="167"/>
      <c r="AJ5" s="166"/>
      <c r="AK5" s="79"/>
      <c r="AL5" s="167"/>
      <c r="AM5" s="166" t="s">
        <v>435</v>
      </c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80"/>
    </row>
    <row r="6" spans="1:51">
      <c r="A6" s="556">
        <v>44594</v>
      </c>
      <c r="B6" s="557"/>
      <c r="C6" s="557"/>
      <c r="D6" s="558"/>
      <c r="E6" s="559">
        <v>2</v>
      </c>
      <c r="F6" s="560"/>
      <c r="G6" s="430" t="s">
        <v>445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431"/>
      <c r="Y6" s="572" t="s">
        <v>444</v>
      </c>
      <c r="Z6" s="573"/>
      <c r="AA6" s="573"/>
      <c r="AB6" s="573"/>
      <c r="AC6" s="573"/>
      <c r="AD6" s="573"/>
      <c r="AE6" s="573"/>
      <c r="AF6" s="574"/>
      <c r="AG6" s="430" t="s">
        <v>21</v>
      </c>
      <c r="AH6" s="79"/>
      <c r="AI6" s="431"/>
      <c r="AJ6" s="430"/>
      <c r="AK6" s="79"/>
      <c r="AL6" s="431"/>
      <c r="AM6" s="430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80"/>
    </row>
    <row r="7" spans="1:51">
      <c r="A7" s="556">
        <v>44607</v>
      </c>
      <c r="B7" s="557"/>
      <c r="C7" s="557"/>
      <c r="D7" s="558"/>
      <c r="E7" s="559">
        <v>3</v>
      </c>
      <c r="F7" s="560"/>
      <c r="G7" s="433" t="s">
        <v>451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434"/>
      <c r="Y7" s="572" t="s">
        <v>452</v>
      </c>
      <c r="Z7" s="573"/>
      <c r="AA7" s="573"/>
      <c r="AB7" s="573"/>
      <c r="AC7" s="573"/>
      <c r="AD7" s="573"/>
      <c r="AE7" s="573"/>
      <c r="AF7" s="574"/>
      <c r="AG7" s="433" t="s">
        <v>21</v>
      </c>
      <c r="AH7" s="79"/>
      <c r="AI7" s="434"/>
      <c r="AJ7" s="433"/>
      <c r="AK7" s="79"/>
      <c r="AL7" s="434"/>
      <c r="AM7" s="433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80"/>
    </row>
    <row r="8" spans="1:51">
      <c r="A8" s="519"/>
      <c r="B8" s="520"/>
      <c r="C8" s="520"/>
      <c r="D8" s="521"/>
      <c r="E8" s="530"/>
      <c r="F8" s="531"/>
      <c r="G8" s="164"/>
      <c r="H8" s="144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165"/>
      <c r="Y8" s="566" t="s">
        <v>453</v>
      </c>
      <c r="Z8" s="567"/>
      <c r="AA8" s="567"/>
      <c r="AB8" s="567"/>
      <c r="AC8" s="567"/>
      <c r="AD8" s="567"/>
      <c r="AE8" s="567"/>
      <c r="AF8" s="568"/>
      <c r="AG8" s="164"/>
      <c r="AH8" s="77"/>
      <c r="AI8" s="165"/>
      <c r="AJ8" s="164"/>
      <c r="AK8" s="77"/>
      <c r="AL8" s="165"/>
      <c r="AM8" s="164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8"/>
    </row>
    <row r="9" spans="1:51">
      <c r="A9" s="519"/>
      <c r="B9" s="520"/>
      <c r="C9" s="520"/>
      <c r="D9" s="521"/>
      <c r="E9" s="530"/>
      <c r="F9" s="531"/>
      <c r="G9" s="164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165"/>
      <c r="Y9" s="566" t="s">
        <v>454</v>
      </c>
      <c r="Z9" s="567"/>
      <c r="AA9" s="567"/>
      <c r="AB9" s="567"/>
      <c r="AC9" s="567"/>
      <c r="AD9" s="567"/>
      <c r="AE9" s="567"/>
      <c r="AF9" s="568"/>
      <c r="AG9" s="164"/>
      <c r="AH9" s="77"/>
      <c r="AI9" s="165"/>
      <c r="AJ9" s="164"/>
      <c r="AK9" s="77"/>
      <c r="AL9" s="165"/>
      <c r="AM9" s="164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8"/>
    </row>
    <row r="10" spans="1:51">
      <c r="A10" s="519"/>
      <c r="B10" s="520"/>
      <c r="C10" s="520"/>
      <c r="D10" s="521"/>
      <c r="E10" s="530"/>
      <c r="F10" s="531"/>
      <c r="G10" s="164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165"/>
      <c r="Y10" s="566" t="s">
        <v>455</v>
      </c>
      <c r="Z10" s="567"/>
      <c r="AA10" s="567"/>
      <c r="AB10" s="567"/>
      <c r="AC10" s="567"/>
      <c r="AD10" s="567"/>
      <c r="AE10" s="567"/>
      <c r="AF10" s="568"/>
      <c r="AG10" s="164"/>
      <c r="AH10" s="77"/>
      <c r="AI10" s="165"/>
      <c r="AJ10" s="164"/>
      <c r="AK10" s="77"/>
      <c r="AL10" s="165"/>
      <c r="AM10" s="164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8"/>
    </row>
    <row r="11" spans="1:51">
      <c r="A11" s="519"/>
      <c r="B11" s="520"/>
      <c r="C11" s="520"/>
      <c r="D11" s="521"/>
      <c r="E11" s="530"/>
      <c r="F11" s="531"/>
      <c r="G11" s="164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165"/>
      <c r="Y11" s="566" t="s">
        <v>456</v>
      </c>
      <c r="Z11" s="567"/>
      <c r="AA11" s="567"/>
      <c r="AB11" s="567"/>
      <c r="AC11" s="567"/>
      <c r="AD11" s="567"/>
      <c r="AE11" s="567"/>
      <c r="AF11" s="568"/>
      <c r="AG11" s="164"/>
      <c r="AH11" s="77"/>
      <c r="AI11" s="165"/>
      <c r="AJ11" s="164"/>
      <c r="AK11" s="77"/>
      <c r="AL11" s="165"/>
      <c r="AM11" s="164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8"/>
    </row>
    <row r="12" spans="1:51">
      <c r="A12" s="519"/>
      <c r="B12" s="520"/>
      <c r="C12" s="520"/>
      <c r="D12" s="521"/>
      <c r="E12" s="530"/>
      <c r="F12" s="531"/>
      <c r="G12" s="164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165"/>
      <c r="Y12" s="566" t="s">
        <v>457</v>
      </c>
      <c r="Z12" s="567"/>
      <c r="AA12" s="567"/>
      <c r="AB12" s="567"/>
      <c r="AC12" s="567"/>
      <c r="AD12" s="567"/>
      <c r="AE12" s="567"/>
      <c r="AF12" s="568"/>
      <c r="AG12" s="164"/>
      <c r="AH12" s="77"/>
      <c r="AI12" s="165"/>
      <c r="AJ12" s="164"/>
      <c r="AK12" s="77"/>
      <c r="AL12" s="165"/>
      <c r="AM12" s="164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8"/>
    </row>
    <row r="13" spans="1:51">
      <c r="A13" s="556">
        <v>44610</v>
      </c>
      <c r="B13" s="557"/>
      <c r="C13" s="557"/>
      <c r="D13" s="558"/>
      <c r="E13" s="559">
        <v>4</v>
      </c>
      <c r="F13" s="560"/>
      <c r="G13" s="446" t="s">
        <v>461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447"/>
      <c r="Y13" s="572" t="s">
        <v>454</v>
      </c>
      <c r="Z13" s="573"/>
      <c r="AA13" s="573"/>
      <c r="AB13" s="573"/>
      <c r="AC13" s="573"/>
      <c r="AD13" s="573"/>
      <c r="AE13" s="573"/>
      <c r="AF13" s="574"/>
      <c r="AG13" s="446" t="s">
        <v>21</v>
      </c>
      <c r="AH13" s="79"/>
      <c r="AI13" s="447"/>
      <c r="AJ13" s="446"/>
      <c r="AK13" s="79"/>
      <c r="AL13" s="447"/>
      <c r="AM13" s="446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0"/>
    </row>
    <row r="14" spans="1:51">
      <c r="A14" s="519"/>
      <c r="B14" s="520"/>
      <c r="C14" s="520"/>
      <c r="D14" s="521"/>
      <c r="E14" s="530"/>
      <c r="F14" s="531"/>
      <c r="G14" s="164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165"/>
      <c r="Y14" s="566"/>
      <c r="Z14" s="567"/>
      <c r="AA14" s="567"/>
      <c r="AB14" s="567"/>
      <c r="AC14" s="567"/>
      <c r="AD14" s="567"/>
      <c r="AE14" s="567"/>
      <c r="AF14" s="568"/>
      <c r="AG14" s="164"/>
      <c r="AH14" s="77"/>
      <c r="AI14" s="165"/>
      <c r="AJ14" s="164"/>
      <c r="AK14" s="77"/>
      <c r="AL14" s="165"/>
      <c r="AM14" s="164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8"/>
    </row>
    <row r="15" spans="1:51">
      <c r="A15" s="519"/>
      <c r="B15" s="520"/>
      <c r="C15" s="520"/>
      <c r="D15" s="521"/>
      <c r="E15" s="530"/>
      <c r="F15" s="531"/>
      <c r="G15" s="164"/>
      <c r="H15" s="144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165"/>
      <c r="Y15" s="566"/>
      <c r="Z15" s="567"/>
      <c r="AA15" s="567"/>
      <c r="AB15" s="567"/>
      <c r="AC15" s="567"/>
      <c r="AD15" s="567"/>
      <c r="AE15" s="567"/>
      <c r="AF15" s="568"/>
      <c r="AG15" s="164"/>
      <c r="AH15" s="77"/>
      <c r="AI15" s="165"/>
      <c r="AJ15" s="164"/>
      <c r="AK15" s="77"/>
      <c r="AL15" s="165"/>
      <c r="AM15" s="164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8"/>
    </row>
    <row r="16" spans="1:51">
      <c r="A16" s="519"/>
      <c r="B16" s="520"/>
      <c r="C16" s="520"/>
      <c r="D16" s="521"/>
      <c r="E16" s="530"/>
      <c r="F16" s="531"/>
      <c r="G16" s="164"/>
      <c r="H16" s="144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165"/>
      <c r="Y16" s="566"/>
      <c r="Z16" s="567"/>
      <c r="AA16" s="567"/>
      <c r="AB16" s="567"/>
      <c r="AC16" s="567"/>
      <c r="AD16" s="567"/>
      <c r="AE16" s="567"/>
      <c r="AF16" s="568"/>
      <c r="AG16" s="164"/>
      <c r="AH16" s="77"/>
      <c r="AI16" s="165"/>
      <c r="AJ16" s="164"/>
      <c r="AK16" s="77"/>
      <c r="AL16" s="165"/>
      <c r="AM16" s="164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8"/>
    </row>
    <row r="17" spans="1:51">
      <c r="A17" s="519"/>
      <c r="B17" s="520"/>
      <c r="C17" s="520"/>
      <c r="D17" s="521"/>
      <c r="E17" s="530"/>
      <c r="F17" s="531"/>
      <c r="G17" s="164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165"/>
      <c r="Y17" s="566"/>
      <c r="Z17" s="567"/>
      <c r="AA17" s="567"/>
      <c r="AB17" s="567"/>
      <c r="AC17" s="567"/>
      <c r="AD17" s="567"/>
      <c r="AE17" s="567"/>
      <c r="AF17" s="568"/>
      <c r="AG17" s="164"/>
      <c r="AH17" s="77"/>
      <c r="AI17" s="165"/>
      <c r="AJ17" s="164"/>
      <c r="AK17" s="77"/>
      <c r="AL17" s="165"/>
      <c r="AM17" s="164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8"/>
    </row>
    <row r="18" spans="1:51">
      <c r="A18" s="519"/>
      <c r="B18" s="520"/>
      <c r="C18" s="520"/>
      <c r="D18" s="521"/>
      <c r="E18" s="530"/>
      <c r="F18" s="531"/>
      <c r="G18" s="164"/>
      <c r="H18" s="144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165"/>
      <c r="Y18" s="566"/>
      <c r="Z18" s="567"/>
      <c r="AA18" s="567"/>
      <c r="AB18" s="567"/>
      <c r="AC18" s="567"/>
      <c r="AD18" s="567"/>
      <c r="AE18" s="567"/>
      <c r="AF18" s="568"/>
      <c r="AG18" s="164"/>
      <c r="AH18" s="77"/>
      <c r="AI18" s="165"/>
      <c r="AJ18" s="164"/>
      <c r="AK18" s="77"/>
      <c r="AL18" s="165"/>
      <c r="AM18" s="164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8"/>
    </row>
    <row r="19" spans="1:51">
      <c r="A19" s="519"/>
      <c r="B19" s="520"/>
      <c r="C19" s="520"/>
      <c r="D19" s="521"/>
      <c r="E19" s="530"/>
      <c r="F19" s="531"/>
      <c r="G19" s="164"/>
      <c r="H19" s="144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165"/>
      <c r="Y19" s="566"/>
      <c r="Z19" s="567"/>
      <c r="AA19" s="567"/>
      <c r="AB19" s="567"/>
      <c r="AC19" s="567"/>
      <c r="AD19" s="567"/>
      <c r="AE19" s="567"/>
      <c r="AF19" s="568"/>
      <c r="AG19" s="164"/>
      <c r="AH19" s="77"/>
      <c r="AI19" s="165"/>
      <c r="AJ19" s="164"/>
      <c r="AK19" s="77"/>
      <c r="AL19" s="165"/>
      <c r="AM19" s="164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8"/>
    </row>
    <row r="20" spans="1:51">
      <c r="A20" s="519"/>
      <c r="B20" s="520"/>
      <c r="C20" s="520"/>
      <c r="D20" s="521"/>
      <c r="E20" s="530"/>
      <c r="F20" s="531"/>
      <c r="G20" s="164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165"/>
      <c r="Y20" s="566"/>
      <c r="Z20" s="567"/>
      <c r="AA20" s="567"/>
      <c r="AB20" s="567"/>
      <c r="AC20" s="567"/>
      <c r="AD20" s="567"/>
      <c r="AE20" s="567"/>
      <c r="AF20" s="568"/>
      <c r="AG20" s="164"/>
      <c r="AH20" s="77"/>
      <c r="AI20" s="165"/>
      <c r="AJ20" s="164"/>
      <c r="AK20" s="77"/>
      <c r="AL20" s="165"/>
      <c r="AM20" s="164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8"/>
    </row>
    <row r="21" spans="1:51">
      <c r="A21" s="519"/>
      <c r="B21" s="520"/>
      <c r="C21" s="520"/>
      <c r="D21" s="521"/>
      <c r="E21" s="530"/>
      <c r="F21" s="531"/>
      <c r="G21" s="164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165"/>
      <c r="Y21" s="566"/>
      <c r="Z21" s="567"/>
      <c r="AA21" s="567"/>
      <c r="AB21" s="567"/>
      <c r="AC21" s="567"/>
      <c r="AD21" s="567"/>
      <c r="AE21" s="567"/>
      <c r="AF21" s="568"/>
      <c r="AG21" s="164"/>
      <c r="AH21" s="77"/>
      <c r="AI21" s="165"/>
      <c r="AJ21" s="164"/>
      <c r="AK21" s="77"/>
      <c r="AL21" s="165"/>
      <c r="AM21" s="164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8"/>
    </row>
    <row r="22" spans="1:51">
      <c r="A22" s="519"/>
      <c r="B22" s="520"/>
      <c r="C22" s="520"/>
      <c r="D22" s="521"/>
      <c r="E22" s="530"/>
      <c r="F22" s="531"/>
      <c r="G22" s="164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165"/>
      <c r="Y22" s="566"/>
      <c r="Z22" s="567"/>
      <c r="AA22" s="567"/>
      <c r="AB22" s="567"/>
      <c r="AC22" s="567"/>
      <c r="AD22" s="567"/>
      <c r="AE22" s="567"/>
      <c r="AF22" s="568"/>
      <c r="AG22" s="164"/>
      <c r="AH22" s="77"/>
      <c r="AI22" s="165"/>
      <c r="AJ22" s="164"/>
      <c r="AK22" s="77"/>
      <c r="AL22" s="165"/>
      <c r="AM22" s="164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8"/>
    </row>
    <row r="23" spans="1:51">
      <c r="A23" s="519"/>
      <c r="B23" s="520"/>
      <c r="C23" s="520"/>
      <c r="D23" s="521"/>
      <c r="E23" s="530"/>
      <c r="F23" s="531"/>
      <c r="G23" s="164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165"/>
      <c r="Y23" s="566"/>
      <c r="Z23" s="567"/>
      <c r="AA23" s="567"/>
      <c r="AB23" s="567"/>
      <c r="AC23" s="567"/>
      <c r="AD23" s="567"/>
      <c r="AE23" s="567"/>
      <c r="AF23" s="568"/>
      <c r="AG23" s="164"/>
      <c r="AH23" s="77"/>
      <c r="AI23" s="165"/>
      <c r="AJ23" s="164"/>
      <c r="AK23" s="77"/>
      <c r="AL23" s="165"/>
      <c r="AM23" s="164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8"/>
    </row>
    <row r="24" spans="1:51">
      <c r="A24" s="519"/>
      <c r="B24" s="520"/>
      <c r="C24" s="520"/>
      <c r="D24" s="521"/>
      <c r="E24" s="530"/>
      <c r="F24" s="531"/>
      <c r="G24" s="164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165"/>
      <c r="Y24" s="566"/>
      <c r="Z24" s="567"/>
      <c r="AA24" s="567"/>
      <c r="AB24" s="567"/>
      <c r="AC24" s="567"/>
      <c r="AD24" s="567"/>
      <c r="AE24" s="567"/>
      <c r="AF24" s="568"/>
      <c r="AG24" s="164"/>
      <c r="AH24" s="77"/>
      <c r="AI24" s="165"/>
      <c r="AJ24" s="164"/>
      <c r="AK24" s="77"/>
      <c r="AL24" s="165"/>
      <c r="AM24" s="164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8"/>
    </row>
    <row r="25" spans="1:51">
      <c r="A25" s="519"/>
      <c r="B25" s="520"/>
      <c r="C25" s="520"/>
      <c r="D25" s="521"/>
      <c r="E25" s="530"/>
      <c r="F25" s="531"/>
      <c r="G25" s="164"/>
      <c r="H25" s="144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165"/>
      <c r="Y25" s="566"/>
      <c r="Z25" s="567"/>
      <c r="AA25" s="567"/>
      <c r="AB25" s="567"/>
      <c r="AC25" s="567"/>
      <c r="AD25" s="567"/>
      <c r="AE25" s="567"/>
      <c r="AF25" s="568"/>
      <c r="AG25" s="164"/>
      <c r="AH25" s="77"/>
      <c r="AI25" s="165"/>
      <c r="AJ25" s="164"/>
      <c r="AK25" s="77"/>
      <c r="AL25" s="165"/>
      <c r="AM25" s="164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8"/>
    </row>
    <row r="26" spans="1:51">
      <c r="A26" s="519"/>
      <c r="B26" s="520"/>
      <c r="C26" s="520"/>
      <c r="D26" s="521"/>
      <c r="E26" s="530"/>
      <c r="F26" s="531"/>
      <c r="G26" s="164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165"/>
      <c r="Y26" s="566"/>
      <c r="Z26" s="567"/>
      <c r="AA26" s="567"/>
      <c r="AB26" s="567"/>
      <c r="AC26" s="567"/>
      <c r="AD26" s="567"/>
      <c r="AE26" s="567"/>
      <c r="AF26" s="568"/>
      <c r="AG26" s="164"/>
      <c r="AH26" s="77"/>
      <c r="AI26" s="165"/>
      <c r="AJ26" s="164"/>
      <c r="AK26" s="77"/>
      <c r="AL26" s="165"/>
      <c r="AM26" s="164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8"/>
    </row>
    <row r="27" spans="1:51">
      <c r="A27" s="519"/>
      <c r="B27" s="520"/>
      <c r="C27" s="520"/>
      <c r="D27" s="521"/>
      <c r="E27" s="530"/>
      <c r="F27" s="531"/>
      <c r="G27" s="164"/>
      <c r="H27" s="144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165"/>
      <c r="Y27" s="566"/>
      <c r="Z27" s="567"/>
      <c r="AA27" s="567"/>
      <c r="AB27" s="567"/>
      <c r="AC27" s="567"/>
      <c r="AD27" s="567"/>
      <c r="AE27" s="567"/>
      <c r="AF27" s="568"/>
      <c r="AG27" s="164"/>
      <c r="AH27" s="77"/>
      <c r="AI27" s="165"/>
      <c r="AJ27" s="164"/>
      <c r="AK27" s="77"/>
      <c r="AL27" s="165"/>
      <c r="AM27" s="164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8"/>
    </row>
    <row r="28" spans="1:51">
      <c r="A28" s="519"/>
      <c r="B28" s="520"/>
      <c r="C28" s="520"/>
      <c r="D28" s="521"/>
      <c r="E28" s="530"/>
      <c r="F28" s="531"/>
      <c r="G28" s="164"/>
      <c r="H28" s="77"/>
      <c r="I28" s="144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165"/>
      <c r="Y28" s="566"/>
      <c r="Z28" s="567"/>
      <c r="AA28" s="567"/>
      <c r="AB28" s="567"/>
      <c r="AC28" s="567"/>
      <c r="AD28" s="567"/>
      <c r="AE28" s="567"/>
      <c r="AF28" s="568"/>
      <c r="AG28" s="164"/>
      <c r="AH28" s="77"/>
      <c r="AI28" s="165"/>
      <c r="AJ28" s="164"/>
      <c r="AK28" s="77"/>
      <c r="AL28" s="165"/>
      <c r="AM28" s="164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8"/>
    </row>
    <row r="29" spans="1:51">
      <c r="A29" s="519"/>
      <c r="B29" s="520"/>
      <c r="C29" s="520"/>
      <c r="D29" s="521"/>
      <c r="E29" s="530"/>
      <c r="F29" s="531"/>
      <c r="G29" s="164"/>
      <c r="H29" s="144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165"/>
      <c r="Y29" s="566"/>
      <c r="Z29" s="567"/>
      <c r="AA29" s="567"/>
      <c r="AB29" s="567"/>
      <c r="AC29" s="567"/>
      <c r="AD29" s="567"/>
      <c r="AE29" s="567"/>
      <c r="AF29" s="568"/>
      <c r="AG29" s="164"/>
      <c r="AH29" s="77"/>
      <c r="AI29" s="165"/>
      <c r="AJ29" s="164"/>
      <c r="AK29" s="77"/>
      <c r="AL29" s="165"/>
      <c r="AM29" s="164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8"/>
    </row>
    <row r="30" spans="1:51">
      <c r="A30" s="519"/>
      <c r="B30" s="520"/>
      <c r="C30" s="520"/>
      <c r="D30" s="521"/>
      <c r="E30" s="530"/>
      <c r="F30" s="531"/>
      <c r="G30" s="164"/>
      <c r="H30" s="77"/>
      <c r="I30" s="144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165"/>
      <c r="Y30" s="566"/>
      <c r="Z30" s="567"/>
      <c r="AA30" s="567"/>
      <c r="AB30" s="567"/>
      <c r="AC30" s="567"/>
      <c r="AD30" s="567"/>
      <c r="AE30" s="567"/>
      <c r="AF30" s="568"/>
      <c r="AG30" s="164"/>
      <c r="AH30" s="77"/>
      <c r="AI30" s="165"/>
      <c r="AJ30" s="164"/>
      <c r="AK30" s="77"/>
      <c r="AL30" s="165"/>
      <c r="AM30" s="164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8"/>
    </row>
    <row r="31" spans="1:51">
      <c r="A31" s="519"/>
      <c r="B31" s="520"/>
      <c r="C31" s="520"/>
      <c r="D31" s="521"/>
      <c r="E31" s="530"/>
      <c r="F31" s="531"/>
      <c r="G31" s="164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165"/>
      <c r="Y31" s="566"/>
      <c r="Z31" s="567"/>
      <c r="AA31" s="567"/>
      <c r="AB31" s="567"/>
      <c r="AC31" s="567"/>
      <c r="AD31" s="567"/>
      <c r="AE31" s="567"/>
      <c r="AF31" s="568"/>
      <c r="AG31" s="164"/>
      <c r="AH31" s="77"/>
      <c r="AI31" s="165"/>
      <c r="AJ31" s="164"/>
      <c r="AK31" s="77"/>
      <c r="AL31" s="165"/>
      <c r="AM31" s="164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8"/>
    </row>
    <row r="32" spans="1:51" ht="15.75" thickBot="1">
      <c r="A32" s="514"/>
      <c r="B32" s="515"/>
      <c r="C32" s="515"/>
      <c r="D32" s="516"/>
      <c r="E32" s="517"/>
      <c r="F32" s="518"/>
      <c r="G32" s="176"/>
      <c r="H32" s="177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9"/>
      <c r="Y32" s="591"/>
      <c r="Z32" s="592"/>
      <c r="AA32" s="592"/>
      <c r="AB32" s="592"/>
      <c r="AC32" s="592"/>
      <c r="AD32" s="592"/>
      <c r="AE32" s="592"/>
      <c r="AF32" s="593"/>
      <c r="AG32" s="176"/>
      <c r="AH32" s="178"/>
      <c r="AI32" s="179"/>
      <c r="AJ32" s="176"/>
      <c r="AK32" s="178"/>
      <c r="AL32" s="179"/>
      <c r="AM32" s="176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80"/>
    </row>
  </sheetData>
  <mergeCells count="106">
    <mergeCell ref="AA1:AN2"/>
    <mergeCell ref="AO1:AP1"/>
    <mergeCell ref="AQ1:AS1"/>
    <mergeCell ref="AO2:AP2"/>
    <mergeCell ref="AQ2:AS2"/>
    <mergeCell ref="Y5:AF5"/>
    <mergeCell ref="Y6:AF6"/>
    <mergeCell ref="Y32:AF32"/>
    <mergeCell ref="Y24:AF24"/>
    <mergeCell ref="Y26:AF26"/>
    <mergeCell ref="Y27:AF27"/>
    <mergeCell ref="Y28:AF28"/>
    <mergeCell ref="Y29:AF29"/>
    <mergeCell ref="Y30:AF30"/>
    <mergeCell ref="Y31:AF31"/>
    <mergeCell ref="Y25:AF25"/>
    <mergeCell ref="Y15:AF15"/>
    <mergeCell ref="Y16:AF16"/>
    <mergeCell ref="Y17:AF17"/>
    <mergeCell ref="Y18:AF18"/>
    <mergeCell ref="Y19:AF19"/>
    <mergeCell ref="Y20:AF20"/>
    <mergeCell ref="Y21:AF21"/>
    <mergeCell ref="Y22:AF22"/>
    <mergeCell ref="A8:D8"/>
    <mergeCell ref="E8:F8"/>
    <mergeCell ref="A7:D7"/>
    <mergeCell ref="E7:F7"/>
    <mergeCell ref="A6:D6"/>
    <mergeCell ref="E6:F6"/>
    <mergeCell ref="Y23:AF23"/>
    <mergeCell ref="Y4:AF4"/>
    <mergeCell ref="Y7:AF7"/>
    <mergeCell ref="Y8:AF8"/>
    <mergeCell ref="Y9:AF9"/>
    <mergeCell ref="Y10:AF10"/>
    <mergeCell ref="Y11:AF11"/>
    <mergeCell ref="Y12:AF12"/>
    <mergeCell ref="Y13:AF13"/>
    <mergeCell ref="Y14:AF14"/>
    <mergeCell ref="A29:D29"/>
    <mergeCell ref="E29:F29"/>
    <mergeCell ref="E24:F24"/>
    <mergeCell ref="A14:D14"/>
    <mergeCell ref="E14:F14"/>
    <mergeCell ref="A13:D13"/>
    <mergeCell ref="E13:F13"/>
    <mergeCell ref="A12:D12"/>
    <mergeCell ref="E12:F12"/>
    <mergeCell ref="A25:D25"/>
    <mergeCell ref="E25:F25"/>
    <mergeCell ref="E19:F19"/>
    <mergeCell ref="A20:D20"/>
    <mergeCell ref="E20:F20"/>
    <mergeCell ref="A21:D21"/>
    <mergeCell ref="E21:F21"/>
    <mergeCell ref="A22:D22"/>
    <mergeCell ref="E22:F22"/>
    <mergeCell ref="AV1:AY1"/>
    <mergeCell ref="AT2:AU2"/>
    <mergeCell ref="AV2:AY2"/>
    <mergeCell ref="A1:E2"/>
    <mergeCell ref="F1:W2"/>
    <mergeCell ref="X1:Z2"/>
    <mergeCell ref="A28:D28"/>
    <mergeCell ref="E28:F28"/>
    <mergeCell ref="A27:D27"/>
    <mergeCell ref="E27:F27"/>
    <mergeCell ref="A26:D26"/>
    <mergeCell ref="E26:F26"/>
    <mergeCell ref="A24:D24"/>
    <mergeCell ref="AT1:AU1"/>
    <mergeCell ref="A11:D11"/>
    <mergeCell ref="E11:F11"/>
    <mergeCell ref="A10:D10"/>
    <mergeCell ref="E10:F10"/>
    <mergeCell ref="A9:D9"/>
    <mergeCell ref="E9:F9"/>
    <mergeCell ref="A5:D5"/>
    <mergeCell ref="E5:F5"/>
    <mergeCell ref="A4:D4"/>
    <mergeCell ref="E4:F4"/>
    <mergeCell ref="A32:D32"/>
    <mergeCell ref="E32:F32"/>
    <mergeCell ref="A31:D31"/>
    <mergeCell ref="AJ3:AL3"/>
    <mergeCell ref="AM3:AY3"/>
    <mergeCell ref="A3:D3"/>
    <mergeCell ref="E3:F3"/>
    <mergeCell ref="G3:X3"/>
    <mergeCell ref="Y3:AF3"/>
    <mergeCell ref="AG3:AI3"/>
    <mergeCell ref="A15:D15"/>
    <mergeCell ref="E15:F15"/>
    <mergeCell ref="A16:D16"/>
    <mergeCell ref="E16:F16"/>
    <mergeCell ref="A17:D17"/>
    <mergeCell ref="E17:F17"/>
    <mergeCell ref="A18:D18"/>
    <mergeCell ref="E18:F18"/>
    <mergeCell ref="A23:D23"/>
    <mergeCell ref="E23:F23"/>
    <mergeCell ref="A19:D19"/>
    <mergeCell ref="E31:F31"/>
    <mergeCell ref="A30:D30"/>
    <mergeCell ref="E30:F30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&amp;L&amp;"メイリオ,ボールド"&amp;9&amp;K00-049&amp;F&amp;R&amp;"メイリオ,ボールド"&amp;9&amp;K00-049&amp;A</oddHeader>
    <oddFooter>&amp;C&amp;"メイリオ,レギュラー"&amp;8&amp;P/&amp;N&amp;R&amp;"メイリオ,レギュラー"&amp;9出力日：&amp;D &amp;T</oddFooter>
  </headerFooter>
  <colBreaks count="1" manualBreakCount="1">
    <brk id="51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T33"/>
  <sheetViews>
    <sheetView workbookViewId="0">
      <selection sqref="A1:E2"/>
    </sheetView>
  </sheetViews>
  <sheetFormatPr defaultColWidth="2.7109375" defaultRowHeight="15" customHeight="1"/>
  <cols>
    <col min="1" max="1" width="2.7109375" style="20"/>
    <col min="2" max="48" width="2.7109375" style="17"/>
    <col min="49" max="49" width="2.7109375" style="20"/>
    <col min="50" max="16384" width="2.7109375" style="17"/>
  </cols>
  <sheetData>
    <row r="1" spans="1:72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8"/>
      <c r="X1" s="622" t="s">
        <v>34</v>
      </c>
      <c r="Y1" s="623"/>
      <c r="Z1" s="623"/>
      <c r="AA1" s="626" t="s">
        <v>38</v>
      </c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7"/>
      <c r="AM1" s="627"/>
      <c r="AN1" s="628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44568</v>
      </c>
      <c r="AW1" s="596"/>
      <c r="AX1" s="596"/>
      <c r="AY1" s="597"/>
    </row>
    <row r="2" spans="1:72" s="117" customFormat="1" ht="18" customHeight="1" thickBot="1">
      <c r="A2" s="605"/>
      <c r="B2" s="606"/>
      <c r="C2" s="606"/>
      <c r="D2" s="606"/>
      <c r="E2" s="607"/>
      <c r="F2" s="619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1"/>
      <c r="X2" s="624"/>
      <c r="Y2" s="625"/>
      <c r="Z2" s="625"/>
      <c r="AA2" s="629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1"/>
      <c r="AO2" s="611" t="s">
        <v>44</v>
      </c>
      <c r="AP2" s="612"/>
      <c r="AQ2" s="613"/>
      <c r="AR2" s="614"/>
      <c r="AS2" s="615"/>
      <c r="AT2" s="598" t="s">
        <v>37</v>
      </c>
      <c r="AU2" s="599"/>
      <c r="AV2" s="600"/>
      <c r="AW2" s="600"/>
      <c r="AX2" s="600"/>
      <c r="AY2" s="601"/>
    </row>
    <row r="3" spans="1:72" ht="15" customHeight="1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4"/>
      <c r="AF3" s="44"/>
      <c r="AG3" s="44"/>
      <c r="AH3" s="44"/>
      <c r="AI3" s="44"/>
      <c r="AJ3" s="44"/>
      <c r="AK3" s="44"/>
      <c r="AL3" s="44"/>
      <c r="AM3" s="45"/>
      <c r="AN3" s="45"/>
      <c r="AO3" s="44"/>
      <c r="AP3" s="44"/>
      <c r="AQ3" s="44"/>
      <c r="AR3" s="44"/>
      <c r="AS3" s="44"/>
      <c r="AT3" s="44"/>
      <c r="AU3" s="44"/>
      <c r="AV3" s="44"/>
      <c r="AW3" s="89"/>
      <c r="AX3" s="89"/>
      <c r="AY3" s="110"/>
      <c r="AZ3" s="20"/>
      <c r="BG3" s="117"/>
      <c r="BH3" s="117"/>
      <c r="BI3" s="117"/>
      <c r="BJ3" s="117"/>
      <c r="BK3" s="117"/>
      <c r="BL3" s="117"/>
      <c r="BM3" s="20"/>
      <c r="BN3" s="20"/>
      <c r="BO3" s="20"/>
      <c r="BP3" s="20"/>
      <c r="BQ3" s="20"/>
      <c r="BR3" s="20"/>
      <c r="BS3" s="20"/>
      <c r="BT3" s="20"/>
    </row>
    <row r="4" spans="1:72" ht="15" customHeight="1">
      <c r="A4" s="634" t="str">
        <f>$BA4&amp;"."</f>
        <v>1.</v>
      </c>
      <c r="B4" s="6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81"/>
      <c r="AX4" s="181"/>
      <c r="AY4" s="67"/>
      <c r="AZ4" s="20"/>
      <c r="BA4" s="159">
        <f>BA3+1</f>
        <v>1</v>
      </c>
      <c r="BB4" s="31"/>
      <c r="BC4" s="31"/>
      <c r="BD4" s="31"/>
      <c r="BG4" s="162" t="str">
        <f ca="1">IF($BA4&lt;&gt;"",IF(MID(_xlfn.FORMULATEXT($BA4),SEARCH("[",_xlfn.FORMULATEXT($BA4))+1,SEARCH("]",_xlfn.FORMULATEXT($BA4))-(SEARCH("[",_xlfn.FORMULATEXT($BA4))+1))="-1","",1),"")</f>
        <v/>
      </c>
      <c r="BH4" s="175" t="str">
        <f ca="1">IF($BB4&lt;&gt;"",IF(MID(_xlfn.FORMULATEXT($BB4),SEARCH("[",_xlfn.FORMULATEXT($BB4))+1,SEARCH("]",_xlfn.FORMULATEXT($BB4))-(SEARCH("[",_xlfn.FORMULATEXT($BB4))+1))="-1","",1),"")</f>
        <v/>
      </c>
      <c r="BI4" s="175" t="str">
        <f ca="1">IF($BC4&lt;&gt;"",IF(MID(_xlfn.FORMULATEXT($BC4),SEARCH("[",_xlfn.FORMULATEXT($BC4))+1,SEARCH("]",_xlfn.FORMULATEXT($BC4))-(SEARCH("[",_xlfn.FORMULATEXT($BC4))+1))="-1","",1),"")</f>
        <v/>
      </c>
      <c r="BJ4" s="175" t="str">
        <f ca="1">IF($BD4&lt;&gt;"",IF(MID(_xlfn.FORMULATEXT($BD4),SEARCH("[",_xlfn.FORMULATEXT($BD4))+1,SEARCH("]",_xlfn.FORMULATEXT($BD4))-(SEARCH("[",_xlfn.FORMULATEXT($BD4))+1))="-1","",1),"")</f>
        <v/>
      </c>
      <c r="BK4" s="175" t="str">
        <f ca="1">IF($BE4&lt;&gt;"",IF(MID(_xlfn.FORMULATEXT($BE4),SEARCH("[",_xlfn.FORMULATEXT($BE4))+1,SEARCH("]",_xlfn.FORMULATEXT($BE4))-(SEARCH("[",_xlfn.FORMULATEXT($BE4))+1))="-1","",1),"")</f>
        <v/>
      </c>
      <c r="BL4" s="163" t="str">
        <f ca="1">IF($BF4&lt;&gt;"",IF(MID(_xlfn.FORMULATEXT($BF4),SEARCH("[",_xlfn.FORMULATEXT($BF4))+1,SEARCH("]",_xlfn.FORMULATEXT($BF4))-(SEARCH("[",_xlfn.FORMULATEXT($BF4))+1))="-1","",1),"")</f>
        <v/>
      </c>
      <c r="BM4" s="20"/>
      <c r="BN4" s="20"/>
      <c r="BO4" s="20"/>
      <c r="BP4" s="20"/>
      <c r="BQ4" s="20"/>
      <c r="BR4" s="20"/>
      <c r="BS4" s="20"/>
      <c r="BT4" s="20"/>
    </row>
    <row r="5" spans="1:72" ht="15" customHeight="1">
      <c r="A5" s="46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81"/>
      <c r="AX5" s="181"/>
      <c r="AY5" s="67"/>
      <c r="AZ5" s="20"/>
      <c r="BA5" s="161">
        <f t="shared" ref="BA5:BB10" si="0">BA4</f>
        <v>1</v>
      </c>
      <c r="BB5" s="31"/>
      <c r="BC5" s="31"/>
      <c r="BD5" s="31"/>
      <c r="BG5" s="162" t="str">
        <f t="shared" ref="BG5:BG19" ca="1" si="1">IF($BA5&lt;&gt;"",IF(MID(_xlfn.FORMULATEXT($BA5),SEARCH("[",_xlfn.FORMULATEXT($BA5))+1,SEARCH("]",_xlfn.FORMULATEXT($BA5))-(SEARCH("[",_xlfn.FORMULATEXT($BA5))+1))="-1","",1),"")</f>
        <v/>
      </c>
      <c r="BH5" s="175" t="str">
        <f t="shared" ref="BH5:BH19" ca="1" si="2">IF($BB5&lt;&gt;"",IF(MID(_xlfn.FORMULATEXT($BB5),SEARCH("[",_xlfn.FORMULATEXT($BB5))+1,SEARCH("]",_xlfn.FORMULATEXT($BB5))-(SEARCH("[",_xlfn.FORMULATEXT($BB5))+1))="-1","",1),"")</f>
        <v/>
      </c>
      <c r="BI5" s="175" t="str">
        <f t="shared" ref="BI5:BI19" ca="1" si="3">IF($BC5&lt;&gt;"",IF(MID(_xlfn.FORMULATEXT($BC5),SEARCH("[",_xlfn.FORMULATEXT($BC5))+1,SEARCH("]",_xlfn.FORMULATEXT($BC5))-(SEARCH("[",_xlfn.FORMULATEXT($BC5))+1))="-1","",1),"")</f>
        <v/>
      </c>
      <c r="BJ5" s="175" t="str">
        <f t="shared" ref="BJ5:BJ19" ca="1" si="4">IF($BD5&lt;&gt;"",IF(MID(_xlfn.FORMULATEXT($BD5),SEARCH("[",_xlfn.FORMULATEXT($BD5))+1,SEARCH("]",_xlfn.FORMULATEXT($BD5))-(SEARCH("[",_xlfn.FORMULATEXT($BD5))+1))="-1","",1),"")</f>
        <v/>
      </c>
      <c r="BK5" s="175" t="str">
        <f t="shared" ref="BK5:BK19" ca="1" si="5">IF($BE5&lt;&gt;"",IF(MID(_xlfn.FORMULATEXT($BE5),SEARCH("[",_xlfn.FORMULATEXT($BE5))+1,SEARCH("]",_xlfn.FORMULATEXT($BE5))-(SEARCH("[",_xlfn.FORMULATEXT($BE5))+1))="-1","",1),"")</f>
        <v/>
      </c>
      <c r="BL5" s="163" t="str">
        <f t="shared" ref="BL5:BL19" ca="1" si="6">IF($BF5&lt;&gt;"",IF(MID(_xlfn.FORMULATEXT($BF5),SEARCH("[",_xlfn.FORMULATEXT($BF5))+1,SEARCH("]",_xlfn.FORMULATEXT($BF5))-(SEARCH("[",_xlfn.FORMULATEXT($BF5))+1))="-1","",1),"")</f>
        <v/>
      </c>
      <c r="BM5" s="20"/>
      <c r="BN5" s="20"/>
      <c r="BO5" s="20"/>
      <c r="BP5" s="20"/>
      <c r="BQ5" s="20"/>
      <c r="BR5" s="20"/>
      <c r="BS5" s="20"/>
      <c r="BT5" s="20"/>
    </row>
    <row r="6" spans="1:72" ht="15" customHeight="1">
      <c r="A6" s="632" t="str">
        <f>$BA6&amp;"."</f>
        <v>2.</v>
      </c>
      <c r="B6" s="633"/>
      <c r="C6" s="168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81"/>
      <c r="AX6" s="181"/>
      <c r="AY6" s="67"/>
      <c r="AZ6" s="20"/>
      <c r="BA6" s="159">
        <f>BA5+1</f>
        <v>2</v>
      </c>
      <c r="BB6" s="31"/>
      <c r="BC6" s="31"/>
      <c r="BD6" s="31"/>
      <c r="BG6" s="162" t="str">
        <f t="shared" ca="1" si="1"/>
        <v/>
      </c>
      <c r="BH6" s="175" t="str">
        <f t="shared" ca="1" si="2"/>
        <v/>
      </c>
      <c r="BI6" s="175" t="str">
        <f t="shared" ca="1" si="3"/>
        <v/>
      </c>
      <c r="BJ6" s="175" t="str">
        <f t="shared" ca="1" si="4"/>
        <v/>
      </c>
      <c r="BK6" s="175" t="str">
        <f t="shared" ca="1" si="5"/>
        <v/>
      </c>
      <c r="BL6" s="163" t="str">
        <f t="shared" ca="1" si="6"/>
        <v/>
      </c>
      <c r="BM6" s="20"/>
      <c r="BN6" s="20"/>
      <c r="BO6" s="20"/>
      <c r="BP6" s="20"/>
      <c r="BQ6" s="20"/>
      <c r="BR6" s="20"/>
      <c r="BS6" s="20"/>
      <c r="BT6" s="20"/>
    </row>
    <row r="7" spans="1:72" s="21" customFormat="1" ht="15" customHeight="1">
      <c r="A7" s="46"/>
      <c r="B7" s="35"/>
      <c r="C7" s="35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19"/>
      <c r="AZ7" s="22"/>
      <c r="BA7" s="161">
        <f t="shared" si="0"/>
        <v>2</v>
      </c>
      <c r="BB7" s="31"/>
      <c r="BC7" s="31"/>
      <c r="BD7" s="31"/>
      <c r="BE7" s="17"/>
      <c r="BF7" s="17"/>
      <c r="BG7" s="162" t="str">
        <f t="shared" ca="1" si="1"/>
        <v/>
      </c>
      <c r="BH7" s="175" t="str">
        <f t="shared" ca="1" si="2"/>
        <v/>
      </c>
      <c r="BI7" s="175" t="str">
        <f t="shared" ca="1" si="3"/>
        <v/>
      </c>
      <c r="BJ7" s="175" t="str">
        <f t="shared" ca="1" si="4"/>
        <v/>
      </c>
      <c r="BK7" s="175" t="str">
        <f t="shared" ca="1" si="5"/>
        <v/>
      </c>
      <c r="BL7" s="163" t="str">
        <f t="shared" ca="1" si="6"/>
        <v/>
      </c>
    </row>
    <row r="8" spans="1:72" s="21" customFormat="1" ht="15" customHeight="1">
      <c r="A8" s="632" t="str">
        <f>$BA8&amp;"."&amp;$BB8&amp;"."</f>
        <v>2.1.</v>
      </c>
      <c r="B8" s="633"/>
      <c r="C8" s="633"/>
      <c r="D8" s="182"/>
      <c r="E8" s="182"/>
      <c r="F8" s="182"/>
      <c r="G8" s="35"/>
      <c r="H8" s="35"/>
      <c r="I8" s="35"/>
      <c r="J8" s="35"/>
      <c r="K8" s="35"/>
      <c r="L8" s="35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19"/>
      <c r="AZ8" s="22"/>
      <c r="BA8" s="161">
        <f t="shared" si="0"/>
        <v>2</v>
      </c>
      <c r="BB8" s="159">
        <f>BB7+1</f>
        <v>1</v>
      </c>
      <c r="BC8" s="31"/>
      <c r="BD8" s="31"/>
      <c r="BE8" s="17"/>
      <c r="BF8" s="17"/>
      <c r="BG8" s="162" t="str">
        <f t="shared" ca="1" si="1"/>
        <v/>
      </c>
      <c r="BH8" s="175" t="str">
        <f t="shared" ca="1" si="2"/>
        <v/>
      </c>
      <c r="BI8" s="175" t="str">
        <f t="shared" ca="1" si="3"/>
        <v/>
      </c>
      <c r="BJ8" s="175" t="str">
        <f t="shared" ca="1" si="4"/>
        <v/>
      </c>
      <c r="BK8" s="175" t="str">
        <f t="shared" ca="1" si="5"/>
        <v/>
      </c>
      <c r="BL8" s="163" t="str">
        <f t="shared" ca="1" si="6"/>
        <v/>
      </c>
    </row>
    <row r="9" spans="1:72" s="21" customFormat="1" ht="15" customHeight="1">
      <c r="A9" s="26"/>
      <c r="B9" s="182"/>
      <c r="C9" s="182"/>
      <c r="D9" s="182"/>
      <c r="E9" s="182"/>
      <c r="F9" s="182"/>
      <c r="G9" s="35"/>
      <c r="H9" s="35"/>
      <c r="I9" s="35"/>
      <c r="J9" s="35"/>
      <c r="K9" s="35"/>
      <c r="L9" s="35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19"/>
      <c r="AZ9" s="22"/>
      <c r="BA9" s="161">
        <f t="shared" si="0"/>
        <v>2</v>
      </c>
      <c r="BB9" s="161">
        <f t="shared" si="0"/>
        <v>1</v>
      </c>
      <c r="BD9" s="31"/>
      <c r="BE9" s="17"/>
      <c r="BF9" s="17"/>
      <c r="BG9" s="162" t="str">
        <f t="shared" ca="1" si="1"/>
        <v/>
      </c>
      <c r="BH9" s="175" t="str">
        <f t="shared" ca="1" si="2"/>
        <v/>
      </c>
      <c r="BI9" s="175" t="str">
        <f t="shared" ca="1" si="3"/>
        <v/>
      </c>
      <c r="BJ9" s="175" t="str">
        <f t="shared" ca="1" si="4"/>
        <v/>
      </c>
      <c r="BK9" s="175" t="str">
        <f t="shared" ca="1" si="5"/>
        <v/>
      </c>
      <c r="BL9" s="163" t="str">
        <f t="shared" ca="1" si="6"/>
        <v/>
      </c>
    </row>
    <row r="10" spans="1:72" s="21" customFormat="1" ht="15" customHeight="1">
      <c r="A10" s="632" t="str">
        <f>$BA10&amp;"."&amp;$BB10&amp;"."&amp;$BC10&amp;"."</f>
        <v>2.1.1.</v>
      </c>
      <c r="B10" s="633"/>
      <c r="C10" s="633"/>
      <c r="D10" s="633"/>
      <c r="E10" s="182"/>
      <c r="F10" s="182"/>
      <c r="G10" s="35"/>
      <c r="H10" s="35"/>
      <c r="I10" s="35"/>
      <c r="J10" s="35"/>
      <c r="K10" s="35"/>
      <c r="L10" s="35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19"/>
      <c r="AZ10" s="22"/>
      <c r="BA10" s="161">
        <f t="shared" si="0"/>
        <v>2</v>
      </c>
      <c r="BB10" s="161">
        <f t="shared" si="0"/>
        <v>1</v>
      </c>
      <c r="BC10" s="159">
        <f>BC9+1</f>
        <v>1</v>
      </c>
      <c r="BD10" s="31"/>
      <c r="BE10" s="17"/>
      <c r="BF10" s="17"/>
      <c r="BG10" s="162" t="str">
        <f t="shared" ca="1" si="1"/>
        <v/>
      </c>
      <c r="BH10" s="175" t="str">
        <f t="shared" ca="1" si="2"/>
        <v/>
      </c>
      <c r="BI10" s="175" t="str">
        <f t="shared" ca="1" si="3"/>
        <v/>
      </c>
      <c r="BJ10" s="175" t="str">
        <f t="shared" ca="1" si="4"/>
        <v/>
      </c>
      <c r="BK10" s="175" t="str">
        <f t="shared" ca="1" si="5"/>
        <v/>
      </c>
      <c r="BL10" s="163" t="str">
        <f t="shared" ca="1" si="6"/>
        <v/>
      </c>
    </row>
    <row r="11" spans="1:72" s="21" customFormat="1" ht="15" customHeight="1">
      <c r="A11" s="26"/>
      <c r="B11" s="182"/>
      <c r="C11" s="182"/>
      <c r="D11" s="182"/>
      <c r="E11" s="182"/>
      <c r="F11" s="182"/>
      <c r="G11" s="35"/>
      <c r="H11" s="35"/>
      <c r="I11" s="35"/>
      <c r="J11" s="35"/>
      <c r="K11" s="35"/>
      <c r="L11" s="35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19"/>
      <c r="AZ11" s="22"/>
      <c r="BA11" s="161">
        <f>BA10</f>
        <v>2</v>
      </c>
      <c r="BB11" s="161">
        <f>BB10</f>
        <v>1</v>
      </c>
      <c r="BC11" s="161">
        <f>BC10</f>
        <v>1</v>
      </c>
      <c r="BD11" s="31"/>
      <c r="BE11" s="17"/>
      <c r="BF11" s="17"/>
      <c r="BG11" s="162" t="str">
        <f t="shared" ca="1" si="1"/>
        <v/>
      </c>
      <c r="BH11" s="175" t="str">
        <f t="shared" ca="1" si="2"/>
        <v/>
      </c>
      <c r="BI11" s="175" t="str">
        <f t="shared" ca="1" si="3"/>
        <v/>
      </c>
      <c r="BJ11" s="175" t="str">
        <f t="shared" ca="1" si="4"/>
        <v/>
      </c>
      <c r="BK11" s="175" t="str">
        <f t="shared" ca="1" si="5"/>
        <v/>
      </c>
      <c r="BL11" s="163" t="str">
        <f t="shared" ca="1" si="6"/>
        <v/>
      </c>
    </row>
    <row r="12" spans="1:72" s="21" customFormat="1" ht="15" customHeight="1">
      <c r="A12" s="635" t="str">
        <f>$BD12&amp;"."</f>
        <v>①.</v>
      </c>
      <c r="B12" s="634"/>
      <c r="C12" s="634"/>
      <c r="D12" s="634"/>
      <c r="E12" s="634"/>
      <c r="F12" s="182"/>
      <c r="G12" s="35"/>
      <c r="H12" s="35"/>
      <c r="I12" s="35"/>
      <c r="J12" s="35"/>
      <c r="K12" s="35"/>
      <c r="L12" s="35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19"/>
      <c r="AZ12" s="22"/>
      <c r="BA12" s="161">
        <f t="shared" ref="BA12:BF19" si="7">BA11</f>
        <v>2</v>
      </c>
      <c r="BB12" s="161">
        <f t="shared" si="7"/>
        <v>1</v>
      </c>
      <c r="BC12" s="161">
        <f t="shared" si="7"/>
        <v>1</v>
      </c>
      <c r="BD12" s="160" t="str">
        <f>IF(ISBLANK(BD11),"①",CHAR(CODE(BD11)+1))</f>
        <v>①</v>
      </c>
      <c r="BE12" s="17"/>
      <c r="BF12" s="22"/>
      <c r="BG12" s="162" t="str">
        <f t="shared" ca="1" si="1"/>
        <v/>
      </c>
      <c r="BH12" s="175" t="str">
        <f t="shared" ca="1" si="2"/>
        <v/>
      </c>
      <c r="BI12" s="175" t="str">
        <f t="shared" ca="1" si="3"/>
        <v/>
      </c>
      <c r="BJ12" s="175" t="str">
        <f t="shared" ca="1" si="4"/>
        <v/>
      </c>
      <c r="BK12" s="175" t="str">
        <f t="shared" ca="1" si="5"/>
        <v/>
      </c>
      <c r="BL12" s="163" t="str">
        <f t="shared" ca="1" si="6"/>
        <v/>
      </c>
    </row>
    <row r="13" spans="1:72" s="21" customFormat="1" ht="15" customHeight="1">
      <c r="A13" s="26"/>
      <c r="B13" s="182"/>
      <c r="C13" s="182"/>
      <c r="D13" s="182"/>
      <c r="E13" s="182"/>
      <c r="F13" s="182"/>
      <c r="G13" s="35"/>
      <c r="H13" s="35"/>
      <c r="I13" s="35"/>
      <c r="J13" s="35"/>
      <c r="K13" s="35"/>
      <c r="L13" s="35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19"/>
      <c r="AZ13" s="22"/>
      <c r="BA13" s="161">
        <f t="shared" si="7"/>
        <v>2</v>
      </c>
      <c r="BB13" s="31">
        <f t="shared" si="7"/>
        <v>1</v>
      </c>
      <c r="BC13" s="31">
        <f t="shared" si="7"/>
        <v>1</v>
      </c>
      <c r="BD13" s="161" t="str">
        <f>BD12</f>
        <v>①</v>
      </c>
      <c r="BE13" s="22"/>
      <c r="BF13" s="22"/>
      <c r="BG13" s="162" t="str">
        <f t="shared" ca="1" si="1"/>
        <v/>
      </c>
      <c r="BH13" s="175" t="str">
        <f t="shared" ca="1" si="2"/>
        <v/>
      </c>
      <c r="BI13" s="175" t="str">
        <f t="shared" ca="1" si="3"/>
        <v/>
      </c>
      <c r="BJ13" s="175" t="str">
        <f t="shared" ca="1" si="4"/>
        <v/>
      </c>
      <c r="BK13" s="175" t="str">
        <f t="shared" ca="1" si="5"/>
        <v/>
      </c>
      <c r="BL13" s="163" t="str">
        <f t="shared" ca="1" si="6"/>
        <v/>
      </c>
    </row>
    <row r="14" spans="1:72" s="21" customFormat="1" ht="15" customHeight="1">
      <c r="A14" s="635" t="str">
        <f>$BD14&amp;"."</f>
        <v>②.</v>
      </c>
      <c r="B14" s="634"/>
      <c r="C14" s="634"/>
      <c r="D14" s="634"/>
      <c r="E14" s="634"/>
      <c r="F14" s="182"/>
      <c r="G14" s="35"/>
      <c r="H14" s="35"/>
      <c r="I14" s="35"/>
      <c r="J14" s="35"/>
      <c r="K14" s="35"/>
      <c r="L14" s="35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19"/>
      <c r="AZ14" s="22"/>
      <c r="BA14" s="161">
        <f>BA13</f>
        <v>2</v>
      </c>
      <c r="BB14" s="31">
        <f t="shared" si="7"/>
        <v>1</v>
      </c>
      <c r="BC14" s="31">
        <f t="shared" si="7"/>
        <v>1</v>
      </c>
      <c r="BD14" s="160" t="str">
        <f>IF(ISBLANK(BD13),"①",CHAR(CODE(BD13)+1))</f>
        <v>②</v>
      </c>
      <c r="BE14" s="22"/>
      <c r="BF14" s="22"/>
      <c r="BG14" s="162" t="str">
        <f t="shared" ca="1" si="1"/>
        <v/>
      </c>
      <c r="BH14" s="175" t="str">
        <f t="shared" ca="1" si="2"/>
        <v/>
      </c>
      <c r="BI14" s="175" t="str">
        <f t="shared" ca="1" si="3"/>
        <v/>
      </c>
      <c r="BJ14" s="175" t="str">
        <f t="shared" ca="1" si="4"/>
        <v/>
      </c>
      <c r="BK14" s="175" t="str">
        <f t="shared" ca="1" si="5"/>
        <v/>
      </c>
      <c r="BL14" s="163" t="str">
        <f t="shared" ca="1" si="6"/>
        <v/>
      </c>
    </row>
    <row r="15" spans="1:72" s="21" customFormat="1" ht="15" customHeight="1">
      <c r="A15" s="26"/>
      <c r="B15" s="182"/>
      <c r="C15" s="182"/>
      <c r="D15" s="182"/>
      <c r="E15" s="182"/>
      <c r="F15" s="182"/>
      <c r="G15" s="35"/>
      <c r="H15" s="35"/>
      <c r="I15" s="35"/>
      <c r="J15" s="35"/>
      <c r="K15" s="35"/>
      <c r="L15" s="35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19"/>
      <c r="AZ15" s="22"/>
      <c r="BA15" s="161">
        <f t="shared" si="7"/>
        <v>2</v>
      </c>
      <c r="BB15" s="31">
        <f t="shared" si="7"/>
        <v>1</v>
      </c>
      <c r="BC15" s="31">
        <f t="shared" si="7"/>
        <v>1</v>
      </c>
      <c r="BD15" s="161" t="str">
        <f>BD14</f>
        <v>②</v>
      </c>
      <c r="BE15" s="22"/>
      <c r="BF15" s="22"/>
      <c r="BG15" s="162" t="str">
        <f t="shared" ca="1" si="1"/>
        <v/>
      </c>
      <c r="BH15" s="175" t="str">
        <f t="shared" ca="1" si="2"/>
        <v/>
      </c>
      <c r="BI15" s="175" t="str">
        <f t="shared" ca="1" si="3"/>
        <v/>
      </c>
      <c r="BJ15" s="175" t="str">
        <f t="shared" ca="1" si="4"/>
        <v/>
      </c>
      <c r="BK15" s="175" t="str">
        <f t="shared" ca="1" si="5"/>
        <v/>
      </c>
      <c r="BL15" s="163" t="str">
        <f t="shared" ca="1" si="6"/>
        <v/>
      </c>
    </row>
    <row r="16" spans="1:72" s="21" customFormat="1" ht="15" customHeight="1">
      <c r="A16" s="635" t="str">
        <f>$BD16&amp;"."&amp;$BE16&amp;"."</f>
        <v>②.1.</v>
      </c>
      <c r="B16" s="634"/>
      <c r="C16" s="634"/>
      <c r="D16" s="634"/>
      <c r="E16" s="634"/>
      <c r="F16" s="634"/>
      <c r="G16" s="35"/>
      <c r="H16" s="35"/>
      <c r="I16" s="35"/>
      <c r="J16" s="35"/>
      <c r="K16" s="35"/>
      <c r="L16" s="35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19"/>
      <c r="AZ16" s="22"/>
      <c r="BA16" s="161">
        <f t="shared" si="7"/>
        <v>2</v>
      </c>
      <c r="BB16" s="31">
        <f t="shared" si="7"/>
        <v>1</v>
      </c>
      <c r="BC16" s="31">
        <f t="shared" si="7"/>
        <v>1</v>
      </c>
      <c r="BD16" s="161" t="str">
        <f>BD15</f>
        <v>②</v>
      </c>
      <c r="BE16" s="159">
        <f>BE15+1</f>
        <v>1</v>
      </c>
      <c r="BF16" s="22"/>
      <c r="BG16" s="162" t="str">
        <f t="shared" ca="1" si="1"/>
        <v/>
      </c>
      <c r="BH16" s="175" t="str">
        <f t="shared" ca="1" si="2"/>
        <v/>
      </c>
      <c r="BI16" s="175" t="str">
        <f t="shared" ca="1" si="3"/>
        <v/>
      </c>
      <c r="BJ16" s="175" t="str">
        <f t="shared" ca="1" si="4"/>
        <v/>
      </c>
      <c r="BK16" s="175" t="str">
        <f t="shared" ca="1" si="5"/>
        <v/>
      </c>
      <c r="BL16" s="163" t="str">
        <f t="shared" ca="1" si="6"/>
        <v/>
      </c>
    </row>
    <row r="17" spans="1:64" s="21" customFormat="1" ht="15" customHeight="1">
      <c r="A17" s="26"/>
      <c r="B17" s="182"/>
      <c r="C17" s="182"/>
      <c r="D17" s="182"/>
      <c r="E17" s="182"/>
      <c r="F17" s="182"/>
      <c r="G17" s="35"/>
      <c r="H17" s="35"/>
      <c r="I17" s="35"/>
      <c r="J17" s="35"/>
      <c r="K17" s="35"/>
      <c r="L17" s="35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19"/>
      <c r="AZ17" s="22"/>
      <c r="BA17" s="161">
        <f t="shared" si="7"/>
        <v>2</v>
      </c>
      <c r="BB17" s="161">
        <f t="shared" si="7"/>
        <v>1</v>
      </c>
      <c r="BC17" s="161">
        <f t="shared" si="7"/>
        <v>1</v>
      </c>
      <c r="BD17" s="161" t="str">
        <f t="shared" si="7"/>
        <v>②</v>
      </c>
      <c r="BE17" s="161">
        <f t="shared" si="7"/>
        <v>1</v>
      </c>
      <c r="BF17" s="22"/>
      <c r="BG17" s="162" t="str">
        <f t="shared" ca="1" si="1"/>
        <v/>
      </c>
      <c r="BH17" s="175" t="str">
        <f t="shared" ca="1" si="2"/>
        <v/>
      </c>
      <c r="BI17" s="175" t="str">
        <f t="shared" ca="1" si="3"/>
        <v/>
      </c>
      <c r="BJ17" s="175" t="str">
        <f t="shared" ca="1" si="4"/>
        <v/>
      </c>
      <c r="BK17" s="175" t="str">
        <f t="shared" ca="1" si="5"/>
        <v/>
      </c>
      <c r="BL17" s="163" t="str">
        <f t="shared" ca="1" si="6"/>
        <v/>
      </c>
    </row>
    <row r="18" spans="1:64" s="21" customFormat="1" ht="15" customHeight="1">
      <c r="A18" s="635" t="str">
        <f>$BD18&amp;"."&amp;$BE18&amp;"."&amp;$BF18&amp;"."</f>
        <v>②.1.1.</v>
      </c>
      <c r="B18" s="634"/>
      <c r="C18" s="634"/>
      <c r="D18" s="634"/>
      <c r="E18" s="634"/>
      <c r="F18" s="634"/>
      <c r="G18" s="35"/>
      <c r="H18" s="35"/>
      <c r="I18" s="35"/>
      <c r="J18" s="35"/>
      <c r="K18" s="35"/>
      <c r="L18" s="35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19"/>
      <c r="AZ18" s="22"/>
      <c r="BA18" s="161">
        <f t="shared" si="7"/>
        <v>2</v>
      </c>
      <c r="BB18" s="161">
        <f t="shared" si="7"/>
        <v>1</v>
      </c>
      <c r="BC18" s="161">
        <f t="shared" si="7"/>
        <v>1</v>
      </c>
      <c r="BD18" s="161" t="str">
        <f t="shared" si="7"/>
        <v>②</v>
      </c>
      <c r="BE18" s="161">
        <f t="shared" si="7"/>
        <v>1</v>
      </c>
      <c r="BF18" s="159">
        <f>BF17+1</f>
        <v>1</v>
      </c>
      <c r="BG18" s="162" t="str">
        <f t="shared" ca="1" si="1"/>
        <v/>
      </c>
      <c r="BH18" s="175" t="str">
        <f t="shared" ca="1" si="2"/>
        <v/>
      </c>
      <c r="BI18" s="175" t="str">
        <f t="shared" ca="1" si="3"/>
        <v/>
      </c>
      <c r="BJ18" s="175" t="str">
        <f t="shared" ca="1" si="4"/>
        <v/>
      </c>
      <c r="BK18" s="175" t="str">
        <f t="shared" ca="1" si="5"/>
        <v/>
      </c>
      <c r="BL18" s="163" t="str">
        <f t="shared" ca="1" si="6"/>
        <v/>
      </c>
    </row>
    <row r="19" spans="1:64" s="21" customFormat="1" ht="15" customHeight="1">
      <c r="A19" s="26"/>
      <c r="B19" s="182"/>
      <c r="C19" s="182"/>
      <c r="D19" s="182"/>
      <c r="E19" s="182"/>
      <c r="F19" s="182"/>
      <c r="G19" s="35"/>
      <c r="H19" s="35"/>
      <c r="I19" s="35"/>
      <c r="J19" s="35"/>
      <c r="K19" s="35"/>
      <c r="L19" s="35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19"/>
      <c r="AZ19" s="22"/>
      <c r="BA19" s="161">
        <f t="shared" si="7"/>
        <v>2</v>
      </c>
      <c r="BB19" s="161">
        <f t="shared" si="7"/>
        <v>1</v>
      </c>
      <c r="BC19" s="161">
        <f t="shared" si="7"/>
        <v>1</v>
      </c>
      <c r="BD19" s="161" t="str">
        <f t="shared" si="7"/>
        <v>②</v>
      </c>
      <c r="BE19" s="161">
        <f t="shared" si="7"/>
        <v>1</v>
      </c>
      <c r="BF19" s="161">
        <f t="shared" si="7"/>
        <v>1</v>
      </c>
      <c r="BG19" s="162" t="str">
        <f t="shared" ca="1" si="1"/>
        <v/>
      </c>
      <c r="BH19" s="175" t="str">
        <f t="shared" ca="1" si="2"/>
        <v/>
      </c>
      <c r="BI19" s="175" t="str">
        <f t="shared" ca="1" si="3"/>
        <v/>
      </c>
      <c r="BJ19" s="175" t="str">
        <f t="shared" ca="1" si="4"/>
        <v/>
      </c>
      <c r="BK19" s="175" t="str">
        <f t="shared" ca="1" si="5"/>
        <v/>
      </c>
      <c r="BL19" s="163" t="str">
        <f t="shared" ca="1" si="6"/>
        <v/>
      </c>
    </row>
    <row r="20" spans="1:64" s="21" customFormat="1" ht="15" customHeight="1">
      <c r="A20" s="26"/>
      <c r="B20" s="182"/>
      <c r="C20" s="182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182"/>
      <c r="AW20" s="182"/>
      <c r="AX20" s="182"/>
      <c r="AY20" s="119"/>
      <c r="AZ20" s="22"/>
      <c r="BA20" s="22"/>
      <c r="BB20" s="22"/>
      <c r="BC20" s="22"/>
      <c r="BD20" s="22"/>
      <c r="BE20" s="22"/>
      <c r="BF20" s="22"/>
      <c r="BG20" s="22"/>
    </row>
    <row r="21" spans="1:64" s="21" customFormat="1" ht="15" customHeight="1">
      <c r="A21" s="26"/>
      <c r="B21" s="182"/>
      <c r="C21" s="182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182"/>
      <c r="AW21" s="182"/>
      <c r="AX21" s="182"/>
      <c r="AY21" s="119"/>
      <c r="AZ21" s="22"/>
      <c r="BA21" s="22"/>
      <c r="BB21" s="22"/>
      <c r="BC21" s="22"/>
      <c r="BD21" s="22"/>
      <c r="BE21" s="22"/>
      <c r="BF21" s="22"/>
      <c r="BG21" s="22"/>
    </row>
    <row r="22" spans="1:64" s="21" customFormat="1" ht="15" customHeight="1">
      <c r="A22" s="26"/>
      <c r="B22" s="182"/>
      <c r="C22" s="182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182"/>
      <c r="AW22" s="182"/>
      <c r="AX22" s="182"/>
      <c r="AY22" s="119"/>
      <c r="AZ22" s="22"/>
      <c r="BA22" s="22"/>
      <c r="BB22" s="22"/>
      <c r="BC22" s="22"/>
      <c r="BD22" s="22"/>
      <c r="BE22" s="22"/>
      <c r="BF22" s="22"/>
      <c r="BG22" s="22"/>
    </row>
    <row r="23" spans="1:64" s="21" customFormat="1" ht="15" customHeight="1">
      <c r="A23" s="26"/>
      <c r="B23" s="182"/>
      <c r="C23" s="182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182"/>
      <c r="AW23" s="182"/>
      <c r="AX23" s="182"/>
      <c r="AY23" s="119"/>
      <c r="AZ23" s="22"/>
      <c r="BA23" s="22"/>
      <c r="BB23" s="22"/>
      <c r="BC23" s="22"/>
      <c r="BD23" s="22"/>
      <c r="BE23" s="22"/>
      <c r="BF23" s="22"/>
      <c r="BG23" s="22"/>
    </row>
    <row r="24" spans="1:64" s="21" customFormat="1" ht="15" customHeight="1">
      <c r="A24" s="26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19"/>
      <c r="AZ24" s="22"/>
      <c r="BA24" s="22"/>
      <c r="BB24" s="22"/>
      <c r="BC24" s="22"/>
      <c r="BD24" s="22"/>
      <c r="BE24" s="22"/>
      <c r="BF24" s="22"/>
      <c r="BG24" s="22"/>
    </row>
    <row r="25" spans="1:64" s="21" customFormat="1" ht="15" customHeight="1">
      <c r="A25" s="26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19"/>
      <c r="AZ25" s="22"/>
      <c r="BA25" s="22"/>
      <c r="BB25" s="22"/>
      <c r="BC25" s="22"/>
      <c r="BD25" s="22"/>
      <c r="BE25" s="22"/>
      <c r="BF25" s="22"/>
      <c r="BG25" s="22"/>
    </row>
    <row r="26" spans="1:64" s="21" customFormat="1" ht="15" customHeight="1">
      <c r="A26" s="26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18"/>
      <c r="AX26" s="18"/>
      <c r="AY26" s="119"/>
      <c r="AZ26" s="22"/>
      <c r="BA26" s="22"/>
      <c r="BB26" s="22"/>
      <c r="BC26" s="22"/>
      <c r="BD26" s="22"/>
      <c r="BE26" s="22"/>
      <c r="BF26" s="22"/>
      <c r="BG26" s="22"/>
    </row>
    <row r="27" spans="1:64" s="21" customFormat="1" ht="15" customHeight="1">
      <c r="A27" s="26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18"/>
      <c r="AX27" s="18"/>
      <c r="AY27" s="119"/>
      <c r="AZ27" s="22"/>
      <c r="BA27" s="22"/>
      <c r="BB27" s="22"/>
      <c r="BC27" s="22"/>
      <c r="BD27" s="22"/>
      <c r="BE27" s="22"/>
      <c r="BF27" s="22"/>
      <c r="BG27" s="22"/>
    </row>
    <row r="28" spans="1:64" s="21" customFormat="1" ht="15" customHeight="1">
      <c r="A28" s="26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18"/>
      <c r="AX28" s="18"/>
      <c r="AY28" s="119"/>
      <c r="AZ28" s="22"/>
      <c r="BA28" s="22"/>
      <c r="BB28" s="22"/>
      <c r="BC28" s="22"/>
      <c r="BD28" s="22"/>
      <c r="BE28" s="22"/>
      <c r="BF28" s="22"/>
      <c r="BG28" s="22"/>
    </row>
    <row r="29" spans="1:64" s="21" customFormat="1" ht="15" customHeight="1">
      <c r="A29" s="26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18"/>
      <c r="AX29" s="18"/>
      <c r="AY29" s="119"/>
      <c r="AZ29" s="22"/>
      <c r="BA29" s="22"/>
      <c r="BB29" s="22"/>
      <c r="BC29" s="22"/>
      <c r="BD29" s="22"/>
      <c r="BE29" s="22"/>
      <c r="BF29" s="22"/>
      <c r="BG29" s="22"/>
    </row>
    <row r="30" spans="1:64" s="21" customFormat="1" ht="15" customHeight="1">
      <c r="A30" s="26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18"/>
      <c r="AX30" s="18"/>
      <c r="AY30" s="119"/>
      <c r="AZ30" s="22"/>
      <c r="BA30" s="22"/>
      <c r="BB30" s="22"/>
      <c r="BC30" s="22"/>
      <c r="BD30" s="22"/>
      <c r="BE30" s="22"/>
      <c r="BF30" s="22"/>
      <c r="BG30" s="22"/>
    </row>
    <row r="31" spans="1:64" s="21" customFormat="1" ht="15" customHeight="1">
      <c r="A31" s="26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18"/>
      <c r="AX31" s="18"/>
      <c r="AY31" s="119"/>
      <c r="AZ31" s="22"/>
      <c r="BA31" s="22"/>
      <c r="BB31" s="22"/>
      <c r="BC31" s="22"/>
      <c r="BD31" s="22"/>
      <c r="BE31" s="22"/>
      <c r="BF31" s="22"/>
      <c r="BG31" s="22"/>
    </row>
    <row r="32" spans="1:64" s="21" customFormat="1" ht="15" customHeight="1">
      <c r="A32" s="26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18"/>
      <c r="AX32" s="18"/>
      <c r="AY32" s="119"/>
      <c r="AZ32" s="22"/>
      <c r="BA32" s="22"/>
      <c r="BB32" s="22"/>
      <c r="BC32" s="22"/>
      <c r="BD32" s="22"/>
      <c r="BE32" s="22"/>
      <c r="BF32" s="22"/>
      <c r="BG32" s="22"/>
    </row>
    <row r="33" spans="1:59" s="21" customFormat="1" ht="15" customHeight="1" thickBot="1">
      <c r="A33" s="2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1"/>
      <c r="AX33" s="121"/>
      <c r="AY33" s="122"/>
      <c r="AZ33" s="22"/>
      <c r="BA33" s="22"/>
      <c r="BB33" s="22"/>
      <c r="BC33" s="22"/>
      <c r="BD33" s="22"/>
      <c r="BE33" s="22"/>
      <c r="BF33" s="22"/>
      <c r="BG33" s="22"/>
    </row>
  </sheetData>
  <mergeCells count="20">
    <mergeCell ref="A6:B6"/>
    <mergeCell ref="A10:D10"/>
    <mergeCell ref="A8:C8"/>
    <mergeCell ref="A4:B4"/>
    <mergeCell ref="A18:F18"/>
    <mergeCell ref="A14:E14"/>
    <mergeCell ref="A16:F16"/>
    <mergeCell ref="A12:E12"/>
    <mergeCell ref="AT1:AU1"/>
    <mergeCell ref="AV1:AY1"/>
    <mergeCell ref="AT2:AU2"/>
    <mergeCell ref="AV2:AY2"/>
    <mergeCell ref="A1:E2"/>
    <mergeCell ref="AQ1:AS1"/>
    <mergeCell ref="AO2:AP2"/>
    <mergeCell ref="AQ2:AS2"/>
    <mergeCell ref="F1:W2"/>
    <mergeCell ref="X1:Z2"/>
    <mergeCell ref="AA1:AN2"/>
    <mergeCell ref="AO1:AP1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33"/>
  <sheetViews>
    <sheetView workbookViewId="0">
      <selection activeCell="AM17" sqref="AM17"/>
    </sheetView>
  </sheetViews>
  <sheetFormatPr defaultColWidth="2.7109375" defaultRowHeight="15"/>
  <cols>
    <col min="1" max="49" width="2.7109375" style="17"/>
    <col min="50" max="54" width="2.7109375" style="31"/>
    <col min="55" max="16384" width="2.7109375" style="17"/>
  </cols>
  <sheetData>
    <row r="1" spans="1:58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8"/>
      <c r="X1" s="622" t="s">
        <v>34</v>
      </c>
      <c r="Y1" s="623"/>
      <c r="Z1" s="623"/>
      <c r="AA1" s="626" t="s">
        <v>38</v>
      </c>
      <c r="AB1" s="627"/>
      <c r="AC1" s="627"/>
      <c r="AD1" s="627"/>
      <c r="AE1" s="627"/>
      <c r="AF1" s="627"/>
      <c r="AG1" s="627"/>
      <c r="AH1" s="627"/>
      <c r="AI1" s="627"/>
      <c r="AJ1" s="627"/>
      <c r="AK1" s="627"/>
      <c r="AL1" s="627"/>
      <c r="AM1" s="627"/>
      <c r="AN1" s="628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44568</v>
      </c>
      <c r="AW1" s="596"/>
      <c r="AX1" s="596"/>
      <c r="AY1" s="597"/>
    </row>
    <row r="2" spans="1:58" s="117" customFormat="1" ht="18" customHeight="1" thickBot="1">
      <c r="A2" s="605"/>
      <c r="B2" s="606"/>
      <c r="C2" s="606"/>
      <c r="D2" s="606"/>
      <c r="E2" s="607"/>
      <c r="F2" s="619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1"/>
      <c r="X2" s="624"/>
      <c r="Y2" s="625"/>
      <c r="Z2" s="625"/>
      <c r="AA2" s="629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1"/>
      <c r="AO2" s="611" t="s">
        <v>44</v>
      </c>
      <c r="AP2" s="612"/>
      <c r="AQ2" s="613" t="s">
        <v>51</v>
      </c>
      <c r="AR2" s="614"/>
      <c r="AS2" s="615"/>
      <c r="AT2" s="598" t="s">
        <v>37</v>
      </c>
      <c r="AU2" s="599"/>
      <c r="AV2" s="600">
        <v>44578</v>
      </c>
      <c r="AW2" s="600"/>
      <c r="AX2" s="600"/>
      <c r="AY2" s="601"/>
    </row>
    <row r="3" spans="1:58" ht="15" customHeight="1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9"/>
      <c r="T3" s="129"/>
      <c r="U3" s="129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89"/>
      <c r="AX3" s="24"/>
      <c r="AY3" s="25"/>
    </row>
    <row r="4" spans="1:58" s="19" customFormat="1" ht="15" customHeight="1">
      <c r="A4" s="32"/>
      <c r="B4" s="644" t="s">
        <v>22</v>
      </c>
      <c r="C4" s="644"/>
      <c r="D4" s="644" t="s">
        <v>29</v>
      </c>
      <c r="E4" s="644"/>
      <c r="F4" s="644"/>
      <c r="G4" s="644"/>
      <c r="H4" s="644"/>
      <c r="I4" s="644"/>
      <c r="J4" s="644" t="s">
        <v>26</v>
      </c>
      <c r="K4" s="644"/>
      <c r="L4" s="644"/>
      <c r="M4" s="644"/>
      <c r="N4" s="644"/>
      <c r="O4" s="644"/>
      <c r="P4" s="644"/>
      <c r="Q4" s="636" t="s">
        <v>24</v>
      </c>
      <c r="R4" s="637"/>
      <c r="S4" s="637"/>
      <c r="T4" s="637"/>
      <c r="U4" s="637"/>
      <c r="V4" s="637"/>
      <c r="W4" s="637"/>
      <c r="X4" s="637"/>
      <c r="Y4" s="637"/>
      <c r="Z4" s="637"/>
      <c r="AA4" s="637"/>
      <c r="AB4" s="637"/>
      <c r="AC4" s="637"/>
      <c r="AD4" s="637"/>
      <c r="AE4" s="637"/>
      <c r="AF4" s="637"/>
      <c r="AG4" s="637"/>
      <c r="AH4" s="638"/>
      <c r="AI4" s="639" t="s">
        <v>25</v>
      </c>
      <c r="AJ4" s="640"/>
      <c r="AK4" s="640"/>
      <c r="AL4" s="640"/>
      <c r="AM4" s="640"/>
      <c r="AN4" s="641"/>
      <c r="AO4" s="636" t="s">
        <v>19</v>
      </c>
      <c r="AP4" s="637"/>
      <c r="AQ4" s="637"/>
      <c r="AR4" s="637"/>
      <c r="AS4" s="637"/>
      <c r="AT4" s="637"/>
      <c r="AU4" s="637"/>
      <c r="AV4" s="637"/>
      <c r="AW4" s="637"/>
      <c r="AX4" s="638"/>
      <c r="AY4" s="34"/>
    </row>
    <row r="5" spans="1:58" ht="15" customHeight="1">
      <c r="A5" s="32"/>
      <c r="B5" s="642">
        <f>IF(NOT(ISBLANK(J5)),1,"")</f>
        <v>1</v>
      </c>
      <c r="C5" s="643"/>
      <c r="D5" s="107" t="s">
        <v>362</v>
      </c>
      <c r="E5" s="104"/>
      <c r="F5" s="104"/>
      <c r="G5" s="104"/>
      <c r="H5" s="104"/>
      <c r="I5" s="108"/>
      <c r="J5" s="648" t="s">
        <v>364</v>
      </c>
      <c r="K5" s="649"/>
      <c r="L5" s="649"/>
      <c r="M5" s="649"/>
      <c r="N5" s="649"/>
      <c r="O5" s="649"/>
      <c r="P5" s="650"/>
      <c r="Q5" s="173" t="s">
        <v>369</v>
      </c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12" t="s">
        <v>136</v>
      </c>
      <c r="AJ5" s="174"/>
      <c r="AK5" s="184" t="s">
        <v>137</v>
      </c>
      <c r="AL5" s="185"/>
      <c r="AM5" s="145" t="s">
        <v>46</v>
      </c>
      <c r="AN5" s="126"/>
      <c r="AO5" s="96"/>
      <c r="AP5" s="97"/>
      <c r="AQ5" s="97"/>
      <c r="AR5" s="97"/>
      <c r="AS5" s="97"/>
      <c r="AT5" s="97"/>
      <c r="AU5" s="97"/>
      <c r="AV5" s="97"/>
      <c r="AW5" s="97"/>
      <c r="AX5" s="98"/>
      <c r="AY5" s="28"/>
      <c r="BB5" s="354" t="str">
        <f t="shared" ref="BB5:BB32" si="0">IF($AI5 &lt;&gt;"",AI5&amp;AK5&amp;AM5,"")</f>
        <v>upk01020</v>
      </c>
      <c r="BF5" s="149" t="str">
        <f t="shared" ref="BF5:BF10" si="1">J5</f>
        <v>部品番号マスタ</v>
      </c>
    </row>
    <row r="6" spans="1:58" ht="15" customHeight="1">
      <c r="A6" s="32"/>
      <c r="B6" s="642">
        <f>IF(NOT(ISBLANK(J6)),B5+1,"")</f>
        <v>2</v>
      </c>
      <c r="C6" s="643"/>
      <c r="D6" s="107" t="s">
        <v>362</v>
      </c>
      <c r="E6" s="183"/>
      <c r="F6" s="183"/>
      <c r="G6" s="183"/>
      <c r="H6" s="183"/>
      <c r="I6" s="108"/>
      <c r="J6" s="645" t="s">
        <v>365</v>
      </c>
      <c r="K6" s="646"/>
      <c r="L6" s="646"/>
      <c r="M6" s="646"/>
      <c r="N6" s="646"/>
      <c r="O6" s="646"/>
      <c r="P6" s="647"/>
      <c r="Q6" s="173" t="s">
        <v>370</v>
      </c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73" t="s">
        <v>138</v>
      </c>
      <c r="AJ6" s="198"/>
      <c r="AK6" s="145" t="s">
        <v>137</v>
      </c>
      <c r="AL6" s="125"/>
      <c r="AM6" s="145" t="s">
        <v>47</v>
      </c>
      <c r="AN6" s="126"/>
      <c r="AO6" s="173"/>
      <c r="AP6" s="97"/>
      <c r="AQ6" s="97"/>
      <c r="AR6" s="97"/>
      <c r="AS6" s="97"/>
      <c r="AT6" s="97"/>
      <c r="AU6" s="97"/>
      <c r="AV6" s="97"/>
      <c r="AW6" s="97"/>
      <c r="AX6" s="98"/>
      <c r="AY6" s="28"/>
      <c r="BB6" s="354" t="str">
        <f t="shared" ref="BB6:BB12" si="2">IF($AI6 &lt;&gt;"",AI6&amp;AK6&amp;AM6,"")</f>
        <v>k4001001</v>
      </c>
      <c r="BF6" s="149" t="str">
        <f t="shared" si="1"/>
        <v>圧造課用部品番号マスタ</v>
      </c>
    </row>
    <row r="7" spans="1:58" ht="15" customHeight="1">
      <c r="A7" s="32"/>
      <c r="B7" s="642">
        <f>IF(NOT(ISBLANK(J7)),MAX(B$5:B6)+1,"")</f>
        <v>3</v>
      </c>
      <c r="C7" s="643"/>
      <c r="D7" s="107" t="s">
        <v>363</v>
      </c>
      <c r="E7" s="194"/>
      <c r="F7" s="194"/>
      <c r="G7" s="194"/>
      <c r="H7" s="194"/>
      <c r="I7" s="108"/>
      <c r="J7" s="645" t="s">
        <v>366</v>
      </c>
      <c r="K7" s="646"/>
      <c r="L7" s="646"/>
      <c r="M7" s="646"/>
      <c r="N7" s="646"/>
      <c r="O7" s="646"/>
      <c r="P7" s="647"/>
      <c r="Q7" s="173" t="s">
        <v>371</v>
      </c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73" t="s">
        <v>138</v>
      </c>
      <c r="AJ7" s="198"/>
      <c r="AK7" s="145" t="s">
        <v>137</v>
      </c>
      <c r="AL7" s="125"/>
      <c r="AM7" s="145" t="s">
        <v>48</v>
      </c>
      <c r="AN7" s="126"/>
      <c r="AO7" s="173"/>
      <c r="AP7" s="97"/>
      <c r="AQ7" s="97"/>
      <c r="AR7" s="97"/>
      <c r="AS7" s="97"/>
      <c r="AT7" s="97"/>
      <c r="AU7" s="97"/>
      <c r="AV7" s="97"/>
      <c r="AW7" s="97"/>
      <c r="AX7" s="98"/>
      <c r="AY7" s="28"/>
      <c r="BB7" s="354" t="str">
        <f t="shared" si="2"/>
        <v>k4001002</v>
      </c>
      <c r="BF7" s="149" t="str">
        <f t="shared" si="1"/>
        <v>部品番号リンク情報</v>
      </c>
    </row>
    <row r="8" spans="1:58" s="19" customFormat="1" ht="15" customHeight="1">
      <c r="A8" s="32"/>
      <c r="B8" s="642">
        <f>IF(NOT(ISBLANK(J8)),MAX(B$5:B7)+1,"")</f>
        <v>4</v>
      </c>
      <c r="C8" s="643"/>
      <c r="D8" s="107" t="s">
        <v>363</v>
      </c>
      <c r="E8" s="194"/>
      <c r="F8" s="194"/>
      <c r="G8" s="194"/>
      <c r="H8" s="194"/>
      <c r="I8" s="108"/>
      <c r="J8" s="645" t="s">
        <v>367</v>
      </c>
      <c r="K8" s="646"/>
      <c r="L8" s="646"/>
      <c r="M8" s="646"/>
      <c r="N8" s="646"/>
      <c r="O8" s="646"/>
      <c r="P8" s="647"/>
      <c r="Q8" s="173" t="s">
        <v>372</v>
      </c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73" t="s">
        <v>138</v>
      </c>
      <c r="AJ8" s="198"/>
      <c r="AK8" s="145" t="s">
        <v>137</v>
      </c>
      <c r="AL8" s="125"/>
      <c r="AM8" s="145" t="s">
        <v>49</v>
      </c>
      <c r="AN8" s="126"/>
      <c r="AO8" s="173"/>
      <c r="AP8" s="97"/>
      <c r="AQ8" s="97"/>
      <c r="AR8" s="97"/>
      <c r="AS8" s="97"/>
      <c r="AT8" s="97"/>
      <c r="AU8" s="97"/>
      <c r="AV8" s="97"/>
      <c r="AW8" s="97"/>
      <c r="AX8" s="98"/>
      <c r="AY8" s="34"/>
      <c r="BB8" s="354" t="str">
        <f t="shared" si="2"/>
        <v>k4001003</v>
      </c>
      <c r="BF8" s="355" t="str">
        <f t="shared" si="1"/>
        <v>大日程部品番号リンク情報</v>
      </c>
    </row>
    <row r="9" spans="1:58" ht="15" customHeight="1">
      <c r="A9" s="32"/>
      <c r="B9" s="642">
        <f>IF(NOT(ISBLANK(J9)),MAX(B$5:B8)+1,"")</f>
        <v>5</v>
      </c>
      <c r="C9" s="643"/>
      <c r="D9" s="107" t="s">
        <v>363</v>
      </c>
      <c r="E9" s="194"/>
      <c r="F9" s="194"/>
      <c r="G9" s="194"/>
      <c r="H9" s="194"/>
      <c r="I9" s="108"/>
      <c r="J9" s="645" t="s">
        <v>374</v>
      </c>
      <c r="K9" s="646"/>
      <c r="L9" s="646"/>
      <c r="M9" s="646"/>
      <c r="N9" s="646"/>
      <c r="O9" s="646"/>
      <c r="P9" s="647"/>
      <c r="Q9" s="173" t="s">
        <v>375</v>
      </c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73" t="s">
        <v>138</v>
      </c>
      <c r="AJ9" s="198"/>
      <c r="AK9" s="145" t="s">
        <v>376</v>
      </c>
      <c r="AL9" s="125"/>
      <c r="AM9" s="145" t="s">
        <v>377</v>
      </c>
      <c r="AN9" s="126"/>
      <c r="AO9" s="173"/>
      <c r="AP9" s="172"/>
      <c r="AQ9" s="172"/>
      <c r="AR9" s="172"/>
      <c r="AS9" s="172"/>
      <c r="AT9" s="172"/>
      <c r="AU9" s="172"/>
      <c r="AV9" s="172"/>
      <c r="AW9" s="172"/>
      <c r="AX9" s="153"/>
      <c r="AY9" s="28"/>
      <c r="BB9" s="354" t="str">
        <f t="shared" si="2"/>
        <v>k4001004</v>
      </c>
      <c r="BF9" s="149" t="str">
        <f t="shared" si="1"/>
        <v>車種記号対照情報</v>
      </c>
    </row>
    <row r="10" spans="1:58" ht="15" customHeight="1">
      <c r="A10" s="32"/>
      <c r="B10" s="642">
        <f>IF(NOT(ISBLANK(J10)),MAX(B$5:B9)+1,"")</f>
        <v>6</v>
      </c>
      <c r="C10" s="643"/>
      <c r="D10" s="107" t="s">
        <v>363</v>
      </c>
      <c r="E10" s="194"/>
      <c r="F10" s="194"/>
      <c r="G10" s="194"/>
      <c r="H10" s="194"/>
      <c r="I10" s="108"/>
      <c r="J10" s="645" t="s">
        <v>368</v>
      </c>
      <c r="K10" s="646"/>
      <c r="L10" s="646"/>
      <c r="M10" s="646"/>
      <c r="N10" s="646"/>
      <c r="O10" s="646"/>
      <c r="P10" s="647"/>
      <c r="Q10" s="173" t="s">
        <v>373</v>
      </c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73" t="s">
        <v>138</v>
      </c>
      <c r="AJ10" s="198"/>
      <c r="AK10" s="145" t="s">
        <v>139</v>
      </c>
      <c r="AL10" s="125"/>
      <c r="AM10" s="145" t="s">
        <v>50</v>
      </c>
      <c r="AN10" s="126"/>
      <c r="AO10" s="173"/>
      <c r="AP10" s="172"/>
      <c r="AQ10" s="172"/>
      <c r="AR10" s="172"/>
      <c r="AS10" s="172"/>
      <c r="AT10" s="172"/>
      <c r="AU10" s="172"/>
      <c r="AV10" s="172"/>
      <c r="AW10" s="172"/>
      <c r="AX10" s="153"/>
      <c r="AY10" s="28"/>
      <c r="BB10" s="354" t="str">
        <f t="shared" si="2"/>
        <v>k4002001</v>
      </c>
      <c r="BF10" s="149" t="str">
        <f t="shared" si="1"/>
        <v>金型保守計画管理</v>
      </c>
    </row>
    <row r="11" spans="1:58" ht="15" customHeight="1">
      <c r="A11" s="32"/>
      <c r="B11" s="642" t="str">
        <f>IF(NOT(ISBLANK(J11)),MAX(B$5:B10)+1,"")</f>
        <v/>
      </c>
      <c r="C11" s="643"/>
      <c r="D11" s="107"/>
      <c r="E11" s="183"/>
      <c r="F11" s="183"/>
      <c r="G11" s="183"/>
      <c r="H11" s="183"/>
      <c r="I11" s="108"/>
      <c r="J11" s="645"/>
      <c r="K11" s="651"/>
      <c r="L11" s="651"/>
      <c r="M11" s="651"/>
      <c r="N11" s="651"/>
      <c r="O11" s="651"/>
      <c r="P11" s="652"/>
      <c r="Q11" s="173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3"/>
      <c r="AJ11" s="171"/>
      <c r="AK11" s="124"/>
      <c r="AL11" s="125"/>
      <c r="AM11" s="124"/>
      <c r="AN11" s="126"/>
      <c r="AO11" s="173"/>
      <c r="AP11" s="172"/>
      <c r="AQ11" s="172"/>
      <c r="AR11" s="172"/>
      <c r="AS11" s="172"/>
      <c r="AT11" s="172"/>
      <c r="AU11" s="172"/>
      <c r="AV11" s="172"/>
      <c r="AW11" s="172"/>
      <c r="AX11" s="153"/>
      <c r="AY11" s="28"/>
      <c r="BB11" s="354" t="str">
        <f t="shared" si="2"/>
        <v/>
      </c>
      <c r="BF11" s="354"/>
    </row>
    <row r="12" spans="1:58" ht="15" customHeight="1">
      <c r="A12" s="32"/>
      <c r="B12" s="642" t="str">
        <f>IF(NOT(ISBLANK(J12)),MAX(B$5:B11)+1,"")</f>
        <v/>
      </c>
      <c r="C12" s="643"/>
      <c r="D12" s="107"/>
      <c r="E12" s="183"/>
      <c r="F12" s="183"/>
      <c r="G12" s="183"/>
      <c r="H12" s="183"/>
      <c r="I12" s="108"/>
      <c r="J12" s="645"/>
      <c r="K12" s="651"/>
      <c r="L12" s="651"/>
      <c r="M12" s="651"/>
      <c r="N12" s="651"/>
      <c r="O12" s="651"/>
      <c r="P12" s="652"/>
      <c r="Q12" s="173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3"/>
      <c r="AJ12" s="171"/>
      <c r="AK12" s="124"/>
      <c r="AL12" s="125"/>
      <c r="AM12" s="124"/>
      <c r="AN12" s="126"/>
      <c r="AO12" s="173"/>
      <c r="AP12" s="172"/>
      <c r="AQ12" s="172"/>
      <c r="AR12" s="172"/>
      <c r="AS12" s="172"/>
      <c r="AT12" s="172"/>
      <c r="AU12" s="172"/>
      <c r="AV12" s="172"/>
      <c r="AW12" s="172"/>
      <c r="AX12" s="153"/>
      <c r="AY12" s="28"/>
      <c r="BB12" s="354" t="str">
        <f t="shared" si="2"/>
        <v/>
      </c>
      <c r="BF12" s="354"/>
    </row>
    <row r="13" spans="1:58" ht="15" customHeight="1">
      <c r="A13" s="32"/>
      <c r="B13" s="642" t="str">
        <f>IF(NOT(ISBLANK(J13)),MAX(B$5:B12)+1,"")</f>
        <v/>
      </c>
      <c r="C13" s="643"/>
      <c r="D13" s="107"/>
      <c r="E13" s="183"/>
      <c r="F13" s="183"/>
      <c r="G13" s="183"/>
      <c r="H13" s="183"/>
      <c r="I13" s="108"/>
      <c r="J13" s="645"/>
      <c r="K13" s="651"/>
      <c r="L13" s="651"/>
      <c r="M13" s="651"/>
      <c r="N13" s="651"/>
      <c r="O13" s="651"/>
      <c r="P13" s="652"/>
      <c r="Q13" s="173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3"/>
      <c r="AJ13" s="171"/>
      <c r="AK13" s="124"/>
      <c r="AL13" s="125"/>
      <c r="AM13" s="124"/>
      <c r="AN13" s="126"/>
      <c r="AO13" s="173"/>
      <c r="AP13" s="172"/>
      <c r="AQ13" s="172"/>
      <c r="AR13" s="172"/>
      <c r="AS13" s="172"/>
      <c r="AT13" s="172"/>
      <c r="AU13" s="172"/>
      <c r="AV13" s="172"/>
      <c r="AW13" s="172"/>
      <c r="AX13" s="153"/>
      <c r="AY13" s="28"/>
      <c r="BA13" s="109"/>
      <c r="BB13" s="354" t="str">
        <f t="shared" si="0"/>
        <v/>
      </c>
      <c r="BF13" s="354"/>
    </row>
    <row r="14" spans="1:58" ht="15" customHeight="1">
      <c r="A14" s="32"/>
      <c r="B14" s="642" t="str">
        <f>IF(NOT(ISBLANK(J14)),MAX(B$5:B13)+1,"")</f>
        <v/>
      </c>
      <c r="C14" s="643"/>
      <c r="D14" s="107"/>
      <c r="E14" s="183"/>
      <c r="F14" s="183"/>
      <c r="G14" s="183"/>
      <c r="H14" s="183"/>
      <c r="I14" s="108"/>
      <c r="J14" s="645"/>
      <c r="K14" s="651"/>
      <c r="L14" s="651"/>
      <c r="M14" s="651"/>
      <c r="N14" s="651"/>
      <c r="O14" s="651"/>
      <c r="P14" s="652"/>
      <c r="Q14" s="173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3"/>
      <c r="AJ14" s="171"/>
      <c r="AK14" s="124"/>
      <c r="AL14" s="125"/>
      <c r="AM14" s="124"/>
      <c r="AN14" s="126"/>
      <c r="AO14" s="173"/>
      <c r="AP14" s="172"/>
      <c r="AQ14" s="172"/>
      <c r="AR14" s="172"/>
      <c r="AS14" s="172"/>
      <c r="AT14" s="172"/>
      <c r="AU14" s="172"/>
      <c r="AV14" s="172"/>
      <c r="AW14" s="172"/>
      <c r="AX14" s="153"/>
      <c r="AY14" s="28"/>
      <c r="BB14" s="354" t="str">
        <f t="shared" si="0"/>
        <v/>
      </c>
      <c r="BF14" s="354"/>
    </row>
    <row r="15" spans="1:58" ht="15" customHeight="1">
      <c r="A15" s="32"/>
      <c r="B15" s="642" t="str">
        <f>IF(NOT(ISBLANK(J15)),MAX(B$5:B14)+1,"")</f>
        <v/>
      </c>
      <c r="C15" s="643"/>
      <c r="D15" s="107"/>
      <c r="E15" s="169"/>
      <c r="F15" s="169"/>
      <c r="G15" s="169"/>
      <c r="H15" s="169"/>
      <c r="I15" s="108"/>
      <c r="J15" s="645"/>
      <c r="K15" s="651"/>
      <c r="L15" s="651"/>
      <c r="M15" s="651"/>
      <c r="N15" s="651"/>
      <c r="O15" s="651"/>
      <c r="P15" s="652"/>
      <c r="Q15" s="173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3"/>
      <c r="AJ15" s="171"/>
      <c r="AK15" s="124"/>
      <c r="AL15" s="125"/>
      <c r="AM15" s="124"/>
      <c r="AN15" s="126"/>
      <c r="AO15" s="173"/>
      <c r="AP15" s="172"/>
      <c r="AQ15" s="172"/>
      <c r="AR15" s="172"/>
      <c r="AS15" s="172"/>
      <c r="AT15" s="172"/>
      <c r="AU15" s="172"/>
      <c r="AV15" s="172"/>
      <c r="AW15" s="172"/>
      <c r="AX15" s="153"/>
      <c r="AY15" s="28"/>
      <c r="BB15" s="354" t="str">
        <f t="shared" si="0"/>
        <v/>
      </c>
      <c r="BF15" s="354"/>
    </row>
    <row r="16" spans="1:58" ht="15" customHeight="1">
      <c r="A16" s="32"/>
      <c r="B16" s="642" t="str">
        <f>IF(NOT(ISBLANK(J16)),MAX(B$5:B15)+1,"")</f>
        <v/>
      </c>
      <c r="C16" s="643"/>
      <c r="D16" s="107"/>
      <c r="E16" s="169"/>
      <c r="F16" s="169"/>
      <c r="G16" s="169"/>
      <c r="H16" s="169"/>
      <c r="I16" s="108"/>
      <c r="J16" s="645"/>
      <c r="K16" s="651"/>
      <c r="L16" s="651"/>
      <c r="M16" s="651"/>
      <c r="N16" s="651"/>
      <c r="O16" s="651"/>
      <c r="P16" s="652"/>
      <c r="Q16" s="173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/>
      <c r="AJ16" s="171"/>
      <c r="AK16" s="124"/>
      <c r="AL16" s="125"/>
      <c r="AM16" s="124"/>
      <c r="AN16" s="126"/>
      <c r="AO16" s="173"/>
      <c r="AP16" s="172"/>
      <c r="AQ16" s="172"/>
      <c r="AR16" s="172"/>
      <c r="AS16" s="172"/>
      <c r="AT16" s="172"/>
      <c r="AU16" s="172"/>
      <c r="AV16" s="172"/>
      <c r="AW16" s="172"/>
      <c r="AX16" s="153"/>
      <c r="AY16" s="28"/>
      <c r="BB16" s="354" t="str">
        <f t="shared" si="0"/>
        <v/>
      </c>
      <c r="BF16" s="354"/>
    </row>
    <row r="17" spans="1:58" ht="15" customHeight="1">
      <c r="A17" s="32"/>
      <c r="B17" s="642" t="str">
        <f>IF(NOT(ISBLANK(J17)),MAX(B$5:B16)+1,"")</f>
        <v/>
      </c>
      <c r="C17" s="643"/>
      <c r="D17" s="107"/>
      <c r="E17" s="169"/>
      <c r="F17" s="169"/>
      <c r="G17" s="169"/>
      <c r="H17" s="169"/>
      <c r="I17" s="108"/>
      <c r="J17" s="645"/>
      <c r="K17" s="651"/>
      <c r="L17" s="651"/>
      <c r="M17" s="651"/>
      <c r="N17" s="651"/>
      <c r="O17" s="651"/>
      <c r="P17" s="652"/>
      <c r="Q17" s="173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3"/>
      <c r="AJ17" s="171"/>
      <c r="AK17" s="124"/>
      <c r="AL17" s="125"/>
      <c r="AM17" s="124"/>
      <c r="AN17" s="126"/>
      <c r="AO17" s="173"/>
      <c r="AP17" s="172"/>
      <c r="AQ17" s="172"/>
      <c r="AR17" s="172"/>
      <c r="AS17" s="172"/>
      <c r="AT17" s="172"/>
      <c r="AU17" s="172"/>
      <c r="AV17" s="172"/>
      <c r="AW17" s="172"/>
      <c r="AX17" s="153"/>
      <c r="AY17" s="28"/>
      <c r="BB17" s="354" t="str">
        <f t="shared" si="0"/>
        <v/>
      </c>
      <c r="BF17" s="354"/>
    </row>
    <row r="18" spans="1:58" ht="15" customHeight="1">
      <c r="A18" s="32"/>
      <c r="B18" s="642" t="str">
        <f>IF(NOT(ISBLANK(J18)),MAX(B$5:B17)+1,"")</f>
        <v/>
      </c>
      <c r="C18" s="643"/>
      <c r="D18" s="107"/>
      <c r="E18" s="169"/>
      <c r="F18" s="169"/>
      <c r="G18" s="169"/>
      <c r="H18" s="169"/>
      <c r="I18" s="108"/>
      <c r="J18" s="645"/>
      <c r="K18" s="651"/>
      <c r="L18" s="651"/>
      <c r="M18" s="651"/>
      <c r="N18" s="651"/>
      <c r="O18" s="651"/>
      <c r="P18" s="652"/>
      <c r="Q18" s="173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3"/>
      <c r="AJ18" s="171"/>
      <c r="AK18" s="124"/>
      <c r="AL18" s="125"/>
      <c r="AM18" s="124"/>
      <c r="AN18" s="126"/>
      <c r="AO18" s="173"/>
      <c r="AP18" s="172"/>
      <c r="AQ18" s="172"/>
      <c r="AR18" s="172"/>
      <c r="AS18" s="172"/>
      <c r="AT18" s="172"/>
      <c r="AU18" s="172"/>
      <c r="AV18" s="172"/>
      <c r="AW18" s="172"/>
      <c r="AX18" s="153"/>
      <c r="AY18" s="28"/>
      <c r="BB18" s="354" t="str">
        <f t="shared" si="0"/>
        <v/>
      </c>
      <c r="BF18" s="354"/>
    </row>
    <row r="19" spans="1:58" ht="15" customHeight="1">
      <c r="A19" s="32"/>
      <c r="B19" s="642" t="str">
        <f>IF(NOT(ISBLANK(J19)),MAX(B$5:B18)+1,"")</f>
        <v/>
      </c>
      <c r="C19" s="643"/>
      <c r="D19" s="107"/>
      <c r="E19" s="169"/>
      <c r="F19" s="169"/>
      <c r="G19" s="169"/>
      <c r="H19" s="169"/>
      <c r="I19" s="108"/>
      <c r="J19" s="645"/>
      <c r="K19" s="651"/>
      <c r="L19" s="651"/>
      <c r="M19" s="651"/>
      <c r="N19" s="651"/>
      <c r="O19" s="651"/>
      <c r="P19" s="652"/>
      <c r="Q19" s="173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3"/>
      <c r="AJ19" s="171"/>
      <c r="AK19" s="124"/>
      <c r="AL19" s="125"/>
      <c r="AM19" s="124"/>
      <c r="AN19" s="126"/>
      <c r="AO19" s="173"/>
      <c r="AP19" s="172"/>
      <c r="AQ19" s="172"/>
      <c r="AR19" s="172"/>
      <c r="AS19" s="172"/>
      <c r="AT19" s="172"/>
      <c r="AU19" s="172"/>
      <c r="AV19" s="172"/>
      <c r="AW19" s="172"/>
      <c r="AX19" s="153"/>
      <c r="AY19" s="28"/>
      <c r="BB19" s="354" t="str">
        <f t="shared" si="0"/>
        <v/>
      </c>
      <c r="BF19" s="354"/>
    </row>
    <row r="20" spans="1:58" ht="15" customHeight="1">
      <c r="A20" s="32"/>
      <c r="B20" s="642" t="str">
        <f>IF(NOT(ISBLANK(J20)),MAX(B$5:B19)+1,"")</f>
        <v/>
      </c>
      <c r="C20" s="643"/>
      <c r="D20" s="107"/>
      <c r="E20" s="169"/>
      <c r="F20" s="169"/>
      <c r="G20" s="169"/>
      <c r="H20" s="169"/>
      <c r="I20" s="108"/>
      <c r="J20" s="645"/>
      <c r="K20" s="651"/>
      <c r="L20" s="651"/>
      <c r="M20" s="651"/>
      <c r="N20" s="651"/>
      <c r="O20" s="651"/>
      <c r="P20" s="652"/>
      <c r="Q20" s="173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3"/>
      <c r="AJ20" s="171"/>
      <c r="AK20" s="124"/>
      <c r="AL20" s="125"/>
      <c r="AM20" s="124"/>
      <c r="AN20" s="126"/>
      <c r="AO20" s="173"/>
      <c r="AP20" s="172"/>
      <c r="AQ20" s="172"/>
      <c r="AR20" s="172"/>
      <c r="AS20" s="172"/>
      <c r="AT20" s="172"/>
      <c r="AU20" s="172"/>
      <c r="AV20" s="172"/>
      <c r="AW20" s="172"/>
      <c r="AX20" s="153"/>
      <c r="AY20" s="28"/>
      <c r="BB20" s="354" t="str">
        <f t="shared" si="0"/>
        <v/>
      </c>
      <c r="BF20" s="354"/>
    </row>
    <row r="21" spans="1:58" ht="15" customHeight="1">
      <c r="A21" s="32"/>
      <c r="B21" s="642" t="str">
        <f>IF(NOT(ISBLANK(J21)),MAX(B$5:B20)+1,"")</f>
        <v/>
      </c>
      <c r="C21" s="643"/>
      <c r="D21" s="107"/>
      <c r="E21" s="169"/>
      <c r="F21" s="169"/>
      <c r="G21" s="169"/>
      <c r="H21" s="169"/>
      <c r="I21" s="108"/>
      <c r="J21" s="645"/>
      <c r="K21" s="651"/>
      <c r="L21" s="651"/>
      <c r="M21" s="651"/>
      <c r="N21" s="651"/>
      <c r="O21" s="651"/>
      <c r="P21" s="652"/>
      <c r="Q21" s="173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3"/>
      <c r="AJ21" s="171"/>
      <c r="AK21" s="124"/>
      <c r="AL21" s="125"/>
      <c r="AM21" s="124"/>
      <c r="AN21" s="126"/>
      <c r="AO21" s="173"/>
      <c r="AP21" s="172"/>
      <c r="AQ21" s="172"/>
      <c r="AR21" s="172"/>
      <c r="AS21" s="172"/>
      <c r="AT21" s="172"/>
      <c r="AU21" s="172"/>
      <c r="AV21" s="172"/>
      <c r="AW21" s="172"/>
      <c r="AX21" s="153"/>
      <c r="AY21" s="28"/>
      <c r="BB21" s="354" t="str">
        <f t="shared" si="0"/>
        <v/>
      </c>
      <c r="BF21" s="354"/>
    </row>
    <row r="22" spans="1:58" ht="15" customHeight="1">
      <c r="A22" s="32"/>
      <c r="B22" s="642" t="str">
        <f>IF(NOT(ISBLANK(J22)),MAX(B$5:B21)+1,"")</f>
        <v/>
      </c>
      <c r="C22" s="643"/>
      <c r="D22" s="107"/>
      <c r="E22" s="169"/>
      <c r="F22" s="169"/>
      <c r="G22" s="169"/>
      <c r="H22" s="169"/>
      <c r="I22" s="108"/>
      <c r="J22" s="645"/>
      <c r="K22" s="651"/>
      <c r="L22" s="651"/>
      <c r="M22" s="651"/>
      <c r="N22" s="651"/>
      <c r="O22" s="651"/>
      <c r="P22" s="652"/>
      <c r="Q22" s="173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3"/>
      <c r="AJ22" s="171"/>
      <c r="AK22" s="124"/>
      <c r="AL22" s="125"/>
      <c r="AM22" s="124"/>
      <c r="AN22" s="126"/>
      <c r="AO22" s="173"/>
      <c r="AP22" s="172"/>
      <c r="AQ22" s="172"/>
      <c r="AR22" s="172"/>
      <c r="AS22" s="172"/>
      <c r="AT22" s="172"/>
      <c r="AU22" s="172"/>
      <c r="AV22" s="172"/>
      <c r="AW22" s="172"/>
      <c r="AX22" s="153"/>
      <c r="AY22" s="28"/>
      <c r="BB22" s="354" t="str">
        <f t="shared" si="0"/>
        <v/>
      </c>
      <c r="BF22" s="354"/>
    </row>
    <row r="23" spans="1:58" ht="15" customHeight="1">
      <c r="A23" s="32"/>
      <c r="B23" s="642" t="str">
        <f>IF(NOT(ISBLANK(J23)),MAX(B$5:B22)+1,"")</f>
        <v/>
      </c>
      <c r="C23" s="643"/>
      <c r="D23" s="107"/>
      <c r="E23" s="169"/>
      <c r="F23" s="169"/>
      <c r="G23" s="169"/>
      <c r="H23" s="169"/>
      <c r="I23" s="108"/>
      <c r="J23" s="645"/>
      <c r="K23" s="651"/>
      <c r="L23" s="651"/>
      <c r="M23" s="651"/>
      <c r="N23" s="651"/>
      <c r="O23" s="651"/>
      <c r="P23" s="652"/>
      <c r="Q23" s="173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3"/>
      <c r="AJ23" s="171"/>
      <c r="AK23" s="124"/>
      <c r="AL23" s="125"/>
      <c r="AM23" s="124"/>
      <c r="AN23" s="126"/>
      <c r="AO23" s="173"/>
      <c r="AP23" s="172"/>
      <c r="AQ23" s="172"/>
      <c r="AR23" s="172"/>
      <c r="AS23" s="172"/>
      <c r="AT23" s="172"/>
      <c r="AU23" s="172"/>
      <c r="AV23" s="172"/>
      <c r="AW23" s="172"/>
      <c r="AX23" s="153"/>
      <c r="AY23" s="28"/>
      <c r="BB23" s="354" t="str">
        <f t="shared" si="0"/>
        <v/>
      </c>
      <c r="BF23" s="354"/>
    </row>
    <row r="24" spans="1:58" ht="15" customHeight="1">
      <c r="A24" s="32"/>
      <c r="B24" s="642" t="str">
        <f>IF(NOT(ISBLANK(J24)),MAX(B$5:B23)+1,"")</f>
        <v/>
      </c>
      <c r="C24" s="643"/>
      <c r="D24" s="107"/>
      <c r="E24" s="169"/>
      <c r="F24" s="169"/>
      <c r="G24" s="169"/>
      <c r="H24" s="169"/>
      <c r="I24" s="108"/>
      <c r="J24" s="645"/>
      <c r="K24" s="651"/>
      <c r="L24" s="651"/>
      <c r="M24" s="651"/>
      <c r="N24" s="651"/>
      <c r="O24" s="651"/>
      <c r="P24" s="652"/>
      <c r="Q24" s="173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3"/>
      <c r="AJ24" s="171"/>
      <c r="AK24" s="124"/>
      <c r="AL24" s="125"/>
      <c r="AM24" s="124"/>
      <c r="AN24" s="126"/>
      <c r="AO24" s="173"/>
      <c r="AP24" s="172"/>
      <c r="AQ24" s="172"/>
      <c r="AR24" s="172"/>
      <c r="AS24" s="172"/>
      <c r="AT24" s="172"/>
      <c r="AU24" s="172"/>
      <c r="AV24" s="172"/>
      <c r="AW24" s="172"/>
      <c r="AX24" s="153"/>
      <c r="AY24" s="28"/>
      <c r="BB24" s="354" t="str">
        <f t="shared" si="0"/>
        <v/>
      </c>
      <c r="BF24" s="354"/>
    </row>
    <row r="25" spans="1:58" ht="15" customHeight="1">
      <c r="A25" s="32"/>
      <c r="B25" s="642" t="str">
        <f>IF(NOT(ISBLANK(J25)),MAX(B$5:B24)+1,"")</f>
        <v/>
      </c>
      <c r="C25" s="643"/>
      <c r="D25" s="107"/>
      <c r="E25" s="169"/>
      <c r="F25" s="169"/>
      <c r="G25" s="169"/>
      <c r="H25" s="169"/>
      <c r="I25" s="108"/>
      <c r="J25" s="645"/>
      <c r="K25" s="651"/>
      <c r="L25" s="651"/>
      <c r="M25" s="651"/>
      <c r="N25" s="651"/>
      <c r="O25" s="651"/>
      <c r="P25" s="652"/>
      <c r="Q25" s="173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3"/>
      <c r="AJ25" s="171"/>
      <c r="AK25" s="124"/>
      <c r="AL25" s="125"/>
      <c r="AM25" s="124"/>
      <c r="AN25" s="126"/>
      <c r="AO25" s="173"/>
      <c r="AP25" s="172"/>
      <c r="AQ25" s="172"/>
      <c r="AR25" s="172"/>
      <c r="AS25" s="172"/>
      <c r="AT25" s="172"/>
      <c r="AU25" s="172"/>
      <c r="AV25" s="172"/>
      <c r="AW25" s="172"/>
      <c r="AX25" s="153"/>
      <c r="AY25" s="28"/>
      <c r="BB25" s="354" t="str">
        <f t="shared" si="0"/>
        <v/>
      </c>
      <c r="BF25" s="354"/>
    </row>
    <row r="26" spans="1:58" ht="15" customHeight="1">
      <c r="A26" s="32"/>
      <c r="B26" s="642" t="str">
        <f>IF(NOT(ISBLANK(J26)),MAX(B$5:B25)+1,"")</f>
        <v/>
      </c>
      <c r="C26" s="643"/>
      <c r="D26" s="107"/>
      <c r="E26" s="169"/>
      <c r="F26" s="169"/>
      <c r="G26" s="169"/>
      <c r="H26" s="169"/>
      <c r="I26" s="108"/>
      <c r="J26" s="645"/>
      <c r="K26" s="651"/>
      <c r="L26" s="651"/>
      <c r="M26" s="651"/>
      <c r="N26" s="651"/>
      <c r="O26" s="651"/>
      <c r="P26" s="652"/>
      <c r="Q26" s="173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3"/>
      <c r="AJ26" s="171"/>
      <c r="AK26" s="124"/>
      <c r="AL26" s="125"/>
      <c r="AM26" s="124"/>
      <c r="AN26" s="126"/>
      <c r="AO26" s="173"/>
      <c r="AP26" s="172"/>
      <c r="AQ26" s="172"/>
      <c r="AR26" s="172"/>
      <c r="AS26" s="172"/>
      <c r="AT26" s="172"/>
      <c r="AU26" s="172"/>
      <c r="AV26" s="172"/>
      <c r="AW26" s="172"/>
      <c r="AX26" s="153"/>
      <c r="AY26" s="28"/>
      <c r="BB26" s="354" t="str">
        <f t="shared" si="0"/>
        <v/>
      </c>
      <c r="BF26" s="354"/>
    </row>
    <row r="27" spans="1:58" ht="15" customHeight="1">
      <c r="A27" s="32"/>
      <c r="B27" s="642" t="str">
        <f>IF(NOT(ISBLANK(J27)),MAX(B$5:B26)+1,"")</f>
        <v/>
      </c>
      <c r="C27" s="643"/>
      <c r="D27" s="107"/>
      <c r="E27" s="169"/>
      <c r="F27" s="169"/>
      <c r="G27" s="169"/>
      <c r="H27" s="169"/>
      <c r="I27" s="108"/>
      <c r="J27" s="645"/>
      <c r="K27" s="651"/>
      <c r="L27" s="651"/>
      <c r="M27" s="651"/>
      <c r="N27" s="651"/>
      <c r="O27" s="651"/>
      <c r="P27" s="652"/>
      <c r="Q27" s="173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3"/>
      <c r="AJ27" s="171"/>
      <c r="AK27" s="124"/>
      <c r="AL27" s="125"/>
      <c r="AM27" s="124"/>
      <c r="AN27" s="126"/>
      <c r="AO27" s="173"/>
      <c r="AP27" s="172"/>
      <c r="AQ27" s="172"/>
      <c r="AR27" s="172"/>
      <c r="AS27" s="172"/>
      <c r="AT27" s="172"/>
      <c r="AU27" s="172"/>
      <c r="AV27" s="172"/>
      <c r="AW27" s="172"/>
      <c r="AX27" s="153"/>
      <c r="AY27" s="28"/>
      <c r="BB27" s="354" t="str">
        <f t="shared" si="0"/>
        <v/>
      </c>
      <c r="BF27" s="354"/>
    </row>
    <row r="28" spans="1:58" ht="15" customHeight="1">
      <c r="A28" s="32"/>
      <c r="B28" s="642" t="str">
        <f>IF(NOT(ISBLANK(J28)),MAX(B$5:B27)+1,"")</f>
        <v/>
      </c>
      <c r="C28" s="643"/>
      <c r="D28" s="107"/>
      <c r="E28" s="169"/>
      <c r="F28" s="169"/>
      <c r="G28" s="169"/>
      <c r="H28" s="169"/>
      <c r="I28" s="108"/>
      <c r="J28" s="645"/>
      <c r="K28" s="651"/>
      <c r="L28" s="651"/>
      <c r="M28" s="651"/>
      <c r="N28" s="651"/>
      <c r="O28" s="651"/>
      <c r="P28" s="652"/>
      <c r="Q28" s="173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3"/>
      <c r="AJ28" s="171"/>
      <c r="AK28" s="124"/>
      <c r="AL28" s="125"/>
      <c r="AM28" s="124"/>
      <c r="AN28" s="126"/>
      <c r="AO28" s="173"/>
      <c r="AP28" s="172"/>
      <c r="AQ28" s="172"/>
      <c r="AR28" s="172"/>
      <c r="AS28" s="172"/>
      <c r="AT28" s="172"/>
      <c r="AU28" s="172"/>
      <c r="AV28" s="172"/>
      <c r="AW28" s="172"/>
      <c r="AX28" s="153"/>
      <c r="AY28" s="28"/>
      <c r="BB28" s="354" t="str">
        <f t="shared" si="0"/>
        <v/>
      </c>
      <c r="BF28" s="354"/>
    </row>
    <row r="29" spans="1:58" ht="15" customHeight="1">
      <c r="A29" s="32"/>
      <c r="B29" s="642" t="str">
        <f>IF(NOT(ISBLANK(J29)),MAX(B$5:B28)+1,"")</f>
        <v/>
      </c>
      <c r="C29" s="643"/>
      <c r="D29" s="107"/>
      <c r="E29" s="169"/>
      <c r="F29" s="169"/>
      <c r="G29" s="169"/>
      <c r="H29" s="169"/>
      <c r="I29" s="108"/>
      <c r="J29" s="645"/>
      <c r="K29" s="651"/>
      <c r="L29" s="651"/>
      <c r="M29" s="651"/>
      <c r="N29" s="651"/>
      <c r="O29" s="651"/>
      <c r="P29" s="652"/>
      <c r="Q29" s="173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3"/>
      <c r="AJ29" s="171"/>
      <c r="AK29" s="124"/>
      <c r="AL29" s="125"/>
      <c r="AM29" s="124"/>
      <c r="AN29" s="126"/>
      <c r="AO29" s="173"/>
      <c r="AP29" s="172"/>
      <c r="AQ29" s="172"/>
      <c r="AR29" s="172"/>
      <c r="AS29" s="172"/>
      <c r="AT29" s="172"/>
      <c r="AU29" s="172"/>
      <c r="AV29" s="172"/>
      <c r="AW29" s="172"/>
      <c r="AX29" s="153"/>
      <c r="AY29" s="28"/>
      <c r="BB29" s="354" t="str">
        <f t="shared" si="0"/>
        <v/>
      </c>
      <c r="BF29" s="354"/>
    </row>
    <row r="30" spans="1:58" ht="15" customHeight="1">
      <c r="A30" s="32"/>
      <c r="B30" s="642" t="str">
        <f>IF(NOT(ISBLANK(J30)),MAX(B$5:B29)+1,"")</f>
        <v/>
      </c>
      <c r="C30" s="643"/>
      <c r="D30" s="107"/>
      <c r="E30" s="169"/>
      <c r="F30" s="169"/>
      <c r="G30" s="169"/>
      <c r="H30" s="169"/>
      <c r="I30" s="108"/>
      <c r="J30" s="645"/>
      <c r="K30" s="651"/>
      <c r="L30" s="651"/>
      <c r="M30" s="651"/>
      <c r="N30" s="651"/>
      <c r="O30" s="651"/>
      <c r="P30" s="652"/>
      <c r="Q30" s="173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3"/>
      <c r="AJ30" s="171"/>
      <c r="AK30" s="124"/>
      <c r="AL30" s="125"/>
      <c r="AM30" s="124"/>
      <c r="AN30" s="126"/>
      <c r="AO30" s="173"/>
      <c r="AP30" s="172"/>
      <c r="AQ30" s="172"/>
      <c r="AR30" s="172"/>
      <c r="AS30" s="172"/>
      <c r="AT30" s="172"/>
      <c r="AU30" s="172"/>
      <c r="AV30" s="172"/>
      <c r="AW30" s="172"/>
      <c r="AX30" s="153"/>
      <c r="AY30" s="28"/>
      <c r="BB30" s="354" t="str">
        <f t="shared" si="0"/>
        <v/>
      </c>
      <c r="BF30" s="354"/>
    </row>
    <row r="31" spans="1:58" ht="15" customHeight="1">
      <c r="A31" s="32"/>
      <c r="B31" s="642" t="str">
        <f>IF(NOT(ISBLANK(J31)),MAX(B$5:B30)+1,"")</f>
        <v/>
      </c>
      <c r="C31" s="643"/>
      <c r="D31" s="107"/>
      <c r="E31" s="169"/>
      <c r="F31" s="169"/>
      <c r="G31" s="169"/>
      <c r="H31" s="169"/>
      <c r="I31" s="108"/>
      <c r="J31" s="645"/>
      <c r="K31" s="651"/>
      <c r="L31" s="651"/>
      <c r="M31" s="651"/>
      <c r="N31" s="651"/>
      <c r="O31" s="651"/>
      <c r="P31" s="652"/>
      <c r="Q31" s="173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3"/>
      <c r="AJ31" s="171"/>
      <c r="AK31" s="124"/>
      <c r="AL31" s="125"/>
      <c r="AM31" s="124"/>
      <c r="AN31" s="126"/>
      <c r="AO31" s="173"/>
      <c r="AP31" s="172"/>
      <c r="AQ31" s="172"/>
      <c r="AR31" s="172"/>
      <c r="AS31" s="172"/>
      <c r="AT31" s="172"/>
      <c r="AU31" s="172"/>
      <c r="AV31" s="172"/>
      <c r="AW31" s="172"/>
      <c r="AX31" s="153"/>
      <c r="AY31" s="28"/>
      <c r="BB31" s="354" t="str">
        <f t="shared" si="0"/>
        <v/>
      </c>
      <c r="BF31" s="354"/>
    </row>
    <row r="32" spans="1:58" ht="15" customHeight="1">
      <c r="A32" s="32"/>
      <c r="B32" s="642" t="str">
        <f>IF(NOT(ISBLANK(J32)),MAX(B$5:B31)+1,"")</f>
        <v/>
      </c>
      <c r="C32" s="643"/>
      <c r="D32" s="107"/>
      <c r="E32" s="104"/>
      <c r="F32" s="104"/>
      <c r="G32" s="104"/>
      <c r="H32" s="104"/>
      <c r="I32" s="108"/>
      <c r="J32" s="645"/>
      <c r="K32" s="651"/>
      <c r="L32" s="651"/>
      <c r="M32" s="651"/>
      <c r="N32" s="651"/>
      <c r="O32" s="651"/>
      <c r="P32" s="652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8"/>
      <c r="AI32" s="99"/>
      <c r="AJ32" s="170"/>
      <c r="AK32" s="124"/>
      <c r="AL32" s="125"/>
      <c r="AM32" s="124"/>
      <c r="AN32" s="126"/>
      <c r="AO32" s="96"/>
      <c r="AP32" s="97"/>
      <c r="AQ32" s="97"/>
      <c r="AR32" s="97"/>
      <c r="AS32" s="97"/>
      <c r="AT32" s="97"/>
      <c r="AU32" s="97"/>
      <c r="AV32" s="97"/>
      <c r="AW32" s="97"/>
      <c r="AX32" s="98"/>
      <c r="AY32" s="28"/>
      <c r="BB32" s="354" t="str">
        <f t="shared" si="0"/>
        <v/>
      </c>
      <c r="BF32" s="354"/>
    </row>
    <row r="33" spans="1:58" ht="15" customHeight="1" thickBot="1">
      <c r="A33" s="130"/>
      <c r="B33" s="131"/>
      <c r="C33" s="132"/>
      <c r="D33" s="133"/>
      <c r="E33" s="133"/>
      <c r="F33" s="133"/>
      <c r="G33" s="133"/>
      <c r="H33" s="133"/>
      <c r="I33" s="133"/>
      <c r="J33" s="134"/>
      <c r="K33" s="134"/>
      <c r="L33" s="134"/>
      <c r="M33" s="134"/>
      <c r="N33" s="134"/>
      <c r="O33" s="134"/>
      <c r="P33" s="134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6"/>
      <c r="AL33" s="136"/>
      <c r="AM33" s="136"/>
      <c r="AN33" s="136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66"/>
      <c r="BB33" s="354" t="str">
        <f>AI33&amp;AK33&amp;AM33</f>
        <v/>
      </c>
      <c r="BF33" s="354"/>
    </row>
  </sheetData>
  <mergeCells count="74">
    <mergeCell ref="J28:P28"/>
    <mergeCell ref="J29:P29"/>
    <mergeCell ref="J30:P30"/>
    <mergeCell ref="J31:P31"/>
    <mergeCell ref="J32:P32"/>
    <mergeCell ref="J23:P23"/>
    <mergeCell ref="J24:P24"/>
    <mergeCell ref="J25:P25"/>
    <mergeCell ref="J26:P26"/>
    <mergeCell ref="J27:P27"/>
    <mergeCell ref="J18:P18"/>
    <mergeCell ref="J19:P19"/>
    <mergeCell ref="J20:P20"/>
    <mergeCell ref="J21:P21"/>
    <mergeCell ref="J22:P22"/>
    <mergeCell ref="J13:P13"/>
    <mergeCell ref="J14:P14"/>
    <mergeCell ref="J15:P15"/>
    <mergeCell ref="J16:P16"/>
    <mergeCell ref="J17:P17"/>
    <mergeCell ref="J8:P8"/>
    <mergeCell ref="J9:P9"/>
    <mergeCell ref="J10:P10"/>
    <mergeCell ref="J11:P11"/>
    <mergeCell ref="J12:P12"/>
    <mergeCell ref="B10:C10"/>
    <mergeCell ref="B13:C13"/>
    <mergeCell ref="B19:C19"/>
    <mergeCell ref="B20:C20"/>
    <mergeCell ref="B8:C8"/>
    <mergeCell ref="B9:C9"/>
    <mergeCell ref="B18:C18"/>
    <mergeCell ref="B14:C14"/>
    <mergeCell ref="B16:C16"/>
    <mergeCell ref="B31:C31"/>
    <mergeCell ref="B32:C32"/>
    <mergeCell ref="B11:C11"/>
    <mergeCell ref="B15:C15"/>
    <mergeCell ref="B17:C17"/>
    <mergeCell ref="B12:C12"/>
    <mergeCell ref="B21:C21"/>
    <mergeCell ref="B24:C24"/>
    <mergeCell ref="B25:C25"/>
    <mergeCell ref="B26:C26"/>
    <mergeCell ref="B27:C27"/>
    <mergeCell ref="B30:C30"/>
    <mergeCell ref="B28:C28"/>
    <mergeCell ref="B29:C29"/>
    <mergeCell ref="B22:C22"/>
    <mergeCell ref="B23:C23"/>
    <mergeCell ref="B5:C5"/>
    <mergeCell ref="B6:C6"/>
    <mergeCell ref="B7:C7"/>
    <mergeCell ref="F1:W2"/>
    <mergeCell ref="X1:Z2"/>
    <mergeCell ref="A1:E2"/>
    <mergeCell ref="Q4:AH4"/>
    <mergeCell ref="D4:I4"/>
    <mergeCell ref="J4:P4"/>
    <mergeCell ref="B4:C4"/>
    <mergeCell ref="AA1:AN2"/>
    <mergeCell ref="J6:P6"/>
    <mergeCell ref="J5:P5"/>
    <mergeCell ref="J7:P7"/>
    <mergeCell ref="AO4:AX4"/>
    <mergeCell ref="AI4:AN4"/>
    <mergeCell ref="AT1:AU1"/>
    <mergeCell ref="AV1:AY1"/>
    <mergeCell ref="AT2:AU2"/>
    <mergeCell ref="AV2:AY2"/>
    <mergeCell ref="AO1:AP1"/>
    <mergeCell ref="AQ1:AS1"/>
    <mergeCell ref="AO2:AP2"/>
    <mergeCell ref="AQ2:AS2"/>
  </mergeCells>
  <phoneticPr fontId="6"/>
  <dataValidations count="2">
    <dataValidation imeMode="disabled" allowBlank="1" showInputMessage="1" showErrorMessage="1" sqref="AI32:AI33 AK32:AK33 B5:C33 AM5:AN5 AL6:AM33 AI5:AK31 AN6:AN31"/>
    <dataValidation imeMode="hiragana" allowBlank="1" showInputMessage="1" showErrorMessage="1" sqref="J32:AF33 J5:J10 Q5:AF10 J11:Q31 AO5:AO33 K6:P10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workbookViewId="0">
      <selection activeCell="F4" sqref="F4"/>
    </sheetView>
  </sheetViews>
  <sheetFormatPr defaultRowHeight="15"/>
  <cols>
    <col min="2" max="2" width="16.140625" bestFit="1" customWidth="1"/>
    <col min="9" max="9" width="115.140625" customWidth="1"/>
  </cols>
  <sheetData>
    <row r="1" spans="1:9">
      <c r="A1" s="372" t="s">
        <v>356</v>
      </c>
      <c r="B1" s="359" t="s">
        <v>358</v>
      </c>
      <c r="C1" s="356" t="s">
        <v>350</v>
      </c>
      <c r="D1" s="356" t="s">
        <v>351</v>
      </c>
      <c r="E1" s="356" t="s">
        <v>352</v>
      </c>
      <c r="F1" s="356" t="s">
        <v>353</v>
      </c>
      <c r="G1" s="653" t="s">
        <v>354</v>
      </c>
      <c r="H1" s="654"/>
      <c r="I1" s="377" t="s">
        <v>360</v>
      </c>
    </row>
    <row r="2" spans="1:9">
      <c r="A2" s="373" t="s">
        <v>357</v>
      </c>
      <c r="B2" s="360" t="str">
        <f>IF($A2&lt;&gt;"",VLOOKUP($A2,画面一覧!$BB$5:$BF$32,5,FALSE),"")</f>
        <v>金型保守計画管理</v>
      </c>
      <c r="C2" s="361">
        <v>44579</v>
      </c>
      <c r="D2" s="357" t="s">
        <v>359</v>
      </c>
      <c r="E2" s="357" t="s">
        <v>361</v>
      </c>
      <c r="F2" s="357" t="s">
        <v>355</v>
      </c>
      <c r="G2" s="364">
        <f>IF(AND(D2&lt;&gt;"", F2&lt;&gt;""),TIMEVALUE(F2)-TIMEVALUE(D2)-TIMEVALUE(E2),"")</f>
        <v>0.12152777777777779</v>
      </c>
      <c r="H2" s="365">
        <f>IF(G2&lt;&gt;"",ROUNDUP(VALUE(LEFT(TEXT(G2,"hh:mm"),2))+(VALUE(RIGHT(TEXT(G2,"hh:mm"),2))/60),2),"")</f>
        <v>2.92</v>
      </c>
    </row>
    <row r="3" spans="1:9">
      <c r="A3" s="374" t="s">
        <v>378</v>
      </c>
      <c r="B3" s="175" t="str">
        <f>IF($A3&lt;&gt;"",VLOOKUP($A3,画面一覧!$BB$5:$BF$32,5,FALSE),"")</f>
        <v>車種記号対照情報</v>
      </c>
      <c r="C3" s="362">
        <v>44579</v>
      </c>
      <c r="D3" s="358" t="s">
        <v>379</v>
      </c>
      <c r="E3" s="358" t="s">
        <v>427</v>
      </c>
      <c r="F3" s="358" t="s">
        <v>426</v>
      </c>
      <c r="G3" s="366">
        <f>IF(AND(D3&lt;&gt;"", F3&lt;&gt;""),TIMEVALUE(F3)-TIMEVALUE(D3)-TIMEVALUE(E3),"")</f>
        <v>2.083333333333337E-2</v>
      </c>
      <c r="H3" s="376">
        <f>IF(G3&lt;&gt;"",ROUNDUP(VALUE(LEFT(TEXT(G3,"hh:mm"),2))+(VALUE(RIGHT(TEXT(G3,"hh:mm"),2))/60),2),"")</f>
        <v>0.5</v>
      </c>
    </row>
    <row r="4" spans="1:9">
      <c r="A4" s="374" t="s">
        <v>436</v>
      </c>
      <c r="B4" s="175" t="str">
        <f>IF($A4&lt;&gt;"",VLOOKUP($A4,画面一覧!$BB$5:$BF$32,5,FALSE),"")</f>
        <v>金型保守計画管理</v>
      </c>
      <c r="C4" s="362">
        <v>44587</v>
      </c>
      <c r="D4" s="358" t="s">
        <v>437</v>
      </c>
      <c r="E4" s="358" t="s">
        <v>427</v>
      </c>
      <c r="F4" s="358" t="s">
        <v>438</v>
      </c>
      <c r="G4" s="366">
        <f>IF(AND(D4&lt;&gt;"", F4&lt;&gt;""),TIMEVALUE(F4)-TIMEVALUE(D4)-TIMEVALUE(E4),"")</f>
        <v>2.0833333333333315E-2</v>
      </c>
      <c r="H4" s="367">
        <f>IF(G4&lt;&gt;"",ROUNDUP(VALUE(LEFT(TEXT(G4,"hh:mm"),2))+(VALUE(RIGHT(TEXT(G4,"hh:mm"),2))/60),2),"")</f>
        <v>0.5</v>
      </c>
    </row>
    <row r="5" spans="1:9">
      <c r="A5" s="374"/>
      <c r="B5" s="175" t="str">
        <f>IF($A5&lt;&gt;"",VLOOKUP($A5,画面一覧!$BB$5:$BF$32,5,FALSE),"")</f>
        <v/>
      </c>
      <c r="C5" s="362"/>
      <c r="D5" s="358"/>
      <c r="E5" s="358"/>
      <c r="F5" s="358"/>
      <c r="G5" s="366" t="str">
        <f>IF(AND(D5&lt;&gt;"", F5&lt;&gt;""),TIMEVALUE(F5)-TIMEVALUE(D5)-TIMEVALUE(E5),"")</f>
        <v/>
      </c>
      <c r="H5" s="367" t="str">
        <f>IF(G5&lt;&gt;"",ROUNDUP(VALUE(LEFT(TEXT(G5,"hh:mm"),2))+(VALUE(RIGHT(TEXT(G5,"hh:mm"),2))/60),2),"")</f>
        <v/>
      </c>
    </row>
    <row r="6" spans="1:9">
      <c r="A6" s="374"/>
      <c r="B6" s="175" t="str">
        <f>IF($A6&lt;&gt;"",VLOOKUP($A6,画面一覧!$BB$5:$BF$32,5,FALSE),"")</f>
        <v/>
      </c>
      <c r="C6" s="175"/>
      <c r="D6" s="175"/>
      <c r="E6" s="175"/>
      <c r="F6" s="175"/>
      <c r="G6" s="368"/>
      <c r="H6" s="369"/>
    </row>
    <row r="7" spans="1:9">
      <c r="A7" s="374"/>
      <c r="B7" s="175" t="str">
        <f>IF($A7&lt;&gt;"",VLOOKUP($A7,画面一覧!$BB$5:$BF$32,5,FALSE),"")</f>
        <v/>
      </c>
      <c r="C7" s="175"/>
      <c r="D7" s="175"/>
      <c r="E7" s="175"/>
      <c r="F7" s="175"/>
      <c r="G7" s="368"/>
      <c r="H7" s="369"/>
    </row>
    <row r="8" spans="1:9">
      <c r="A8" s="374"/>
      <c r="B8" s="175" t="str">
        <f>IF($A8&lt;&gt;"",VLOOKUP($A8,画面一覧!$BB$5:$BF$32,5,FALSE),"")</f>
        <v/>
      </c>
      <c r="C8" s="175"/>
      <c r="D8" s="175"/>
      <c r="E8" s="175"/>
      <c r="F8" s="175"/>
      <c r="G8" s="368"/>
      <c r="H8" s="369"/>
    </row>
    <row r="9" spans="1:9">
      <c r="A9" s="374"/>
      <c r="B9" s="175" t="str">
        <f>IF($A9&lt;&gt;"",VLOOKUP($A9,画面一覧!$BB$5:$BF$32,5,FALSE),"")</f>
        <v/>
      </c>
      <c r="C9" s="175"/>
      <c r="D9" s="175"/>
      <c r="E9" s="175"/>
      <c r="F9" s="175"/>
      <c r="G9" s="368"/>
      <c r="H9" s="369"/>
    </row>
    <row r="10" spans="1:9">
      <c r="A10" s="374"/>
      <c r="B10" s="175" t="str">
        <f>IF($A10&lt;&gt;"",VLOOKUP($A10,画面一覧!$BB$5:$BF$32,5,FALSE),"")</f>
        <v/>
      </c>
      <c r="C10" s="175"/>
      <c r="D10" s="175"/>
      <c r="E10" s="175"/>
      <c r="F10" s="175"/>
      <c r="G10" s="368"/>
      <c r="H10" s="369"/>
    </row>
    <row r="11" spans="1:9">
      <c r="A11" s="374"/>
      <c r="B11" s="175" t="str">
        <f>IF($A11&lt;&gt;"",VLOOKUP($A11,画面一覧!$BB$5:$BF$32,5,FALSE),"")</f>
        <v/>
      </c>
      <c r="C11" s="175"/>
      <c r="D11" s="175"/>
      <c r="E11" s="175"/>
      <c r="F11" s="175"/>
      <c r="G11" s="368"/>
      <c r="H11" s="369"/>
    </row>
    <row r="12" spans="1:9">
      <c r="A12" s="374"/>
      <c r="B12" s="175" t="str">
        <f>IF($A12&lt;&gt;"",VLOOKUP($A12,画面一覧!$BB$5:$BF$32,5,FALSE),"")</f>
        <v/>
      </c>
      <c r="C12" s="175"/>
      <c r="D12" s="175"/>
      <c r="E12" s="175"/>
      <c r="F12" s="175"/>
      <c r="G12" s="388"/>
      <c r="H12" s="369"/>
    </row>
    <row r="13" spans="1:9">
      <c r="A13" s="374"/>
      <c r="B13" s="175" t="str">
        <f>IF($A13&lt;&gt;"",VLOOKUP($A13,画面一覧!$BB$5:$BF$32,5,FALSE),"")</f>
        <v/>
      </c>
      <c r="C13" s="175"/>
      <c r="D13" s="175"/>
      <c r="E13" s="175"/>
      <c r="F13" s="175"/>
      <c r="G13" s="368"/>
      <c r="H13" s="369"/>
    </row>
    <row r="14" spans="1:9">
      <c r="A14" s="374"/>
      <c r="B14" s="175" t="str">
        <f>IF($A14&lt;&gt;"",VLOOKUP($A14,画面一覧!$BB$5:$BF$32,5,FALSE),"")</f>
        <v/>
      </c>
      <c r="C14" s="175"/>
      <c r="D14" s="175"/>
      <c r="E14" s="175"/>
      <c r="F14" s="175"/>
      <c r="G14" s="368"/>
      <c r="H14" s="369"/>
    </row>
    <row r="15" spans="1:9">
      <c r="A15" s="374"/>
      <c r="B15" s="175" t="str">
        <f>IF($A15&lt;&gt;"",VLOOKUP($A15,画面一覧!$BB$5:$BF$32,5,FALSE),"")</f>
        <v/>
      </c>
      <c r="C15" s="175"/>
      <c r="D15" s="175"/>
      <c r="E15" s="175"/>
      <c r="F15" s="175"/>
      <c r="G15" s="368"/>
      <c r="H15" s="369"/>
    </row>
    <row r="16" spans="1:9">
      <c r="A16" s="374"/>
      <c r="B16" s="175" t="str">
        <f>IF($A16&lt;&gt;"",VLOOKUP($A16,画面一覧!$BB$5:$BF$32,5,FALSE),"")</f>
        <v/>
      </c>
      <c r="C16" s="175"/>
      <c r="D16" s="175"/>
      <c r="E16" s="175"/>
      <c r="F16" s="175"/>
      <c r="G16" s="368"/>
      <c r="H16" s="369"/>
    </row>
    <row r="17" spans="1:8">
      <c r="A17" s="374"/>
      <c r="B17" s="175" t="str">
        <f>IF($A17&lt;&gt;"",VLOOKUP($A17,画面一覧!$BB$5:$BF$32,5,FALSE),"")</f>
        <v/>
      </c>
      <c r="C17" s="175"/>
      <c r="D17" s="175"/>
      <c r="E17" s="175"/>
      <c r="F17" s="175"/>
      <c r="G17" s="368"/>
      <c r="H17" s="369"/>
    </row>
    <row r="18" spans="1:8">
      <c r="A18" s="374"/>
      <c r="B18" s="175" t="str">
        <f>IF($A18&lt;&gt;"",VLOOKUP($A18,画面一覧!$BB$5:$BF$32,5,FALSE),"")</f>
        <v/>
      </c>
      <c r="C18" s="175"/>
      <c r="D18" s="175"/>
      <c r="E18" s="175"/>
      <c r="F18" s="175"/>
      <c r="G18" s="368"/>
      <c r="H18" s="369"/>
    </row>
    <row r="19" spans="1:8">
      <c r="A19" s="374"/>
      <c r="B19" s="175" t="str">
        <f>IF($A19&lt;&gt;"",VLOOKUP($A19,画面一覧!$BB$5:$BF$32,5,FALSE),"")</f>
        <v/>
      </c>
      <c r="C19" s="175"/>
      <c r="D19" s="175"/>
      <c r="E19" s="175"/>
      <c r="F19" s="175"/>
      <c r="G19" s="368"/>
      <c r="H19" s="369"/>
    </row>
    <row r="20" spans="1:8">
      <c r="A20" s="374"/>
      <c r="B20" s="175" t="str">
        <f>IF($A20&lt;&gt;"",VLOOKUP($A20,画面一覧!$BB$5:$BF$32,5,FALSE),"")</f>
        <v/>
      </c>
      <c r="C20" s="175"/>
      <c r="D20" s="175"/>
      <c r="E20" s="175"/>
      <c r="F20" s="175"/>
      <c r="G20" s="368"/>
      <c r="H20" s="369"/>
    </row>
    <row r="21" spans="1:8">
      <c r="A21" s="374"/>
      <c r="B21" s="175" t="str">
        <f>IF($A21&lt;&gt;"",VLOOKUP($A21,画面一覧!$BB$5:$BF$32,5,FALSE),"")</f>
        <v/>
      </c>
      <c r="C21" s="175"/>
      <c r="D21" s="175"/>
      <c r="E21" s="175"/>
      <c r="F21" s="175"/>
      <c r="G21" s="368"/>
      <c r="H21" s="369"/>
    </row>
    <row r="22" spans="1:8">
      <c r="A22" s="374"/>
      <c r="B22" s="175" t="str">
        <f>IF($A22&lt;&gt;"",VLOOKUP($A22,画面一覧!$BB$5:$BF$32,5,FALSE),"")</f>
        <v/>
      </c>
      <c r="C22" s="175"/>
      <c r="D22" s="175"/>
      <c r="E22" s="175"/>
      <c r="F22" s="175"/>
      <c r="G22" s="368"/>
      <c r="H22" s="369"/>
    </row>
    <row r="23" spans="1:8">
      <c r="A23" s="374"/>
      <c r="B23" s="175" t="str">
        <f>IF($A23&lt;&gt;"",VLOOKUP($A23,画面一覧!$BB$5:$BF$32,5,FALSE),"")</f>
        <v/>
      </c>
      <c r="C23" s="175"/>
      <c r="D23" s="175"/>
      <c r="E23" s="175"/>
      <c r="F23" s="175"/>
      <c r="G23" s="368"/>
      <c r="H23" s="369"/>
    </row>
    <row r="24" spans="1:8">
      <c r="A24" s="374"/>
      <c r="B24" s="175" t="str">
        <f>IF($A24&lt;&gt;"",VLOOKUP($A24,画面一覧!$BB$5:$BF$32,5,FALSE),"")</f>
        <v/>
      </c>
      <c r="C24" s="175"/>
      <c r="D24" s="175"/>
      <c r="E24" s="175"/>
      <c r="F24" s="175"/>
      <c r="G24" s="368"/>
      <c r="H24" s="369"/>
    </row>
    <row r="25" spans="1:8">
      <c r="A25" s="374"/>
      <c r="B25" s="175" t="str">
        <f>IF($A25&lt;&gt;"",VLOOKUP($A25,画面一覧!$BB$5:$BF$32,5,FALSE),"")</f>
        <v/>
      </c>
      <c r="C25" s="175"/>
      <c r="D25" s="175"/>
      <c r="E25" s="175"/>
      <c r="F25" s="175"/>
      <c r="G25" s="368"/>
      <c r="H25" s="369"/>
    </row>
    <row r="26" spans="1:8">
      <c r="A26" s="374"/>
      <c r="B26" s="175" t="str">
        <f>IF($A26&lt;&gt;"",VLOOKUP($A26,画面一覧!$BB$5:$BF$32,5,FALSE),"")</f>
        <v/>
      </c>
      <c r="C26" s="175"/>
      <c r="D26" s="175"/>
      <c r="E26" s="175"/>
      <c r="F26" s="175"/>
      <c r="G26" s="368"/>
      <c r="H26" s="369"/>
    </row>
    <row r="27" spans="1:8">
      <c r="A27" s="374"/>
      <c r="B27" s="175" t="str">
        <f>IF($A27&lt;&gt;"",VLOOKUP($A27,画面一覧!$BB$5:$BF$32,5,FALSE),"")</f>
        <v/>
      </c>
      <c r="C27" s="175"/>
      <c r="D27" s="175"/>
      <c r="E27" s="175"/>
      <c r="F27" s="175"/>
      <c r="G27" s="368"/>
      <c r="H27" s="369"/>
    </row>
    <row r="28" spans="1:8">
      <c r="A28" s="374"/>
      <c r="B28" s="175" t="str">
        <f>IF($A28&lt;&gt;"",VLOOKUP($A28,画面一覧!$BB$5:$BF$32,5,FALSE),"")</f>
        <v/>
      </c>
      <c r="C28" s="175"/>
      <c r="D28" s="175"/>
      <c r="E28" s="175"/>
      <c r="F28" s="175"/>
      <c r="G28" s="368"/>
      <c r="H28" s="369"/>
    </row>
    <row r="29" spans="1:8">
      <c r="A29" s="374"/>
      <c r="B29" s="175" t="str">
        <f>IF($A29&lt;&gt;"",VLOOKUP($A29,画面一覧!$BB$5:$BF$32,5,FALSE),"")</f>
        <v/>
      </c>
      <c r="C29" s="175"/>
      <c r="D29" s="175"/>
      <c r="E29" s="175"/>
      <c r="F29" s="175"/>
      <c r="G29" s="368"/>
      <c r="H29" s="369"/>
    </row>
    <row r="30" spans="1:8">
      <c r="A30" s="374"/>
      <c r="B30" s="175" t="str">
        <f>IF($A30&lt;&gt;"",VLOOKUP($A30,画面一覧!$BB$5:$BF$32,5,FALSE),"")</f>
        <v/>
      </c>
      <c r="C30" s="175"/>
      <c r="D30" s="175"/>
      <c r="E30" s="175"/>
      <c r="F30" s="175"/>
      <c r="G30" s="368"/>
      <c r="H30" s="369"/>
    </row>
    <row r="31" spans="1:8">
      <c r="A31" s="374"/>
      <c r="B31" s="175" t="str">
        <f>IF($A31&lt;&gt;"",VLOOKUP($A31,画面一覧!$BB$5:$BF$32,5,FALSE),"")</f>
        <v/>
      </c>
      <c r="C31" s="175"/>
      <c r="D31" s="175"/>
      <c r="E31" s="175"/>
      <c r="F31" s="175"/>
      <c r="G31" s="368"/>
      <c r="H31" s="369"/>
    </row>
    <row r="32" spans="1:8">
      <c r="A32" s="374"/>
      <c r="B32" s="175" t="str">
        <f>IF($A32&lt;&gt;"",VLOOKUP($A32,画面一覧!$BB$5:$BF$32,5,FALSE),"")</f>
        <v/>
      </c>
      <c r="C32" s="175"/>
      <c r="D32" s="175"/>
      <c r="E32" s="175"/>
      <c r="F32" s="175"/>
      <c r="G32" s="368"/>
      <c r="H32" s="369"/>
    </row>
    <row r="33" spans="1:8">
      <c r="A33" s="374"/>
      <c r="B33" s="175" t="str">
        <f>IF($A33&lt;&gt;"",VLOOKUP($A33,画面一覧!$BB$5:$BF$32,5,FALSE),"")</f>
        <v/>
      </c>
      <c r="C33" s="175"/>
      <c r="D33" s="175"/>
      <c r="E33" s="175"/>
      <c r="F33" s="175"/>
      <c r="G33" s="368"/>
      <c r="H33" s="369"/>
    </row>
    <row r="34" spans="1:8">
      <c r="A34" s="374"/>
      <c r="B34" s="175" t="str">
        <f>IF($A34&lt;&gt;"",VLOOKUP($A34,画面一覧!$BB$5:$BF$32,5,FALSE),"")</f>
        <v/>
      </c>
      <c r="C34" s="175"/>
      <c r="D34" s="175"/>
      <c r="E34" s="175"/>
      <c r="F34" s="175"/>
      <c r="G34" s="368"/>
      <c r="H34" s="369"/>
    </row>
    <row r="35" spans="1:8">
      <c r="A35" s="375"/>
      <c r="B35" s="363" t="str">
        <f>IF($A35&lt;&gt;"",VLOOKUP($A35,画面一覧!$BB$5:$BF$32,5,FALSE),"")</f>
        <v/>
      </c>
      <c r="C35" s="363"/>
      <c r="D35" s="363"/>
      <c r="E35" s="363"/>
      <c r="F35" s="363"/>
      <c r="G35" s="370"/>
      <c r="H35" s="371"/>
    </row>
  </sheetData>
  <mergeCells count="1">
    <mergeCell ref="G1:H1"/>
  </mergeCells>
  <phoneticPr fontId="28"/>
  <dataValidations count="1">
    <dataValidation imeMode="off" allowBlank="1" showInputMessage="1" showErrorMessage="1" sqref="C2:F5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367"/>
  <sheetViews>
    <sheetView zoomScaleNormal="100" workbookViewId="0">
      <selection activeCell="AQ7" sqref="AQ7:AX7"/>
    </sheetView>
  </sheetViews>
  <sheetFormatPr defaultColWidth="2.7109375" defaultRowHeight="15" customHeight="1"/>
  <cols>
    <col min="1" max="49" width="2.7109375" style="17"/>
    <col min="50" max="50" width="2.7109375" style="31"/>
    <col min="51" max="16384" width="2.7109375" style="17"/>
  </cols>
  <sheetData>
    <row r="1" spans="1:52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8"/>
      <c r="W1" s="669" t="s">
        <v>34</v>
      </c>
      <c r="X1" s="670"/>
      <c r="Y1" s="671"/>
      <c r="Z1" s="672" t="s">
        <v>39</v>
      </c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4"/>
      <c r="AM1" s="674"/>
      <c r="AN1" s="675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44578</v>
      </c>
      <c r="AW1" s="596"/>
      <c r="AX1" s="596"/>
      <c r="AY1" s="597"/>
      <c r="AZ1" s="118"/>
    </row>
    <row r="2" spans="1:52" s="117" customFormat="1" ht="18" customHeight="1" thickBot="1">
      <c r="A2" s="655" t="s">
        <v>31</v>
      </c>
      <c r="B2" s="656"/>
      <c r="C2" s="656"/>
      <c r="D2" s="656"/>
      <c r="E2" s="657"/>
      <c r="F2" s="658" t="str">
        <f>IF(NOT(ISBLANK($U2)),VLOOKUP($U2,画面一覧!$B$5:$D$32,3,FALSE),"")</f>
        <v>マスタ</v>
      </c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60"/>
      <c r="S2" s="661" t="s">
        <v>40</v>
      </c>
      <c r="T2" s="662"/>
      <c r="U2" s="663">
        <v>1</v>
      </c>
      <c r="V2" s="664"/>
      <c r="W2" s="665" t="s">
        <v>41</v>
      </c>
      <c r="X2" s="666"/>
      <c r="Y2" s="666"/>
      <c r="Z2" s="667" t="str">
        <f>IF(NOT(ISBLANK(U2)),VLOOKUP(U2,画面一覧!B5:AN33,34,FALSE)&amp;VLOOKUP(U2,画面一覧!B5:AN33,36,FALSE)&amp;VLOOKUP(U2,画面一覧!B5:AN33,38,FALSE),"")</f>
        <v>upk01020</v>
      </c>
      <c r="AA2" s="667"/>
      <c r="AB2" s="667"/>
      <c r="AC2" s="668"/>
      <c r="AD2" s="665" t="s">
        <v>42</v>
      </c>
      <c r="AE2" s="666"/>
      <c r="AF2" s="666"/>
      <c r="AG2" s="676" t="str">
        <f>IF(NOT(ISBLANK(U2)),VLOOKUP(U2,画面一覧!B5:AN33,9,FALSE),"")</f>
        <v>部品番号マスタ</v>
      </c>
      <c r="AH2" s="677"/>
      <c r="AI2" s="677"/>
      <c r="AJ2" s="677"/>
      <c r="AK2" s="677"/>
      <c r="AL2" s="677"/>
      <c r="AM2" s="677"/>
      <c r="AN2" s="678"/>
      <c r="AO2" s="611" t="s">
        <v>44</v>
      </c>
      <c r="AP2" s="612"/>
      <c r="AQ2" s="613"/>
      <c r="AR2" s="614"/>
      <c r="AS2" s="615"/>
      <c r="AT2" s="598" t="s">
        <v>37</v>
      </c>
      <c r="AU2" s="599"/>
      <c r="AV2" s="600"/>
      <c r="AW2" s="600"/>
      <c r="AX2" s="600"/>
      <c r="AY2" s="601"/>
      <c r="AZ2" s="118"/>
    </row>
    <row r="3" spans="1:52" ht="15" customHeight="1">
      <c r="A3" s="4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50"/>
      <c r="AF3" s="50"/>
      <c r="AG3" s="50"/>
      <c r="AH3" s="50"/>
      <c r="AI3" s="50"/>
      <c r="AJ3" s="50"/>
      <c r="AK3" s="50"/>
      <c r="AL3" s="50"/>
      <c r="AM3" s="51"/>
      <c r="AN3" s="51"/>
      <c r="AO3" s="50"/>
      <c r="AP3" s="50"/>
      <c r="AQ3" s="89"/>
      <c r="AU3" s="199"/>
      <c r="AV3" s="199"/>
      <c r="AW3" s="199"/>
      <c r="AX3" s="199"/>
      <c r="AY3" s="200"/>
    </row>
    <row r="4" spans="1:52" ht="15" customHeight="1">
      <c r="A4" s="52"/>
      <c r="B4" s="150" t="s">
        <v>28</v>
      </c>
      <c r="C4" s="151"/>
      <c r="D4" s="151"/>
      <c r="E4" s="152"/>
      <c r="F4" s="186" t="s">
        <v>75</v>
      </c>
      <c r="G4" s="188"/>
      <c r="H4" s="188"/>
      <c r="I4" s="188"/>
      <c r="J4" s="188"/>
      <c r="K4" s="187"/>
      <c r="L4" s="147" t="s">
        <v>52</v>
      </c>
      <c r="M4" s="147"/>
      <c r="N4" s="147"/>
      <c r="O4" s="148"/>
      <c r="P4" s="190"/>
      <c r="Q4" s="190"/>
      <c r="R4" s="201" t="s">
        <v>53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P4" s="27"/>
      <c r="AQ4" s="146" t="s">
        <v>76</v>
      </c>
      <c r="AR4" s="151"/>
      <c r="AS4" s="147"/>
      <c r="AT4" s="152"/>
      <c r="AU4" s="210"/>
      <c r="AV4" s="211"/>
      <c r="AW4" s="211"/>
      <c r="AX4" s="212" t="s">
        <v>77</v>
      </c>
      <c r="AY4" s="67"/>
    </row>
    <row r="5" spans="1:52" ht="15" customHeight="1">
      <c r="A5" s="52"/>
      <c r="AX5" s="27"/>
      <c r="AY5" s="67"/>
    </row>
    <row r="6" spans="1:52" ht="6.95" customHeight="1">
      <c r="A6" s="52"/>
      <c r="B6" s="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03"/>
      <c r="AW6" s="154"/>
      <c r="AX6" s="55"/>
      <c r="AY6" s="67"/>
    </row>
    <row r="7" spans="1:52" ht="15" customHeight="1">
      <c r="A7" s="52"/>
      <c r="B7" s="56"/>
      <c r="C7" s="146" t="s">
        <v>43</v>
      </c>
      <c r="D7" s="147"/>
      <c r="E7" s="148"/>
      <c r="F7" s="148"/>
      <c r="G7" s="186" t="s">
        <v>75</v>
      </c>
      <c r="H7" s="188"/>
      <c r="I7" s="188"/>
      <c r="J7" s="188"/>
      <c r="K7" s="188"/>
      <c r="L7" s="187"/>
      <c r="AQ7" s="146" t="s">
        <v>450</v>
      </c>
      <c r="AR7" s="151"/>
      <c r="AS7" s="147"/>
      <c r="AT7" s="152"/>
      <c r="AU7" s="210"/>
      <c r="AV7" s="211"/>
      <c r="AW7" s="211"/>
      <c r="AX7" s="212" t="s">
        <v>77</v>
      </c>
      <c r="AY7" s="67"/>
    </row>
    <row r="8" spans="1:52" ht="6.95" customHeight="1">
      <c r="A8" s="52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111"/>
      <c r="AV8" s="111"/>
      <c r="AW8" s="59"/>
      <c r="AX8" s="60"/>
      <c r="AY8" s="67"/>
    </row>
    <row r="9" spans="1:52" ht="15" customHeight="1">
      <c r="A9" s="52"/>
      <c r="AX9" s="36"/>
      <c r="AY9" s="67"/>
    </row>
    <row r="10" spans="1:52" ht="15" customHeight="1">
      <c r="A10" s="52"/>
      <c r="B10" s="186"/>
      <c r="C10" s="226" t="s">
        <v>183</v>
      </c>
      <c r="D10" s="227"/>
      <c r="E10" s="227"/>
      <c r="F10" s="228"/>
      <c r="G10" s="158" t="s">
        <v>28</v>
      </c>
      <c r="H10" s="158"/>
      <c r="I10" s="158"/>
      <c r="J10" s="158"/>
      <c r="K10" s="158"/>
      <c r="L10" s="158"/>
      <c r="M10" s="146"/>
      <c r="N10" s="206" t="s">
        <v>74</v>
      </c>
      <c r="O10" s="156"/>
      <c r="P10" s="157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4"/>
      <c r="AX10" s="61"/>
      <c r="AY10" s="67"/>
    </row>
    <row r="11" spans="1:52" ht="15" customHeight="1">
      <c r="A11" s="52"/>
      <c r="B11" s="63"/>
      <c r="C11" s="229" t="s">
        <v>184</v>
      </c>
      <c r="D11" s="230"/>
      <c r="E11" s="230"/>
      <c r="F11" s="231"/>
      <c r="G11" s="191" t="s">
        <v>54</v>
      </c>
      <c r="H11" s="196"/>
      <c r="I11" s="196"/>
      <c r="J11" s="196"/>
      <c r="K11" s="196"/>
      <c r="L11" s="196"/>
      <c r="M11" s="192"/>
      <c r="N11" s="679">
        <v>1</v>
      </c>
      <c r="O11" s="680"/>
      <c r="P11" s="681"/>
      <c r="Q11" s="85"/>
      <c r="R11" s="85"/>
      <c r="S11" s="85"/>
      <c r="T11" s="389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6"/>
      <c r="AX11" s="62"/>
      <c r="AY11" s="67"/>
    </row>
    <row r="12" spans="1:52" ht="15" customHeight="1">
      <c r="A12" s="52"/>
      <c r="B12" s="64"/>
      <c r="C12" s="232" t="s">
        <v>185</v>
      </c>
      <c r="D12" s="233"/>
      <c r="E12" s="233"/>
      <c r="F12" s="234"/>
      <c r="G12" s="193" t="s">
        <v>55</v>
      </c>
      <c r="H12" s="194"/>
      <c r="I12" s="194"/>
      <c r="J12" s="194"/>
      <c r="K12" s="194"/>
      <c r="L12" s="194"/>
      <c r="M12" s="195"/>
      <c r="N12" s="679">
        <v>1</v>
      </c>
      <c r="O12" s="680"/>
      <c r="P12" s="681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6"/>
      <c r="AX12" s="62"/>
      <c r="AY12" s="67"/>
    </row>
    <row r="13" spans="1:52" ht="15" customHeight="1">
      <c r="A13" s="52"/>
      <c r="B13" s="64"/>
      <c r="C13" s="232" t="s">
        <v>186</v>
      </c>
      <c r="D13" s="233"/>
      <c r="E13" s="233"/>
      <c r="F13" s="234"/>
      <c r="G13" s="193" t="s">
        <v>56</v>
      </c>
      <c r="H13" s="194"/>
      <c r="I13" s="194"/>
      <c r="J13" s="194"/>
      <c r="K13" s="194"/>
      <c r="L13" s="194"/>
      <c r="M13" s="195"/>
      <c r="N13" s="679">
        <v>1</v>
      </c>
      <c r="O13" s="680"/>
      <c r="P13" s="681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6"/>
      <c r="AX13" s="62"/>
      <c r="AY13" s="67"/>
    </row>
    <row r="14" spans="1:52" ht="15" customHeight="1">
      <c r="A14" s="52"/>
      <c r="B14" s="64"/>
      <c r="C14" s="232" t="s">
        <v>187</v>
      </c>
      <c r="D14" s="233"/>
      <c r="E14" s="233"/>
      <c r="F14" s="234"/>
      <c r="G14" s="193" t="s">
        <v>57</v>
      </c>
      <c r="H14" s="194"/>
      <c r="I14" s="194"/>
      <c r="J14" s="194"/>
      <c r="K14" s="194"/>
      <c r="L14" s="194"/>
      <c r="M14" s="195"/>
      <c r="N14" s="679">
        <v>1</v>
      </c>
      <c r="O14" s="680"/>
      <c r="P14" s="681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6"/>
      <c r="AX14" s="62"/>
      <c r="AY14" s="67"/>
    </row>
    <row r="15" spans="1:52" ht="15" customHeight="1">
      <c r="A15" s="52"/>
      <c r="B15" s="64"/>
      <c r="C15" s="232" t="s">
        <v>188</v>
      </c>
      <c r="D15" s="233"/>
      <c r="E15" s="233"/>
      <c r="F15" s="234"/>
      <c r="G15" s="193" t="s">
        <v>58</v>
      </c>
      <c r="H15" s="194"/>
      <c r="I15" s="194"/>
      <c r="J15" s="194"/>
      <c r="K15" s="194"/>
      <c r="L15" s="194"/>
      <c r="M15" s="195"/>
      <c r="N15" s="679">
        <v>1</v>
      </c>
      <c r="O15" s="680"/>
      <c r="P15" s="681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6"/>
      <c r="AX15" s="62"/>
      <c r="AY15" s="67"/>
    </row>
    <row r="16" spans="1:52" ht="15" customHeight="1">
      <c r="A16" s="52"/>
      <c r="B16" s="64"/>
      <c r="C16" s="232" t="s">
        <v>189</v>
      </c>
      <c r="D16" s="233"/>
      <c r="E16" s="233"/>
      <c r="F16" s="234"/>
      <c r="G16" s="193" t="s">
        <v>59</v>
      </c>
      <c r="H16" s="194"/>
      <c r="I16" s="194"/>
      <c r="J16" s="194"/>
      <c r="K16" s="194"/>
      <c r="L16" s="194"/>
      <c r="M16" s="195"/>
      <c r="N16" s="679">
        <v>1</v>
      </c>
      <c r="O16" s="680"/>
      <c r="P16" s="681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6"/>
      <c r="AX16" s="62"/>
      <c r="AY16" s="67"/>
    </row>
    <row r="17" spans="1:51" ht="15" customHeight="1">
      <c r="A17" s="52"/>
      <c r="B17" s="64"/>
      <c r="C17" s="232" t="s">
        <v>190</v>
      </c>
      <c r="D17" s="233"/>
      <c r="E17" s="233"/>
      <c r="F17" s="234"/>
      <c r="G17" s="193" t="s">
        <v>60</v>
      </c>
      <c r="H17" s="194"/>
      <c r="I17" s="194"/>
      <c r="J17" s="194"/>
      <c r="K17" s="194"/>
      <c r="L17" s="194"/>
      <c r="M17" s="195"/>
      <c r="N17" s="679">
        <v>1</v>
      </c>
      <c r="O17" s="680"/>
      <c r="P17" s="681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6"/>
      <c r="AX17" s="62"/>
      <c r="AY17" s="67"/>
    </row>
    <row r="18" spans="1:51" ht="15" customHeight="1">
      <c r="A18" s="52"/>
      <c r="B18" s="64"/>
      <c r="C18" s="232" t="s">
        <v>191</v>
      </c>
      <c r="D18" s="233"/>
      <c r="E18" s="233"/>
      <c r="F18" s="234"/>
      <c r="G18" s="193" t="s">
        <v>61</v>
      </c>
      <c r="H18" s="194"/>
      <c r="I18" s="194"/>
      <c r="J18" s="194"/>
      <c r="K18" s="194"/>
      <c r="L18" s="194"/>
      <c r="M18" s="195"/>
      <c r="N18" s="679">
        <v>1</v>
      </c>
      <c r="O18" s="680"/>
      <c r="P18" s="681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6"/>
      <c r="AX18" s="62"/>
      <c r="AY18" s="67"/>
    </row>
    <row r="19" spans="1:51" ht="15" customHeight="1">
      <c r="A19" s="52"/>
      <c r="B19" s="64"/>
      <c r="C19" s="232" t="s">
        <v>192</v>
      </c>
      <c r="D19" s="233"/>
      <c r="E19" s="233"/>
      <c r="F19" s="234"/>
      <c r="G19" s="193" t="s">
        <v>62</v>
      </c>
      <c r="H19" s="194"/>
      <c r="I19" s="194"/>
      <c r="J19" s="194"/>
      <c r="K19" s="194"/>
      <c r="L19" s="194"/>
      <c r="M19" s="195"/>
      <c r="N19" s="679">
        <v>1</v>
      </c>
      <c r="O19" s="680"/>
      <c r="P19" s="681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X19" s="62"/>
      <c r="AY19" s="67"/>
    </row>
    <row r="20" spans="1:51" ht="15" customHeight="1">
      <c r="A20" s="52"/>
      <c r="B20" s="64"/>
      <c r="C20" s="232" t="s">
        <v>193</v>
      </c>
      <c r="D20" s="233"/>
      <c r="E20" s="233"/>
      <c r="F20" s="234"/>
      <c r="G20" s="193" t="s">
        <v>63</v>
      </c>
      <c r="H20" s="194"/>
      <c r="I20" s="194"/>
      <c r="J20" s="194"/>
      <c r="K20" s="194"/>
      <c r="L20" s="194"/>
      <c r="M20" s="195"/>
      <c r="N20" s="679">
        <v>1</v>
      </c>
      <c r="O20" s="680"/>
      <c r="P20" s="681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6"/>
      <c r="AX20" s="62"/>
      <c r="AY20" s="67"/>
    </row>
    <row r="21" spans="1:51" ht="15" customHeight="1">
      <c r="A21" s="52"/>
      <c r="B21" s="64"/>
      <c r="C21" s="232" t="s">
        <v>194</v>
      </c>
      <c r="D21" s="233"/>
      <c r="E21" s="233"/>
      <c r="F21" s="234"/>
      <c r="G21" s="193" t="s">
        <v>64</v>
      </c>
      <c r="H21" s="194"/>
      <c r="I21" s="194"/>
      <c r="J21" s="194"/>
      <c r="K21" s="194"/>
      <c r="L21" s="194"/>
      <c r="M21" s="195"/>
      <c r="N21" s="679">
        <v>1</v>
      </c>
      <c r="O21" s="680"/>
      <c r="P21" s="681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6"/>
      <c r="AX21" s="62"/>
      <c r="AY21" s="67"/>
    </row>
    <row r="22" spans="1:51" ht="15" customHeight="1">
      <c r="A22" s="52"/>
      <c r="B22" s="64"/>
      <c r="C22" s="232" t="s">
        <v>195</v>
      </c>
      <c r="D22" s="233"/>
      <c r="E22" s="233"/>
      <c r="F22" s="234"/>
      <c r="G22" s="193" t="s">
        <v>65</v>
      </c>
      <c r="H22" s="194"/>
      <c r="I22" s="194"/>
      <c r="J22" s="194"/>
      <c r="K22" s="194"/>
      <c r="L22" s="194"/>
      <c r="M22" s="195"/>
      <c r="N22" s="679">
        <v>1</v>
      </c>
      <c r="O22" s="680"/>
      <c r="P22" s="681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6"/>
      <c r="AX22" s="62"/>
      <c r="AY22" s="67"/>
    </row>
    <row r="23" spans="1:51" ht="15" customHeight="1">
      <c r="A23" s="52"/>
      <c r="B23" s="64"/>
      <c r="C23" s="232" t="s">
        <v>196</v>
      </c>
      <c r="D23" s="233"/>
      <c r="E23" s="233"/>
      <c r="F23" s="234"/>
      <c r="G23" s="193" t="s">
        <v>66</v>
      </c>
      <c r="H23" s="194"/>
      <c r="I23" s="194"/>
      <c r="J23" s="194"/>
      <c r="K23" s="194"/>
      <c r="L23" s="194"/>
      <c r="M23" s="195"/>
      <c r="N23" s="679">
        <v>1</v>
      </c>
      <c r="O23" s="680"/>
      <c r="P23" s="681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6"/>
      <c r="AX23" s="62"/>
      <c r="AY23" s="67"/>
    </row>
    <row r="24" spans="1:51" ht="15" customHeight="1">
      <c r="A24" s="52"/>
      <c r="B24" s="64"/>
      <c r="C24" s="232" t="s">
        <v>197</v>
      </c>
      <c r="D24" s="233"/>
      <c r="E24" s="233"/>
      <c r="F24" s="234"/>
      <c r="G24" s="193" t="s">
        <v>67</v>
      </c>
      <c r="H24" s="194"/>
      <c r="I24" s="194"/>
      <c r="J24" s="194"/>
      <c r="K24" s="194"/>
      <c r="L24" s="194"/>
      <c r="M24" s="195"/>
      <c r="N24" s="679">
        <v>1</v>
      </c>
      <c r="O24" s="680"/>
      <c r="P24" s="681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6"/>
      <c r="AX24" s="62"/>
      <c r="AY24" s="67"/>
    </row>
    <row r="25" spans="1:51" ht="15" customHeight="1">
      <c r="A25" s="52"/>
      <c r="B25" s="64"/>
      <c r="C25" s="232" t="s">
        <v>198</v>
      </c>
      <c r="D25" s="233"/>
      <c r="E25" s="233"/>
      <c r="F25" s="234"/>
      <c r="G25" s="193" t="s">
        <v>68</v>
      </c>
      <c r="H25" s="194"/>
      <c r="I25" s="194"/>
      <c r="J25" s="194"/>
      <c r="K25" s="194"/>
      <c r="L25" s="194"/>
      <c r="M25" s="195"/>
      <c r="N25" s="679">
        <v>1</v>
      </c>
      <c r="O25" s="680"/>
      <c r="P25" s="681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X25" s="62"/>
      <c r="AY25" s="67"/>
    </row>
    <row r="26" spans="1:51" ht="15" customHeight="1">
      <c r="A26" s="52"/>
      <c r="B26" s="64"/>
      <c r="C26" s="232" t="s">
        <v>199</v>
      </c>
      <c r="D26" s="233"/>
      <c r="E26" s="233"/>
      <c r="F26" s="234"/>
      <c r="G26" s="193" t="s">
        <v>69</v>
      </c>
      <c r="H26" s="194"/>
      <c r="I26" s="194"/>
      <c r="J26" s="194"/>
      <c r="K26" s="194"/>
      <c r="L26" s="194"/>
      <c r="M26" s="195"/>
      <c r="N26" s="679">
        <v>1</v>
      </c>
      <c r="O26" s="680"/>
      <c r="P26" s="681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6"/>
      <c r="AX26" s="62"/>
      <c r="AY26" s="67"/>
    </row>
    <row r="27" spans="1:51" ht="15" customHeight="1">
      <c r="A27" s="52"/>
      <c r="B27" s="64"/>
      <c r="C27" s="232" t="s">
        <v>200</v>
      </c>
      <c r="D27" s="233"/>
      <c r="E27" s="233"/>
      <c r="F27" s="234"/>
      <c r="G27" s="193" t="s">
        <v>70</v>
      </c>
      <c r="H27" s="194"/>
      <c r="I27" s="194"/>
      <c r="J27" s="194"/>
      <c r="K27" s="194"/>
      <c r="L27" s="194"/>
      <c r="M27" s="195"/>
      <c r="N27" s="682">
        <v>1</v>
      </c>
      <c r="O27" s="683"/>
      <c r="P27" s="684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6"/>
      <c r="AX27" s="62"/>
      <c r="AY27" s="67"/>
    </row>
    <row r="28" spans="1:51" ht="15" customHeight="1">
      <c r="A28" s="52"/>
      <c r="B28" s="64"/>
      <c r="C28" s="232" t="s">
        <v>201</v>
      </c>
      <c r="D28" s="233"/>
      <c r="E28" s="233"/>
      <c r="F28" s="234"/>
      <c r="G28" s="193" t="s">
        <v>71</v>
      </c>
      <c r="H28" s="194"/>
      <c r="I28" s="194"/>
      <c r="J28" s="194"/>
      <c r="K28" s="194"/>
      <c r="L28" s="194"/>
      <c r="M28" s="195"/>
      <c r="N28" s="682">
        <v>1</v>
      </c>
      <c r="O28" s="683"/>
      <c r="P28" s="684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6"/>
      <c r="AX28" s="62"/>
      <c r="AY28" s="67"/>
    </row>
    <row r="29" spans="1:51" ht="15" customHeight="1">
      <c r="A29" s="52"/>
      <c r="B29" s="64"/>
      <c r="C29" s="232" t="s">
        <v>202</v>
      </c>
      <c r="D29" s="233"/>
      <c r="E29" s="233"/>
      <c r="F29" s="234"/>
      <c r="G29" s="193" t="s">
        <v>72</v>
      </c>
      <c r="H29" s="194"/>
      <c r="I29" s="194"/>
      <c r="J29" s="194"/>
      <c r="K29" s="194"/>
      <c r="L29" s="194"/>
      <c r="M29" s="195"/>
      <c r="N29" s="682">
        <v>1</v>
      </c>
      <c r="O29" s="683"/>
      <c r="P29" s="684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6"/>
      <c r="AX29" s="62"/>
      <c r="AY29" s="67"/>
    </row>
    <row r="30" spans="1:51" ht="15" customHeight="1">
      <c r="A30" s="52"/>
      <c r="B30" s="202"/>
      <c r="C30" s="235" t="s">
        <v>203</v>
      </c>
      <c r="D30" s="236"/>
      <c r="E30" s="236"/>
      <c r="F30" s="237"/>
      <c r="G30" s="203" t="s">
        <v>73</v>
      </c>
      <c r="H30" s="204"/>
      <c r="I30" s="204"/>
      <c r="J30" s="204"/>
      <c r="K30" s="204"/>
      <c r="L30" s="204"/>
      <c r="M30" s="205"/>
      <c r="N30" s="685">
        <v>1</v>
      </c>
      <c r="O30" s="686"/>
      <c r="P30" s="6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8"/>
      <c r="AX30" s="62"/>
      <c r="AY30" s="67"/>
    </row>
    <row r="31" spans="1:51" ht="15" customHeight="1">
      <c r="A31" s="52"/>
      <c r="B31" s="10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155"/>
      <c r="AU31" s="155"/>
      <c r="AV31" s="155"/>
      <c r="AW31" s="81"/>
      <c r="AX31" s="65"/>
      <c r="AY31" s="67"/>
    </row>
    <row r="32" spans="1:51" ht="15" customHeight="1">
      <c r="A32" s="52"/>
      <c r="AX32" s="17"/>
      <c r="AY32" s="67"/>
    </row>
    <row r="33" spans="1:51" ht="15" customHeight="1">
      <c r="A33" s="52"/>
      <c r="B33" s="10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100"/>
      <c r="AA33" s="35"/>
      <c r="AB33" s="35"/>
      <c r="AC33" s="35"/>
      <c r="AD33" s="35"/>
      <c r="AE33" s="102"/>
      <c r="AF33" s="102"/>
      <c r="AG33" s="102"/>
      <c r="AH33" s="102"/>
      <c r="AI33" s="102"/>
      <c r="AJ33" s="102"/>
      <c r="AK33" s="102"/>
      <c r="AL33" s="105"/>
      <c r="AM33" s="105"/>
      <c r="AN33" s="105"/>
      <c r="AO33" s="91"/>
      <c r="AP33" s="105"/>
      <c r="AQ33" s="105"/>
      <c r="AR33" s="105"/>
      <c r="AS33" s="92"/>
      <c r="AT33" s="102"/>
      <c r="AU33" s="102"/>
      <c r="AV33" s="102"/>
      <c r="AW33" s="27"/>
      <c r="AX33" s="27"/>
      <c r="AY33" s="67"/>
    </row>
    <row r="34" spans="1:51" ht="15" customHeight="1" thickBot="1">
      <c r="A34" s="137"/>
      <c r="B34" s="1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9"/>
      <c r="AB34" s="139"/>
      <c r="AC34" s="139"/>
      <c r="AD34" s="139"/>
      <c r="AE34" s="141"/>
      <c r="AF34" s="141"/>
      <c r="AG34" s="141"/>
      <c r="AH34" s="141"/>
      <c r="AI34" s="141"/>
      <c r="AJ34" s="141"/>
      <c r="AK34" s="141"/>
      <c r="AL34" s="30"/>
      <c r="AM34" s="30"/>
      <c r="AN34" s="30"/>
      <c r="AO34" s="142"/>
      <c r="AP34" s="30"/>
      <c r="AQ34" s="30"/>
      <c r="AR34" s="30"/>
      <c r="AS34" s="143"/>
      <c r="AT34" s="141"/>
      <c r="AU34" s="141"/>
      <c r="AV34" s="141"/>
      <c r="AW34" s="30"/>
      <c r="AX34" s="30"/>
      <c r="AY34" s="33"/>
    </row>
    <row r="35" spans="1:51" ht="15" customHeight="1">
      <c r="A35" s="52"/>
      <c r="B35" s="10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00"/>
      <c r="AA35" s="35"/>
      <c r="AB35" s="35"/>
      <c r="AC35" s="35"/>
      <c r="AD35" s="35"/>
      <c r="AE35" s="102"/>
      <c r="AF35" s="102"/>
      <c r="AG35" s="102"/>
      <c r="AH35" s="102"/>
      <c r="AI35" s="102"/>
      <c r="AJ35" s="102"/>
      <c r="AK35" s="102"/>
      <c r="AL35" s="27"/>
      <c r="AM35" s="27"/>
      <c r="AN35" s="27"/>
      <c r="AO35" s="93"/>
      <c r="AP35" s="27"/>
      <c r="AQ35" s="27"/>
      <c r="AR35" s="27"/>
      <c r="AS35" s="94"/>
      <c r="AT35" s="102"/>
      <c r="AU35" s="102"/>
      <c r="AV35" s="102"/>
      <c r="AW35" s="27"/>
      <c r="AX35" s="27"/>
    </row>
    <row r="36" spans="1:51" s="21" customFormat="1" ht="15" customHeight="1">
      <c r="A36" s="26"/>
      <c r="B36" s="48" t="s">
        <v>32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53"/>
    </row>
    <row r="37" spans="1:51" s="21" customFormat="1" ht="1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31"/>
    </row>
    <row r="38" spans="1:51" ht="1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51" ht="15" customHeight="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0"/>
    </row>
    <row r="40" spans="1:51" ht="1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0"/>
    </row>
    <row r="41" spans="1:51" ht="15" customHeight="1">
      <c r="A41" s="26"/>
      <c r="B41" s="27"/>
      <c r="C41" s="27"/>
      <c r="D41" s="27"/>
      <c r="E41" s="4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0"/>
    </row>
    <row r="42" spans="1:51" ht="15" customHeight="1">
      <c r="A42" s="26"/>
      <c r="B42" s="27"/>
      <c r="C42" s="27"/>
      <c r="D42" s="27"/>
      <c r="E42" s="4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0"/>
    </row>
    <row r="43" spans="1:51" ht="15" customHeight="1">
      <c r="A43" s="26"/>
      <c r="B43" s="27"/>
      <c r="C43" s="27"/>
      <c r="D43" s="27"/>
      <c r="E43" s="4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0"/>
    </row>
    <row r="44" spans="1:51" ht="15" customHeight="1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0"/>
    </row>
    <row r="45" spans="1:51" ht="15" customHeight="1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0"/>
    </row>
    <row r="46" spans="1:51" ht="15" customHeight="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0"/>
    </row>
    <row r="47" spans="1:51" ht="15" customHeight="1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0"/>
    </row>
    <row r="48" spans="1:51" ht="15" customHeigh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0"/>
    </row>
    <row r="49" spans="1:49" ht="15" customHeight="1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ht="15" customHeight="1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ht="15" customHeight="1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 ht="15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 ht="15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 ht="15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 ht="15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 ht="15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 ht="15" customHeight="1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 ht="15" customHeight="1">
      <c r="A58" s="26"/>
      <c r="B58" s="27"/>
      <c r="C58" s="27"/>
      <c r="D58" s="27"/>
      <c r="E58" s="27"/>
      <c r="F58" s="27"/>
      <c r="G58" s="27"/>
      <c r="H58" s="27"/>
      <c r="I58" s="27"/>
      <c r="J58" s="20"/>
      <c r="K58" s="20"/>
      <c r="L58" s="20"/>
      <c r="M58" s="20"/>
      <c r="N58" s="20"/>
      <c r="O58" s="20"/>
      <c r="P58" s="20"/>
      <c r="Q58" s="20"/>
      <c r="R58" s="20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 ht="15" customHeight="1">
      <c r="A59" s="26"/>
      <c r="B59" s="27"/>
      <c r="C59" s="27"/>
      <c r="D59" s="27"/>
      <c r="E59" s="27"/>
      <c r="F59" s="27"/>
      <c r="G59" s="27"/>
      <c r="H59" s="27"/>
      <c r="I59" s="27"/>
      <c r="J59" s="20"/>
      <c r="K59" s="20"/>
      <c r="L59" s="20"/>
      <c r="M59" s="20"/>
      <c r="N59" s="20"/>
      <c r="O59" s="20"/>
      <c r="P59" s="20"/>
      <c r="Q59" s="20"/>
      <c r="R59" s="20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 ht="15" customHeight="1">
      <c r="A60" s="26"/>
      <c r="B60" s="27"/>
      <c r="C60" s="27"/>
      <c r="D60" s="27"/>
      <c r="E60" s="27"/>
      <c r="F60" s="27"/>
      <c r="G60" s="27"/>
      <c r="H60" s="27"/>
      <c r="I60" s="27"/>
      <c r="J60" s="20"/>
      <c r="K60" s="20"/>
      <c r="L60" s="20"/>
      <c r="M60" s="20"/>
      <c r="N60" s="20"/>
      <c r="O60" s="20"/>
      <c r="P60" s="20"/>
      <c r="Q60" s="20"/>
      <c r="R60" s="20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 ht="15" customHeight="1">
      <c r="A61" s="31"/>
      <c r="B61" s="31"/>
      <c r="C61" s="31"/>
      <c r="D61" s="31"/>
      <c r="E61" s="31"/>
      <c r="F61" s="31"/>
      <c r="G61" s="31"/>
      <c r="H61" s="31"/>
      <c r="I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49" ht="15" customHeight="1">
      <c r="A62" s="31"/>
      <c r="B62" s="31"/>
      <c r="C62" s="31"/>
      <c r="D62" s="31"/>
      <c r="E62" s="31"/>
      <c r="F62" s="31"/>
      <c r="G62" s="31"/>
      <c r="H62" s="31"/>
      <c r="I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49" ht="15" customHeight="1">
      <c r="A63" s="31"/>
      <c r="B63" s="31"/>
      <c r="C63" s="31"/>
      <c r="D63" s="31"/>
      <c r="E63" s="31"/>
      <c r="F63" s="31"/>
      <c r="G63" s="31"/>
      <c r="H63" s="31"/>
      <c r="I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49" ht="15" customHeight="1">
      <c r="A64" s="31"/>
      <c r="B64" s="31"/>
      <c r="C64" s="31"/>
      <c r="D64" s="31"/>
      <c r="E64" s="31"/>
      <c r="F64" s="31"/>
      <c r="G64" s="31"/>
      <c r="H64" s="31"/>
      <c r="I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</row>
    <row r="65" spans="1:49" ht="15" customHeight="1">
      <c r="A65" s="31"/>
      <c r="B65" s="31"/>
      <c r="C65" s="31"/>
      <c r="D65" s="31"/>
      <c r="E65" s="31"/>
      <c r="F65" s="31"/>
      <c r="G65" s="31"/>
      <c r="H65" s="31"/>
      <c r="I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</row>
    <row r="66" spans="1:49" ht="15" customHeight="1">
      <c r="A66" s="31"/>
      <c r="B66" s="31"/>
      <c r="C66" s="31"/>
      <c r="D66" s="31"/>
      <c r="E66" s="31"/>
      <c r="F66" s="31"/>
      <c r="G66" s="31"/>
      <c r="H66" s="31"/>
      <c r="I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</row>
    <row r="67" spans="1:49" ht="15" customHeight="1">
      <c r="A67" s="31"/>
      <c r="B67" s="31"/>
      <c r="C67" s="31"/>
      <c r="D67" s="31"/>
      <c r="E67" s="31"/>
      <c r="F67" s="31"/>
      <c r="G67" s="31"/>
      <c r="H67" s="31"/>
      <c r="I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</row>
    <row r="68" spans="1:49" ht="1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49" ht="1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49" ht="1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49" ht="1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49" ht="1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49" ht="1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</row>
    <row r="74" spans="1:49" ht="1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</row>
    <row r="75" spans="1:49" ht="1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49" ht="1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49" ht="1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49" ht="1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49" ht="1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49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49" ht="1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49" ht="1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49" ht="1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49" ht="1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49" ht="1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49" ht="1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</row>
    <row r="87" spans="1:49" ht="1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49" ht="1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49" ht="1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49" ht="1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49" ht="1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49" ht="1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49" ht="1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49" ht="1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49" ht="1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</row>
    <row r="96" spans="1:49" ht="1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</row>
    <row r="97" spans="1:49" ht="1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49" ht="1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49" ht="1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</row>
    <row r="100" spans="1:49" ht="1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</row>
    <row r="101" spans="1:49" ht="1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</row>
    <row r="102" spans="1:49" ht="1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</row>
    <row r="103" spans="1:49" ht="1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</row>
    <row r="104" spans="1:49" ht="1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 ht="1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 ht="1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49" ht="1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49" ht="1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49" ht="1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49" ht="1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49" ht="1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49" ht="1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49" ht="1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49" ht="1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49" ht="1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49" ht="1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</row>
    <row r="117" spans="1:49" ht="1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49" ht="1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49" ht="1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49" ht="1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49" ht="1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49" ht="1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49" ht="1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49" ht="1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49" ht="1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49" ht="1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49" ht="1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49" ht="1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49" ht="1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49" ht="1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49" ht="1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</row>
    <row r="132" spans="1:49" ht="1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</row>
    <row r="133" spans="1:49" ht="1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</row>
    <row r="134" spans="1:49" ht="1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</row>
    <row r="135" spans="1:49" ht="1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49" ht="1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49" ht="1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49" ht="1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49" ht="1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49" ht="1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49" ht="1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49" ht="1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49" ht="1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49" ht="1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49" ht="1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49" ht="1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49" ht="1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49" ht="1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49" ht="1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49" ht="1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49" ht="1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49" ht="1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49" ht="1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49" ht="1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49" ht="1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49" ht="1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49" ht="1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</row>
    <row r="158" spans="1:49" ht="1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49" ht="1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49" ht="1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49" ht="1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49" ht="1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49" ht="1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49" ht="1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</row>
    <row r="165" spans="1:49" ht="1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</row>
    <row r="166" spans="1:49" ht="1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49" ht="1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49" ht="1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49" ht="1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49" ht="1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49" ht="1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49" ht="1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49" ht="1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49" ht="1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49" ht="1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49" ht="1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49" ht="1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49" ht="1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49" ht="1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49" ht="1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49" ht="1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49" ht="1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49" ht="1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49" ht="1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49" ht="1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49" ht="1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49" ht="1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</row>
    <row r="188" spans="1:49" ht="1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</row>
    <row r="189" spans="1:49" ht="1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49" ht="1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49" ht="1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49" ht="1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 ht="1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 ht="1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 ht="1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 ht="1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 ht="1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 ht="1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 ht="1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 ht="1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 ht="1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 ht="1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 ht="1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 ht="1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 ht="1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 ht="1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 ht="1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 ht="1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49" ht="1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49" ht="1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49" ht="1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49" ht="1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49" ht="1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49" ht="1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49" ht="1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</row>
    <row r="216" spans="1:49" ht="1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</row>
    <row r="217" spans="1:49" ht="1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</row>
    <row r="218" spans="1:49" ht="1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49" ht="1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49" ht="1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49" ht="1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49" ht="1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49" ht="1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49" ht="1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49" ht="1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49" ht="1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49" ht="1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49" ht="1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49" ht="1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49" ht="1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</row>
    <row r="231" spans="1:49" ht="1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</row>
    <row r="232" spans="1:49" ht="1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49" ht="1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49" ht="1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49" ht="1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49" ht="1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49" ht="1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49" ht="1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49" ht="1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49" ht="1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49" ht="1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49" ht="1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49" ht="1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49" ht="1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49" ht="1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49" ht="1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49" ht="1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49" ht="1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49" ht="1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</row>
    <row r="250" spans="1:49" ht="1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</row>
    <row r="251" spans="1:49" ht="1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</row>
    <row r="252" spans="1:49" ht="1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49" ht="1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49" ht="1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49" ht="1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49" ht="1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49" ht="1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</row>
    <row r="258" spans="1:49" ht="1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</row>
    <row r="259" spans="1:49" ht="1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</row>
    <row r="260" spans="1:49" ht="1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49" ht="1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49" ht="1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49" ht="1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</row>
    <row r="264" spans="1:49" ht="1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</row>
    <row r="265" spans="1:49" ht="1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49" ht="1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49" ht="1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49" ht="1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49" ht="1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49" ht="1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49" ht="1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49" ht="1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49" ht="1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49" ht="1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</row>
    <row r="275" spans="1:49" ht="1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49" ht="1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49" ht="1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49" ht="1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</row>
    <row r="279" spans="1:49" ht="1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49" ht="1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49" ht="1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49" ht="1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49" ht="1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49" ht="1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49" ht="1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49" ht="1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49" ht="1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49" ht="1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49" ht="1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</row>
    <row r="290" spans="1:49" ht="1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49" ht="1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</row>
    <row r="292" spans="1:49" ht="1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49" ht="1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49" ht="1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</row>
    <row r="295" spans="1:49" ht="1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49" ht="1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49" ht="1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49" ht="1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49" ht="1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49" ht="1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</row>
    <row r="301" spans="1:49" ht="1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49" ht="1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49" ht="1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</row>
    <row r="304" spans="1:49" ht="1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</row>
    <row r="305" spans="1:49" ht="1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 ht="1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 ht="1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 ht="1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 ht="1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 ht="1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 ht="1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 ht="1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 ht="1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 ht="1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 ht="1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 ht="1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 ht="1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 ht="1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 ht="1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 ht="1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49" ht="1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</row>
    <row r="322" spans="1:49" ht="1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</row>
    <row r="323" spans="1:49" ht="1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</row>
    <row r="324" spans="1:49" ht="1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</row>
    <row r="325" spans="1:49" ht="1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</row>
    <row r="326" spans="1:49" ht="1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49" ht="1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49" ht="1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49" ht="1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49" ht="1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49" ht="1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49" ht="1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49" ht="1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49" ht="1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49" ht="1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49" ht="1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49" ht="1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49" ht="1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49" ht="1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49" ht="1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</row>
    <row r="341" spans="1:49" ht="1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</row>
    <row r="342" spans="1:49" ht="1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49" ht="1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49" ht="1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49" ht="1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49" ht="1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49" ht="1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</row>
    <row r="348" spans="1:49" ht="1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</row>
    <row r="349" spans="1:49" ht="1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</row>
    <row r="350" spans="1:49" ht="1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49" ht="1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49" ht="1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</row>
    <row r="353" spans="1:49" ht="1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49" ht="1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49" ht="1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49" ht="1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49" ht="1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49" ht="1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49" ht="1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49" ht="1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49" ht="1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</row>
    <row r="362" spans="1:49" ht="1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49" ht="1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49" ht="1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49" ht="1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</row>
    <row r="366" spans="1:49" ht="1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49" ht="1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</sheetData>
  <mergeCells count="40">
    <mergeCell ref="N27:P27"/>
    <mergeCell ref="N28:P28"/>
    <mergeCell ref="N29:P29"/>
    <mergeCell ref="N30:P30"/>
    <mergeCell ref="N22:P22"/>
    <mergeCell ref="N23:P23"/>
    <mergeCell ref="N24:P24"/>
    <mergeCell ref="N25:P25"/>
    <mergeCell ref="N26:P26"/>
    <mergeCell ref="N17:P17"/>
    <mergeCell ref="N18:P18"/>
    <mergeCell ref="N19:P19"/>
    <mergeCell ref="N20:P20"/>
    <mergeCell ref="N21:P21"/>
    <mergeCell ref="N12:P12"/>
    <mergeCell ref="N13:P13"/>
    <mergeCell ref="N14:P14"/>
    <mergeCell ref="N15:P15"/>
    <mergeCell ref="N16:P16"/>
    <mergeCell ref="Z1:AN1"/>
    <mergeCell ref="AG2:AN2"/>
    <mergeCell ref="AO1:AP1"/>
    <mergeCell ref="AO2:AP2"/>
    <mergeCell ref="N11:P11"/>
    <mergeCell ref="AV1:AY1"/>
    <mergeCell ref="A2:E2"/>
    <mergeCell ref="F2:R2"/>
    <mergeCell ref="S2:T2"/>
    <mergeCell ref="U2:V2"/>
    <mergeCell ref="W2:Y2"/>
    <mergeCell ref="Z2:AC2"/>
    <mergeCell ref="AD2:AF2"/>
    <mergeCell ref="AT2:AU2"/>
    <mergeCell ref="AV2:AY2"/>
    <mergeCell ref="A1:E1"/>
    <mergeCell ref="F1:V1"/>
    <mergeCell ref="W1:Y1"/>
    <mergeCell ref="AQ1:AS1"/>
    <mergeCell ref="AT1:AU1"/>
    <mergeCell ref="AQ2:AS2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897"/>
  <sheetViews>
    <sheetView workbookViewId="0">
      <selection activeCell="T5" sqref="T5"/>
    </sheetView>
  </sheetViews>
  <sheetFormatPr defaultColWidth="2.7109375" defaultRowHeight="15" customHeight="1"/>
  <cols>
    <col min="1" max="49" width="2.7109375" style="17"/>
    <col min="50" max="50" width="2.7109375" style="31"/>
    <col min="51" max="16384" width="2.7109375" style="17"/>
  </cols>
  <sheetData>
    <row r="1" spans="1:52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8"/>
      <c r="W1" s="669" t="s">
        <v>34</v>
      </c>
      <c r="X1" s="670"/>
      <c r="Y1" s="671"/>
      <c r="Z1" s="672" t="s">
        <v>39</v>
      </c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4"/>
      <c r="AM1" s="674"/>
      <c r="AN1" s="675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44578</v>
      </c>
      <c r="AW1" s="596"/>
      <c r="AX1" s="596"/>
      <c r="AY1" s="597"/>
      <c r="AZ1" s="118"/>
    </row>
    <row r="2" spans="1:52" s="117" customFormat="1" ht="18" customHeight="1" thickBot="1">
      <c r="A2" s="655" t="s">
        <v>31</v>
      </c>
      <c r="B2" s="656"/>
      <c r="C2" s="656"/>
      <c r="D2" s="656"/>
      <c r="E2" s="657"/>
      <c r="F2" s="658" t="str">
        <f>IF(NOT(ISBLANK($U2)),VLOOKUP($U2,画面一覧!$B$5:$D$32,3,FALSE),"")</f>
        <v>マスタ</v>
      </c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60"/>
      <c r="S2" s="661" t="s">
        <v>40</v>
      </c>
      <c r="T2" s="662"/>
      <c r="U2" s="663">
        <v>2</v>
      </c>
      <c r="V2" s="664"/>
      <c r="W2" s="665" t="s">
        <v>41</v>
      </c>
      <c r="X2" s="666"/>
      <c r="Y2" s="666"/>
      <c r="Z2" s="667" t="str">
        <f>IF(NOT(ISBLANK(U2)),VLOOKUP(U2,画面一覧!B5:AN33,34,FALSE)&amp;VLOOKUP(U2,画面一覧!B5:AN33,36,FALSE)&amp;VLOOKUP(U2,画面一覧!B5:AN33,38,FALSE),"")</f>
        <v>k4001001</v>
      </c>
      <c r="AA2" s="667"/>
      <c r="AB2" s="667"/>
      <c r="AC2" s="668"/>
      <c r="AD2" s="665" t="s">
        <v>42</v>
      </c>
      <c r="AE2" s="666"/>
      <c r="AF2" s="666"/>
      <c r="AG2" s="676" t="str">
        <f>IF(NOT(ISBLANK(U2)),VLOOKUP(U2,画面一覧!B5:AN33,9,FALSE),"")</f>
        <v>圧造課用部品番号マスタ</v>
      </c>
      <c r="AH2" s="677"/>
      <c r="AI2" s="677"/>
      <c r="AJ2" s="677"/>
      <c r="AK2" s="677"/>
      <c r="AL2" s="677"/>
      <c r="AM2" s="677"/>
      <c r="AN2" s="678"/>
      <c r="AO2" s="611" t="s">
        <v>44</v>
      </c>
      <c r="AP2" s="612"/>
      <c r="AQ2" s="613"/>
      <c r="AR2" s="614"/>
      <c r="AS2" s="615"/>
      <c r="AT2" s="598" t="s">
        <v>37</v>
      </c>
      <c r="AU2" s="599"/>
      <c r="AV2" s="600"/>
      <c r="AW2" s="600"/>
      <c r="AX2" s="600"/>
      <c r="AY2" s="601"/>
      <c r="AZ2" s="118"/>
    </row>
    <row r="3" spans="1:52" ht="15" customHeight="1">
      <c r="A3" s="4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50"/>
      <c r="AF3" s="50"/>
      <c r="AG3" s="50"/>
      <c r="AH3" s="50"/>
      <c r="AI3" s="50"/>
      <c r="AJ3" s="50"/>
      <c r="AK3" s="50"/>
      <c r="AL3" s="50"/>
      <c r="AM3" s="51"/>
      <c r="AN3" s="51"/>
      <c r="AO3" s="50"/>
      <c r="AP3" s="50"/>
      <c r="AQ3" s="89"/>
      <c r="AU3" s="199"/>
      <c r="AV3" s="199"/>
      <c r="AW3" s="199"/>
      <c r="AX3" s="199"/>
      <c r="AY3" s="200"/>
    </row>
    <row r="4" spans="1:52" ht="15" customHeight="1">
      <c r="A4" s="52"/>
      <c r="B4" s="150" t="s">
        <v>28</v>
      </c>
      <c r="C4" s="151"/>
      <c r="D4" s="151"/>
      <c r="E4" s="152"/>
      <c r="F4" s="186" t="s">
        <v>82</v>
      </c>
      <c r="G4" s="188"/>
      <c r="H4" s="188"/>
      <c r="I4" s="188"/>
      <c r="J4" s="188"/>
      <c r="K4" s="18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146" t="s">
        <v>76</v>
      </c>
      <c r="AR4" s="151"/>
      <c r="AS4" s="147"/>
      <c r="AT4" s="152"/>
      <c r="AU4" s="210"/>
      <c r="AV4" s="211"/>
      <c r="AW4" s="211"/>
      <c r="AX4" s="212" t="s">
        <v>77</v>
      </c>
      <c r="AY4" s="67"/>
    </row>
    <row r="5" spans="1:52" ht="15" customHeight="1">
      <c r="A5" s="52"/>
      <c r="AX5" s="27"/>
      <c r="AY5" s="67"/>
    </row>
    <row r="6" spans="1:52" ht="6.95" customHeight="1">
      <c r="A6" s="52"/>
      <c r="B6" s="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03"/>
      <c r="AW6" s="154"/>
      <c r="AX6" s="55"/>
      <c r="AY6" s="67"/>
    </row>
    <row r="7" spans="1:52" ht="15" customHeight="1">
      <c r="A7" s="52"/>
      <c r="B7" s="56"/>
      <c r="C7" s="146" t="s">
        <v>43</v>
      </c>
      <c r="D7" s="147"/>
      <c r="E7" s="148"/>
      <c r="F7" s="148"/>
      <c r="G7" s="186" t="s">
        <v>87</v>
      </c>
      <c r="H7" s="188"/>
      <c r="I7" s="188"/>
      <c r="J7" s="188"/>
      <c r="K7" s="188"/>
      <c r="L7" s="187"/>
      <c r="AQ7" s="146" t="s">
        <v>450</v>
      </c>
      <c r="AR7" s="151"/>
      <c r="AS7" s="147"/>
      <c r="AT7" s="152"/>
      <c r="AU7" s="210"/>
      <c r="AV7" s="211"/>
      <c r="AW7" s="211"/>
      <c r="AX7" s="212" t="s">
        <v>77</v>
      </c>
      <c r="AY7" s="67"/>
    </row>
    <row r="8" spans="1:52" ht="6.95" customHeight="1">
      <c r="A8" s="52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111"/>
      <c r="AV8" s="111"/>
      <c r="AW8" s="59"/>
      <c r="AX8" s="60"/>
      <c r="AY8" s="67"/>
    </row>
    <row r="9" spans="1:52" ht="15" customHeight="1">
      <c r="A9" s="52"/>
      <c r="AX9" s="36"/>
      <c r="AY9" s="67"/>
    </row>
    <row r="10" spans="1:52" ht="15" customHeight="1">
      <c r="A10" s="52"/>
      <c r="B10" s="186"/>
      <c r="C10" s="226" t="s">
        <v>183</v>
      </c>
      <c r="D10" s="227"/>
      <c r="E10" s="227"/>
      <c r="F10" s="228"/>
      <c r="G10" s="158" t="s">
        <v>28</v>
      </c>
      <c r="H10" s="158"/>
      <c r="I10" s="158"/>
      <c r="J10" s="158"/>
      <c r="K10" s="158"/>
      <c r="L10" s="158"/>
      <c r="M10" s="158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4"/>
      <c r="AX10" s="61"/>
      <c r="AY10" s="67"/>
    </row>
    <row r="11" spans="1:52" ht="15" customHeight="1">
      <c r="A11" s="52"/>
      <c r="B11" s="63"/>
      <c r="C11" s="229" t="s">
        <v>184</v>
      </c>
      <c r="D11" s="230"/>
      <c r="E11" s="230"/>
      <c r="F11" s="231"/>
      <c r="G11" s="191" t="s">
        <v>87</v>
      </c>
      <c r="H11" s="196"/>
      <c r="I11" s="196"/>
      <c r="J11" s="196"/>
      <c r="K11" s="196"/>
      <c r="L11" s="196"/>
      <c r="M11" s="208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6"/>
      <c r="AX11" s="62"/>
      <c r="AY11" s="67"/>
    </row>
    <row r="12" spans="1:52" ht="15" customHeight="1">
      <c r="A12" s="52"/>
      <c r="B12" s="64"/>
      <c r="C12" s="232" t="s">
        <v>185</v>
      </c>
      <c r="D12" s="233"/>
      <c r="E12" s="233"/>
      <c r="F12" s="234"/>
      <c r="G12" s="193" t="s">
        <v>98</v>
      </c>
      <c r="H12" s="194"/>
      <c r="I12" s="194"/>
      <c r="J12" s="194"/>
      <c r="K12" s="194"/>
      <c r="L12" s="194"/>
      <c r="M12" s="108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6"/>
      <c r="AX12" s="62"/>
      <c r="AY12" s="67"/>
    </row>
    <row r="13" spans="1:52" ht="15" customHeight="1">
      <c r="A13" s="52"/>
      <c r="B13" s="64"/>
      <c r="C13" s="232" t="s">
        <v>186</v>
      </c>
      <c r="D13" s="233"/>
      <c r="E13" s="233"/>
      <c r="F13" s="234"/>
      <c r="G13" s="193" t="s">
        <v>80</v>
      </c>
      <c r="H13" s="194"/>
      <c r="I13" s="194"/>
      <c r="J13" s="194"/>
      <c r="K13" s="194"/>
      <c r="L13" s="194"/>
      <c r="M13" s="108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6"/>
      <c r="AX13" s="62"/>
      <c r="AY13" s="67"/>
    </row>
    <row r="14" spans="1:52" ht="15" customHeight="1">
      <c r="A14" s="52"/>
      <c r="B14" s="64"/>
      <c r="C14" s="232" t="s">
        <v>187</v>
      </c>
      <c r="D14" s="233"/>
      <c r="E14" s="233"/>
      <c r="F14" s="234"/>
      <c r="G14" s="193" t="s">
        <v>85</v>
      </c>
      <c r="H14" s="194"/>
      <c r="I14" s="194"/>
      <c r="J14" s="194"/>
      <c r="K14" s="194"/>
      <c r="L14" s="194"/>
      <c r="M14" s="108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6"/>
      <c r="AX14" s="62"/>
      <c r="AY14" s="67"/>
    </row>
    <row r="15" spans="1:52" ht="15" customHeight="1">
      <c r="A15" s="52"/>
      <c r="B15" s="64"/>
      <c r="C15" s="232" t="s">
        <v>188</v>
      </c>
      <c r="D15" s="233"/>
      <c r="E15" s="233"/>
      <c r="F15" s="234"/>
      <c r="G15" s="193" t="s">
        <v>88</v>
      </c>
      <c r="H15" s="194"/>
      <c r="I15" s="194"/>
      <c r="J15" s="194"/>
      <c r="K15" s="194"/>
      <c r="L15" s="194"/>
      <c r="M15" s="108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6"/>
      <c r="AX15" s="62"/>
      <c r="AY15" s="67"/>
    </row>
    <row r="16" spans="1:52" ht="15" customHeight="1">
      <c r="A16" s="52"/>
      <c r="B16" s="64"/>
      <c r="C16" s="232" t="s">
        <v>189</v>
      </c>
      <c r="D16" s="233"/>
      <c r="E16" s="233"/>
      <c r="F16" s="234"/>
      <c r="G16" s="193" t="s">
        <v>81</v>
      </c>
      <c r="H16" s="194"/>
      <c r="I16" s="194"/>
      <c r="J16" s="194"/>
      <c r="K16" s="194"/>
      <c r="L16" s="194"/>
      <c r="M16" s="108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6"/>
      <c r="AX16" s="62"/>
      <c r="AY16" s="67"/>
    </row>
    <row r="17" spans="1:51" ht="15" customHeight="1">
      <c r="A17" s="52"/>
      <c r="B17" s="64"/>
      <c r="C17" s="232" t="s">
        <v>190</v>
      </c>
      <c r="D17" s="233"/>
      <c r="E17" s="233"/>
      <c r="F17" s="234"/>
      <c r="G17" s="193" t="s">
        <v>97</v>
      </c>
      <c r="H17" s="194"/>
      <c r="I17" s="194"/>
      <c r="J17" s="194"/>
      <c r="K17" s="194"/>
      <c r="L17" s="194"/>
      <c r="M17" s="108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6"/>
      <c r="AX17" s="62"/>
      <c r="AY17" s="67"/>
    </row>
    <row r="18" spans="1:51" ht="15" customHeight="1">
      <c r="A18" s="52"/>
      <c r="B18" s="64"/>
      <c r="C18" s="232" t="s">
        <v>191</v>
      </c>
      <c r="D18" s="233"/>
      <c r="E18" s="233"/>
      <c r="F18" s="234"/>
      <c r="G18" s="193" t="s">
        <v>86</v>
      </c>
      <c r="H18" s="194"/>
      <c r="I18" s="194"/>
      <c r="J18" s="194"/>
      <c r="K18" s="194"/>
      <c r="L18" s="194"/>
      <c r="M18" s="108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6"/>
      <c r="AX18" s="62"/>
      <c r="AY18" s="67"/>
    </row>
    <row r="19" spans="1:51" ht="15" customHeight="1">
      <c r="A19" s="52"/>
      <c r="B19" s="64"/>
      <c r="C19" s="232" t="s">
        <v>192</v>
      </c>
      <c r="D19" s="233"/>
      <c r="E19" s="233"/>
      <c r="F19" s="234"/>
      <c r="G19" s="193" t="s">
        <v>89</v>
      </c>
      <c r="H19" s="194"/>
      <c r="I19" s="194"/>
      <c r="J19" s="194"/>
      <c r="K19" s="194"/>
      <c r="L19" s="194"/>
      <c r="M19" s="108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X19" s="62"/>
      <c r="AY19" s="67"/>
    </row>
    <row r="20" spans="1:51" ht="15" customHeight="1">
      <c r="A20" s="52"/>
      <c r="B20" s="64"/>
      <c r="C20" s="232" t="s">
        <v>193</v>
      </c>
      <c r="D20" s="233"/>
      <c r="E20" s="233"/>
      <c r="F20" s="234"/>
      <c r="G20" s="193" t="s">
        <v>90</v>
      </c>
      <c r="H20" s="194"/>
      <c r="I20" s="194"/>
      <c r="J20" s="194"/>
      <c r="K20" s="194"/>
      <c r="L20" s="194"/>
      <c r="M20" s="108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6"/>
      <c r="AX20" s="62"/>
      <c r="AY20" s="67"/>
    </row>
    <row r="21" spans="1:51" ht="15" customHeight="1">
      <c r="A21" s="52"/>
      <c r="B21" s="64"/>
      <c r="C21" s="232" t="s">
        <v>194</v>
      </c>
      <c r="D21" s="233"/>
      <c r="E21" s="233"/>
      <c r="F21" s="234"/>
      <c r="G21" s="193" t="s">
        <v>83</v>
      </c>
      <c r="H21" s="194"/>
      <c r="I21" s="194"/>
      <c r="J21" s="194"/>
      <c r="K21" s="194"/>
      <c r="L21" s="194"/>
      <c r="M21" s="108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6"/>
      <c r="AX21" s="62"/>
      <c r="AY21" s="67"/>
    </row>
    <row r="22" spans="1:51" ht="15" customHeight="1">
      <c r="A22" s="52"/>
      <c r="B22" s="64"/>
      <c r="C22" s="232" t="s">
        <v>195</v>
      </c>
      <c r="D22" s="233"/>
      <c r="E22" s="233"/>
      <c r="F22" s="234"/>
      <c r="G22" s="193" t="s">
        <v>92</v>
      </c>
      <c r="H22" s="194"/>
      <c r="I22" s="194"/>
      <c r="J22" s="194"/>
      <c r="K22" s="194"/>
      <c r="L22" s="194"/>
      <c r="M22" s="108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6"/>
      <c r="AX22" s="62"/>
      <c r="AY22" s="67"/>
    </row>
    <row r="23" spans="1:51" ht="15" customHeight="1">
      <c r="A23" s="52"/>
      <c r="B23" s="64"/>
      <c r="C23" s="232" t="s">
        <v>196</v>
      </c>
      <c r="D23" s="233"/>
      <c r="E23" s="233"/>
      <c r="F23" s="234"/>
      <c r="G23" s="193" t="s">
        <v>93</v>
      </c>
      <c r="H23" s="194"/>
      <c r="I23" s="194"/>
      <c r="J23" s="194"/>
      <c r="K23" s="194"/>
      <c r="L23" s="194"/>
      <c r="M23" s="108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6"/>
      <c r="AX23" s="62"/>
      <c r="AY23" s="67"/>
    </row>
    <row r="24" spans="1:51" ht="15" customHeight="1">
      <c r="A24" s="52"/>
      <c r="B24" s="64"/>
      <c r="C24" s="232" t="s">
        <v>197</v>
      </c>
      <c r="D24" s="233"/>
      <c r="E24" s="233"/>
      <c r="F24" s="234"/>
      <c r="G24" s="193" t="s">
        <v>94</v>
      </c>
      <c r="H24" s="194"/>
      <c r="I24" s="194"/>
      <c r="J24" s="194"/>
      <c r="K24" s="194"/>
      <c r="L24" s="194"/>
      <c r="M24" s="108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6"/>
      <c r="AX24" s="62"/>
      <c r="AY24" s="67"/>
    </row>
    <row r="25" spans="1:51" ht="15" customHeight="1">
      <c r="A25" s="52"/>
      <c r="B25" s="64"/>
      <c r="C25" s="232" t="s">
        <v>198</v>
      </c>
      <c r="D25" s="233"/>
      <c r="E25" s="233"/>
      <c r="F25" s="234"/>
      <c r="G25" s="193" t="s">
        <v>95</v>
      </c>
      <c r="H25" s="194"/>
      <c r="I25" s="194"/>
      <c r="J25" s="194"/>
      <c r="K25" s="194"/>
      <c r="L25" s="194"/>
      <c r="M25" s="108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X25" s="62"/>
      <c r="AY25" s="67"/>
    </row>
    <row r="26" spans="1:51" ht="15" customHeight="1">
      <c r="A26" s="52"/>
      <c r="B26" s="64"/>
      <c r="C26" s="232" t="s">
        <v>199</v>
      </c>
      <c r="D26" s="233"/>
      <c r="E26" s="233"/>
      <c r="F26" s="234"/>
      <c r="G26" s="193" t="s">
        <v>96</v>
      </c>
      <c r="H26" s="194"/>
      <c r="I26" s="194"/>
      <c r="J26" s="194"/>
      <c r="K26" s="194"/>
      <c r="L26" s="194"/>
      <c r="M26" s="108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6"/>
      <c r="AX26" s="62"/>
      <c r="AY26" s="67"/>
    </row>
    <row r="27" spans="1:51" ht="15" customHeight="1">
      <c r="A27" s="52"/>
      <c r="B27" s="64"/>
      <c r="C27" s="232" t="s">
        <v>200</v>
      </c>
      <c r="D27" s="233"/>
      <c r="E27" s="233"/>
      <c r="F27" s="234"/>
      <c r="G27" s="193" t="s">
        <v>78</v>
      </c>
      <c r="H27" s="194"/>
      <c r="I27" s="194"/>
      <c r="J27" s="194"/>
      <c r="K27" s="194"/>
      <c r="L27" s="194"/>
      <c r="M27" s="108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6"/>
      <c r="AX27" s="62"/>
      <c r="AY27" s="67"/>
    </row>
    <row r="28" spans="1:51" ht="15" customHeight="1">
      <c r="A28" s="52"/>
      <c r="B28" s="64"/>
      <c r="C28" s="232" t="s">
        <v>201</v>
      </c>
      <c r="D28" s="233"/>
      <c r="E28" s="233"/>
      <c r="F28" s="234"/>
      <c r="G28" s="193" t="s">
        <v>79</v>
      </c>
      <c r="H28" s="194"/>
      <c r="I28" s="194"/>
      <c r="J28" s="194"/>
      <c r="K28" s="194"/>
      <c r="L28" s="194"/>
      <c r="M28" s="108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6"/>
      <c r="AX28" s="62"/>
      <c r="AY28" s="67"/>
    </row>
    <row r="29" spans="1:51" ht="15" customHeight="1">
      <c r="A29" s="52"/>
      <c r="B29" s="64"/>
      <c r="C29" s="232" t="s">
        <v>202</v>
      </c>
      <c r="D29" s="233"/>
      <c r="E29" s="233"/>
      <c r="F29" s="234"/>
      <c r="G29" s="193" t="s">
        <v>84</v>
      </c>
      <c r="H29" s="194"/>
      <c r="I29" s="194"/>
      <c r="J29" s="194"/>
      <c r="K29" s="194"/>
      <c r="L29" s="194"/>
      <c r="M29" s="108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6"/>
      <c r="AX29" s="62"/>
      <c r="AY29" s="67"/>
    </row>
    <row r="30" spans="1:51" ht="15" customHeight="1">
      <c r="A30" s="52"/>
      <c r="B30" s="202"/>
      <c r="C30" s="235" t="s">
        <v>203</v>
      </c>
      <c r="D30" s="236"/>
      <c r="E30" s="236"/>
      <c r="F30" s="237"/>
      <c r="G30" s="203" t="s">
        <v>91</v>
      </c>
      <c r="H30" s="204"/>
      <c r="I30" s="204"/>
      <c r="J30" s="204"/>
      <c r="K30" s="204"/>
      <c r="L30" s="204"/>
      <c r="M30" s="209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8"/>
      <c r="AX30" s="62"/>
      <c r="AY30" s="67"/>
    </row>
    <row r="31" spans="1:51" ht="15" customHeight="1">
      <c r="A31" s="52"/>
      <c r="B31" s="189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81"/>
      <c r="AX31" s="65"/>
      <c r="AY31" s="67"/>
    </row>
    <row r="32" spans="1:51" ht="15" customHeight="1">
      <c r="A32" s="52"/>
      <c r="AX32" s="17"/>
      <c r="AY32" s="67"/>
    </row>
    <row r="33" spans="1:54" ht="15" customHeight="1">
      <c r="A33" s="52"/>
      <c r="B33" s="10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100"/>
      <c r="AA33" s="35"/>
      <c r="AB33" s="35"/>
      <c r="AC33" s="35"/>
      <c r="AD33" s="35"/>
      <c r="AE33" s="102"/>
      <c r="AF33" s="102"/>
      <c r="AG33" s="102"/>
      <c r="AH33" s="102"/>
      <c r="AI33" s="102"/>
      <c r="AJ33" s="102"/>
      <c r="AK33" s="102"/>
      <c r="AL33" s="154"/>
      <c r="AM33" s="154"/>
      <c r="AN33" s="154"/>
      <c r="AO33" s="91"/>
      <c r="AP33" s="154"/>
      <c r="AQ33" s="154"/>
      <c r="AR33" s="154"/>
      <c r="AS33" s="92"/>
      <c r="AT33" s="102"/>
      <c r="AU33" s="102"/>
      <c r="AV33" s="102"/>
      <c r="AW33" s="27"/>
      <c r="AX33" s="27"/>
      <c r="AY33" s="67"/>
    </row>
    <row r="34" spans="1:54" ht="15" customHeight="1" thickBot="1">
      <c r="A34" s="137"/>
      <c r="B34" s="1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9"/>
      <c r="AB34" s="139"/>
      <c r="AC34" s="139"/>
      <c r="AD34" s="139"/>
      <c r="AE34" s="141"/>
      <c r="AF34" s="141"/>
      <c r="AG34" s="141"/>
      <c r="AH34" s="141"/>
      <c r="AI34" s="141"/>
      <c r="AJ34" s="141"/>
      <c r="AK34" s="141"/>
      <c r="AL34" s="30"/>
      <c r="AM34" s="30"/>
      <c r="AN34" s="30"/>
      <c r="AO34" s="142"/>
      <c r="AP34" s="30"/>
      <c r="AQ34" s="30"/>
      <c r="AR34" s="30"/>
      <c r="AS34" s="143"/>
      <c r="AT34" s="141"/>
      <c r="AU34" s="141"/>
      <c r="AV34" s="141"/>
      <c r="AW34" s="30"/>
      <c r="AX34" s="30"/>
      <c r="AY34" s="33"/>
    </row>
    <row r="35" spans="1:54" ht="15" customHeight="1">
      <c r="A35" s="52"/>
      <c r="B35" s="10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00"/>
      <c r="AA35" s="35"/>
      <c r="AB35" s="35"/>
      <c r="AC35" s="35"/>
      <c r="AD35" s="35"/>
      <c r="AE35" s="102"/>
      <c r="AF35" s="102"/>
      <c r="AG35" s="102"/>
      <c r="AH35" s="102"/>
      <c r="AI35" s="102"/>
      <c r="AJ35" s="102"/>
      <c r="AK35" s="102"/>
      <c r="AL35" s="27"/>
      <c r="AM35" s="27"/>
      <c r="AN35" s="27"/>
      <c r="AO35" s="93"/>
      <c r="AP35" s="27"/>
      <c r="AQ35" s="27"/>
      <c r="AR35" s="27"/>
      <c r="AS35" s="94"/>
      <c r="AT35" s="102"/>
      <c r="AU35" s="102"/>
      <c r="AV35" s="102"/>
      <c r="AW35" s="27"/>
      <c r="AX35" s="27"/>
      <c r="BB35" s="31"/>
    </row>
    <row r="36" spans="1:54" s="21" customFormat="1" ht="15" customHeight="1">
      <c r="A36" s="26"/>
      <c r="B36" s="48" t="s">
        <v>32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53"/>
      <c r="BB36" s="17"/>
    </row>
    <row r="37" spans="1:54" s="21" customFormat="1" ht="1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31"/>
      <c r="BB37" s="17"/>
    </row>
    <row r="38" spans="1:54" ht="1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54" ht="15" customHeight="1">
      <c r="A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0"/>
    </row>
    <row r="40" spans="1:54" ht="15" customHeight="1">
      <c r="A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0"/>
    </row>
    <row r="41" spans="1:54" ht="15" customHeight="1">
      <c r="A41" s="26"/>
      <c r="C41" s="27"/>
      <c r="D41" s="27"/>
      <c r="E41" s="4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0"/>
      <c r="BB41" s="31"/>
    </row>
    <row r="42" spans="1:54" ht="15" customHeight="1">
      <c r="A42" s="26"/>
      <c r="C42" s="27"/>
      <c r="D42" s="27"/>
      <c r="E42" s="4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0"/>
    </row>
    <row r="43" spans="1:54" ht="15" customHeight="1">
      <c r="A43" s="26"/>
      <c r="C43" s="27"/>
      <c r="D43" s="27"/>
      <c r="E43" s="4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0"/>
    </row>
    <row r="44" spans="1:54" ht="15" customHeight="1">
      <c r="A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0"/>
    </row>
    <row r="45" spans="1:54" ht="15" customHeight="1">
      <c r="A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0"/>
    </row>
    <row r="46" spans="1:54" ht="15" customHeight="1">
      <c r="A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0"/>
    </row>
    <row r="47" spans="1:54" ht="15" customHeight="1">
      <c r="A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0"/>
    </row>
    <row r="48" spans="1:54" ht="15" customHeight="1">
      <c r="A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0"/>
    </row>
    <row r="49" spans="1:54" ht="15" customHeight="1">
      <c r="A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BB49" s="31"/>
    </row>
    <row r="50" spans="1:54" ht="15" customHeight="1">
      <c r="A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54" ht="15" customHeight="1">
      <c r="A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54" ht="15" customHeight="1">
      <c r="A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BB52" s="31"/>
    </row>
    <row r="53" spans="1:54" ht="15" customHeight="1">
      <c r="A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54" ht="15" customHeight="1">
      <c r="A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BB54" s="31"/>
    </row>
    <row r="55" spans="1:54" ht="15" customHeight="1">
      <c r="A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BB55" s="31"/>
    </row>
    <row r="56" spans="1:54" ht="15" customHeight="1">
      <c r="A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BB56" s="31"/>
    </row>
    <row r="57" spans="1:54" ht="15" customHeight="1">
      <c r="A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BB57" s="31"/>
    </row>
    <row r="58" spans="1:54" ht="15" customHeight="1">
      <c r="A58" s="26"/>
      <c r="C58" s="27"/>
      <c r="D58" s="27"/>
      <c r="E58" s="27"/>
      <c r="F58" s="27"/>
      <c r="G58" s="27"/>
      <c r="H58" s="27"/>
      <c r="I58" s="27"/>
      <c r="J58" s="20"/>
      <c r="K58" s="20"/>
      <c r="L58" s="20"/>
      <c r="M58" s="20"/>
      <c r="N58" s="20"/>
      <c r="O58" s="20"/>
      <c r="P58" s="20"/>
      <c r="Q58" s="20"/>
      <c r="R58" s="20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54" ht="15" customHeight="1">
      <c r="A59" s="26"/>
      <c r="C59" s="27"/>
      <c r="D59" s="27"/>
      <c r="E59" s="27"/>
      <c r="F59" s="27"/>
      <c r="G59" s="27"/>
      <c r="H59" s="27"/>
      <c r="I59" s="27"/>
      <c r="J59" s="20"/>
      <c r="K59" s="20"/>
      <c r="L59" s="20"/>
      <c r="M59" s="20"/>
      <c r="N59" s="20"/>
      <c r="O59" s="20"/>
      <c r="P59" s="20"/>
      <c r="Q59" s="20"/>
      <c r="R59" s="20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54" ht="15" customHeight="1">
      <c r="A60" s="26"/>
      <c r="C60" s="27"/>
      <c r="D60" s="27"/>
      <c r="E60" s="27"/>
      <c r="F60" s="27"/>
      <c r="G60" s="27"/>
      <c r="H60" s="27"/>
      <c r="I60" s="27"/>
      <c r="J60" s="20"/>
      <c r="K60" s="20"/>
      <c r="L60" s="20"/>
      <c r="M60" s="20"/>
      <c r="N60" s="20"/>
      <c r="O60" s="20"/>
      <c r="P60" s="20"/>
      <c r="Q60" s="20"/>
      <c r="R60" s="20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54" ht="15" customHeight="1">
      <c r="A61" s="31"/>
      <c r="C61" s="31"/>
      <c r="D61" s="31"/>
      <c r="E61" s="31"/>
      <c r="F61" s="31"/>
      <c r="G61" s="31"/>
      <c r="H61" s="31"/>
      <c r="I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54" ht="15" customHeight="1">
      <c r="A62" s="31"/>
      <c r="C62" s="31"/>
      <c r="D62" s="31"/>
      <c r="E62" s="31"/>
      <c r="F62" s="31"/>
      <c r="G62" s="31"/>
      <c r="H62" s="31"/>
      <c r="I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54" ht="15" customHeight="1">
      <c r="A63" s="31"/>
      <c r="C63" s="31"/>
      <c r="D63" s="31"/>
      <c r="E63" s="31"/>
      <c r="F63" s="31"/>
      <c r="G63" s="31"/>
      <c r="H63" s="31"/>
      <c r="I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54" ht="15" customHeight="1">
      <c r="A64" s="31"/>
      <c r="C64" s="31"/>
      <c r="D64" s="31"/>
      <c r="E64" s="31"/>
      <c r="F64" s="31"/>
      <c r="G64" s="31"/>
      <c r="H64" s="31"/>
      <c r="I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BB64" s="31"/>
    </row>
    <row r="65" spans="1:54" ht="15" customHeight="1">
      <c r="A65" s="31"/>
      <c r="C65" s="31"/>
      <c r="D65" s="31"/>
      <c r="E65" s="31"/>
      <c r="F65" s="31"/>
      <c r="G65" s="31"/>
      <c r="H65" s="31"/>
      <c r="I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BB65" s="31"/>
    </row>
    <row r="66" spans="1:54" ht="15" customHeight="1">
      <c r="A66" s="31"/>
      <c r="C66" s="31"/>
      <c r="D66" s="31"/>
      <c r="E66" s="31"/>
      <c r="F66" s="31"/>
      <c r="G66" s="31"/>
      <c r="H66" s="31"/>
      <c r="I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BB66" s="31"/>
    </row>
    <row r="67" spans="1:54" ht="15" customHeight="1">
      <c r="A67" s="31"/>
      <c r="C67" s="31"/>
      <c r="D67" s="31"/>
      <c r="E67" s="31"/>
      <c r="F67" s="31"/>
      <c r="G67" s="31"/>
      <c r="H67" s="31"/>
      <c r="I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BB67" s="31"/>
    </row>
    <row r="68" spans="1:54" ht="15" customHeight="1">
      <c r="A68" s="31"/>
      <c r="C68" s="31"/>
      <c r="D68" s="31"/>
      <c r="E68" s="31"/>
      <c r="F68" s="31"/>
      <c r="G68" s="31"/>
      <c r="H68" s="31"/>
      <c r="I68" s="31"/>
      <c r="J68" s="31"/>
      <c r="K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54" ht="15" customHeight="1">
      <c r="A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54" ht="15" customHeight="1">
      <c r="A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54" ht="15" customHeight="1">
      <c r="A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54" ht="15" customHeight="1">
      <c r="A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54" ht="15" customHeight="1">
      <c r="A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BB73" s="31"/>
    </row>
    <row r="74" spans="1:54" ht="15" customHeight="1">
      <c r="A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BB74" s="31"/>
    </row>
    <row r="75" spans="1:54" ht="15" customHeight="1">
      <c r="A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54" ht="15" customHeight="1">
      <c r="A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54" ht="15" customHeight="1">
      <c r="A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54" ht="15" customHeight="1">
      <c r="A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54" ht="15" customHeight="1">
      <c r="A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54" ht="15" customHeight="1">
      <c r="A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54" ht="15" customHeight="1">
      <c r="A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54" ht="15" customHeight="1">
      <c r="A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54" ht="15" customHeight="1">
      <c r="A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54" ht="15" customHeight="1">
      <c r="A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54" ht="15" customHeight="1">
      <c r="A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54" ht="15" customHeight="1">
      <c r="A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BB86" s="31"/>
    </row>
    <row r="87" spans="1:54" ht="15" customHeight="1">
      <c r="A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54" ht="15" customHeight="1">
      <c r="A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54" ht="15" customHeight="1">
      <c r="A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54" ht="15" customHeight="1">
      <c r="A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54" ht="15" customHeight="1">
      <c r="A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54" ht="15" customHeight="1">
      <c r="A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54" ht="15" customHeight="1">
      <c r="A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54" ht="15" customHeight="1">
      <c r="A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54" ht="15" customHeight="1">
      <c r="A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BB95" s="31"/>
    </row>
    <row r="96" spans="1:54" ht="15" customHeight="1">
      <c r="A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BB96" s="27"/>
    </row>
    <row r="97" spans="1:54" ht="15" customHeight="1">
      <c r="A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54" ht="15" customHeight="1">
      <c r="A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54" ht="15" customHeight="1">
      <c r="A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BB99" s="27"/>
    </row>
    <row r="100" spans="1:54" ht="15" customHeight="1">
      <c r="A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BB100" s="27"/>
    </row>
    <row r="101" spans="1:54" ht="15" customHeight="1">
      <c r="A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BB101" s="31"/>
    </row>
    <row r="102" spans="1:54" ht="15" customHeight="1">
      <c r="A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BB102" s="31"/>
    </row>
    <row r="103" spans="1:54" ht="15" customHeight="1">
      <c r="A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BB103" s="31"/>
    </row>
    <row r="104" spans="1:54" ht="15" customHeight="1">
      <c r="A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BB104" s="31"/>
    </row>
    <row r="105" spans="1:54" ht="15" customHeight="1">
      <c r="A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BB105" s="31"/>
    </row>
    <row r="106" spans="1:54" ht="15" customHeight="1">
      <c r="A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54" ht="15" customHeight="1">
      <c r="A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54" ht="15" customHeight="1">
      <c r="A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54" ht="15" customHeight="1">
      <c r="A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54" ht="15" customHeight="1">
      <c r="A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54" ht="15" customHeight="1">
      <c r="A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54" ht="15" customHeight="1">
      <c r="A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54" ht="15" customHeight="1">
      <c r="A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54" ht="15" customHeight="1">
      <c r="A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54" ht="15" customHeight="1">
      <c r="A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54" ht="15" customHeight="1">
      <c r="A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BB116" s="31"/>
    </row>
    <row r="117" spans="1:54" ht="15" customHeight="1">
      <c r="A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54" ht="15" customHeight="1">
      <c r="A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54" ht="15" customHeight="1">
      <c r="A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54" ht="15" customHeight="1">
      <c r="A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54" ht="15" customHeight="1">
      <c r="A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54" ht="15" customHeight="1">
      <c r="A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54" ht="15" customHeight="1">
      <c r="A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54" ht="15" customHeight="1">
      <c r="A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54" ht="15" customHeight="1">
      <c r="A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54" ht="15" customHeight="1">
      <c r="A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54" ht="15" customHeight="1">
      <c r="A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54" ht="15" customHeight="1">
      <c r="A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54" ht="15" customHeight="1">
      <c r="A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54" ht="15" customHeight="1">
      <c r="A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54" ht="15" customHeight="1">
      <c r="A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BB131" s="31"/>
    </row>
    <row r="132" spans="1:54" ht="15" customHeight="1">
      <c r="A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BB132" s="31"/>
    </row>
    <row r="133" spans="1:54" ht="15" customHeight="1">
      <c r="A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BB133" s="31"/>
    </row>
    <row r="134" spans="1:54" ht="15" customHeight="1">
      <c r="A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BB134" s="31"/>
    </row>
    <row r="135" spans="1:54" ht="15" customHeight="1">
      <c r="A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54" ht="15" customHeight="1">
      <c r="A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54" ht="15" customHeight="1">
      <c r="A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54" ht="15" customHeight="1">
      <c r="A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54" ht="15" customHeight="1">
      <c r="A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54" ht="15" customHeight="1">
      <c r="A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54" ht="15" customHeight="1">
      <c r="A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54" ht="15" customHeight="1">
      <c r="A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54" ht="15" customHeight="1">
      <c r="A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54" ht="15" customHeight="1">
      <c r="A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54" ht="15" customHeight="1">
      <c r="A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54" ht="15" customHeight="1">
      <c r="A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54" ht="15" customHeight="1">
      <c r="A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54" ht="15" customHeight="1">
      <c r="A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54" ht="15" customHeight="1">
      <c r="A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54" ht="15" customHeight="1">
      <c r="A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54" ht="15" customHeight="1">
      <c r="A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54" ht="15" customHeight="1">
      <c r="A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54" ht="15" customHeight="1">
      <c r="A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54" ht="15" customHeight="1">
      <c r="A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54" ht="15" customHeight="1">
      <c r="A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54" ht="15" customHeight="1">
      <c r="A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54" ht="15" customHeight="1">
      <c r="A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BB157" s="31"/>
    </row>
    <row r="158" spans="1:54" ht="15" customHeight="1">
      <c r="A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54" ht="15" customHeight="1">
      <c r="A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54" ht="15" customHeight="1">
      <c r="A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54" ht="15" customHeight="1">
      <c r="A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54" ht="15" customHeight="1">
      <c r="A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54" ht="15" customHeight="1">
      <c r="A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54" ht="15" customHeight="1">
      <c r="A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BB164" s="31"/>
    </row>
    <row r="165" spans="1:54" ht="15" customHeight="1">
      <c r="A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BB165" s="31"/>
    </row>
    <row r="166" spans="1:54" ht="15" customHeight="1">
      <c r="A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54" ht="15" customHeight="1">
      <c r="A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54" ht="15" customHeight="1">
      <c r="A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54" ht="15" customHeight="1">
      <c r="A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54" ht="15" customHeight="1">
      <c r="A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54" ht="15" customHeight="1">
      <c r="A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54" ht="15" customHeight="1">
      <c r="A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54" ht="15" customHeight="1">
      <c r="A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54" ht="15" customHeight="1">
      <c r="A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54" ht="15" customHeight="1">
      <c r="A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54" ht="15" customHeight="1">
      <c r="A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54" ht="15" customHeight="1">
      <c r="A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54" ht="15" customHeight="1">
      <c r="A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54" ht="15" customHeight="1">
      <c r="A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54" ht="15" customHeight="1">
      <c r="A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54" ht="15" customHeight="1">
      <c r="A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54" ht="15" customHeight="1">
      <c r="A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54" ht="15" customHeight="1">
      <c r="A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54" ht="15" customHeight="1">
      <c r="A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54" ht="15" customHeight="1">
      <c r="A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54" ht="15" customHeight="1">
      <c r="A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54" ht="15" customHeight="1">
      <c r="A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BB187" s="31"/>
    </row>
    <row r="188" spans="1:54" ht="15" customHeight="1">
      <c r="A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BB188" s="31"/>
    </row>
    <row r="189" spans="1:54" ht="15" customHeight="1">
      <c r="A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54" ht="15" customHeight="1">
      <c r="A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54" ht="15" customHeight="1">
      <c r="A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54" ht="15" customHeight="1">
      <c r="A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 ht="15" customHeight="1">
      <c r="A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 ht="15" customHeight="1">
      <c r="A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 ht="15" customHeight="1">
      <c r="A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 ht="15" customHeight="1">
      <c r="A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 ht="15" customHeight="1">
      <c r="A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 ht="15" customHeight="1">
      <c r="A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 ht="15" customHeight="1">
      <c r="A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 ht="15" customHeight="1">
      <c r="A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 ht="15" customHeight="1">
      <c r="A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 ht="15" customHeight="1">
      <c r="A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 ht="15" customHeight="1">
      <c r="A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 ht="15" customHeight="1">
      <c r="A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 ht="15" customHeight="1">
      <c r="A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 ht="15" customHeight="1">
      <c r="A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 ht="15" customHeight="1">
      <c r="A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 ht="15" customHeight="1">
      <c r="A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54" ht="15" customHeight="1">
      <c r="A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54" ht="15" customHeight="1">
      <c r="A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54" ht="15" customHeight="1">
      <c r="A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54" ht="15" customHeight="1">
      <c r="A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54" ht="15" customHeight="1">
      <c r="A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54" ht="15" customHeight="1">
      <c r="A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54" ht="15" customHeight="1">
      <c r="A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BB215" s="31"/>
    </row>
    <row r="216" spans="1:54" ht="15" customHeight="1">
      <c r="A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BB216" s="31"/>
    </row>
    <row r="217" spans="1:54" ht="15" customHeight="1">
      <c r="A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BB217" s="31"/>
    </row>
    <row r="218" spans="1:54" ht="15" customHeight="1">
      <c r="A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54" ht="15" customHeight="1">
      <c r="A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54" ht="15" customHeight="1">
      <c r="A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54" ht="15" customHeight="1">
      <c r="A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54" ht="15" customHeight="1">
      <c r="A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54" ht="15" customHeight="1">
      <c r="A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54" ht="15" customHeight="1">
      <c r="A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54" ht="15" customHeight="1">
      <c r="A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54" ht="15" customHeight="1">
      <c r="A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54" ht="15" customHeight="1">
      <c r="A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54" ht="15" customHeight="1">
      <c r="A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54" ht="15" customHeight="1">
      <c r="A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54" ht="15" customHeight="1">
      <c r="A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BB230" s="31"/>
    </row>
    <row r="231" spans="1:54" ht="15" customHeight="1">
      <c r="A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BB231" s="31"/>
    </row>
    <row r="232" spans="1:54" ht="15" customHeight="1">
      <c r="A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54" ht="15" customHeight="1">
      <c r="A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54" ht="15" customHeight="1">
      <c r="A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54" ht="15" customHeight="1">
      <c r="A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54" ht="15" customHeight="1">
      <c r="A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54" ht="15" customHeight="1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54" ht="15" customHeight="1">
      <c r="A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54" ht="15" customHeight="1">
      <c r="A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54" ht="15" customHeight="1">
      <c r="A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54" ht="15" customHeight="1">
      <c r="A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54" ht="15" customHeight="1">
      <c r="A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54" ht="15" customHeight="1">
      <c r="A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54" ht="15" customHeight="1">
      <c r="A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54" ht="15" customHeight="1">
      <c r="A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54" ht="15" customHeight="1">
      <c r="A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54" ht="15" customHeight="1">
      <c r="A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54" ht="15" customHeight="1">
      <c r="A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54" ht="15" customHeight="1">
      <c r="A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BB249" s="31"/>
    </row>
    <row r="250" spans="1:54" ht="15" customHeight="1">
      <c r="A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BB250" s="31"/>
    </row>
    <row r="251" spans="1:54" ht="15" customHeight="1">
      <c r="A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BB251" s="31"/>
    </row>
    <row r="252" spans="1:54" ht="15" customHeight="1">
      <c r="A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54" ht="15" customHeight="1">
      <c r="A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54" ht="15" customHeight="1">
      <c r="A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54" ht="15" customHeight="1">
      <c r="A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54" ht="15" customHeight="1">
      <c r="A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54" ht="15" customHeight="1">
      <c r="A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BB257" s="31"/>
    </row>
    <row r="258" spans="1:54" ht="15" customHeight="1">
      <c r="A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BB258" s="31"/>
    </row>
    <row r="259" spans="1:54" ht="15" customHeight="1">
      <c r="A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BB259" s="31"/>
    </row>
    <row r="260" spans="1:54" ht="15" customHeight="1">
      <c r="A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54" ht="15" customHeight="1">
      <c r="A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54" ht="15" customHeight="1">
      <c r="A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54" ht="15" customHeight="1">
      <c r="A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BB263" s="31"/>
    </row>
    <row r="264" spans="1:54" ht="15" customHeight="1">
      <c r="A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BB264" s="31"/>
    </row>
    <row r="265" spans="1:54" ht="15" customHeight="1">
      <c r="A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54" ht="15" customHeight="1">
      <c r="A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54" ht="15" customHeight="1">
      <c r="A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54" ht="15" customHeight="1">
      <c r="A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54" ht="15" customHeight="1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54" ht="15" customHeight="1">
      <c r="A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54" ht="15" customHeight="1">
      <c r="A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54" ht="15" customHeight="1">
      <c r="A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54" ht="15" customHeight="1">
      <c r="A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54" ht="15" customHeight="1">
      <c r="A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BB274" s="31"/>
    </row>
    <row r="275" spans="1:54" ht="15" customHeight="1">
      <c r="A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54" ht="15" customHeight="1">
      <c r="A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54" ht="15" customHeight="1">
      <c r="A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54" ht="15" customHeight="1">
      <c r="A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BB278" s="31"/>
    </row>
    <row r="279" spans="1:54" ht="15" customHeight="1">
      <c r="A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54" ht="15" customHeight="1">
      <c r="A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54" ht="15" customHeight="1">
      <c r="A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54" ht="15" customHeight="1">
      <c r="A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54" ht="15" customHeight="1">
      <c r="A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54" ht="15" customHeight="1">
      <c r="A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54" ht="15" customHeight="1">
      <c r="A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54" ht="15" customHeight="1">
      <c r="A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54" ht="15" customHeight="1">
      <c r="A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54" ht="15" customHeight="1">
      <c r="A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54" ht="15" customHeight="1">
      <c r="A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BB289" s="31"/>
    </row>
    <row r="290" spans="1:54" ht="15" customHeight="1">
      <c r="A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54" ht="15" customHeight="1">
      <c r="A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BB291" s="31"/>
    </row>
    <row r="292" spans="1:54" ht="15" customHeight="1">
      <c r="A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54" ht="15" customHeight="1">
      <c r="A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54" ht="15" customHeight="1">
      <c r="A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BB294" s="31"/>
    </row>
    <row r="295" spans="1:54" ht="15" customHeight="1">
      <c r="A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54" ht="15" customHeight="1">
      <c r="A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54" ht="15" customHeight="1">
      <c r="A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54" ht="15" customHeight="1">
      <c r="A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54" ht="15" customHeight="1">
      <c r="A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54" ht="15" customHeight="1">
      <c r="A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BB300" s="31"/>
    </row>
    <row r="301" spans="1:54" ht="15" customHeight="1">
      <c r="A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54" ht="15" customHeight="1">
      <c r="A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54" ht="15" customHeight="1">
      <c r="A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BB303" s="31"/>
    </row>
    <row r="304" spans="1:54" ht="15" customHeight="1">
      <c r="A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BB304" s="31"/>
    </row>
    <row r="305" spans="1:49" ht="15" customHeight="1">
      <c r="A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 ht="15" customHeight="1">
      <c r="A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 ht="15" customHeight="1">
      <c r="A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 ht="15" customHeight="1">
      <c r="A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 ht="15" customHeight="1">
      <c r="A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 ht="15" customHeight="1">
      <c r="A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 ht="15" customHeight="1">
      <c r="A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 ht="15" customHeight="1">
      <c r="A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 ht="15" customHeight="1">
      <c r="A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 ht="15" customHeight="1">
      <c r="A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 ht="15" customHeight="1">
      <c r="A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 ht="15" customHeight="1">
      <c r="A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 ht="15" customHeight="1">
      <c r="A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 ht="15" customHeight="1">
      <c r="A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 ht="15" customHeight="1">
      <c r="A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 ht="15" customHeight="1">
      <c r="A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54" ht="15" customHeight="1">
      <c r="A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BB321" s="31"/>
    </row>
    <row r="322" spans="1:54" ht="15" customHeight="1">
      <c r="A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BB322" s="27"/>
    </row>
    <row r="323" spans="1:54" ht="15" customHeight="1">
      <c r="A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BB323" s="31"/>
    </row>
    <row r="324" spans="1:54" ht="15" customHeight="1">
      <c r="A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BB324" s="31"/>
    </row>
    <row r="325" spans="1:54" ht="15" customHeight="1">
      <c r="A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BB325" s="31"/>
    </row>
    <row r="326" spans="1:54" ht="15" customHeight="1">
      <c r="A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54" ht="15" customHeight="1">
      <c r="A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54" ht="15" customHeight="1">
      <c r="A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54" ht="15" customHeight="1">
      <c r="A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54" ht="15" customHeight="1">
      <c r="A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54" ht="15" customHeight="1">
      <c r="A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54" ht="15" customHeight="1">
      <c r="A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54" ht="15" customHeight="1">
      <c r="A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54" ht="15" customHeight="1">
      <c r="A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54" ht="15" customHeight="1">
      <c r="A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54" ht="15" customHeight="1">
      <c r="A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54" ht="15" customHeight="1">
      <c r="A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54" ht="15" customHeight="1">
      <c r="A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54" ht="15" customHeight="1">
      <c r="A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54" ht="15" customHeight="1">
      <c r="A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BB340" s="31"/>
    </row>
    <row r="341" spans="1:54" ht="15" customHeight="1">
      <c r="A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BB341" s="31"/>
    </row>
    <row r="342" spans="1:54" ht="15" customHeight="1">
      <c r="A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54" ht="15" customHeight="1">
      <c r="A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54" ht="15" customHeight="1">
      <c r="A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54" ht="15" customHeight="1">
      <c r="A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54" ht="15" customHeight="1">
      <c r="A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54" ht="15" customHeight="1">
      <c r="A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BB347" s="31"/>
    </row>
    <row r="348" spans="1:54" ht="15" customHeight="1">
      <c r="A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BB348" s="31"/>
    </row>
    <row r="349" spans="1:54" ht="15" customHeight="1">
      <c r="A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BB349" s="31"/>
    </row>
    <row r="350" spans="1:54" ht="15" customHeight="1">
      <c r="A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54" ht="15" customHeight="1">
      <c r="A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54" ht="15" customHeight="1">
      <c r="A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BB352" s="31"/>
    </row>
    <row r="353" spans="1:54" ht="15" customHeight="1">
      <c r="A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54" ht="15" customHeight="1">
      <c r="A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54" ht="15" customHeight="1">
      <c r="A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54" ht="15" customHeight="1">
      <c r="A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54" ht="15" customHeight="1">
      <c r="A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54" ht="15" customHeight="1">
      <c r="A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54" ht="15" customHeight="1">
      <c r="A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54" ht="15" customHeight="1">
      <c r="A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54" ht="15" customHeight="1">
      <c r="A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BB361" s="31"/>
    </row>
    <row r="362" spans="1:54" ht="15" customHeight="1">
      <c r="A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54" ht="15" customHeight="1">
      <c r="A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54" ht="15" customHeight="1">
      <c r="A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54" ht="15" customHeight="1">
      <c r="A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BB365" s="31"/>
    </row>
    <row r="366" spans="1:54" ht="15" customHeight="1">
      <c r="A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54" ht="15" customHeight="1">
      <c r="A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99" spans="54:54" ht="15" customHeight="1">
      <c r="BB399" s="31"/>
    </row>
    <row r="400" spans="54:54" ht="15" customHeight="1">
      <c r="BB400" s="31"/>
    </row>
    <row r="401" spans="54:54" ht="15" customHeight="1">
      <c r="BB401" s="31"/>
    </row>
    <row r="402" spans="54:54" ht="15" customHeight="1">
      <c r="BB402" s="31"/>
    </row>
    <row r="405" spans="54:54" ht="15" customHeight="1">
      <c r="BB405" s="31"/>
    </row>
    <row r="410" spans="54:54" ht="15" customHeight="1">
      <c r="BB410" s="31"/>
    </row>
    <row r="411" spans="54:54" ht="15" customHeight="1">
      <c r="BB411" s="31"/>
    </row>
    <row r="412" spans="54:54" ht="15" customHeight="1">
      <c r="BB412" s="31"/>
    </row>
    <row r="413" spans="54:54" ht="15" customHeight="1">
      <c r="BB413" s="31"/>
    </row>
    <row r="414" spans="54:54" ht="15" customHeight="1">
      <c r="BB414" s="31"/>
    </row>
    <row r="422" spans="54:54" ht="15" customHeight="1">
      <c r="BB422" s="31"/>
    </row>
    <row r="433" spans="54:54" ht="15" customHeight="1">
      <c r="BB433" s="31"/>
    </row>
    <row r="434" spans="54:54" ht="15" customHeight="1">
      <c r="BB434" s="31"/>
    </row>
    <row r="437" spans="54:54" ht="15" customHeight="1">
      <c r="BB437" s="31"/>
    </row>
    <row r="438" spans="54:54" ht="15" customHeight="1">
      <c r="BB438" s="31"/>
    </row>
    <row r="441" spans="54:54" ht="15" customHeight="1">
      <c r="BB441" s="31"/>
    </row>
    <row r="442" spans="54:54" ht="15" customHeight="1">
      <c r="BB442" s="31"/>
    </row>
    <row r="443" spans="54:54" ht="15" customHeight="1">
      <c r="BB443" s="31"/>
    </row>
    <row r="451" spans="54:54" ht="15" customHeight="1">
      <c r="BB451" s="31"/>
    </row>
    <row r="454" spans="54:54" ht="15" customHeight="1">
      <c r="BB454" s="31"/>
    </row>
    <row r="460" spans="54:54" ht="15" customHeight="1">
      <c r="BB460" s="31"/>
    </row>
    <row r="465" spans="54:54" ht="15" customHeight="1">
      <c r="BB465" s="31"/>
    </row>
    <row r="466" spans="54:54" ht="15" customHeight="1">
      <c r="BB466" s="31"/>
    </row>
    <row r="467" spans="54:54" ht="15" customHeight="1">
      <c r="BB467" s="31"/>
    </row>
    <row r="478" spans="54:54" ht="15" customHeight="1">
      <c r="BB478" s="31"/>
    </row>
    <row r="479" spans="54:54" ht="15" customHeight="1">
      <c r="BB479" s="31"/>
    </row>
    <row r="480" spans="54:54" ht="15" customHeight="1">
      <c r="BB480" s="31"/>
    </row>
    <row r="489" spans="54:54" ht="15" customHeight="1">
      <c r="BB489" s="31"/>
    </row>
    <row r="494" spans="54:54" ht="15" customHeight="1">
      <c r="BB494" s="31"/>
    </row>
    <row r="497" spans="54:54" ht="15" customHeight="1">
      <c r="BB497" s="31"/>
    </row>
    <row r="498" spans="54:54" ht="15" customHeight="1">
      <c r="BB498" s="31"/>
    </row>
    <row r="502" spans="54:54" ht="15" customHeight="1">
      <c r="BB502" s="31"/>
    </row>
    <row r="503" spans="54:54" ht="15" customHeight="1">
      <c r="BB503" s="31"/>
    </row>
    <row r="505" spans="54:54" ht="15" customHeight="1">
      <c r="BB505" s="31"/>
    </row>
    <row r="506" spans="54:54" ht="15" customHeight="1">
      <c r="BB506" s="31"/>
    </row>
    <row r="507" spans="54:54" ht="15" customHeight="1">
      <c r="BB507" s="31"/>
    </row>
    <row r="511" spans="54:54" ht="15" customHeight="1">
      <c r="BB511" s="31"/>
    </row>
    <row r="512" spans="54:54" ht="15" customHeight="1">
      <c r="BB512" s="31"/>
    </row>
    <row r="514" spans="54:54" ht="15" customHeight="1">
      <c r="BB514" s="31"/>
    </row>
    <row r="515" spans="54:54" ht="15" customHeight="1">
      <c r="BB515" s="31"/>
    </row>
    <row r="518" spans="54:54" ht="15" customHeight="1">
      <c r="BB518" s="31"/>
    </row>
    <row r="520" spans="54:54" ht="15" customHeight="1">
      <c r="BB520" s="31"/>
    </row>
    <row r="521" spans="54:54" ht="15" customHeight="1">
      <c r="BB521" s="31"/>
    </row>
    <row r="522" spans="54:54" ht="15" customHeight="1">
      <c r="BB522" s="31"/>
    </row>
    <row r="524" spans="54:54" ht="15" customHeight="1">
      <c r="BB524" s="31"/>
    </row>
    <row r="525" spans="54:54" ht="15" customHeight="1">
      <c r="BB525" s="31"/>
    </row>
    <row r="526" spans="54:54" ht="15" customHeight="1">
      <c r="BB526" s="31"/>
    </row>
    <row r="528" spans="54:54" ht="15" customHeight="1">
      <c r="BB528" s="31"/>
    </row>
    <row r="530" spans="54:54" ht="15" customHeight="1">
      <c r="BB530" s="31"/>
    </row>
    <row r="531" spans="54:54" ht="15" customHeight="1">
      <c r="BB531" s="31"/>
    </row>
    <row r="532" spans="54:54" ht="15" customHeight="1">
      <c r="BB532" s="31"/>
    </row>
    <row r="534" spans="54:54" ht="15" customHeight="1">
      <c r="BB534" s="31"/>
    </row>
    <row r="538" spans="54:54" ht="15" customHeight="1">
      <c r="BB538" s="31"/>
    </row>
    <row r="539" spans="54:54" ht="15" customHeight="1">
      <c r="BB539" s="31"/>
    </row>
    <row r="540" spans="54:54" ht="15" customHeight="1">
      <c r="BB540" s="31"/>
    </row>
    <row r="541" spans="54:54" ht="15" customHeight="1">
      <c r="BB541" s="31"/>
    </row>
    <row r="542" spans="54:54" ht="15" customHeight="1">
      <c r="BB542" s="31"/>
    </row>
    <row r="543" spans="54:54" ht="15" customHeight="1">
      <c r="BB543" s="31"/>
    </row>
    <row r="544" spans="54:54" ht="15" customHeight="1">
      <c r="BB544" s="31"/>
    </row>
    <row r="545" spans="54:54" ht="15" customHeight="1">
      <c r="BB545" s="31"/>
    </row>
    <row r="546" spans="54:54" ht="15" customHeight="1">
      <c r="BB546" s="31"/>
    </row>
    <row r="547" spans="54:54" ht="15" customHeight="1">
      <c r="BB547" s="31"/>
    </row>
    <row r="548" spans="54:54" ht="15" customHeight="1">
      <c r="BB548" s="31"/>
    </row>
    <row r="549" spans="54:54" ht="15" customHeight="1">
      <c r="BB549" s="31"/>
    </row>
    <row r="550" spans="54:54" ht="15" customHeight="1">
      <c r="BB550" s="31"/>
    </row>
    <row r="551" spans="54:54" ht="15" customHeight="1">
      <c r="BB551" s="31"/>
    </row>
    <row r="552" spans="54:54" ht="15" customHeight="1">
      <c r="BB552" s="31"/>
    </row>
    <row r="553" spans="54:54" ht="15" customHeight="1">
      <c r="BB553" s="31"/>
    </row>
    <row r="554" spans="54:54" ht="15" customHeight="1">
      <c r="BB554" s="31"/>
    </row>
    <row r="555" spans="54:54" ht="15" customHeight="1">
      <c r="BB555" s="31"/>
    </row>
    <row r="556" spans="54:54" ht="15" customHeight="1">
      <c r="BB556" s="31"/>
    </row>
    <row r="557" spans="54:54" ht="15" customHeight="1">
      <c r="BB557" s="31"/>
    </row>
    <row r="559" spans="54:54" ht="15" customHeight="1">
      <c r="BB559" s="31"/>
    </row>
    <row r="564" spans="54:54" ht="15" customHeight="1">
      <c r="BB564" s="31"/>
    </row>
    <row r="566" spans="54:54" ht="15" customHeight="1">
      <c r="BB566" s="31"/>
    </row>
    <row r="567" spans="54:54" ht="15" customHeight="1">
      <c r="BB567" s="31"/>
    </row>
    <row r="572" spans="54:54" ht="15" customHeight="1">
      <c r="BB572" s="31"/>
    </row>
    <row r="573" spans="54:54" ht="15" customHeight="1">
      <c r="BB573" s="31"/>
    </row>
    <row r="576" spans="54:54" ht="15" customHeight="1">
      <c r="BB576" s="31"/>
    </row>
    <row r="578" spans="54:54" ht="15" customHeight="1">
      <c r="BB578" s="31"/>
    </row>
    <row r="582" spans="54:54" ht="15" customHeight="1">
      <c r="BB582" s="31"/>
    </row>
    <row r="583" spans="54:54" ht="15" customHeight="1">
      <c r="BB583" s="31"/>
    </row>
    <row r="596" spans="54:54" ht="15" customHeight="1">
      <c r="BB596" s="31"/>
    </row>
    <row r="597" spans="54:54" ht="15" customHeight="1">
      <c r="BB597" s="27"/>
    </row>
    <row r="600" spans="54:54" ht="15" customHeight="1">
      <c r="BB600" s="31"/>
    </row>
    <row r="601" spans="54:54" ht="15" customHeight="1">
      <c r="BB601" s="27"/>
    </row>
    <row r="603" spans="54:54" ht="15" customHeight="1">
      <c r="BB603" s="31"/>
    </row>
    <row r="606" spans="54:54" ht="15" customHeight="1">
      <c r="BB606" s="31"/>
    </row>
    <row r="633" spans="54:54" ht="15" customHeight="1">
      <c r="BB633" s="31"/>
    </row>
    <row r="634" spans="54:54" ht="15" customHeight="1">
      <c r="BB634" s="31"/>
    </row>
    <row r="635" spans="54:54" ht="15" customHeight="1">
      <c r="BB635" s="31"/>
    </row>
    <row r="640" spans="54:54" ht="15" customHeight="1">
      <c r="BB640" s="31"/>
    </row>
    <row r="641" spans="54:54" ht="15" customHeight="1">
      <c r="BB641" s="31"/>
    </row>
    <row r="657" spans="54:54" ht="15" customHeight="1">
      <c r="BB657" s="31"/>
    </row>
    <row r="663" spans="54:54" ht="15" customHeight="1">
      <c r="BB663" s="31"/>
    </row>
    <row r="665" spans="54:54" ht="15" customHeight="1">
      <c r="BB665" s="31"/>
    </row>
    <row r="670" spans="54:54" ht="15" customHeight="1">
      <c r="BB670" s="31"/>
    </row>
    <row r="674" spans="54:54" ht="15" customHeight="1">
      <c r="BB674" s="31"/>
    </row>
    <row r="683" spans="54:54" ht="15" customHeight="1">
      <c r="BB683" s="31"/>
    </row>
    <row r="692" spans="54:54" ht="15" customHeight="1">
      <c r="BB692" s="31"/>
    </row>
    <row r="703" spans="54:54" ht="15" customHeight="1">
      <c r="BB703" s="31"/>
    </row>
    <row r="704" spans="54:54" ht="15" customHeight="1">
      <c r="BB704" s="31"/>
    </row>
    <row r="721" spans="54:54" ht="15" customHeight="1">
      <c r="BB721" s="31"/>
    </row>
    <row r="722" spans="54:54" ht="15" customHeight="1">
      <c r="BB722" s="31"/>
    </row>
    <row r="723" spans="54:54" ht="15" customHeight="1">
      <c r="BB723" s="31"/>
    </row>
    <row r="724" spans="54:54" ht="15" customHeight="1">
      <c r="BB724" s="31"/>
    </row>
    <row r="725" spans="54:54" ht="15" customHeight="1">
      <c r="BB725" s="31"/>
    </row>
    <row r="728" spans="54:54" ht="15" customHeight="1">
      <c r="BB728" s="31"/>
    </row>
    <row r="732" spans="54:54" ht="15" customHeight="1">
      <c r="BB732" s="31"/>
    </row>
    <row r="733" spans="54:54" ht="15" customHeight="1">
      <c r="BB733" s="31"/>
    </row>
    <row r="734" spans="54:54" ht="15" customHeight="1">
      <c r="BB734" s="27"/>
    </row>
    <row r="737" spans="54:54" ht="15" customHeight="1">
      <c r="BB737" s="31"/>
    </row>
    <row r="738" spans="54:54" ht="15" customHeight="1">
      <c r="BB738" s="31"/>
    </row>
    <row r="739" spans="54:54" ht="15" customHeight="1">
      <c r="BB739" s="31"/>
    </row>
    <row r="741" spans="54:54" ht="15" customHeight="1">
      <c r="BB741" s="31"/>
    </row>
    <row r="747" spans="54:54" ht="15" customHeight="1">
      <c r="BB747" s="31"/>
    </row>
    <row r="749" spans="54:54" ht="15" customHeight="1">
      <c r="BB749" s="27"/>
    </row>
    <row r="750" spans="54:54" ht="15" customHeight="1">
      <c r="BB750" s="31"/>
    </row>
    <row r="751" spans="54:54" ht="15" customHeight="1">
      <c r="BB751" s="31"/>
    </row>
    <row r="754" spans="54:54" ht="15" customHeight="1">
      <c r="BB754" s="31"/>
    </row>
    <row r="763" spans="54:54" ht="15" customHeight="1">
      <c r="BB763" s="31"/>
    </row>
    <row r="768" spans="54:54" ht="15" customHeight="1">
      <c r="BB768" s="31"/>
    </row>
    <row r="769" spans="54:54" ht="15" customHeight="1">
      <c r="BB769" s="31"/>
    </row>
    <row r="773" spans="54:54" ht="15" customHeight="1">
      <c r="BB773" s="31"/>
    </row>
    <row r="779" spans="54:54" ht="15" customHeight="1">
      <c r="BB779" s="31"/>
    </row>
    <row r="782" spans="54:54" ht="15" customHeight="1">
      <c r="BB782" s="31"/>
    </row>
    <row r="783" spans="54:54" ht="15" customHeight="1">
      <c r="BB783" s="31"/>
    </row>
    <row r="784" spans="54:54" ht="15" customHeight="1">
      <c r="BB784" s="31"/>
    </row>
    <row r="785" spans="54:54" ht="15" customHeight="1">
      <c r="BB785" s="31"/>
    </row>
    <row r="789" spans="54:54" ht="15" customHeight="1">
      <c r="BB789" s="31"/>
    </row>
    <row r="790" spans="54:54" ht="15" customHeight="1">
      <c r="BB790" s="31"/>
    </row>
    <row r="792" spans="54:54" ht="15" customHeight="1">
      <c r="BB792" s="31"/>
    </row>
    <row r="794" spans="54:54" ht="15" customHeight="1">
      <c r="BB794" s="31"/>
    </row>
    <row r="798" spans="54:54" ht="15" customHeight="1">
      <c r="BB798" s="31"/>
    </row>
    <row r="799" spans="54:54" ht="15" customHeight="1">
      <c r="BB799" s="27"/>
    </row>
    <row r="800" spans="54:54" ht="15" customHeight="1">
      <c r="BB800" s="27"/>
    </row>
    <row r="810" spans="54:54" ht="15" customHeight="1">
      <c r="BB810" s="31"/>
    </row>
    <row r="816" spans="54:54" ht="15" customHeight="1">
      <c r="BB816" s="27"/>
    </row>
    <row r="818" spans="54:54" ht="15" customHeight="1">
      <c r="BB818" s="27"/>
    </row>
    <row r="819" spans="54:54" ht="15" customHeight="1">
      <c r="BB819" s="27"/>
    </row>
    <row r="836" spans="54:54" ht="15" customHeight="1">
      <c r="BB836" s="27"/>
    </row>
    <row r="837" spans="54:54" ht="15" customHeight="1">
      <c r="BB837" s="31"/>
    </row>
    <row r="838" spans="54:54" ht="15" customHeight="1">
      <c r="BB838" s="31"/>
    </row>
    <row r="840" spans="54:54" ht="15" customHeight="1">
      <c r="BB840" s="31"/>
    </row>
    <row r="846" spans="54:54" ht="15" customHeight="1">
      <c r="BB846" s="31"/>
    </row>
    <row r="848" spans="54:54" ht="15" customHeight="1">
      <c r="BB848" s="31"/>
    </row>
    <row r="849" spans="54:54" ht="15" customHeight="1">
      <c r="BB849" s="31"/>
    </row>
    <row r="850" spans="54:54" ht="15" customHeight="1">
      <c r="BB850" s="31"/>
    </row>
    <row r="862" spans="54:54" ht="15" customHeight="1">
      <c r="BB862" s="31"/>
    </row>
    <row r="863" spans="54:54" ht="15" customHeight="1">
      <c r="BB863" s="31"/>
    </row>
    <row r="867" spans="54:54" ht="15" customHeight="1">
      <c r="BB867" s="31"/>
    </row>
    <row r="879" spans="54:54" ht="15" customHeight="1">
      <c r="BB879" s="31"/>
    </row>
    <row r="897" spans="54:54" ht="15" customHeight="1">
      <c r="BB897" s="31"/>
    </row>
  </sheetData>
  <sortState ref="BB10:BB1298">
    <sortCondition ref="BB39:BB1327"/>
  </sortState>
  <mergeCells count="20">
    <mergeCell ref="Z2:AC2"/>
    <mergeCell ref="AD2:AF2"/>
    <mergeCell ref="AG2:AN2"/>
    <mergeCell ref="A1:E1"/>
    <mergeCell ref="F1:V1"/>
    <mergeCell ref="W1:Y1"/>
    <mergeCell ref="Z1:AN1"/>
    <mergeCell ref="A2:E2"/>
    <mergeCell ref="F2:R2"/>
    <mergeCell ref="S2:T2"/>
    <mergeCell ref="U2:V2"/>
    <mergeCell ref="W2:Y2"/>
    <mergeCell ref="AO2:AP2"/>
    <mergeCell ref="AQ2:AS2"/>
    <mergeCell ref="AT2:AU2"/>
    <mergeCell ref="AV2:AY2"/>
    <mergeCell ref="AT1:AU1"/>
    <mergeCell ref="AV1:AY1"/>
    <mergeCell ref="AO1:AP1"/>
    <mergeCell ref="AQ1:AS1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E897"/>
  <sheetViews>
    <sheetView workbookViewId="0">
      <selection activeCell="I27" sqref="I26:I27"/>
    </sheetView>
  </sheetViews>
  <sheetFormatPr defaultColWidth="2.7109375" defaultRowHeight="15" customHeight="1"/>
  <cols>
    <col min="1" max="49" width="2.7109375" style="17"/>
    <col min="50" max="50" width="2.7109375" style="31"/>
    <col min="51" max="16384" width="2.7109375" style="17"/>
  </cols>
  <sheetData>
    <row r="1" spans="1:57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8"/>
      <c r="W1" s="669" t="s">
        <v>34</v>
      </c>
      <c r="X1" s="670"/>
      <c r="Y1" s="671"/>
      <c r="Z1" s="672" t="s">
        <v>39</v>
      </c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4"/>
      <c r="AM1" s="674"/>
      <c r="AN1" s="675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44579</v>
      </c>
      <c r="AW1" s="596"/>
      <c r="AX1" s="596"/>
      <c r="AY1" s="597"/>
      <c r="AZ1" s="118"/>
    </row>
    <row r="2" spans="1:57" s="117" customFormat="1" ht="18" customHeight="1" thickBot="1">
      <c r="A2" s="655" t="s">
        <v>31</v>
      </c>
      <c r="B2" s="656"/>
      <c r="C2" s="656"/>
      <c r="D2" s="656"/>
      <c r="E2" s="657"/>
      <c r="F2" s="658" t="str">
        <f>IF(NOT(ISBLANK($U2)),VLOOKUP($U2,画面一覧!$B$5:$D$32,3,FALSE),"")</f>
        <v>金型保守計画</v>
      </c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60"/>
      <c r="S2" s="661" t="s">
        <v>40</v>
      </c>
      <c r="T2" s="662"/>
      <c r="U2" s="663">
        <v>3</v>
      </c>
      <c r="V2" s="664"/>
      <c r="W2" s="665" t="s">
        <v>41</v>
      </c>
      <c r="X2" s="666"/>
      <c r="Y2" s="666"/>
      <c r="Z2" s="667" t="str">
        <f>IF(NOT(ISBLANK(U2)),VLOOKUP(U2,画面一覧!B5:AN33,34,FALSE)&amp;VLOOKUP(U2,画面一覧!B5:AN33,36,FALSE)&amp;VLOOKUP(U2,画面一覧!B5:AN33,38,FALSE),"")</f>
        <v>k4001002</v>
      </c>
      <c r="AA2" s="667"/>
      <c r="AB2" s="667"/>
      <c r="AC2" s="668"/>
      <c r="AD2" s="665" t="s">
        <v>42</v>
      </c>
      <c r="AE2" s="666"/>
      <c r="AF2" s="666"/>
      <c r="AG2" s="676" t="str">
        <f>IF(NOT(ISBLANK(U2)),VLOOKUP(U2,画面一覧!B5:AN33,9,FALSE),"")</f>
        <v>部品番号リンク情報</v>
      </c>
      <c r="AH2" s="677"/>
      <c r="AI2" s="677"/>
      <c r="AJ2" s="677"/>
      <c r="AK2" s="677"/>
      <c r="AL2" s="677"/>
      <c r="AM2" s="677"/>
      <c r="AN2" s="678"/>
      <c r="AO2" s="611" t="s">
        <v>44</v>
      </c>
      <c r="AP2" s="612"/>
      <c r="AQ2" s="613" t="s">
        <v>460</v>
      </c>
      <c r="AR2" s="614"/>
      <c r="AS2" s="615"/>
      <c r="AT2" s="598" t="s">
        <v>37</v>
      </c>
      <c r="AU2" s="599"/>
      <c r="AV2" s="600">
        <v>44610</v>
      </c>
      <c r="AW2" s="600"/>
      <c r="AX2" s="600"/>
      <c r="AY2" s="601"/>
      <c r="AZ2" s="118"/>
      <c r="BE2" s="213"/>
    </row>
    <row r="3" spans="1:57" ht="15" customHeight="1">
      <c r="A3" s="4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50"/>
      <c r="AF3" s="50"/>
      <c r="AG3" s="50"/>
      <c r="AH3" s="50"/>
      <c r="AI3" s="50"/>
      <c r="AJ3" s="50"/>
      <c r="AK3" s="50"/>
      <c r="AL3" s="50"/>
      <c r="AM3" s="51"/>
      <c r="AN3" s="51"/>
      <c r="AO3" s="50"/>
      <c r="AP3" s="50"/>
      <c r="AQ3" s="89"/>
      <c r="AU3" s="199"/>
      <c r="AV3" s="199"/>
      <c r="AW3" s="199"/>
      <c r="AX3" s="199"/>
      <c r="AY3" s="200"/>
    </row>
    <row r="4" spans="1:57" ht="15" customHeight="1">
      <c r="A4" s="52"/>
      <c r="B4" s="150" t="s">
        <v>100</v>
      </c>
      <c r="C4" s="151"/>
      <c r="D4" s="151"/>
      <c r="E4" s="151"/>
      <c r="F4" s="151"/>
      <c r="G4" s="152"/>
      <c r="H4" s="186" t="s">
        <v>82</v>
      </c>
      <c r="I4" s="188"/>
      <c r="J4" s="188"/>
      <c r="K4" s="188"/>
      <c r="L4" s="188"/>
      <c r="M4" s="187"/>
      <c r="N4" s="27"/>
      <c r="O4" s="150" t="s">
        <v>101</v>
      </c>
      <c r="P4" s="151"/>
      <c r="Q4" s="151"/>
      <c r="R4" s="151"/>
      <c r="S4" s="151"/>
      <c r="T4" s="152"/>
      <c r="U4" s="186" t="s">
        <v>75</v>
      </c>
      <c r="V4" s="188"/>
      <c r="W4" s="188"/>
      <c r="X4" s="188"/>
      <c r="Y4" s="188"/>
      <c r="Z4" s="187"/>
      <c r="AA4" s="27"/>
      <c r="AB4" s="146" t="s">
        <v>102</v>
      </c>
      <c r="AC4" s="151"/>
      <c r="AD4" s="151"/>
      <c r="AE4" s="151"/>
      <c r="AF4" s="151"/>
      <c r="AG4" s="152"/>
      <c r="AH4" s="186" t="s">
        <v>75</v>
      </c>
      <c r="AI4" s="188"/>
      <c r="AJ4" s="188"/>
      <c r="AK4" s="188"/>
      <c r="AL4" s="188"/>
      <c r="AM4" s="187"/>
      <c r="AN4" s="27"/>
      <c r="AO4" s="448"/>
      <c r="AP4" s="449"/>
      <c r="AQ4" s="449"/>
      <c r="AR4" s="449"/>
      <c r="AS4" s="448"/>
      <c r="AT4" s="449"/>
      <c r="AU4" s="448"/>
      <c r="AV4" s="448"/>
      <c r="AW4" s="448"/>
      <c r="AX4" s="448"/>
      <c r="AY4" s="67"/>
    </row>
    <row r="5" spans="1:57" ht="15" customHeight="1">
      <c r="A5" s="52"/>
      <c r="B5" s="146" t="s">
        <v>430</v>
      </c>
      <c r="C5" s="147"/>
      <c r="D5" s="147"/>
      <c r="E5" s="147"/>
      <c r="F5" s="147"/>
      <c r="G5" s="148"/>
      <c r="H5" s="210"/>
      <c r="I5" s="211"/>
      <c r="J5" s="211"/>
      <c r="K5" s="212" t="s">
        <v>77</v>
      </c>
      <c r="O5" s="146" t="s">
        <v>429</v>
      </c>
      <c r="P5" s="147"/>
      <c r="Q5" s="147"/>
      <c r="R5" s="147"/>
      <c r="S5" s="147"/>
      <c r="T5" s="148"/>
      <c r="U5" s="210"/>
      <c r="V5" s="211"/>
      <c r="W5" s="211"/>
      <c r="X5" s="212" t="s">
        <v>77</v>
      </c>
      <c r="AB5" s="146" t="s">
        <v>428</v>
      </c>
      <c r="AC5" s="151"/>
      <c r="AD5" s="151"/>
      <c r="AE5" s="151"/>
      <c r="AF5" s="151"/>
      <c r="AG5" s="152"/>
      <c r="AH5" s="210"/>
      <c r="AI5" s="211"/>
      <c r="AJ5" s="211"/>
      <c r="AK5" s="212" t="s">
        <v>77</v>
      </c>
      <c r="AX5" s="27"/>
      <c r="AY5" s="67"/>
    </row>
    <row r="6" spans="1:57" ht="6.95" customHeight="1">
      <c r="A6" s="52"/>
      <c r="B6" s="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03"/>
      <c r="AW6" s="154"/>
      <c r="AX6" s="55"/>
      <c r="AY6" s="67"/>
    </row>
    <row r="7" spans="1:57" ht="15" customHeight="1">
      <c r="A7" s="52"/>
      <c r="B7" s="56"/>
      <c r="C7" s="146" t="s">
        <v>103</v>
      </c>
      <c r="D7" s="147"/>
      <c r="E7" s="148"/>
      <c r="F7" s="148"/>
      <c r="G7" s="148"/>
      <c r="H7" s="148"/>
      <c r="I7" s="186" t="s">
        <v>87</v>
      </c>
      <c r="J7" s="188"/>
      <c r="K7" s="188"/>
      <c r="L7" s="188"/>
      <c r="M7" s="188"/>
      <c r="N7" s="187"/>
      <c r="AP7" s="146" t="s">
        <v>450</v>
      </c>
      <c r="AQ7" s="151"/>
      <c r="AR7" s="147"/>
      <c r="AS7" s="152"/>
      <c r="AT7" s="210"/>
      <c r="AU7" s="211"/>
      <c r="AV7" s="211"/>
      <c r="AW7" s="212" t="s">
        <v>77</v>
      </c>
      <c r="AX7" s="57"/>
      <c r="AY7" s="67"/>
    </row>
    <row r="8" spans="1:57" ht="6.95" customHeight="1">
      <c r="A8" s="52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111"/>
      <c r="AV8" s="111"/>
      <c r="AW8" s="59"/>
      <c r="AX8" s="60"/>
      <c r="AY8" s="67"/>
    </row>
    <row r="9" spans="1:57" ht="15" customHeight="1">
      <c r="A9" s="52"/>
      <c r="AX9" s="36"/>
      <c r="AY9" s="67"/>
    </row>
    <row r="10" spans="1:57" ht="15" customHeight="1">
      <c r="A10" s="52"/>
      <c r="B10" s="186"/>
      <c r="C10" s="226" t="s">
        <v>458</v>
      </c>
      <c r="D10" s="227"/>
      <c r="E10" s="227"/>
      <c r="F10" s="227"/>
      <c r="G10" s="227"/>
      <c r="H10" s="227"/>
      <c r="I10" s="227"/>
      <c r="J10" s="228"/>
      <c r="K10" s="450" t="s">
        <v>459</v>
      </c>
      <c r="L10" s="451"/>
      <c r="M10" s="451"/>
      <c r="N10" s="451"/>
      <c r="O10" s="451"/>
      <c r="P10" s="452"/>
      <c r="Q10" s="158" t="s">
        <v>100</v>
      </c>
      <c r="R10" s="158"/>
      <c r="S10" s="158"/>
      <c r="T10" s="158"/>
      <c r="U10" s="158"/>
      <c r="V10" s="158"/>
      <c r="W10" s="158"/>
      <c r="X10" s="158"/>
      <c r="Y10" s="158" t="s">
        <v>99</v>
      </c>
      <c r="Z10" s="158"/>
      <c r="AA10" s="158"/>
      <c r="AB10" s="158"/>
      <c r="AC10" s="158"/>
      <c r="AD10" s="158"/>
      <c r="AE10" s="158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4"/>
      <c r="AX10" s="61"/>
      <c r="AY10" s="67"/>
    </row>
    <row r="11" spans="1:57" ht="15" customHeight="1">
      <c r="A11" s="52"/>
      <c r="B11" s="63"/>
      <c r="C11" s="229" t="s">
        <v>184</v>
      </c>
      <c r="D11" s="230"/>
      <c r="E11" s="230"/>
      <c r="F11" s="230"/>
      <c r="G11" s="230"/>
      <c r="H11" s="230"/>
      <c r="I11" s="230"/>
      <c r="J11" s="231"/>
      <c r="K11" s="453"/>
      <c r="L11" s="454"/>
      <c r="M11" s="454"/>
      <c r="N11" s="454"/>
      <c r="O11" s="454"/>
      <c r="P11" s="455"/>
      <c r="Q11" s="191" t="s">
        <v>104</v>
      </c>
      <c r="R11" s="196"/>
      <c r="S11" s="196"/>
      <c r="T11" s="196"/>
      <c r="U11" s="196"/>
      <c r="V11" s="196"/>
      <c r="W11" s="196"/>
      <c r="X11" s="208"/>
      <c r="Y11" s="191" t="s">
        <v>105</v>
      </c>
      <c r="Z11" s="196"/>
      <c r="AA11" s="196"/>
      <c r="AB11" s="196"/>
      <c r="AC11" s="196"/>
      <c r="AD11" s="196"/>
      <c r="AE11" s="208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6"/>
      <c r="AX11" s="62"/>
      <c r="AY11" s="67"/>
    </row>
    <row r="12" spans="1:57" ht="15" customHeight="1">
      <c r="A12" s="52"/>
      <c r="B12" s="64"/>
      <c r="C12" s="232" t="s">
        <v>185</v>
      </c>
      <c r="D12" s="233"/>
      <c r="E12" s="233"/>
      <c r="F12" s="233"/>
      <c r="G12" s="233"/>
      <c r="H12" s="233"/>
      <c r="I12" s="233"/>
      <c r="J12" s="234"/>
      <c r="K12" s="456"/>
      <c r="L12" s="457"/>
      <c r="M12" s="457"/>
      <c r="N12" s="457"/>
      <c r="O12" s="457"/>
      <c r="P12" s="458"/>
      <c r="Q12" s="193" t="s">
        <v>104</v>
      </c>
      <c r="R12" s="194"/>
      <c r="S12" s="194"/>
      <c r="T12" s="194"/>
      <c r="U12" s="194"/>
      <c r="V12" s="194"/>
      <c r="W12" s="194"/>
      <c r="X12" s="108"/>
      <c r="Y12" s="193" t="s">
        <v>106</v>
      </c>
      <c r="Z12" s="194"/>
      <c r="AA12" s="194"/>
      <c r="AB12" s="194"/>
      <c r="AC12" s="194"/>
      <c r="AD12" s="194"/>
      <c r="AE12" s="108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6"/>
      <c r="AX12" s="62"/>
      <c r="AY12" s="67"/>
    </row>
    <row r="13" spans="1:57" ht="15" customHeight="1">
      <c r="A13" s="52"/>
      <c r="B13" s="64"/>
      <c r="C13" s="232" t="s">
        <v>186</v>
      </c>
      <c r="D13" s="233"/>
      <c r="E13" s="233"/>
      <c r="F13" s="233"/>
      <c r="G13" s="233"/>
      <c r="H13" s="233"/>
      <c r="I13" s="233"/>
      <c r="J13" s="234"/>
      <c r="K13" s="456"/>
      <c r="L13" s="457"/>
      <c r="M13" s="457"/>
      <c r="N13" s="457"/>
      <c r="O13" s="457"/>
      <c r="P13" s="458"/>
      <c r="Q13" s="193" t="s">
        <v>107</v>
      </c>
      <c r="R13" s="194"/>
      <c r="S13" s="194"/>
      <c r="T13" s="194"/>
      <c r="U13" s="194"/>
      <c r="V13" s="194"/>
      <c r="W13" s="194"/>
      <c r="X13" s="108"/>
      <c r="Y13" s="193" t="s">
        <v>108</v>
      </c>
      <c r="Z13" s="194"/>
      <c r="AA13" s="194"/>
      <c r="AB13" s="194"/>
      <c r="AC13" s="194"/>
      <c r="AD13" s="194"/>
      <c r="AE13" s="108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6"/>
      <c r="AX13" s="62"/>
      <c r="AY13" s="67"/>
    </row>
    <row r="14" spans="1:57" ht="15" customHeight="1">
      <c r="A14" s="52"/>
      <c r="B14" s="64"/>
      <c r="C14" s="232" t="s">
        <v>187</v>
      </c>
      <c r="D14" s="233"/>
      <c r="E14" s="233"/>
      <c r="F14" s="233"/>
      <c r="G14" s="233"/>
      <c r="H14" s="233"/>
      <c r="I14" s="233"/>
      <c r="J14" s="234"/>
      <c r="K14" s="456"/>
      <c r="L14" s="457"/>
      <c r="M14" s="457"/>
      <c r="N14" s="457"/>
      <c r="O14" s="457"/>
      <c r="P14" s="458"/>
      <c r="Q14" s="193" t="s">
        <v>107</v>
      </c>
      <c r="R14" s="194"/>
      <c r="S14" s="194"/>
      <c r="T14" s="194"/>
      <c r="U14" s="194"/>
      <c r="V14" s="194"/>
      <c r="W14" s="194"/>
      <c r="X14" s="108"/>
      <c r="Y14" s="193" t="s">
        <v>109</v>
      </c>
      <c r="Z14" s="194"/>
      <c r="AA14" s="194"/>
      <c r="AB14" s="194"/>
      <c r="AC14" s="194"/>
      <c r="AD14" s="194"/>
      <c r="AE14" s="108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6"/>
      <c r="AX14" s="62"/>
      <c r="AY14" s="67"/>
    </row>
    <row r="15" spans="1:57" ht="15" customHeight="1">
      <c r="A15" s="52"/>
      <c r="B15" s="64"/>
      <c r="C15" s="232" t="s">
        <v>188</v>
      </c>
      <c r="D15" s="233"/>
      <c r="E15" s="233"/>
      <c r="F15" s="233"/>
      <c r="G15" s="233"/>
      <c r="H15" s="233"/>
      <c r="I15" s="233"/>
      <c r="J15" s="234"/>
      <c r="K15" s="456"/>
      <c r="L15" s="457"/>
      <c r="M15" s="457"/>
      <c r="N15" s="457"/>
      <c r="O15" s="457"/>
      <c r="P15" s="458"/>
      <c r="Q15" s="193" t="s">
        <v>110</v>
      </c>
      <c r="R15" s="194"/>
      <c r="S15" s="194"/>
      <c r="T15" s="194"/>
      <c r="U15" s="194"/>
      <c r="V15" s="194"/>
      <c r="W15" s="194"/>
      <c r="X15" s="108"/>
      <c r="Y15" s="193" t="s">
        <v>111</v>
      </c>
      <c r="Z15" s="194"/>
      <c r="AA15" s="194"/>
      <c r="AB15" s="194"/>
      <c r="AC15" s="194"/>
      <c r="AD15" s="194"/>
      <c r="AE15" s="108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6"/>
      <c r="AX15" s="62"/>
      <c r="AY15" s="67"/>
    </row>
    <row r="16" spans="1:57" ht="15" customHeight="1">
      <c r="A16" s="52"/>
      <c r="B16" s="64"/>
      <c r="C16" s="232" t="s">
        <v>189</v>
      </c>
      <c r="D16" s="233"/>
      <c r="E16" s="233"/>
      <c r="F16" s="233"/>
      <c r="G16" s="233"/>
      <c r="H16" s="233"/>
      <c r="I16" s="233"/>
      <c r="J16" s="234"/>
      <c r="K16" s="456"/>
      <c r="L16" s="457"/>
      <c r="M16" s="457"/>
      <c r="N16" s="457"/>
      <c r="O16" s="457"/>
      <c r="P16" s="458"/>
      <c r="Q16" s="193" t="s">
        <v>110</v>
      </c>
      <c r="R16" s="194"/>
      <c r="S16" s="194"/>
      <c r="T16" s="194"/>
      <c r="U16" s="194"/>
      <c r="V16" s="194"/>
      <c r="W16" s="194"/>
      <c r="X16" s="108"/>
      <c r="Y16" s="193" t="s">
        <v>112</v>
      </c>
      <c r="Z16" s="194"/>
      <c r="AA16" s="194"/>
      <c r="AB16" s="194"/>
      <c r="AC16" s="194"/>
      <c r="AD16" s="194"/>
      <c r="AE16" s="108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6"/>
      <c r="AX16" s="62"/>
      <c r="AY16" s="67"/>
    </row>
    <row r="17" spans="1:51" ht="15" customHeight="1">
      <c r="A17" s="52"/>
      <c r="B17" s="64"/>
      <c r="C17" s="232" t="s">
        <v>190</v>
      </c>
      <c r="D17" s="233"/>
      <c r="E17" s="233"/>
      <c r="F17" s="233"/>
      <c r="G17" s="233"/>
      <c r="H17" s="233"/>
      <c r="I17" s="233"/>
      <c r="J17" s="234"/>
      <c r="K17" s="456"/>
      <c r="L17" s="457"/>
      <c r="M17" s="457"/>
      <c r="N17" s="457"/>
      <c r="O17" s="457"/>
      <c r="P17" s="458"/>
      <c r="Q17" s="193" t="s">
        <v>113</v>
      </c>
      <c r="R17" s="194"/>
      <c r="S17" s="194"/>
      <c r="T17" s="194"/>
      <c r="U17" s="194"/>
      <c r="V17" s="194"/>
      <c r="W17" s="194"/>
      <c r="X17" s="108"/>
      <c r="Y17" s="193" t="s">
        <v>114</v>
      </c>
      <c r="Z17" s="194"/>
      <c r="AA17" s="194"/>
      <c r="AB17" s="194"/>
      <c r="AC17" s="194"/>
      <c r="AD17" s="194"/>
      <c r="AE17" s="108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6"/>
      <c r="AX17" s="62"/>
      <c r="AY17" s="67"/>
    </row>
    <row r="18" spans="1:51" ht="15" customHeight="1">
      <c r="A18" s="52"/>
      <c r="B18" s="64"/>
      <c r="C18" s="232" t="s">
        <v>191</v>
      </c>
      <c r="D18" s="233"/>
      <c r="E18" s="233"/>
      <c r="F18" s="233"/>
      <c r="G18" s="233"/>
      <c r="H18" s="233"/>
      <c r="I18" s="233"/>
      <c r="J18" s="234"/>
      <c r="K18" s="456"/>
      <c r="L18" s="457"/>
      <c r="M18" s="457"/>
      <c r="N18" s="457"/>
      <c r="O18" s="457"/>
      <c r="P18" s="458"/>
      <c r="Q18" s="193" t="s">
        <v>113</v>
      </c>
      <c r="R18" s="194"/>
      <c r="S18" s="194"/>
      <c r="T18" s="194"/>
      <c r="U18" s="194"/>
      <c r="V18" s="194"/>
      <c r="W18" s="194"/>
      <c r="X18" s="108"/>
      <c r="Y18" s="193" t="s">
        <v>115</v>
      </c>
      <c r="Z18" s="194"/>
      <c r="AA18" s="194"/>
      <c r="AB18" s="194"/>
      <c r="AC18" s="194"/>
      <c r="AD18" s="194"/>
      <c r="AE18" s="108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6"/>
      <c r="AX18" s="62"/>
      <c r="AY18" s="67"/>
    </row>
    <row r="19" spans="1:51" ht="15" customHeight="1">
      <c r="A19" s="52"/>
      <c r="B19" s="64"/>
      <c r="C19" s="232" t="s">
        <v>192</v>
      </c>
      <c r="D19" s="233"/>
      <c r="E19" s="233"/>
      <c r="F19" s="233"/>
      <c r="G19" s="233"/>
      <c r="H19" s="233"/>
      <c r="I19" s="233"/>
      <c r="J19" s="234"/>
      <c r="K19" s="456"/>
      <c r="L19" s="457"/>
      <c r="M19" s="457"/>
      <c r="N19" s="457"/>
      <c r="O19" s="457"/>
      <c r="P19" s="458"/>
      <c r="Q19" s="193" t="s">
        <v>116</v>
      </c>
      <c r="R19" s="194"/>
      <c r="S19" s="194"/>
      <c r="T19" s="194"/>
      <c r="U19" s="194"/>
      <c r="V19" s="194"/>
      <c r="W19" s="194"/>
      <c r="X19" s="108"/>
      <c r="Y19" s="193" t="s">
        <v>120</v>
      </c>
      <c r="Z19" s="194"/>
      <c r="AA19" s="194"/>
      <c r="AB19" s="194"/>
      <c r="AC19" s="194"/>
      <c r="AD19" s="194"/>
      <c r="AE19" s="108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6"/>
      <c r="AX19" s="62"/>
      <c r="AY19" s="67"/>
    </row>
    <row r="20" spans="1:51" ht="15" customHeight="1">
      <c r="A20" s="52"/>
      <c r="B20" s="64"/>
      <c r="C20" s="232" t="s">
        <v>193</v>
      </c>
      <c r="D20" s="233"/>
      <c r="E20" s="233"/>
      <c r="F20" s="233"/>
      <c r="G20" s="233"/>
      <c r="H20" s="233"/>
      <c r="I20" s="233"/>
      <c r="J20" s="234"/>
      <c r="K20" s="456"/>
      <c r="L20" s="457"/>
      <c r="M20" s="457"/>
      <c r="N20" s="457"/>
      <c r="O20" s="457"/>
      <c r="P20" s="458"/>
      <c r="Q20" s="193" t="s">
        <v>116</v>
      </c>
      <c r="R20" s="194"/>
      <c r="S20" s="194"/>
      <c r="T20" s="194"/>
      <c r="U20" s="194"/>
      <c r="V20" s="194"/>
      <c r="W20" s="194"/>
      <c r="X20" s="108"/>
      <c r="Y20" s="193" t="s">
        <v>121</v>
      </c>
      <c r="Z20" s="194"/>
      <c r="AA20" s="194"/>
      <c r="AB20" s="194"/>
      <c r="AC20" s="194"/>
      <c r="AD20" s="194"/>
      <c r="AE20" s="108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6"/>
      <c r="AX20" s="62"/>
      <c r="AY20" s="67"/>
    </row>
    <row r="21" spans="1:51" ht="15" customHeight="1">
      <c r="A21" s="52"/>
      <c r="B21" s="64"/>
      <c r="C21" s="232" t="s">
        <v>194</v>
      </c>
      <c r="D21" s="233"/>
      <c r="E21" s="233"/>
      <c r="F21" s="233"/>
      <c r="G21" s="233"/>
      <c r="H21" s="233"/>
      <c r="I21" s="233"/>
      <c r="J21" s="234"/>
      <c r="K21" s="456"/>
      <c r="L21" s="457"/>
      <c r="M21" s="457"/>
      <c r="N21" s="457"/>
      <c r="O21" s="457"/>
      <c r="P21" s="458"/>
      <c r="Q21" s="193" t="s">
        <v>117</v>
      </c>
      <c r="R21" s="194"/>
      <c r="S21" s="194"/>
      <c r="T21" s="194"/>
      <c r="U21" s="194"/>
      <c r="V21" s="194"/>
      <c r="W21" s="194"/>
      <c r="X21" s="108"/>
      <c r="Y21" s="193" t="s">
        <v>122</v>
      </c>
      <c r="Z21" s="194"/>
      <c r="AA21" s="194"/>
      <c r="AB21" s="194"/>
      <c r="AC21" s="194"/>
      <c r="AD21" s="194"/>
      <c r="AE21" s="108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6"/>
      <c r="AX21" s="62"/>
      <c r="AY21" s="67"/>
    </row>
    <row r="22" spans="1:51" ht="15" customHeight="1">
      <c r="A22" s="52"/>
      <c r="B22" s="64"/>
      <c r="C22" s="232" t="s">
        <v>195</v>
      </c>
      <c r="D22" s="233"/>
      <c r="E22" s="233"/>
      <c r="F22" s="233"/>
      <c r="G22" s="233"/>
      <c r="H22" s="233"/>
      <c r="I22" s="233"/>
      <c r="J22" s="234"/>
      <c r="K22" s="456"/>
      <c r="L22" s="457"/>
      <c r="M22" s="457"/>
      <c r="N22" s="457"/>
      <c r="O22" s="457"/>
      <c r="P22" s="458"/>
      <c r="Q22" s="193" t="s">
        <v>118</v>
      </c>
      <c r="R22" s="194"/>
      <c r="S22" s="194"/>
      <c r="T22" s="194"/>
      <c r="U22" s="194"/>
      <c r="V22" s="194"/>
      <c r="W22" s="194"/>
      <c r="X22" s="108"/>
      <c r="Y22" s="193" t="s">
        <v>123</v>
      </c>
      <c r="Z22" s="194"/>
      <c r="AA22" s="194"/>
      <c r="AB22" s="194"/>
      <c r="AC22" s="194"/>
      <c r="AD22" s="194"/>
      <c r="AE22" s="108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6"/>
      <c r="AX22" s="62"/>
      <c r="AY22" s="67"/>
    </row>
    <row r="23" spans="1:51" ht="15" customHeight="1">
      <c r="A23" s="52"/>
      <c r="B23" s="64"/>
      <c r="C23" s="232" t="s">
        <v>196</v>
      </c>
      <c r="D23" s="233"/>
      <c r="E23" s="233"/>
      <c r="F23" s="233"/>
      <c r="G23" s="233"/>
      <c r="H23" s="233"/>
      <c r="I23" s="233"/>
      <c r="J23" s="234"/>
      <c r="K23" s="456"/>
      <c r="L23" s="457"/>
      <c r="M23" s="457"/>
      <c r="N23" s="457"/>
      <c r="O23" s="457"/>
      <c r="P23" s="458"/>
      <c r="Q23" s="193" t="s">
        <v>119</v>
      </c>
      <c r="R23" s="194"/>
      <c r="S23" s="194"/>
      <c r="T23" s="194"/>
      <c r="U23" s="194"/>
      <c r="V23" s="194"/>
      <c r="W23" s="194"/>
      <c r="X23" s="108"/>
      <c r="Y23" s="193" t="s">
        <v>124</v>
      </c>
      <c r="Z23" s="194"/>
      <c r="AA23" s="194"/>
      <c r="AB23" s="194"/>
      <c r="AC23" s="194"/>
      <c r="AD23" s="194"/>
      <c r="AE23" s="108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6"/>
      <c r="AX23" s="62"/>
      <c r="AY23" s="67"/>
    </row>
    <row r="24" spans="1:51" ht="15" customHeight="1">
      <c r="A24" s="52"/>
      <c r="B24" s="64"/>
      <c r="C24" s="232" t="s">
        <v>197</v>
      </c>
      <c r="D24" s="233"/>
      <c r="E24" s="233"/>
      <c r="F24" s="233"/>
      <c r="G24" s="233"/>
      <c r="H24" s="233"/>
      <c r="I24" s="233"/>
      <c r="J24" s="234"/>
      <c r="K24" s="456"/>
      <c r="L24" s="457"/>
      <c r="M24" s="457"/>
      <c r="N24" s="457"/>
      <c r="O24" s="457"/>
      <c r="P24" s="458"/>
      <c r="Q24" s="193" t="s">
        <v>125</v>
      </c>
      <c r="R24" s="194"/>
      <c r="S24" s="194"/>
      <c r="T24" s="194"/>
      <c r="U24" s="194"/>
      <c r="V24" s="194"/>
      <c r="W24" s="194"/>
      <c r="X24" s="108"/>
      <c r="Y24" s="193" t="s">
        <v>129</v>
      </c>
      <c r="Z24" s="194"/>
      <c r="AA24" s="194"/>
      <c r="AB24" s="194"/>
      <c r="AC24" s="194"/>
      <c r="AD24" s="194"/>
      <c r="AE24" s="108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6"/>
      <c r="AX24" s="62"/>
      <c r="AY24" s="67"/>
    </row>
    <row r="25" spans="1:51" ht="15" customHeight="1">
      <c r="A25" s="52"/>
      <c r="B25" s="64"/>
      <c r="C25" s="232" t="s">
        <v>198</v>
      </c>
      <c r="D25" s="233"/>
      <c r="E25" s="233"/>
      <c r="F25" s="233"/>
      <c r="G25" s="233"/>
      <c r="H25" s="233"/>
      <c r="I25" s="233"/>
      <c r="J25" s="234"/>
      <c r="K25" s="456"/>
      <c r="L25" s="457"/>
      <c r="M25" s="457"/>
      <c r="N25" s="457"/>
      <c r="O25" s="457"/>
      <c r="P25" s="458"/>
      <c r="Q25" s="193" t="s">
        <v>125</v>
      </c>
      <c r="R25" s="194"/>
      <c r="S25" s="194"/>
      <c r="T25" s="194"/>
      <c r="U25" s="194"/>
      <c r="V25" s="194"/>
      <c r="W25" s="194"/>
      <c r="X25" s="108"/>
      <c r="Y25" s="193" t="s">
        <v>130</v>
      </c>
      <c r="Z25" s="194"/>
      <c r="AA25" s="194"/>
      <c r="AB25" s="194"/>
      <c r="AC25" s="194"/>
      <c r="AD25" s="194"/>
      <c r="AE25" s="108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6"/>
      <c r="AX25" s="62"/>
      <c r="AY25" s="67"/>
    </row>
    <row r="26" spans="1:51" ht="15" customHeight="1">
      <c r="A26" s="52"/>
      <c r="B26" s="64"/>
      <c r="C26" s="232" t="s">
        <v>199</v>
      </c>
      <c r="D26" s="233"/>
      <c r="E26" s="233"/>
      <c r="F26" s="233"/>
      <c r="G26" s="233"/>
      <c r="H26" s="233"/>
      <c r="I26" s="233"/>
      <c r="J26" s="234"/>
      <c r="K26" s="456"/>
      <c r="L26" s="457"/>
      <c r="M26" s="457"/>
      <c r="N26" s="457"/>
      <c r="O26" s="457"/>
      <c r="P26" s="458"/>
      <c r="Q26" s="193" t="s">
        <v>126</v>
      </c>
      <c r="R26" s="194"/>
      <c r="S26" s="194"/>
      <c r="T26" s="194"/>
      <c r="U26" s="194"/>
      <c r="V26" s="194"/>
      <c r="W26" s="194"/>
      <c r="X26" s="108"/>
      <c r="Y26" s="193" t="s">
        <v>131</v>
      </c>
      <c r="Z26" s="194"/>
      <c r="AA26" s="194"/>
      <c r="AB26" s="194"/>
      <c r="AC26" s="194"/>
      <c r="AD26" s="194"/>
      <c r="AE26" s="108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6"/>
      <c r="AX26" s="62"/>
      <c r="AY26" s="67"/>
    </row>
    <row r="27" spans="1:51" ht="15" customHeight="1">
      <c r="A27" s="52"/>
      <c r="B27" s="64"/>
      <c r="C27" s="232" t="s">
        <v>200</v>
      </c>
      <c r="D27" s="233"/>
      <c r="E27" s="233"/>
      <c r="F27" s="233"/>
      <c r="G27" s="233"/>
      <c r="H27" s="233"/>
      <c r="I27" s="233"/>
      <c r="J27" s="234"/>
      <c r="K27" s="456"/>
      <c r="L27" s="457"/>
      <c r="M27" s="457"/>
      <c r="N27" s="457"/>
      <c r="O27" s="457"/>
      <c r="P27" s="458"/>
      <c r="Q27" s="193" t="s">
        <v>126</v>
      </c>
      <c r="R27" s="194"/>
      <c r="S27" s="194"/>
      <c r="T27" s="194"/>
      <c r="U27" s="194"/>
      <c r="V27" s="194"/>
      <c r="W27" s="194"/>
      <c r="X27" s="108"/>
      <c r="Y27" s="193" t="s">
        <v>132</v>
      </c>
      <c r="Z27" s="194"/>
      <c r="AA27" s="194"/>
      <c r="AB27" s="194"/>
      <c r="AC27" s="194"/>
      <c r="AD27" s="194"/>
      <c r="AE27" s="108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6"/>
      <c r="AX27" s="62"/>
      <c r="AY27" s="67"/>
    </row>
    <row r="28" spans="1:51" ht="15" customHeight="1">
      <c r="A28" s="52"/>
      <c r="B28" s="64"/>
      <c r="C28" s="232" t="s">
        <v>201</v>
      </c>
      <c r="D28" s="233"/>
      <c r="E28" s="233"/>
      <c r="F28" s="233"/>
      <c r="G28" s="233"/>
      <c r="H28" s="233"/>
      <c r="I28" s="233"/>
      <c r="J28" s="234"/>
      <c r="K28" s="456"/>
      <c r="L28" s="457"/>
      <c r="M28" s="457"/>
      <c r="N28" s="457"/>
      <c r="O28" s="457"/>
      <c r="P28" s="458"/>
      <c r="Q28" s="193" t="s">
        <v>127</v>
      </c>
      <c r="R28" s="194"/>
      <c r="S28" s="194"/>
      <c r="T28" s="194"/>
      <c r="U28" s="194"/>
      <c r="V28" s="194"/>
      <c r="W28" s="194"/>
      <c r="X28" s="108"/>
      <c r="Y28" s="193" t="s">
        <v>133</v>
      </c>
      <c r="Z28" s="194"/>
      <c r="AA28" s="194"/>
      <c r="AB28" s="194"/>
      <c r="AC28" s="194"/>
      <c r="AD28" s="194"/>
      <c r="AE28" s="108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6"/>
      <c r="AX28" s="62"/>
      <c r="AY28" s="67"/>
    </row>
    <row r="29" spans="1:51" ht="15" customHeight="1">
      <c r="A29" s="52"/>
      <c r="B29" s="64"/>
      <c r="C29" s="232" t="s">
        <v>202</v>
      </c>
      <c r="D29" s="233"/>
      <c r="E29" s="233"/>
      <c r="F29" s="233"/>
      <c r="G29" s="233"/>
      <c r="H29" s="233"/>
      <c r="I29" s="233"/>
      <c r="J29" s="234"/>
      <c r="K29" s="456"/>
      <c r="L29" s="457"/>
      <c r="M29" s="457"/>
      <c r="N29" s="457"/>
      <c r="O29" s="457"/>
      <c r="P29" s="458"/>
      <c r="Q29" s="193" t="s">
        <v>127</v>
      </c>
      <c r="R29" s="194"/>
      <c r="S29" s="194"/>
      <c r="T29" s="194"/>
      <c r="U29" s="194"/>
      <c r="V29" s="194"/>
      <c r="W29" s="194"/>
      <c r="X29" s="108"/>
      <c r="Y29" s="193" t="s">
        <v>134</v>
      </c>
      <c r="Z29" s="194"/>
      <c r="AA29" s="194"/>
      <c r="AB29" s="194"/>
      <c r="AC29" s="194"/>
      <c r="AD29" s="194"/>
      <c r="AE29" s="108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6"/>
      <c r="AX29" s="62"/>
      <c r="AY29" s="67"/>
    </row>
    <row r="30" spans="1:51" ht="15" customHeight="1">
      <c r="A30" s="52"/>
      <c r="B30" s="202"/>
      <c r="C30" s="235" t="s">
        <v>203</v>
      </c>
      <c r="D30" s="236"/>
      <c r="E30" s="236"/>
      <c r="F30" s="236"/>
      <c r="G30" s="236"/>
      <c r="H30" s="236"/>
      <c r="I30" s="236"/>
      <c r="J30" s="237"/>
      <c r="K30" s="459"/>
      <c r="L30" s="460"/>
      <c r="M30" s="460"/>
      <c r="N30" s="460"/>
      <c r="O30" s="460"/>
      <c r="P30" s="461"/>
      <c r="Q30" s="203" t="s">
        <v>128</v>
      </c>
      <c r="R30" s="204"/>
      <c r="S30" s="204"/>
      <c r="T30" s="204"/>
      <c r="U30" s="204"/>
      <c r="V30" s="204"/>
      <c r="W30" s="204"/>
      <c r="X30" s="209"/>
      <c r="Y30" s="203" t="s">
        <v>135</v>
      </c>
      <c r="Z30" s="204"/>
      <c r="AA30" s="204"/>
      <c r="AB30" s="204"/>
      <c r="AC30" s="204"/>
      <c r="AD30" s="204"/>
      <c r="AE30" s="209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8"/>
      <c r="AX30" s="62"/>
      <c r="AY30" s="67"/>
    </row>
    <row r="31" spans="1:51" ht="15" customHeight="1">
      <c r="A31" s="52"/>
      <c r="B31" s="189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81"/>
      <c r="AX31" s="65"/>
      <c r="AY31" s="67"/>
    </row>
    <row r="32" spans="1:51" ht="15" customHeight="1">
      <c r="A32" s="52"/>
      <c r="AX32" s="17"/>
      <c r="AY32" s="67"/>
    </row>
    <row r="33" spans="1:54" ht="15" customHeight="1">
      <c r="A33" s="52"/>
      <c r="B33" s="10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100"/>
      <c r="AA33" s="35"/>
      <c r="AB33" s="35"/>
      <c r="AC33" s="35"/>
      <c r="AD33" s="35"/>
      <c r="AE33" s="102"/>
      <c r="AF33" s="102"/>
      <c r="AG33" s="102"/>
      <c r="AH33" s="102"/>
      <c r="AI33" s="102"/>
      <c r="AJ33" s="102"/>
      <c r="AK33" s="102"/>
      <c r="AL33" s="154"/>
      <c r="AM33" s="154"/>
      <c r="AN33" s="154"/>
      <c r="AO33" s="91"/>
      <c r="AP33" s="154"/>
      <c r="AQ33" s="154"/>
      <c r="AR33" s="154"/>
      <c r="AS33" s="92"/>
      <c r="AT33" s="102"/>
      <c r="AU33" s="102"/>
      <c r="AV33" s="102"/>
      <c r="AW33" s="27"/>
      <c r="AX33" s="27"/>
      <c r="AY33" s="67"/>
    </row>
    <row r="34" spans="1:54" ht="15" customHeight="1" thickBot="1">
      <c r="A34" s="137"/>
      <c r="B34" s="1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9"/>
      <c r="AB34" s="139"/>
      <c r="AC34" s="139"/>
      <c r="AD34" s="139"/>
      <c r="AE34" s="141"/>
      <c r="AF34" s="141"/>
      <c r="AG34" s="141"/>
      <c r="AH34" s="141"/>
      <c r="AI34" s="141"/>
      <c r="AJ34" s="141"/>
      <c r="AK34" s="141"/>
      <c r="AL34" s="30"/>
      <c r="AM34" s="30"/>
      <c r="AN34" s="30"/>
      <c r="AO34" s="142"/>
      <c r="AP34" s="30"/>
      <c r="AQ34" s="30"/>
      <c r="AR34" s="30"/>
      <c r="AS34" s="143"/>
      <c r="AT34" s="141"/>
      <c r="AU34" s="141"/>
      <c r="AV34" s="141"/>
      <c r="AW34" s="30"/>
      <c r="AX34" s="30"/>
      <c r="AY34" s="33"/>
    </row>
    <row r="35" spans="1:54" ht="15" customHeight="1">
      <c r="A35" s="52"/>
      <c r="B35" s="10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00"/>
      <c r="AA35" s="35"/>
      <c r="AB35" s="35"/>
      <c r="AC35" s="35"/>
      <c r="AD35" s="35"/>
      <c r="AE35" s="102"/>
      <c r="AF35" s="102"/>
      <c r="AG35" s="102"/>
      <c r="AH35" s="102"/>
      <c r="AI35" s="102"/>
      <c r="AJ35" s="102"/>
      <c r="AK35" s="102"/>
      <c r="AL35" s="27"/>
      <c r="AM35" s="27"/>
      <c r="AN35" s="27"/>
      <c r="AO35" s="93"/>
      <c r="AP35" s="27"/>
      <c r="AQ35" s="27"/>
      <c r="AR35" s="27"/>
      <c r="AS35" s="94"/>
      <c r="AT35" s="102"/>
      <c r="AU35" s="102"/>
      <c r="AV35" s="102"/>
      <c r="AW35" s="27"/>
      <c r="AX35" s="27"/>
      <c r="BB35" s="31"/>
    </row>
    <row r="36" spans="1:54" s="21" customFormat="1" ht="15" customHeight="1">
      <c r="A36" s="26"/>
      <c r="B36" s="48" t="s">
        <v>32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53"/>
      <c r="BB36" s="17"/>
    </row>
    <row r="37" spans="1:54" s="21" customFormat="1" ht="1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31"/>
      <c r="BB37" s="17"/>
    </row>
    <row r="38" spans="1:54" ht="1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54" ht="15" customHeight="1">
      <c r="A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0"/>
    </row>
    <row r="40" spans="1:54" ht="15" customHeight="1">
      <c r="A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0"/>
    </row>
    <row r="41" spans="1:54" ht="15" customHeight="1">
      <c r="A41" s="26"/>
      <c r="C41" s="27"/>
      <c r="D41" s="27"/>
      <c r="E41" s="4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0"/>
      <c r="BB41" s="31"/>
    </row>
    <row r="42" spans="1:54" ht="15" customHeight="1">
      <c r="A42" s="26"/>
      <c r="C42" s="27"/>
      <c r="D42" s="27"/>
      <c r="E42" s="4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0"/>
    </row>
    <row r="43" spans="1:54" ht="15" customHeight="1">
      <c r="A43" s="26"/>
      <c r="C43" s="27"/>
      <c r="D43" s="27"/>
      <c r="E43" s="4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0"/>
    </row>
    <row r="44" spans="1:54" ht="15" customHeight="1">
      <c r="A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0"/>
    </row>
    <row r="45" spans="1:54" ht="15" customHeight="1">
      <c r="A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0"/>
    </row>
    <row r="46" spans="1:54" ht="15" customHeight="1">
      <c r="A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0"/>
    </row>
    <row r="47" spans="1:54" ht="15" customHeight="1">
      <c r="A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0"/>
    </row>
    <row r="48" spans="1:54" ht="15" customHeight="1">
      <c r="A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0"/>
    </row>
    <row r="49" spans="1:54" ht="15" customHeight="1">
      <c r="A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BB49" s="31"/>
    </row>
    <row r="50" spans="1:54" ht="15" customHeight="1">
      <c r="A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54" ht="15" customHeight="1">
      <c r="A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54" ht="15" customHeight="1">
      <c r="A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BB52" s="31"/>
    </row>
    <row r="53" spans="1:54" ht="15" customHeight="1">
      <c r="A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54" ht="15" customHeight="1">
      <c r="A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BB54" s="31"/>
    </row>
    <row r="55" spans="1:54" ht="15" customHeight="1">
      <c r="A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BB55" s="31"/>
    </row>
    <row r="56" spans="1:54" ht="15" customHeight="1">
      <c r="A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BB56" s="31"/>
    </row>
    <row r="57" spans="1:54" ht="15" customHeight="1">
      <c r="A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BB57" s="31"/>
    </row>
    <row r="58" spans="1:54" ht="15" customHeight="1">
      <c r="A58" s="26"/>
      <c r="C58" s="27"/>
      <c r="D58" s="27"/>
      <c r="E58" s="27"/>
      <c r="F58" s="27"/>
      <c r="G58" s="27"/>
      <c r="H58" s="27"/>
      <c r="I58" s="27"/>
      <c r="J58" s="20"/>
      <c r="K58" s="20"/>
      <c r="L58" s="20"/>
      <c r="M58" s="20"/>
      <c r="N58" s="20"/>
      <c r="O58" s="20"/>
      <c r="P58" s="20"/>
      <c r="Q58" s="20"/>
      <c r="R58" s="20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54" ht="15" customHeight="1">
      <c r="A59" s="26"/>
      <c r="C59" s="27"/>
      <c r="D59" s="27"/>
      <c r="E59" s="27"/>
      <c r="F59" s="27"/>
      <c r="G59" s="27"/>
      <c r="H59" s="27"/>
      <c r="I59" s="27"/>
      <c r="J59" s="20"/>
      <c r="K59" s="20"/>
      <c r="L59" s="20"/>
      <c r="M59" s="20"/>
      <c r="N59" s="20"/>
      <c r="O59" s="20"/>
      <c r="P59" s="20"/>
      <c r="Q59" s="20"/>
      <c r="R59" s="20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54" ht="15" customHeight="1">
      <c r="A60" s="26"/>
      <c r="C60" s="27"/>
      <c r="D60" s="27"/>
      <c r="E60" s="27"/>
      <c r="F60" s="27"/>
      <c r="G60" s="27"/>
      <c r="H60" s="27"/>
      <c r="I60" s="27"/>
      <c r="J60" s="20"/>
      <c r="K60" s="20"/>
      <c r="L60" s="20"/>
      <c r="M60" s="20"/>
      <c r="N60" s="20"/>
      <c r="O60" s="20"/>
      <c r="P60" s="20"/>
      <c r="Q60" s="20"/>
      <c r="R60" s="20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54" ht="15" customHeight="1">
      <c r="A61" s="31"/>
      <c r="C61" s="31"/>
      <c r="D61" s="31"/>
      <c r="E61" s="31"/>
      <c r="F61" s="31"/>
      <c r="G61" s="31"/>
      <c r="H61" s="31"/>
      <c r="I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54" ht="15" customHeight="1">
      <c r="A62" s="31"/>
      <c r="C62" s="31"/>
      <c r="D62" s="31"/>
      <c r="E62" s="31"/>
      <c r="F62" s="31"/>
      <c r="G62" s="31"/>
      <c r="H62" s="31"/>
      <c r="I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54" ht="15" customHeight="1">
      <c r="A63" s="31"/>
      <c r="C63" s="31"/>
      <c r="D63" s="31"/>
      <c r="E63" s="31"/>
      <c r="F63" s="31"/>
      <c r="G63" s="31"/>
      <c r="H63" s="31"/>
      <c r="I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54" ht="15" customHeight="1">
      <c r="A64" s="31"/>
      <c r="C64" s="31"/>
      <c r="D64" s="31"/>
      <c r="E64" s="31"/>
      <c r="F64" s="31"/>
      <c r="G64" s="31"/>
      <c r="H64" s="31"/>
      <c r="I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BB64" s="31"/>
    </row>
    <row r="65" spans="1:54" ht="15" customHeight="1">
      <c r="A65" s="31"/>
      <c r="C65" s="31"/>
      <c r="D65" s="31"/>
      <c r="E65" s="31"/>
      <c r="F65" s="31"/>
      <c r="G65" s="31"/>
      <c r="H65" s="31"/>
      <c r="I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BB65" s="31"/>
    </row>
    <row r="66" spans="1:54" ht="15" customHeight="1">
      <c r="A66" s="31"/>
      <c r="C66" s="31"/>
      <c r="D66" s="31"/>
      <c r="E66" s="31"/>
      <c r="F66" s="31"/>
      <c r="G66" s="31"/>
      <c r="H66" s="31"/>
      <c r="I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BB66" s="31"/>
    </row>
    <row r="67" spans="1:54" ht="15" customHeight="1">
      <c r="A67" s="31"/>
      <c r="C67" s="31"/>
      <c r="D67" s="31"/>
      <c r="E67" s="31"/>
      <c r="F67" s="31"/>
      <c r="G67" s="31"/>
      <c r="H67" s="31"/>
      <c r="I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BB67" s="31"/>
    </row>
    <row r="68" spans="1:54" ht="15" customHeight="1">
      <c r="A68" s="31"/>
      <c r="C68" s="31"/>
      <c r="D68" s="31"/>
      <c r="E68" s="31"/>
      <c r="F68" s="31"/>
      <c r="G68" s="31"/>
      <c r="H68" s="31"/>
      <c r="I68" s="31"/>
      <c r="J68" s="31"/>
      <c r="K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54" ht="15" customHeight="1">
      <c r="A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54" ht="15" customHeight="1">
      <c r="A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54" ht="15" customHeight="1">
      <c r="A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54" ht="15" customHeight="1">
      <c r="A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54" ht="15" customHeight="1">
      <c r="A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BB73" s="31"/>
    </row>
    <row r="74" spans="1:54" ht="15" customHeight="1">
      <c r="A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BB74" s="31"/>
    </row>
    <row r="75" spans="1:54" ht="15" customHeight="1">
      <c r="A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54" ht="15" customHeight="1">
      <c r="A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54" ht="15" customHeight="1">
      <c r="A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54" ht="15" customHeight="1">
      <c r="A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54" ht="15" customHeight="1">
      <c r="A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54" ht="15" customHeight="1">
      <c r="A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54" ht="15" customHeight="1">
      <c r="A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54" ht="15" customHeight="1">
      <c r="A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54" ht="15" customHeight="1">
      <c r="A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54" ht="15" customHeight="1">
      <c r="A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54" ht="15" customHeight="1">
      <c r="A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54" ht="15" customHeight="1">
      <c r="A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BB86" s="31"/>
    </row>
    <row r="87" spans="1:54" ht="15" customHeight="1">
      <c r="A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54" ht="15" customHeight="1">
      <c r="A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54" ht="15" customHeight="1">
      <c r="A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54" ht="15" customHeight="1">
      <c r="A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54" ht="15" customHeight="1">
      <c r="A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54" ht="15" customHeight="1">
      <c r="A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54" ht="15" customHeight="1">
      <c r="A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54" ht="15" customHeight="1">
      <c r="A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54" ht="15" customHeight="1">
      <c r="A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BB95" s="31"/>
    </row>
    <row r="96" spans="1:54" ht="15" customHeight="1">
      <c r="A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BB96" s="27"/>
    </row>
    <row r="97" spans="1:54" ht="15" customHeight="1">
      <c r="A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54" ht="15" customHeight="1">
      <c r="A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54" ht="15" customHeight="1">
      <c r="A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BB99" s="27"/>
    </row>
    <row r="100" spans="1:54" ht="15" customHeight="1">
      <c r="A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BB100" s="27"/>
    </row>
    <row r="101" spans="1:54" ht="15" customHeight="1">
      <c r="A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BB101" s="31"/>
    </row>
    <row r="102" spans="1:54" ht="15" customHeight="1">
      <c r="A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BB102" s="31"/>
    </row>
    <row r="103" spans="1:54" ht="15" customHeight="1">
      <c r="A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BB103" s="31"/>
    </row>
    <row r="104" spans="1:54" ht="15" customHeight="1">
      <c r="A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BB104" s="31"/>
    </row>
    <row r="105" spans="1:54" ht="15" customHeight="1">
      <c r="A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BB105" s="31"/>
    </row>
    <row r="106" spans="1:54" ht="15" customHeight="1">
      <c r="A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54" ht="15" customHeight="1">
      <c r="A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54" ht="15" customHeight="1">
      <c r="A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54" ht="15" customHeight="1">
      <c r="A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54" ht="15" customHeight="1">
      <c r="A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54" ht="15" customHeight="1">
      <c r="A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54" ht="15" customHeight="1">
      <c r="A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54" ht="15" customHeight="1">
      <c r="A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54" ht="15" customHeight="1">
      <c r="A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54" ht="15" customHeight="1">
      <c r="A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54" ht="15" customHeight="1">
      <c r="A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BB116" s="31"/>
    </row>
    <row r="117" spans="1:54" ht="15" customHeight="1">
      <c r="A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54" ht="15" customHeight="1">
      <c r="A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54" ht="15" customHeight="1">
      <c r="A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54" ht="15" customHeight="1">
      <c r="A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54" ht="15" customHeight="1">
      <c r="A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54" ht="15" customHeight="1">
      <c r="A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54" ht="15" customHeight="1">
      <c r="A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54" ht="15" customHeight="1">
      <c r="A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54" ht="15" customHeight="1">
      <c r="A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54" ht="15" customHeight="1">
      <c r="A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54" ht="15" customHeight="1">
      <c r="A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54" ht="15" customHeight="1">
      <c r="A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54" ht="15" customHeight="1">
      <c r="A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54" ht="15" customHeight="1">
      <c r="A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54" ht="15" customHeight="1">
      <c r="A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BB131" s="31"/>
    </row>
    <row r="132" spans="1:54" ht="15" customHeight="1">
      <c r="A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BB132" s="31"/>
    </row>
    <row r="133" spans="1:54" ht="15" customHeight="1">
      <c r="A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BB133" s="31"/>
    </row>
    <row r="134" spans="1:54" ht="15" customHeight="1">
      <c r="A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BB134" s="31"/>
    </row>
    <row r="135" spans="1:54" ht="15" customHeight="1">
      <c r="A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54" ht="15" customHeight="1">
      <c r="A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54" ht="15" customHeight="1">
      <c r="A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54" ht="15" customHeight="1">
      <c r="A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54" ht="15" customHeight="1">
      <c r="A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54" ht="15" customHeight="1">
      <c r="A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54" ht="15" customHeight="1">
      <c r="A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54" ht="15" customHeight="1">
      <c r="A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54" ht="15" customHeight="1">
      <c r="A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54" ht="15" customHeight="1">
      <c r="A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54" ht="15" customHeight="1">
      <c r="A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54" ht="15" customHeight="1">
      <c r="A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54" ht="15" customHeight="1">
      <c r="A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54" ht="15" customHeight="1">
      <c r="A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54" ht="15" customHeight="1">
      <c r="A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54" ht="15" customHeight="1">
      <c r="A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54" ht="15" customHeight="1">
      <c r="A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54" ht="15" customHeight="1">
      <c r="A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54" ht="15" customHeight="1">
      <c r="A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54" ht="15" customHeight="1">
      <c r="A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54" ht="15" customHeight="1">
      <c r="A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54" ht="15" customHeight="1">
      <c r="A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54" ht="15" customHeight="1">
      <c r="A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BB157" s="31"/>
    </row>
    <row r="158" spans="1:54" ht="15" customHeight="1">
      <c r="A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54" ht="15" customHeight="1">
      <c r="A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54" ht="15" customHeight="1">
      <c r="A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54" ht="15" customHeight="1">
      <c r="A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54" ht="15" customHeight="1">
      <c r="A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54" ht="15" customHeight="1">
      <c r="A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54" ht="15" customHeight="1">
      <c r="A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BB164" s="31"/>
    </row>
    <row r="165" spans="1:54" ht="15" customHeight="1">
      <c r="A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BB165" s="31"/>
    </row>
    <row r="166" spans="1:54" ht="15" customHeight="1">
      <c r="A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54" ht="15" customHeight="1">
      <c r="A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54" ht="15" customHeight="1">
      <c r="A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54" ht="15" customHeight="1">
      <c r="A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54" ht="15" customHeight="1">
      <c r="A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54" ht="15" customHeight="1">
      <c r="A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54" ht="15" customHeight="1">
      <c r="A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54" ht="15" customHeight="1">
      <c r="A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54" ht="15" customHeight="1">
      <c r="A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54" ht="15" customHeight="1">
      <c r="A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54" ht="15" customHeight="1">
      <c r="A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54" ht="15" customHeight="1">
      <c r="A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54" ht="15" customHeight="1">
      <c r="A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54" ht="15" customHeight="1">
      <c r="A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54" ht="15" customHeight="1">
      <c r="A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54" ht="15" customHeight="1">
      <c r="A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54" ht="15" customHeight="1">
      <c r="A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54" ht="15" customHeight="1">
      <c r="A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54" ht="15" customHeight="1">
      <c r="A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54" ht="15" customHeight="1">
      <c r="A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54" ht="15" customHeight="1">
      <c r="A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54" ht="15" customHeight="1">
      <c r="A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BB187" s="31"/>
    </row>
    <row r="188" spans="1:54" ht="15" customHeight="1">
      <c r="A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BB188" s="31"/>
    </row>
    <row r="189" spans="1:54" ht="15" customHeight="1">
      <c r="A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54" ht="15" customHeight="1">
      <c r="A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54" ht="15" customHeight="1">
      <c r="A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54" ht="15" customHeight="1">
      <c r="A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 ht="15" customHeight="1">
      <c r="A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 ht="15" customHeight="1">
      <c r="A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 ht="15" customHeight="1">
      <c r="A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 ht="15" customHeight="1">
      <c r="A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 ht="15" customHeight="1">
      <c r="A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 ht="15" customHeight="1">
      <c r="A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 ht="15" customHeight="1">
      <c r="A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 ht="15" customHeight="1">
      <c r="A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 ht="15" customHeight="1">
      <c r="A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 ht="15" customHeight="1">
      <c r="A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 ht="15" customHeight="1">
      <c r="A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 ht="15" customHeight="1">
      <c r="A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 ht="15" customHeight="1">
      <c r="A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 ht="15" customHeight="1">
      <c r="A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 ht="15" customHeight="1">
      <c r="A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 ht="15" customHeight="1">
      <c r="A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54" ht="15" customHeight="1">
      <c r="A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54" ht="15" customHeight="1">
      <c r="A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54" ht="15" customHeight="1">
      <c r="A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54" ht="15" customHeight="1">
      <c r="A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54" ht="15" customHeight="1">
      <c r="A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54" ht="15" customHeight="1">
      <c r="A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54" ht="15" customHeight="1">
      <c r="A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BB215" s="31"/>
    </row>
    <row r="216" spans="1:54" ht="15" customHeight="1">
      <c r="A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BB216" s="31"/>
    </row>
    <row r="217" spans="1:54" ht="15" customHeight="1">
      <c r="A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BB217" s="31"/>
    </row>
    <row r="218" spans="1:54" ht="15" customHeight="1">
      <c r="A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54" ht="15" customHeight="1">
      <c r="A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54" ht="15" customHeight="1">
      <c r="A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54" ht="15" customHeight="1">
      <c r="A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54" ht="15" customHeight="1">
      <c r="A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54" ht="15" customHeight="1">
      <c r="A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54" ht="15" customHeight="1">
      <c r="A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54" ht="15" customHeight="1">
      <c r="A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54" ht="15" customHeight="1">
      <c r="A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54" ht="15" customHeight="1">
      <c r="A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54" ht="15" customHeight="1">
      <c r="A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54" ht="15" customHeight="1">
      <c r="A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54" ht="15" customHeight="1">
      <c r="A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BB230" s="31"/>
    </row>
    <row r="231" spans="1:54" ht="15" customHeight="1">
      <c r="A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BB231" s="31"/>
    </row>
    <row r="232" spans="1:54" ht="15" customHeight="1">
      <c r="A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54" ht="15" customHeight="1">
      <c r="A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54" ht="15" customHeight="1">
      <c r="A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54" ht="15" customHeight="1">
      <c r="A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54" ht="15" customHeight="1">
      <c r="A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54" ht="15" customHeight="1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54" ht="15" customHeight="1">
      <c r="A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54" ht="15" customHeight="1">
      <c r="A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54" ht="15" customHeight="1">
      <c r="A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54" ht="15" customHeight="1">
      <c r="A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54" ht="15" customHeight="1">
      <c r="A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54" ht="15" customHeight="1">
      <c r="A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54" ht="15" customHeight="1">
      <c r="A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54" ht="15" customHeight="1">
      <c r="A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54" ht="15" customHeight="1">
      <c r="A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54" ht="15" customHeight="1">
      <c r="A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54" ht="15" customHeight="1">
      <c r="A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54" ht="15" customHeight="1">
      <c r="A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BB249" s="31"/>
    </row>
    <row r="250" spans="1:54" ht="15" customHeight="1">
      <c r="A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BB250" s="31"/>
    </row>
    <row r="251" spans="1:54" ht="15" customHeight="1">
      <c r="A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BB251" s="31"/>
    </row>
    <row r="252" spans="1:54" ht="15" customHeight="1">
      <c r="A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54" ht="15" customHeight="1">
      <c r="A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54" ht="15" customHeight="1">
      <c r="A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54" ht="15" customHeight="1">
      <c r="A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54" ht="15" customHeight="1">
      <c r="A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54" ht="15" customHeight="1">
      <c r="A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BB257" s="31"/>
    </row>
    <row r="258" spans="1:54" ht="15" customHeight="1">
      <c r="A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BB258" s="31"/>
    </row>
    <row r="259" spans="1:54" ht="15" customHeight="1">
      <c r="A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BB259" s="31"/>
    </row>
    <row r="260" spans="1:54" ht="15" customHeight="1">
      <c r="A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54" ht="15" customHeight="1">
      <c r="A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54" ht="15" customHeight="1">
      <c r="A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54" ht="15" customHeight="1">
      <c r="A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BB263" s="31"/>
    </row>
    <row r="264" spans="1:54" ht="15" customHeight="1">
      <c r="A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BB264" s="31"/>
    </row>
    <row r="265" spans="1:54" ht="15" customHeight="1">
      <c r="A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54" ht="15" customHeight="1">
      <c r="A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54" ht="15" customHeight="1">
      <c r="A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54" ht="15" customHeight="1">
      <c r="A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54" ht="15" customHeight="1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54" ht="15" customHeight="1">
      <c r="A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54" ht="15" customHeight="1">
      <c r="A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54" ht="15" customHeight="1">
      <c r="A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54" ht="15" customHeight="1">
      <c r="A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54" ht="15" customHeight="1">
      <c r="A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BB274" s="31"/>
    </row>
    <row r="275" spans="1:54" ht="15" customHeight="1">
      <c r="A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54" ht="15" customHeight="1">
      <c r="A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54" ht="15" customHeight="1">
      <c r="A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54" ht="15" customHeight="1">
      <c r="A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BB278" s="31"/>
    </row>
    <row r="279" spans="1:54" ht="15" customHeight="1">
      <c r="A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54" ht="15" customHeight="1">
      <c r="A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54" ht="15" customHeight="1">
      <c r="A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54" ht="15" customHeight="1">
      <c r="A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54" ht="15" customHeight="1">
      <c r="A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54" ht="15" customHeight="1">
      <c r="A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54" ht="15" customHeight="1">
      <c r="A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54" ht="15" customHeight="1">
      <c r="A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54" ht="15" customHeight="1">
      <c r="A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54" ht="15" customHeight="1">
      <c r="A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54" ht="15" customHeight="1">
      <c r="A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BB289" s="31"/>
    </row>
    <row r="290" spans="1:54" ht="15" customHeight="1">
      <c r="A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54" ht="15" customHeight="1">
      <c r="A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BB291" s="31"/>
    </row>
    <row r="292" spans="1:54" ht="15" customHeight="1">
      <c r="A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54" ht="15" customHeight="1">
      <c r="A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54" ht="15" customHeight="1">
      <c r="A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BB294" s="31"/>
    </row>
    <row r="295" spans="1:54" ht="15" customHeight="1">
      <c r="A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54" ht="15" customHeight="1">
      <c r="A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54" ht="15" customHeight="1">
      <c r="A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54" ht="15" customHeight="1">
      <c r="A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54" ht="15" customHeight="1">
      <c r="A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54" ht="15" customHeight="1">
      <c r="A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BB300" s="31"/>
    </row>
    <row r="301" spans="1:54" ht="15" customHeight="1">
      <c r="A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54" ht="15" customHeight="1">
      <c r="A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54" ht="15" customHeight="1">
      <c r="A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BB303" s="31"/>
    </row>
    <row r="304" spans="1:54" ht="15" customHeight="1">
      <c r="A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BB304" s="31"/>
    </row>
    <row r="305" spans="1:49" ht="15" customHeight="1">
      <c r="A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 ht="15" customHeight="1">
      <c r="A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 ht="15" customHeight="1">
      <c r="A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 ht="15" customHeight="1">
      <c r="A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 ht="15" customHeight="1">
      <c r="A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 ht="15" customHeight="1">
      <c r="A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 ht="15" customHeight="1">
      <c r="A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 ht="15" customHeight="1">
      <c r="A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 ht="15" customHeight="1">
      <c r="A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 ht="15" customHeight="1">
      <c r="A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 ht="15" customHeight="1">
      <c r="A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 ht="15" customHeight="1">
      <c r="A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 ht="15" customHeight="1">
      <c r="A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 ht="15" customHeight="1">
      <c r="A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 ht="15" customHeight="1">
      <c r="A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 ht="15" customHeight="1">
      <c r="A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54" ht="15" customHeight="1">
      <c r="A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BB321" s="31"/>
    </row>
    <row r="322" spans="1:54" ht="15" customHeight="1">
      <c r="A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BB322" s="27"/>
    </row>
    <row r="323" spans="1:54" ht="15" customHeight="1">
      <c r="A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BB323" s="31"/>
    </row>
    <row r="324" spans="1:54" ht="15" customHeight="1">
      <c r="A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BB324" s="31"/>
    </row>
    <row r="325" spans="1:54" ht="15" customHeight="1">
      <c r="A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BB325" s="31"/>
    </row>
    <row r="326" spans="1:54" ht="15" customHeight="1">
      <c r="A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54" ht="15" customHeight="1">
      <c r="A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54" ht="15" customHeight="1">
      <c r="A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54" ht="15" customHeight="1">
      <c r="A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54" ht="15" customHeight="1">
      <c r="A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54" ht="15" customHeight="1">
      <c r="A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54" ht="15" customHeight="1">
      <c r="A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54" ht="15" customHeight="1">
      <c r="A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54" ht="15" customHeight="1">
      <c r="A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54" ht="15" customHeight="1">
      <c r="A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54" ht="15" customHeight="1">
      <c r="A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54" ht="15" customHeight="1">
      <c r="A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54" ht="15" customHeight="1">
      <c r="A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54" ht="15" customHeight="1">
      <c r="A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54" ht="15" customHeight="1">
      <c r="A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BB340" s="31"/>
    </row>
    <row r="341" spans="1:54" ht="15" customHeight="1">
      <c r="A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BB341" s="31"/>
    </row>
    <row r="342" spans="1:54" ht="15" customHeight="1">
      <c r="A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54" ht="15" customHeight="1">
      <c r="A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54" ht="15" customHeight="1">
      <c r="A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54" ht="15" customHeight="1">
      <c r="A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54" ht="15" customHeight="1">
      <c r="A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54" ht="15" customHeight="1">
      <c r="A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BB347" s="31"/>
    </row>
    <row r="348" spans="1:54" ht="15" customHeight="1">
      <c r="A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BB348" s="31"/>
    </row>
    <row r="349" spans="1:54" ht="15" customHeight="1">
      <c r="A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BB349" s="31"/>
    </row>
    <row r="350" spans="1:54" ht="15" customHeight="1">
      <c r="A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54" ht="15" customHeight="1">
      <c r="A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54" ht="15" customHeight="1">
      <c r="A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BB352" s="31"/>
    </row>
    <row r="353" spans="1:54" ht="15" customHeight="1">
      <c r="A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54" ht="15" customHeight="1">
      <c r="A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54" ht="15" customHeight="1">
      <c r="A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54" ht="15" customHeight="1">
      <c r="A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54" ht="15" customHeight="1">
      <c r="A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54" ht="15" customHeight="1">
      <c r="A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54" ht="15" customHeight="1">
      <c r="A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54" ht="15" customHeight="1">
      <c r="A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54" ht="15" customHeight="1">
      <c r="A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BB361" s="31"/>
    </row>
    <row r="362" spans="1:54" ht="15" customHeight="1">
      <c r="A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54" ht="15" customHeight="1">
      <c r="A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54" ht="15" customHeight="1">
      <c r="A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54" ht="15" customHeight="1">
      <c r="A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BB365" s="31"/>
    </row>
    <row r="366" spans="1:54" ht="15" customHeight="1">
      <c r="A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54" ht="15" customHeight="1">
      <c r="A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99" spans="54:54" ht="15" customHeight="1">
      <c r="BB399" s="31"/>
    </row>
    <row r="400" spans="54:54" ht="15" customHeight="1">
      <c r="BB400" s="31"/>
    </row>
    <row r="401" spans="54:54" ht="15" customHeight="1">
      <c r="BB401" s="31"/>
    </row>
    <row r="402" spans="54:54" ht="15" customHeight="1">
      <c r="BB402" s="31"/>
    </row>
    <row r="405" spans="54:54" ht="15" customHeight="1">
      <c r="BB405" s="31"/>
    </row>
    <row r="410" spans="54:54" ht="15" customHeight="1">
      <c r="BB410" s="31"/>
    </row>
    <row r="411" spans="54:54" ht="15" customHeight="1">
      <c r="BB411" s="31"/>
    </row>
    <row r="412" spans="54:54" ht="15" customHeight="1">
      <c r="BB412" s="31"/>
    </row>
    <row r="413" spans="54:54" ht="15" customHeight="1">
      <c r="BB413" s="31"/>
    </row>
    <row r="414" spans="54:54" ht="15" customHeight="1">
      <c r="BB414" s="31"/>
    </row>
    <row r="422" spans="54:54" ht="15" customHeight="1">
      <c r="BB422" s="31"/>
    </row>
    <row r="433" spans="54:54" ht="15" customHeight="1">
      <c r="BB433" s="31"/>
    </row>
    <row r="434" spans="54:54" ht="15" customHeight="1">
      <c r="BB434" s="31"/>
    </row>
    <row r="437" spans="54:54" ht="15" customHeight="1">
      <c r="BB437" s="31"/>
    </row>
    <row r="438" spans="54:54" ht="15" customHeight="1">
      <c r="BB438" s="31"/>
    </row>
    <row r="441" spans="54:54" ht="15" customHeight="1">
      <c r="BB441" s="31"/>
    </row>
    <row r="442" spans="54:54" ht="15" customHeight="1">
      <c r="BB442" s="31"/>
    </row>
    <row r="443" spans="54:54" ht="15" customHeight="1">
      <c r="BB443" s="31"/>
    </row>
    <row r="451" spans="54:54" ht="15" customHeight="1">
      <c r="BB451" s="31"/>
    </row>
    <row r="454" spans="54:54" ht="15" customHeight="1">
      <c r="BB454" s="31"/>
    </row>
    <row r="460" spans="54:54" ht="15" customHeight="1">
      <c r="BB460" s="31"/>
    </row>
    <row r="465" spans="54:54" ht="15" customHeight="1">
      <c r="BB465" s="31"/>
    </row>
    <row r="466" spans="54:54" ht="15" customHeight="1">
      <c r="BB466" s="31"/>
    </row>
    <row r="467" spans="54:54" ht="15" customHeight="1">
      <c r="BB467" s="31"/>
    </row>
    <row r="478" spans="54:54" ht="15" customHeight="1">
      <c r="BB478" s="31"/>
    </row>
    <row r="479" spans="54:54" ht="15" customHeight="1">
      <c r="BB479" s="31"/>
    </row>
    <row r="480" spans="54:54" ht="15" customHeight="1">
      <c r="BB480" s="31"/>
    </row>
    <row r="489" spans="54:54" ht="15" customHeight="1">
      <c r="BB489" s="31"/>
    </row>
    <row r="494" spans="54:54" ht="15" customHeight="1">
      <c r="BB494" s="31"/>
    </row>
    <row r="497" spans="54:54" ht="15" customHeight="1">
      <c r="BB497" s="31"/>
    </row>
    <row r="498" spans="54:54" ht="15" customHeight="1">
      <c r="BB498" s="31"/>
    </row>
    <row r="502" spans="54:54" ht="15" customHeight="1">
      <c r="BB502" s="31"/>
    </row>
    <row r="503" spans="54:54" ht="15" customHeight="1">
      <c r="BB503" s="31"/>
    </row>
    <row r="505" spans="54:54" ht="15" customHeight="1">
      <c r="BB505" s="31"/>
    </row>
    <row r="506" spans="54:54" ht="15" customHeight="1">
      <c r="BB506" s="31"/>
    </row>
    <row r="507" spans="54:54" ht="15" customHeight="1">
      <c r="BB507" s="31"/>
    </row>
    <row r="511" spans="54:54" ht="15" customHeight="1">
      <c r="BB511" s="31"/>
    </row>
    <row r="512" spans="54:54" ht="15" customHeight="1">
      <c r="BB512" s="31"/>
    </row>
    <row r="514" spans="54:54" ht="15" customHeight="1">
      <c r="BB514" s="31"/>
    </row>
    <row r="515" spans="54:54" ht="15" customHeight="1">
      <c r="BB515" s="31"/>
    </row>
    <row r="518" spans="54:54" ht="15" customHeight="1">
      <c r="BB518" s="31"/>
    </row>
    <row r="520" spans="54:54" ht="15" customHeight="1">
      <c r="BB520" s="31"/>
    </row>
    <row r="521" spans="54:54" ht="15" customHeight="1">
      <c r="BB521" s="31"/>
    </row>
    <row r="522" spans="54:54" ht="15" customHeight="1">
      <c r="BB522" s="31"/>
    </row>
    <row r="524" spans="54:54" ht="15" customHeight="1">
      <c r="BB524" s="31"/>
    </row>
    <row r="525" spans="54:54" ht="15" customHeight="1">
      <c r="BB525" s="31"/>
    </row>
    <row r="526" spans="54:54" ht="15" customHeight="1">
      <c r="BB526" s="31"/>
    </row>
    <row r="528" spans="54:54" ht="15" customHeight="1">
      <c r="BB528" s="31"/>
    </row>
    <row r="530" spans="54:54" ht="15" customHeight="1">
      <c r="BB530" s="31"/>
    </row>
    <row r="531" spans="54:54" ht="15" customHeight="1">
      <c r="BB531" s="31"/>
    </row>
    <row r="532" spans="54:54" ht="15" customHeight="1">
      <c r="BB532" s="31"/>
    </row>
    <row r="534" spans="54:54" ht="15" customHeight="1">
      <c r="BB534" s="31"/>
    </row>
    <row r="538" spans="54:54" ht="15" customHeight="1">
      <c r="BB538" s="31"/>
    </row>
    <row r="539" spans="54:54" ht="15" customHeight="1">
      <c r="BB539" s="31"/>
    </row>
    <row r="540" spans="54:54" ht="15" customHeight="1">
      <c r="BB540" s="31"/>
    </row>
    <row r="541" spans="54:54" ht="15" customHeight="1">
      <c r="BB541" s="31"/>
    </row>
    <row r="542" spans="54:54" ht="15" customHeight="1">
      <c r="BB542" s="31"/>
    </row>
    <row r="543" spans="54:54" ht="15" customHeight="1">
      <c r="BB543" s="31"/>
    </row>
    <row r="544" spans="54:54" ht="15" customHeight="1">
      <c r="BB544" s="31"/>
    </row>
    <row r="545" spans="54:54" ht="15" customHeight="1">
      <c r="BB545" s="31"/>
    </row>
    <row r="546" spans="54:54" ht="15" customHeight="1">
      <c r="BB546" s="31"/>
    </row>
    <row r="547" spans="54:54" ht="15" customHeight="1">
      <c r="BB547" s="31"/>
    </row>
    <row r="548" spans="54:54" ht="15" customHeight="1">
      <c r="BB548" s="31"/>
    </row>
    <row r="549" spans="54:54" ht="15" customHeight="1">
      <c r="BB549" s="31"/>
    </row>
    <row r="550" spans="54:54" ht="15" customHeight="1">
      <c r="BB550" s="31"/>
    </row>
    <row r="551" spans="54:54" ht="15" customHeight="1">
      <c r="BB551" s="31"/>
    </row>
    <row r="552" spans="54:54" ht="15" customHeight="1">
      <c r="BB552" s="31"/>
    </row>
    <row r="553" spans="54:54" ht="15" customHeight="1">
      <c r="BB553" s="31"/>
    </row>
    <row r="554" spans="54:54" ht="15" customHeight="1">
      <c r="BB554" s="31"/>
    </row>
    <row r="555" spans="54:54" ht="15" customHeight="1">
      <c r="BB555" s="31"/>
    </row>
    <row r="556" spans="54:54" ht="15" customHeight="1">
      <c r="BB556" s="31"/>
    </row>
    <row r="557" spans="54:54" ht="15" customHeight="1">
      <c r="BB557" s="31"/>
    </row>
    <row r="559" spans="54:54" ht="15" customHeight="1">
      <c r="BB559" s="31"/>
    </row>
    <row r="564" spans="54:54" ht="15" customHeight="1">
      <c r="BB564" s="31"/>
    </row>
    <row r="566" spans="54:54" ht="15" customHeight="1">
      <c r="BB566" s="31"/>
    </row>
    <row r="567" spans="54:54" ht="15" customHeight="1">
      <c r="BB567" s="31"/>
    </row>
    <row r="572" spans="54:54" ht="15" customHeight="1">
      <c r="BB572" s="31"/>
    </row>
    <row r="573" spans="54:54" ht="15" customHeight="1">
      <c r="BB573" s="31"/>
    </row>
    <row r="576" spans="54:54" ht="15" customHeight="1">
      <c r="BB576" s="31"/>
    </row>
    <row r="578" spans="54:54" ht="15" customHeight="1">
      <c r="BB578" s="31"/>
    </row>
    <row r="582" spans="54:54" ht="15" customHeight="1">
      <c r="BB582" s="31"/>
    </row>
    <row r="583" spans="54:54" ht="15" customHeight="1">
      <c r="BB583" s="31"/>
    </row>
    <row r="596" spans="54:54" ht="15" customHeight="1">
      <c r="BB596" s="31"/>
    </row>
    <row r="597" spans="54:54" ht="15" customHeight="1">
      <c r="BB597" s="27"/>
    </row>
    <row r="600" spans="54:54" ht="15" customHeight="1">
      <c r="BB600" s="31"/>
    </row>
    <row r="601" spans="54:54" ht="15" customHeight="1">
      <c r="BB601" s="27"/>
    </row>
    <row r="603" spans="54:54" ht="15" customHeight="1">
      <c r="BB603" s="31"/>
    </row>
    <row r="606" spans="54:54" ht="15" customHeight="1">
      <c r="BB606" s="31"/>
    </row>
    <row r="633" spans="54:54" ht="15" customHeight="1">
      <c r="BB633" s="31"/>
    </row>
    <row r="634" spans="54:54" ht="15" customHeight="1">
      <c r="BB634" s="31"/>
    </row>
    <row r="635" spans="54:54" ht="15" customHeight="1">
      <c r="BB635" s="31"/>
    </row>
    <row r="640" spans="54:54" ht="15" customHeight="1">
      <c r="BB640" s="31"/>
    </row>
    <row r="641" spans="54:54" ht="15" customHeight="1">
      <c r="BB641" s="31"/>
    </row>
    <row r="657" spans="54:54" ht="15" customHeight="1">
      <c r="BB657" s="31"/>
    </row>
    <row r="663" spans="54:54" ht="15" customHeight="1">
      <c r="BB663" s="31"/>
    </row>
    <row r="665" spans="54:54" ht="15" customHeight="1">
      <c r="BB665" s="31"/>
    </row>
    <row r="670" spans="54:54" ht="15" customHeight="1">
      <c r="BB670" s="31"/>
    </row>
    <row r="674" spans="54:54" ht="15" customHeight="1">
      <c r="BB674" s="31"/>
    </row>
    <row r="683" spans="54:54" ht="15" customHeight="1">
      <c r="BB683" s="31"/>
    </row>
    <row r="692" spans="54:54" ht="15" customHeight="1">
      <c r="BB692" s="31"/>
    </row>
    <row r="703" spans="54:54" ht="15" customHeight="1">
      <c r="BB703" s="31"/>
    </row>
    <row r="704" spans="54:54" ht="15" customHeight="1">
      <c r="BB704" s="31"/>
    </row>
    <row r="721" spans="54:54" ht="15" customHeight="1">
      <c r="BB721" s="31"/>
    </row>
    <row r="722" spans="54:54" ht="15" customHeight="1">
      <c r="BB722" s="31"/>
    </row>
    <row r="723" spans="54:54" ht="15" customHeight="1">
      <c r="BB723" s="31"/>
    </row>
    <row r="724" spans="54:54" ht="15" customHeight="1">
      <c r="BB724" s="31"/>
    </row>
    <row r="725" spans="54:54" ht="15" customHeight="1">
      <c r="BB725" s="31"/>
    </row>
    <row r="728" spans="54:54" ht="15" customHeight="1">
      <c r="BB728" s="31"/>
    </row>
    <row r="732" spans="54:54" ht="15" customHeight="1">
      <c r="BB732" s="31"/>
    </row>
    <row r="733" spans="54:54" ht="15" customHeight="1">
      <c r="BB733" s="31"/>
    </row>
    <row r="734" spans="54:54" ht="15" customHeight="1">
      <c r="BB734" s="27"/>
    </row>
    <row r="737" spans="54:54" ht="15" customHeight="1">
      <c r="BB737" s="31"/>
    </row>
    <row r="738" spans="54:54" ht="15" customHeight="1">
      <c r="BB738" s="31"/>
    </row>
    <row r="739" spans="54:54" ht="15" customHeight="1">
      <c r="BB739" s="31"/>
    </row>
    <row r="741" spans="54:54" ht="15" customHeight="1">
      <c r="BB741" s="31"/>
    </row>
    <row r="747" spans="54:54" ht="15" customHeight="1">
      <c r="BB747" s="31"/>
    </row>
    <row r="749" spans="54:54" ht="15" customHeight="1">
      <c r="BB749" s="27"/>
    </row>
    <row r="750" spans="54:54" ht="15" customHeight="1">
      <c r="BB750" s="31"/>
    </row>
    <row r="751" spans="54:54" ht="15" customHeight="1">
      <c r="BB751" s="31"/>
    </row>
    <row r="754" spans="54:54" ht="15" customHeight="1">
      <c r="BB754" s="31"/>
    </row>
    <row r="763" spans="54:54" ht="15" customHeight="1">
      <c r="BB763" s="31"/>
    </row>
    <row r="768" spans="54:54" ht="15" customHeight="1">
      <c r="BB768" s="31"/>
    </row>
    <row r="769" spans="54:54" ht="15" customHeight="1">
      <c r="BB769" s="31"/>
    </row>
    <row r="773" spans="54:54" ht="15" customHeight="1">
      <c r="BB773" s="31"/>
    </row>
    <row r="779" spans="54:54" ht="15" customHeight="1">
      <c r="BB779" s="31"/>
    </row>
    <row r="782" spans="54:54" ht="15" customHeight="1">
      <c r="BB782" s="31"/>
    </row>
    <row r="783" spans="54:54" ht="15" customHeight="1">
      <c r="BB783" s="31"/>
    </row>
    <row r="784" spans="54:54" ht="15" customHeight="1">
      <c r="BB784" s="31"/>
    </row>
    <row r="785" spans="54:54" ht="15" customHeight="1">
      <c r="BB785" s="31"/>
    </row>
    <row r="789" spans="54:54" ht="15" customHeight="1">
      <c r="BB789" s="31"/>
    </row>
    <row r="790" spans="54:54" ht="15" customHeight="1">
      <c r="BB790" s="31"/>
    </row>
    <row r="792" spans="54:54" ht="15" customHeight="1">
      <c r="BB792" s="31"/>
    </row>
    <row r="794" spans="54:54" ht="15" customHeight="1">
      <c r="BB794" s="31"/>
    </row>
    <row r="798" spans="54:54" ht="15" customHeight="1">
      <c r="BB798" s="31"/>
    </row>
    <row r="799" spans="54:54" ht="15" customHeight="1">
      <c r="BB799" s="27"/>
    </row>
    <row r="800" spans="54:54" ht="15" customHeight="1">
      <c r="BB800" s="27"/>
    </row>
    <row r="810" spans="54:54" ht="15" customHeight="1">
      <c r="BB810" s="31"/>
    </row>
    <row r="816" spans="54:54" ht="15" customHeight="1">
      <c r="BB816" s="27"/>
    </row>
    <row r="818" spans="54:54" ht="15" customHeight="1">
      <c r="BB818" s="27"/>
    </row>
    <row r="819" spans="54:54" ht="15" customHeight="1">
      <c r="BB819" s="27"/>
    </row>
    <row r="836" spans="54:54" ht="15" customHeight="1">
      <c r="BB836" s="27"/>
    </row>
    <row r="837" spans="54:54" ht="15" customHeight="1">
      <c r="BB837" s="31"/>
    </row>
    <row r="838" spans="54:54" ht="15" customHeight="1">
      <c r="BB838" s="31"/>
    </row>
    <row r="840" spans="54:54" ht="15" customHeight="1">
      <c r="BB840" s="31"/>
    </row>
    <row r="846" spans="54:54" ht="15" customHeight="1">
      <c r="BB846" s="31"/>
    </row>
    <row r="848" spans="54:54" ht="15" customHeight="1">
      <c r="BB848" s="31"/>
    </row>
    <row r="849" spans="54:54" ht="15" customHeight="1">
      <c r="BB849" s="31"/>
    </row>
    <row r="850" spans="54:54" ht="15" customHeight="1">
      <c r="BB850" s="31"/>
    </row>
    <row r="862" spans="54:54" ht="15" customHeight="1">
      <c r="BB862" s="31"/>
    </row>
    <row r="863" spans="54:54" ht="15" customHeight="1">
      <c r="BB863" s="31"/>
    </row>
    <row r="867" spans="54:54" ht="15" customHeight="1">
      <c r="BB867" s="31"/>
    </row>
    <row r="879" spans="54:54" ht="15" customHeight="1">
      <c r="BB879" s="31"/>
    </row>
    <row r="897" spans="54:54" ht="15" customHeight="1">
      <c r="BB897" s="31"/>
    </row>
  </sheetData>
  <mergeCells count="20">
    <mergeCell ref="AO2:AP2"/>
    <mergeCell ref="AQ2:AS2"/>
    <mergeCell ref="AT2:AU2"/>
    <mergeCell ref="AV2:AY2"/>
    <mergeCell ref="AT1:AU1"/>
    <mergeCell ref="AV1:AY1"/>
    <mergeCell ref="AO1:AP1"/>
    <mergeCell ref="AQ1:AS1"/>
    <mergeCell ref="Z2:AC2"/>
    <mergeCell ref="AD2:AF2"/>
    <mergeCell ref="AG2:AN2"/>
    <mergeCell ref="A1:E1"/>
    <mergeCell ref="F1:V1"/>
    <mergeCell ref="W1:Y1"/>
    <mergeCell ref="Z1:AN1"/>
    <mergeCell ref="A2:E2"/>
    <mergeCell ref="F2:R2"/>
    <mergeCell ref="S2:T2"/>
    <mergeCell ref="U2:V2"/>
    <mergeCell ref="W2:Y2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E897"/>
  <sheetViews>
    <sheetView zoomScaleNormal="100" workbookViewId="0">
      <selection activeCell="A4" sqref="A4"/>
    </sheetView>
  </sheetViews>
  <sheetFormatPr defaultColWidth="2.7109375" defaultRowHeight="15" customHeight="1"/>
  <cols>
    <col min="1" max="49" width="2.7109375" style="17"/>
    <col min="50" max="50" width="2.7109375" style="31"/>
    <col min="51" max="16384" width="2.7109375" style="17"/>
  </cols>
  <sheetData>
    <row r="1" spans="1:57" s="117" customFormat="1" ht="18" customHeight="1">
      <c r="A1" s="602" t="s">
        <v>27</v>
      </c>
      <c r="B1" s="603"/>
      <c r="C1" s="603"/>
      <c r="D1" s="603"/>
      <c r="E1" s="604"/>
      <c r="F1" s="616" t="str">
        <f>IF(NOT(ISBLANK(表紙!N16)),表紙!N16,"")</f>
        <v>金型保守計画（改業務情報管理システム）</v>
      </c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8"/>
      <c r="W1" s="669" t="s">
        <v>34</v>
      </c>
      <c r="X1" s="670"/>
      <c r="Y1" s="671"/>
      <c r="Z1" s="672" t="s">
        <v>39</v>
      </c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4"/>
      <c r="AM1" s="674"/>
      <c r="AN1" s="675"/>
      <c r="AO1" s="581" t="s">
        <v>36</v>
      </c>
      <c r="AP1" s="582"/>
      <c r="AQ1" s="608" t="s">
        <v>21</v>
      </c>
      <c r="AR1" s="609"/>
      <c r="AS1" s="610"/>
      <c r="AT1" s="594" t="s">
        <v>36</v>
      </c>
      <c r="AU1" s="595"/>
      <c r="AV1" s="596">
        <v>44579</v>
      </c>
      <c r="AW1" s="596"/>
      <c r="AX1" s="596"/>
      <c r="AY1" s="597"/>
      <c r="AZ1" s="118"/>
    </row>
    <row r="2" spans="1:57" s="117" customFormat="1" ht="18" customHeight="1" thickBot="1">
      <c r="A2" s="655" t="s">
        <v>31</v>
      </c>
      <c r="B2" s="656"/>
      <c r="C2" s="656"/>
      <c r="D2" s="656"/>
      <c r="E2" s="657"/>
      <c r="F2" s="658" t="str">
        <f>IF(NOT(ISBLANK($U2)),VLOOKUP($U2,画面一覧!$B$5:$D$32,3,FALSE),"")</f>
        <v>金型保守計画</v>
      </c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60"/>
      <c r="S2" s="661" t="s">
        <v>40</v>
      </c>
      <c r="T2" s="662"/>
      <c r="U2" s="663">
        <v>4</v>
      </c>
      <c r="V2" s="664"/>
      <c r="W2" s="665" t="s">
        <v>41</v>
      </c>
      <c r="X2" s="666"/>
      <c r="Y2" s="666"/>
      <c r="Z2" s="667" t="str">
        <f>IF(NOT(ISBLANK(U2)),VLOOKUP(U2,画面一覧!B5:AN33,34,FALSE)&amp;VLOOKUP(U2,画面一覧!B5:AN33,36,FALSE)&amp;VLOOKUP(U2,画面一覧!B5:AN33,38,FALSE),"")</f>
        <v>k4001003</v>
      </c>
      <c r="AA2" s="667"/>
      <c r="AB2" s="667"/>
      <c r="AC2" s="668"/>
      <c r="AD2" s="665" t="s">
        <v>42</v>
      </c>
      <c r="AE2" s="666"/>
      <c r="AF2" s="666"/>
      <c r="AG2" s="676" t="str">
        <f>IF(NOT(ISBLANK(U2)),VLOOKUP(U2,画面一覧!B5:AN33,9,FALSE),"")</f>
        <v>大日程部品番号リンク情報</v>
      </c>
      <c r="AH2" s="677"/>
      <c r="AI2" s="677"/>
      <c r="AJ2" s="677"/>
      <c r="AK2" s="677"/>
      <c r="AL2" s="677"/>
      <c r="AM2" s="677"/>
      <c r="AN2" s="678"/>
      <c r="AO2" s="611" t="s">
        <v>44</v>
      </c>
      <c r="AP2" s="612"/>
      <c r="AQ2" s="613"/>
      <c r="AR2" s="614"/>
      <c r="AS2" s="615"/>
      <c r="AT2" s="598" t="s">
        <v>37</v>
      </c>
      <c r="AU2" s="599"/>
      <c r="AV2" s="600"/>
      <c r="AW2" s="600"/>
      <c r="AX2" s="600"/>
      <c r="AY2" s="601"/>
      <c r="AZ2" s="118"/>
      <c r="BE2" s="213" t="s">
        <v>140</v>
      </c>
    </row>
    <row r="3" spans="1:57" ht="15" customHeight="1">
      <c r="A3" s="49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50"/>
      <c r="AF3" s="50"/>
      <c r="AG3" s="50"/>
      <c r="AH3" s="50"/>
      <c r="AI3" s="50"/>
      <c r="AJ3" s="50"/>
      <c r="AK3" s="50"/>
      <c r="AL3" s="50"/>
      <c r="AM3" s="51"/>
      <c r="AN3" s="51"/>
      <c r="AO3" s="50"/>
      <c r="AP3" s="50"/>
      <c r="AQ3" s="89"/>
      <c r="AU3" s="199"/>
      <c r="AV3" s="199"/>
      <c r="AW3" s="199"/>
      <c r="AX3" s="199"/>
      <c r="AY3" s="200"/>
    </row>
    <row r="4" spans="1:57" ht="15" customHeight="1">
      <c r="A4" s="52"/>
      <c r="B4" s="150" t="s">
        <v>181</v>
      </c>
      <c r="C4" s="151"/>
      <c r="D4" s="151"/>
      <c r="E4" s="151"/>
      <c r="F4" s="151"/>
      <c r="G4" s="152"/>
      <c r="H4" s="189" t="s">
        <v>180</v>
      </c>
      <c r="I4" s="188"/>
      <c r="J4" s="188"/>
      <c r="K4" s="188"/>
      <c r="L4" s="188"/>
      <c r="M4" s="188"/>
      <c r="N4" s="188"/>
      <c r="O4" s="188"/>
      <c r="P4" s="188"/>
      <c r="Q4" s="187"/>
      <c r="S4" s="150" t="s">
        <v>100</v>
      </c>
      <c r="T4" s="151"/>
      <c r="U4" s="151"/>
      <c r="V4" s="151"/>
      <c r="W4" s="152"/>
      <c r="X4" s="186" t="s">
        <v>82</v>
      </c>
      <c r="Y4" s="188"/>
      <c r="Z4" s="188"/>
      <c r="AA4" s="188"/>
      <c r="AB4" s="188"/>
      <c r="AC4" s="187"/>
      <c r="AL4" s="27"/>
      <c r="AM4" s="27"/>
      <c r="AN4" s="27"/>
      <c r="AO4" s="27"/>
      <c r="AP4" s="27"/>
      <c r="AQ4" s="146" t="s">
        <v>76</v>
      </c>
      <c r="AR4" s="151"/>
      <c r="AS4" s="147"/>
      <c r="AT4" s="152"/>
      <c r="AU4" s="210"/>
      <c r="AV4" s="211"/>
      <c r="AW4" s="211"/>
      <c r="AX4" s="212" t="s">
        <v>77</v>
      </c>
      <c r="AY4" s="67"/>
    </row>
    <row r="5" spans="1:57" ht="15" customHeight="1">
      <c r="A5" s="52"/>
      <c r="S5" s="146" t="s">
        <v>430</v>
      </c>
      <c r="T5" s="147"/>
      <c r="U5" s="147"/>
      <c r="V5" s="147"/>
      <c r="W5" s="147"/>
      <c r="X5" s="148"/>
      <c r="Y5" s="210"/>
      <c r="Z5" s="211"/>
      <c r="AA5" s="211"/>
      <c r="AB5" s="212" t="s">
        <v>77</v>
      </c>
      <c r="AX5" s="27"/>
      <c r="AY5" s="67"/>
    </row>
    <row r="6" spans="1:57" ht="6.95" customHeight="1">
      <c r="A6" s="52"/>
      <c r="B6" s="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03"/>
      <c r="AW6" s="154"/>
      <c r="AX6" s="55"/>
      <c r="AY6" s="67"/>
    </row>
    <row r="7" spans="1:57" ht="15" customHeight="1">
      <c r="A7" s="52"/>
      <c r="B7" s="56"/>
      <c r="C7" s="146" t="s">
        <v>182</v>
      </c>
      <c r="D7" s="147"/>
      <c r="E7" s="148"/>
      <c r="F7" s="148"/>
      <c r="G7" s="148"/>
      <c r="H7" s="148"/>
      <c r="I7" s="189" t="s">
        <v>180</v>
      </c>
      <c r="J7" s="188"/>
      <c r="K7" s="188"/>
      <c r="L7" s="188"/>
      <c r="M7" s="188"/>
      <c r="N7" s="188"/>
      <c r="O7" s="188"/>
      <c r="P7" s="188"/>
      <c r="Q7" s="188"/>
      <c r="R7" s="187"/>
      <c r="AQ7" s="146" t="s">
        <v>450</v>
      </c>
      <c r="AR7" s="151"/>
      <c r="AS7" s="147"/>
      <c r="AT7" s="152"/>
      <c r="AU7" s="210"/>
      <c r="AV7" s="211"/>
      <c r="AW7" s="211"/>
      <c r="AX7" s="212" t="s">
        <v>77</v>
      </c>
      <c r="AY7" s="67"/>
    </row>
    <row r="8" spans="1:57" ht="6.95" customHeight="1">
      <c r="A8" s="52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111"/>
      <c r="AV8" s="111"/>
      <c r="AW8" s="59"/>
      <c r="AX8" s="60"/>
      <c r="AY8" s="67"/>
    </row>
    <row r="9" spans="1:57" ht="15" customHeight="1">
      <c r="A9" s="52"/>
      <c r="AX9" s="36"/>
      <c r="AY9" s="67"/>
    </row>
    <row r="10" spans="1:57" ht="15" customHeight="1">
      <c r="A10" s="52"/>
      <c r="B10" s="186"/>
      <c r="C10" s="226" t="s">
        <v>183</v>
      </c>
      <c r="D10" s="227"/>
      <c r="E10" s="227"/>
      <c r="F10" s="390"/>
      <c r="G10" s="227" t="s">
        <v>432</v>
      </c>
      <c r="H10" s="227"/>
      <c r="I10" s="227"/>
      <c r="J10" s="227"/>
      <c r="K10" s="227"/>
      <c r="L10" s="390"/>
      <c r="M10" s="148" t="s">
        <v>431</v>
      </c>
      <c r="N10" s="158"/>
      <c r="O10" s="158"/>
      <c r="P10" s="158"/>
      <c r="Q10" s="158"/>
      <c r="R10" s="158"/>
      <c r="S10" s="158"/>
      <c r="T10" s="158"/>
      <c r="U10" s="158"/>
      <c r="V10" s="158" t="s">
        <v>100</v>
      </c>
      <c r="W10" s="158"/>
      <c r="X10" s="158"/>
      <c r="Y10" s="158"/>
      <c r="Z10" s="158"/>
      <c r="AA10" s="158"/>
      <c r="AB10" s="158"/>
      <c r="AC10" s="158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1"/>
      <c r="AX10" s="61"/>
      <c r="AY10" s="67"/>
    </row>
    <row r="11" spans="1:57" ht="15" customHeight="1">
      <c r="A11" s="52"/>
      <c r="B11" s="63"/>
      <c r="C11" s="229" t="s">
        <v>184</v>
      </c>
      <c r="D11" s="230"/>
      <c r="E11" s="230"/>
      <c r="F11" s="391"/>
      <c r="G11" s="230" t="s">
        <v>184</v>
      </c>
      <c r="H11" s="230"/>
      <c r="I11" s="230"/>
      <c r="J11" s="230"/>
      <c r="K11" s="230"/>
      <c r="L11" s="391"/>
      <c r="M11" s="215" t="s">
        <v>180</v>
      </c>
      <c r="N11" s="215"/>
      <c r="O11" s="215"/>
      <c r="P11" s="215"/>
      <c r="Q11" s="215"/>
      <c r="R11" s="215"/>
      <c r="S11" s="215"/>
      <c r="T11" s="215"/>
      <c r="U11" s="192"/>
      <c r="V11" s="191" t="s">
        <v>160</v>
      </c>
      <c r="W11" s="196"/>
      <c r="X11" s="196"/>
      <c r="Y11" s="196"/>
      <c r="Z11" s="196"/>
      <c r="AA11" s="196"/>
      <c r="AB11" s="196"/>
      <c r="AC11" s="208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3"/>
      <c r="AX11" s="62"/>
      <c r="AY11" s="67"/>
    </row>
    <row r="12" spans="1:57" ht="15" customHeight="1">
      <c r="A12" s="52"/>
      <c r="B12" s="64"/>
      <c r="C12" s="232" t="s">
        <v>185</v>
      </c>
      <c r="D12" s="233"/>
      <c r="E12" s="233"/>
      <c r="F12" s="392"/>
      <c r="G12" s="233" t="s">
        <v>185</v>
      </c>
      <c r="H12" s="233"/>
      <c r="I12" s="233"/>
      <c r="J12" s="233"/>
      <c r="K12" s="233"/>
      <c r="L12" s="392"/>
      <c r="M12" s="217" t="s">
        <v>141</v>
      </c>
      <c r="N12" s="217"/>
      <c r="O12" s="217"/>
      <c r="P12" s="217"/>
      <c r="Q12" s="217"/>
      <c r="R12" s="217"/>
      <c r="S12" s="217"/>
      <c r="T12" s="217"/>
      <c r="U12" s="195"/>
      <c r="V12" s="193" t="s">
        <v>161</v>
      </c>
      <c r="W12" s="194"/>
      <c r="X12" s="194"/>
      <c r="Y12" s="194"/>
      <c r="Z12" s="194"/>
      <c r="AA12" s="194"/>
      <c r="AB12" s="194"/>
      <c r="AC12" s="108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3"/>
      <c r="AX12" s="62"/>
      <c r="AY12" s="67"/>
    </row>
    <row r="13" spans="1:57" ht="15" customHeight="1">
      <c r="A13" s="52"/>
      <c r="B13" s="64"/>
      <c r="C13" s="232" t="s">
        <v>186</v>
      </c>
      <c r="D13" s="233"/>
      <c r="E13" s="233"/>
      <c r="F13" s="392"/>
      <c r="G13" s="233" t="s">
        <v>186</v>
      </c>
      <c r="H13" s="233"/>
      <c r="I13" s="233"/>
      <c r="J13" s="233"/>
      <c r="K13" s="233"/>
      <c r="L13" s="392"/>
      <c r="M13" s="217" t="s">
        <v>142</v>
      </c>
      <c r="N13" s="217"/>
      <c r="O13" s="217"/>
      <c r="P13" s="217"/>
      <c r="Q13" s="217"/>
      <c r="R13" s="217"/>
      <c r="S13" s="217"/>
      <c r="T13" s="217"/>
      <c r="U13" s="195"/>
      <c r="V13" s="193" t="s">
        <v>162</v>
      </c>
      <c r="W13" s="194"/>
      <c r="X13" s="194"/>
      <c r="Y13" s="194"/>
      <c r="Z13" s="194"/>
      <c r="AA13" s="194"/>
      <c r="AB13" s="194"/>
      <c r="AC13" s="108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3"/>
      <c r="AX13" s="62"/>
      <c r="AY13" s="67"/>
    </row>
    <row r="14" spans="1:57" ht="15" customHeight="1">
      <c r="A14" s="52"/>
      <c r="B14" s="64"/>
      <c r="C14" s="232" t="s">
        <v>187</v>
      </c>
      <c r="D14" s="233"/>
      <c r="E14" s="233"/>
      <c r="F14" s="392"/>
      <c r="G14" s="233" t="s">
        <v>187</v>
      </c>
      <c r="H14" s="233"/>
      <c r="I14" s="233"/>
      <c r="J14" s="233"/>
      <c r="K14" s="233"/>
      <c r="L14" s="392"/>
      <c r="M14" s="217" t="s">
        <v>143</v>
      </c>
      <c r="N14" s="217"/>
      <c r="O14" s="217"/>
      <c r="P14" s="217"/>
      <c r="Q14" s="217"/>
      <c r="R14" s="217"/>
      <c r="S14" s="217"/>
      <c r="T14" s="217"/>
      <c r="U14" s="195"/>
      <c r="V14" s="193" t="s">
        <v>163</v>
      </c>
      <c r="W14" s="194"/>
      <c r="X14" s="194"/>
      <c r="Y14" s="194"/>
      <c r="Z14" s="194"/>
      <c r="AA14" s="194"/>
      <c r="AB14" s="194"/>
      <c r="AC14" s="108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3"/>
      <c r="AX14" s="62"/>
      <c r="AY14" s="67"/>
    </row>
    <row r="15" spans="1:57" ht="15" customHeight="1">
      <c r="A15" s="52"/>
      <c r="B15" s="64"/>
      <c r="C15" s="232" t="s">
        <v>188</v>
      </c>
      <c r="D15" s="233"/>
      <c r="E15" s="233"/>
      <c r="F15" s="392"/>
      <c r="G15" s="233" t="s">
        <v>188</v>
      </c>
      <c r="H15" s="233"/>
      <c r="I15" s="233"/>
      <c r="J15" s="233"/>
      <c r="K15" s="233"/>
      <c r="L15" s="392"/>
      <c r="M15" s="217" t="s">
        <v>144</v>
      </c>
      <c r="N15" s="217"/>
      <c r="O15" s="217"/>
      <c r="P15" s="217"/>
      <c r="Q15" s="217"/>
      <c r="R15" s="217"/>
      <c r="S15" s="217"/>
      <c r="T15" s="217"/>
      <c r="U15" s="195"/>
      <c r="V15" s="193" t="s">
        <v>164</v>
      </c>
      <c r="W15" s="194"/>
      <c r="X15" s="194"/>
      <c r="Y15" s="194"/>
      <c r="Z15" s="194"/>
      <c r="AA15" s="194"/>
      <c r="AB15" s="194"/>
      <c r="AC15" s="108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3"/>
      <c r="AX15" s="62"/>
      <c r="AY15" s="67"/>
    </row>
    <row r="16" spans="1:57" ht="15" customHeight="1">
      <c r="A16" s="52"/>
      <c r="B16" s="64"/>
      <c r="C16" s="232" t="s">
        <v>189</v>
      </c>
      <c r="D16" s="233"/>
      <c r="E16" s="233"/>
      <c r="F16" s="392"/>
      <c r="G16" s="233" t="s">
        <v>189</v>
      </c>
      <c r="H16" s="233"/>
      <c r="I16" s="233"/>
      <c r="J16" s="233"/>
      <c r="K16" s="233"/>
      <c r="L16" s="392"/>
      <c r="M16" s="217" t="s">
        <v>145</v>
      </c>
      <c r="N16" s="217"/>
      <c r="O16" s="217"/>
      <c r="P16" s="217"/>
      <c r="Q16" s="217"/>
      <c r="R16" s="217"/>
      <c r="S16" s="217"/>
      <c r="T16" s="217"/>
      <c r="U16" s="195"/>
      <c r="V16" s="193" t="s">
        <v>165</v>
      </c>
      <c r="W16" s="194"/>
      <c r="X16" s="194"/>
      <c r="Y16" s="194"/>
      <c r="Z16" s="194"/>
      <c r="AA16" s="194"/>
      <c r="AB16" s="194"/>
      <c r="AC16" s="108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  <c r="AX16" s="62"/>
      <c r="AY16" s="67"/>
    </row>
    <row r="17" spans="1:51" ht="15" customHeight="1">
      <c r="A17" s="52"/>
      <c r="B17" s="64"/>
      <c r="C17" s="232" t="s">
        <v>190</v>
      </c>
      <c r="D17" s="233"/>
      <c r="E17" s="233"/>
      <c r="F17" s="392"/>
      <c r="G17" s="233" t="s">
        <v>190</v>
      </c>
      <c r="H17" s="233"/>
      <c r="I17" s="233"/>
      <c r="J17" s="233"/>
      <c r="K17" s="233"/>
      <c r="L17" s="392"/>
      <c r="M17" s="217" t="s">
        <v>146</v>
      </c>
      <c r="N17" s="217"/>
      <c r="O17" s="217"/>
      <c r="P17" s="217"/>
      <c r="Q17" s="217"/>
      <c r="R17" s="217"/>
      <c r="S17" s="217"/>
      <c r="T17" s="217"/>
      <c r="U17" s="195"/>
      <c r="V17" s="193" t="s">
        <v>166</v>
      </c>
      <c r="W17" s="194"/>
      <c r="X17" s="194"/>
      <c r="Y17" s="194"/>
      <c r="Z17" s="194"/>
      <c r="AA17" s="194"/>
      <c r="AB17" s="194"/>
      <c r="AC17" s="108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3"/>
      <c r="AX17" s="62"/>
      <c r="AY17" s="67"/>
    </row>
    <row r="18" spans="1:51" ht="15" customHeight="1">
      <c r="A18" s="52"/>
      <c r="B18" s="64"/>
      <c r="C18" s="232" t="s">
        <v>191</v>
      </c>
      <c r="D18" s="233"/>
      <c r="E18" s="233"/>
      <c r="F18" s="392"/>
      <c r="G18" s="233" t="s">
        <v>191</v>
      </c>
      <c r="H18" s="233"/>
      <c r="I18" s="233"/>
      <c r="J18" s="233"/>
      <c r="K18" s="233"/>
      <c r="L18" s="392"/>
      <c r="M18" s="217" t="s">
        <v>147</v>
      </c>
      <c r="N18" s="217"/>
      <c r="O18" s="217"/>
      <c r="P18" s="217"/>
      <c r="Q18" s="217"/>
      <c r="R18" s="217"/>
      <c r="S18" s="217"/>
      <c r="T18" s="217"/>
      <c r="U18" s="195"/>
      <c r="V18" s="193" t="s">
        <v>167</v>
      </c>
      <c r="W18" s="194"/>
      <c r="X18" s="194"/>
      <c r="Y18" s="194"/>
      <c r="Z18" s="194"/>
      <c r="AA18" s="194"/>
      <c r="AB18" s="194"/>
      <c r="AC18" s="108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3"/>
      <c r="AX18" s="62"/>
      <c r="AY18" s="67"/>
    </row>
    <row r="19" spans="1:51" ht="15" customHeight="1">
      <c r="A19" s="52"/>
      <c r="B19" s="64"/>
      <c r="C19" s="232" t="s">
        <v>192</v>
      </c>
      <c r="D19" s="233"/>
      <c r="E19" s="233"/>
      <c r="F19" s="392"/>
      <c r="G19" s="233" t="s">
        <v>192</v>
      </c>
      <c r="H19" s="233"/>
      <c r="I19" s="233"/>
      <c r="J19" s="233"/>
      <c r="K19" s="233"/>
      <c r="L19" s="392"/>
      <c r="M19" s="217" t="s">
        <v>148</v>
      </c>
      <c r="N19" s="217"/>
      <c r="O19" s="217"/>
      <c r="P19" s="217"/>
      <c r="Q19" s="217"/>
      <c r="R19" s="217"/>
      <c r="S19" s="217"/>
      <c r="T19" s="217"/>
      <c r="U19" s="195"/>
      <c r="V19" s="193" t="s">
        <v>168</v>
      </c>
      <c r="W19" s="194"/>
      <c r="X19" s="194"/>
      <c r="Y19" s="194"/>
      <c r="Z19" s="194"/>
      <c r="AA19" s="194"/>
      <c r="AB19" s="194"/>
      <c r="AC19" s="108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3"/>
      <c r="AX19" s="62"/>
      <c r="AY19" s="67"/>
    </row>
    <row r="20" spans="1:51" ht="15" customHeight="1">
      <c r="A20" s="52"/>
      <c r="B20" s="64"/>
      <c r="C20" s="232" t="s">
        <v>193</v>
      </c>
      <c r="D20" s="233"/>
      <c r="E20" s="233"/>
      <c r="F20" s="392"/>
      <c r="G20" s="233" t="s">
        <v>193</v>
      </c>
      <c r="H20" s="233"/>
      <c r="I20" s="233"/>
      <c r="J20" s="233"/>
      <c r="K20" s="233"/>
      <c r="L20" s="392"/>
      <c r="M20" s="217" t="s">
        <v>149</v>
      </c>
      <c r="N20" s="217"/>
      <c r="O20" s="217"/>
      <c r="P20" s="217"/>
      <c r="Q20" s="217"/>
      <c r="R20" s="217"/>
      <c r="S20" s="217"/>
      <c r="T20" s="217"/>
      <c r="U20" s="195"/>
      <c r="V20" s="193" t="s">
        <v>169</v>
      </c>
      <c r="W20" s="194"/>
      <c r="X20" s="194"/>
      <c r="Y20" s="194"/>
      <c r="Z20" s="194"/>
      <c r="AA20" s="194"/>
      <c r="AB20" s="194"/>
      <c r="AC20" s="108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3"/>
      <c r="AX20" s="62"/>
      <c r="AY20" s="67"/>
    </row>
    <row r="21" spans="1:51" ht="15" customHeight="1">
      <c r="A21" s="52"/>
      <c r="B21" s="64"/>
      <c r="C21" s="232" t="s">
        <v>194</v>
      </c>
      <c r="D21" s="233"/>
      <c r="E21" s="233"/>
      <c r="F21" s="392"/>
      <c r="G21" s="233" t="s">
        <v>194</v>
      </c>
      <c r="H21" s="233"/>
      <c r="I21" s="233"/>
      <c r="J21" s="233"/>
      <c r="K21" s="233"/>
      <c r="L21" s="392"/>
      <c r="M21" s="217" t="s">
        <v>150</v>
      </c>
      <c r="N21" s="217"/>
      <c r="O21" s="217"/>
      <c r="P21" s="217"/>
      <c r="Q21" s="217"/>
      <c r="R21" s="217"/>
      <c r="S21" s="217"/>
      <c r="T21" s="217"/>
      <c r="U21" s="195"/>
      <c r="V21" s="193" t="s">
        <v>170</v>
      </c>
      <c r="W21" s="194"/>
      <c r="X21" s="194"/>
      <c r="Y21" s="194"/>
      <c r="Z21" s="194"/>
      <c r="AA21" s="194"/>
      <c r="AB21" s="194"/>
      <c r="AC21" s="108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3"/>
      <c r="AX21" s="62"/>
      <c r="AY21" s="67"/>
    </row>
    <row r="22" spans="1:51" ht="15" customHeight="1">
      <c r="A22" s="52"/>
      <c r="B22" s="64"/>
      <c r="C22" s="232" t="s">
        <v>195</v>
      </c>
      <c r="D22" s="233"/>
      <c r="E22" s="233"/>
      <c r="F22" s="392"/>
      <c r="G22" s="233" t="s">
        <v>195</v>
      </c>
      <c r="H22" s="233"/>
      <c r="I22" s="233"/>
      <c r="J22" s="233"/>
      <c r="K22" s="233"/>
      <c r="L22" s="392"/>
      <c r="M22" s="217" t="s">
        <v>151</v>
      </c>
      <c r="N22" s="217"/>
      <c r="O22" s="217"/>
      <c r="P22" s="217"/>
      <c r="Q22" s="217"/>
      <c r="R22" s="217"/>
      <c r="S22" s="217"/>
      <c r="T22" s="217"/>
      <c r="U22" s="195"/>
      <c r="V22" s="193" t="s">
        <v>171</v>
      </c>
      <c r="W22" s="194"/>
      <c r="X22" s="194"/>
      <c r="Y22" s="194"/>
      <c r="Z22" s="194"/>
      <c r="AA22" s="194"/>
      <c r="AB22" s="194"/>
      <c r="AC22" s="108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3"/>
      <c r="AX22" s="62"/>
      <c r="AY22" s="67"/>
    </row>
    <row r="23" spans="1:51" ht="15" customHeight="1">
      <c r="A23" s="52"/>
      <c r="B23" s="64"/>
      <c r="C23" s="232" t="s">
        <v>196</v>
      </c>
      <c r="D23" s="233"/>
      <c r="E23" s="233"/>
      <c r="F23" s="392"/>
      <c r="G23" s="233" t="s">
        <v>196</v>
      </c>
      <c r="H23" s="233"/>
      <c r="I23" s="233"/>
      <c r="J23" s="233"/>
      <c r="K23" s="233"/>
      <c r="L23" s="392"/>
      <c r="M23" s="217" t="s">
        <v>152</v>
      </c>
      <c r="N23" s="217"/>
      <c r="O23" s="217"/>
      <c r="P23" s="217"/>
      <c r="Q23" s="217"/>
      <c r="R23" s="217"/>
      <c r="S23" s="217"/>
      <c r="T23" s="217"/>
      <c r="U23" s="195"/>
      <c r="V23" s="193" t="s">
        <v>172</v>
      </c>
      <c r="W23" s="194"/>
      <c r="X23" s="194"/>
      <c r="Y23" s="194"/>
      <c r="Z23" s="194"/>
      <c r="AA23" s="194"/>
      <c r="AB23" s="194"/>
      <c r="AC23" s="108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3"/>
      <c r="AX23" s="62"/>
      <c r="AY23" s="67"/>
    </row>
    <row r="24" spans="1:51" ht="15" customHeight="1">
      <c r="A24" s="52"/>
      <c r="B24" s="64"/>
      <c r="C24" s="232" t="s">
        <v>197</v>
      </c>
      <c r="D24" s="233"/>
      <c r="E24" s="233"/>
      <c r="F24" s="392"/>
      <c r="G24" s="233" t="s">
        <v>197</v>
      </c>
      <c r="H24" s="233"/>
      <c r="I24" s="233"/>
      <c r="J24" s="233"/>
      <c r="K24" s="233"/>
      <c r="L24" s="392"/>
      <c r="M24" s="217" t="s">
        <v>153</v>
      </c>
      <c r="N24" s="217"/>
      <c r="O24" s="217"/>
      <c r="P24" s="217"/>
      <c r="Q24" s="217"/>
      <c r="R24" s="217"/>
      <c r="S24" s="217"/>
      <c r="T24" s="217"/>
      <c r="U24" s="195"/>
      <c r="V24" s="193" t="s">
        <v>173</v>
      </c>
      <c r="W24" s="194"/>
      <c r="X24" s="194"/>
      <c r="Y24" s="194"/>
      <c r="Z24" s="194"/>
      <c r="AA24" s="194"/>
      <c r="AB24" s="194"/>
      <c r="AC24" s="108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3"/>
      <c r="AX24" s="62"/>
      <c r="AY24" s="67"/>
    </row>
    <row r="25" spans="1:51" ht="15" customHeight="1">
      <c r="A25" s="52"/>
      <c r="B25" s="64"/>
      <c r="C25" s="232" t="s">
        <v>198</v>
      </c>
      <c r="D25" s="233"/>
      <c r="E25" s="233"/>
      <c r="F25" s="392"/>
      <c r="G25" s="233" t="s">
        <v>198</v>
      </c>
      <c r="H25" s="233"/>
      <c r="I25" s="233"/>
      <c r="J25" s="233"/>
      <c r="K25" s="233"/>
      <c r="L25" s="392"/>
      <c r="M25" s="217" t="s">
        <v>154</v>
      </c>
      <c r="N25" s="217"/>
      <c r="O25" s="217"/>
      <c r="P25" s="217"/>
      <c r="Q25" s="217"/>
      <c r="R25" s="217"/>
      <c r="S25" s="217"/>
      <c r="T25" s="217"/>
      <c r="U25" s="195"/>
      <c r="V25" s="193" t="s">
        <v>174</v>
      </c>
      <c r="W25" s="194"/>
      <c r="X25" s="194"/>
      <c r="Y25" s="194"/>
      <c r="Z25" s="194"/>
      <c r="AA25" s="194"/>
      <c r="AB25" s="194"/>
      <c r="AC25" s="108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3"/>
      <c r="AX25" s="62"/>
      <c r="AY25" s="67"/>
    </row>
    <row r="26" spans="1:51" ht="15" customHeight="1">
      <c r="A26" s="52"/>
      <c r="B26" s="64"/>
      <c r="C26" s="232" t="s">
        <v>199</v>
      </c>
      <c r="D26" s="233"/>
      <c r="E26" s="233"/>
      <c r="F26" s="392"/>
      <c r="G26" s="233" t="s">
        <v>199</v>
      </c>
      <c r="H26" s="233"/>
      <c r="I26" s="233"/>
      <c r="J26" s="233"/>
      <c r="K26" s="233"/>
      <c r="L26" s="392"/>
      <c r="M26" s="217" t="s">
        <v>155</v>
      </c>
      <c r="N26" s="217"/>
      <c r="O26" s="217"/>
      <c r="P26" s="217"/>
      <c r="Q26" s="217"/>
      <c r="R26" s="217"/>
      <c r="S26" s="217"/>
      <c r="T26" s="217"/>
      <c r="U26" s="195"/>
      <c r="V26" s="193" t="s">
        <v>175</v>
      </c>
      <c r="W26" s="194"/>
      <c r="X26" s="194"/>
      <c r="Y26" s="194"/>
      <c r="Z26" s="194"/>
      <c r="AA26" s="194"/>
      <c r="AB26" s="194"/>
      <c r="AC26" s="108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3"/>
      <c r="AX26" s="62"/>
      <c r="AY26" s="67"/>
    </row>
    <row r="27" spans="1:51" ht="15" customHeight="1">
      <c r="A27" s="52"/>
      <c r="B27" s="64"/>
      <c r="C27" s="232" t="s">
        <v>200</v>
      </c>
      <c r="D27" s="233"/>
      <c r="E27" s="233"/>
      <c r="F27" s="392"/>
      <c r="G27" s="233" t="s">
        <v>200</v>
      </c>
      <c r="H27" s="233"/>
      <c r="I27" s="233"/>
      <c r="J27" s="233"/>
      <c r="K27" s="233"/>
      <c r="L27" s="392"/>
      <c r="M27" s="217" t="s">
        <v>156</v>
      </c>
      <c r="N27" s="217"/>
      <c r="O27" s="217"/>
      <c r="P27" s="217"/>
      <c r="Q27" s="217"/>
      <c r="R27" s="217"/>
      <c r="S27" s="217"/>
      <c r="T27" s="217"/>
      <c r="U27" s="195"/>
      <c r="V27" s="193" t="s">
        <v>176</v>
      </c>
      <c r="W27" s="194"/>
      <c r="X27" s="194"/>
      <c r="Y27" s="194"/>
      <c r="Z27" s="194"/>
      <c r="AA27" s="194"/>
      <c r="AB27" s="194"/>
      <c r="AC27" s="108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3"/>
      <c r="AX27" s="62"/>
      <c r="AY27" s="67"/>
    </row>
    <row r="28" spans="1:51" ht="15" customHeight="1">
      <c r="A28" s="52"/>
      <c r="B28" s="64"/>
      <c r="C28" s="232" t="s">
        <v>201</v>
      </c>
      <c r="D28" s="233"/>
      <c r="E28" s="233"/>
      <c r="F28" s="392"/>
      <c r="G28" s="233" t="s">
        <v>201</v>
      </c>
      <c r="H28" s="233"/>
      <c r="I28" s="233"/>
      <c r="J28" s="233"/>
      <c r="K28" s="233"/>
      <c r="L28" s="392"/>
      <c r="M28" s="217" t="s">
        <v>157</v>
      </c>
      <c r="N28" s="217"/>
      <c r="O28" s="217"/>
      <c r="P28" s="217"/>
      <c r="Q28" s="217"/>
      <c r="R28" s="217"/>
      <c r="S28" s="217"/>
      <c r="T28" s="217"/>
      <c r="U28" s="195"/>
      <c r="V28" s="193" t="s">
        <v>177</v>
      </c>
      <c r="W28" s="194"/>
      <c r="X28" s="194"/>
      <c r="Y28" s="194"/>
      <c r="Z28" s="194"/>
      <c r="AA28" s="194"/>
      <c r="AB28" s="194"/>
      <c r="AC28" s="108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3"/>
      <c r="AX28" s="62"/>
      <c r="AY28" s="67"/>
    </row>
    <row r="29" spans="1:51" ht="15" customHeight="1">
      <c r="A29" s="52"/>
      <c r="B29" s="64"/>
      <c r="C29" s="232" t="s">
        <v>202</v>
      </c>
      <c r="D29" s="233"/>
      <c r="E29" s="233"/>
      <c r="F29" s="392"/>
      <c r="G29" s="233" t="s">
        <v>202</v>
      </c>
      <c r="H29" s="233"/>
      <c r="I29" s="233"/>
      <c r="J29" s="233"/>
      <c r="K29" s="233"/>
      <c r="L29" s="392"/>
      <c r="M29" s="217" t="s">
        <v>158</v>
      </c>
      <c r="N29" s="217"/>
      <c r="O29" s="217"/>
      <c r="P29" s="217"/>
      <c r="Q29" s="217"/>
      <c r="R29" s="217"/>
      <c r="S29" s="217"/>
      <c r="T29" s="217"/>
      <c r="U29" s="195"/>
      <c r="V29" s="193" t="s">
        <v>178</v>
      </c>
      <c r="W29" s="194"/>
      <c r="X29" s="194"/>
      <c r="Y29" s="194"/>
      <c r="Z29" s="194"/>
      <c r="AA29" s="194"/>
      <c r="AB29" s="194"/>
      <c r="AC29" s="108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3"/>
      <c r="AX29" s="62"/>
      <c r="AY29" s="67"/>
    </row>
    <row r="30" spans="1:51" ht="15" customHeight="1">
      <c r="A30" s="52"/>
      <c r="B30" s="202"/>
      <c r="C30" s="235" t="s">
        <v>203</v>
      </c>
      <c r="D30" s="236"/>
      <c r="E30" s="236"/>
      <c r="F30" s="393"/>
      <c r="G30" s="236" t="s">
        <v>203</v>
      </c>
      <c r="H30" s="236"/>
      <c r="I30" s="236"/>
      <c r="J30" s="236"/>
      <c r="K30" s="236"/>
      <c r="L30" s="393"/>
      <c r="M30" s="219" t="s">
        <v>159</v>
      </c>
      <c r="N30" s="219"/>
      <c r="O30" s="219"/>
      <c r="P30" s="219"/>
      <c r="Q30" s="219"/>
      <c r="R30" s="219"/>
      <c r="S30" s="219"/>
      <c r="T30" s="219"/>
      <c r="U30" s="205"/>
      <c r="V30" s="203" t="s">
        <v>179</v>
      </c>
      <c r="W30" s="204"/>
      <c r="X30" s="204"/>
      <c r="Y30" s="204"/>
      <c r="Z30" s="204"/>
      <c r="AA30" s="204"/>
      <c r="AB30" s="204"/>
      <c r="AC30" s="209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5"/>
      <c r="AX30" s="62"/>
      <c r="AY30" s="67"/>
    </row>
    <row r="31" spans="1:51" ht="15" customHeight="1">
      <c r="A31" s="52"/>
      <c r="B31" s="189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81"/>
      <c r="AX31" s="65"/>
      <c r="AY31" s="67"/>
    </row>
    <row r="32" spans="1:51" ht="15" customHeight="1">
      <c r="A32" s="52"/>
      <c r="AX32" s="17"/>
      <c r="AY32" s="67"/>
    </row>
    <row r="33" spans="1:54" ht="15" customHeight="1">
      <c r="A33" s="52"/>
      <c r="B33" s="10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100"/>
      <c r="AA33" s="35"/>
      <c r="AB33" s="35"/>
      <c r="AC33" s="35"/>
      <c r="AD33" s="35"/>
      <c r="AE33" s="102"/>
      <c r="AF33" s="102"/>
      <c r="AG33" s="102"/>
      <c r="AH33" s="102"/>
      <c r="AI33" s="102"/>
      <c r="AJ33" s="102"/>
      <c r="AK33" s="102"/>
      <c r="AL33" s="154"/>
      <c r="AM33" s="154"/>
      <c r="AN33" s="154"/>
      <c r="AO33" s="91"/>
      <c r="AP33" s="154"/>
      <c r="AQ33" s="154"/>
      <c r="AR33" s="154"/>
      <c r="AS33" s="92"/>
      <c r="AT33" s="102"/>
      <c r="AU33" s="102"/>
      <c r="AV33" s="102"/>
      <c r="AW33" s="27"/>
      <c r="AX33" s="27"/>
      <c r="AY33" s="67"/>
    </row>
    <row r="34" spans="1:54" ht="15" customHeight="1" thickBot="1">
      <c r="A34" s="137"/>
      <c r="B34" s="1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9"/>
      <c r="AB34" s="139"/>
      <c r="AC34" s="139"/>
      <c r="AD34" s="139"/>
      <c r="AE34" s="141"/>
      <c r="AF34" s="141"/>
      <c r="AG34" s="141"/>
      <c r="AH34" s="141"/>
      <c r="AI34" s="141"/>
      <c r="AJ34" s="141"/>
      <c r="AK34" s="141"/>
      <c r="AL34" s="30"/>
      <c r="AM34" s="30"/>
      <c r="AN34" s="30"/>
      <c r="AO34" s="142"/>
      <c r="AP34" s="30"/>
      <c r="AQ34" s="30"/>
      <c r="AR34" s="30"/>
      <c r="AS34" s="143"/>
      <c r="AT34" s="141"/>
      <c r="AU34" s="141"/>
      <c r="AV34" s="141"/>
      <c r="AW34" s="30"/>
      <c r="AX34" s="30"/>
      <c r="AY34" s="33"/>
    </row>
    <row r="35" spans="1:54" ht="15" customHeight="1">
      <c r="A35" s="52"/>
      <c r="B35" s="106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100"/>
      <c r="AA35" s="35"/>
      <c r="AB35" s="35"/>
      <c r="AC35" s="35"/>
      <c r="AD35" s="35"/>
      <c r="AE35" s="102"/>
      <c r="AF35" s="102"/>
      <c r="AG35" s="102"/>
      <c r="AH35" s="102"/>
      <c r="AI35" s="102"/>
      <c r="AJ35" s="102"/>
      <c r="AK35" s="102"/>
      <c r="AL35" s="27"/>
      <c r="AM35" s="27"/>
      <c r="AN35" s="27"/>
      <c r="AO35" s="93"/>
      <c r="AP35" s="27"/>
      <c r="AQ35" s="27"/>
      <c r="AR35" s="27"/>
      <c r="AS35" s="94"/>
      <c r="AT35" s="102"/>
      <c r="AU35" s="102"/>
      <c r="AV35" s="102"/>
      <c r="AW35" s="27"/>
      <c r="AX35" s="27"/>
      <c r="BB35" s="31"/>
    </row>
    <row r="36" spans="1:54" s="21" customFormat="1" ht="15" customHeight="1">
      <c r="A36" s="26"/>
      <c r="B36" s="48" t="s">
        <v>32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53"/>
      <c r="BB36" s="17"/>
    </row>
    <row r="37" spans="1:54" s="21" customFormat="1" ht="1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31"/>
      <c r="BB37" s="17"/>
    </row>
    <row r="38" spans="1:54" ht="15" customHeight="1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54" ht="15" customHeight="1">
      <c r="A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0"/>
    </row>
    <row r="40" spans="1:54" ht="15" customHeight="1">
      <c r="A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0"/>
    </row>
    <row r="41" spans="1:54" ht="15" customHeight="1">
      <c r="A41" s="26"/>
      <c r="C41" s="27"/>
      <c r="D41" s="27"/>
      <c r="E41" s="4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0"/>
      <c r="BB41" s="31"/>
    </row>
    <row r="42" spans="1:54" ht="15" customHeight="1">
      <c r="A42" s="26"/>
      <c r="C42" s="27"/>
      <c r="D42" s="27"/>
      <c r="E42" s="4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0"/>
    </row>
    <row r="43" spans="1:54" ht="15" customHeight="1">
      <c r="A43" s="26"/>
      <c r="C43" s="27"/>
      <c r="D43" s="27"/>
      <c r="E43" s="4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0"/>
    </row>
    <row r="44" spans="1:54" ht="15" customHeight="1">
      <c r="A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0"/>
    </row>
    <row r="45" spans="1:54" ht="15" customHeight="1">
      <c r="A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0"/>
    </row>
    <row r="46" spans="1:54" ht="15" customHeight="1">
      <c r="A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0"/>
    </row>
    <row r="47" spans="1:54" ht="15" customHeight="1">
      <c r="A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0"/>
    </row>
    <row r="48" spans="1:54" ht="15" customHeight="1">
      <c r="A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0"/>
    </row>
    <row r="49" spans="1:54" ht="15" customHeight="1">
      <c r="A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BB49" s="31"/>
    </row>
    <row r="50" spans="1:54" ht="15" customHeight="1">
      <c r="A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54" ht="15" customHeight="1">
      <c r="A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54" ht="15" customHeight="1">
      <c r="A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BB52" s="31"/>
    </row>
    <row r="53" spans="1:54" ht="15" customHeight="1">
      <c r="A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54" ht="15" customHeight="1">
      <c r="A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BB54" s="31"/>
    </row>
    <row r="55" spans="1:54" ht="15" customHeight="1">
      <c r="A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BB55" s="31"/>
    </row>
    <row r="56" spans="1:54" ht="15" customHeight="1">
      <c r="A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BB56" s="31"/>
    </row>
    <row r="57" spans="1:54" ht="15" customHeight="1">
      <c r="A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BB57" s="31"/>
    </row>
    <row r="58" spans="1:54" ht="15" customHeight="1">
      <c r="A58" s="26"/>
      <c r="C58" s="27"/>
      <c r="D58" s="27"/>
      <c r="E58" s="27"/>
      <c r="F58" s="27"/>
      <c r="G58" s="27"/>
      <c r="H58" s="27"/>
      <c r="I58" s="27"/>
      <c r="J58" s="20"/>
      <c r="K58" s="20"/>
      <c r="L58" s="20"/>
      <c r="M58" s="20"/>
      <c r="N58" s="20"/>
      <c r="O58" s="20"/>
      <c r="P58" s="20"/>
      <c r="Q58" s="20"/>
      <c r="R58" s="20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54" ht="15" customHeight="1">
      <c r="A59" s="26"/>
      <c r="C59" s="27"/>
      <c r="D59" s="27"/>
      <c r="E59" s="27"/>
      <c r="F59" s="27"/>
      <c r="G59" s="27"/>
      <c r="H59" s="27"/>
      <c r="I59" s="27"/>
      <c r="J59" s="20"/>
      <c r="K59" s="20"/>
      <c r="L59" s="20"/>
      <c r="M59" s="20"/>
      <c r="N59" s="20"/>
      <c r="O59" s="20"/>
      <c r="P59" s="20"/>
      <c r="Q59" s="20"/>
      <c r="R59" s="20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54" ht="15" customHeight="1">
      <c r="A60" s="26"/>
      <c r="C60" s="27"/>
      <c r="D60" s="27"/>
      <c r="E60" s="27"/>
      <c r="F60" s="27"/>
      <c r="G60" s="27"/>
      <c r="H60" s="27"/>
      <c r="I60" s="27"/>
      <c r="J60" s="20"/>
      <c r="K60" s="20"/>
      <c r="L60" s="20"/>
      <c r="M60" s="20"/>
      <c r="N60" s="20"/>
      <c r="O60" s="20"/>
      <c r="P60" s="20"/>
      <c r="Q60" s="20"/>
      <c r="R60" s="20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54" ht="15" customHeight="1">
      <c r="A61" s="31"/>
      <c r="C61" s="31"/>
      <c r="D61" s="31"/>
      <c r="E61" s="31"/>
      <c r="F61" s="31"/>
      <c r="G61" s="31"/>
      <c r="H61" s="31"/>
      <c r="I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</row>
    <row r="62" spans="1:54" ht="15" customHeight="1">
      <c r="A62" s="31"/>
      <c r="C62" s="31"/>
      <c r="D62" s="31"/>
      <c r="E62" s="31"/>
      <c r="F62" s="31"/>
      <c r="G62" s="31"/>
      <c r="H62" s="31"/>
      <c r="I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</row>
    <row r="63" spans="1:54" ht="15" customHeight="1">
      <c r="A63" s="31"/>
      <c r="C63" s="31"/>
      <c r="D63" s="31"/>
      <c r="E63" s="31"/>
      <c r="F63" s="31"/>
      <c r="G63" s="31"/>
      <c r="H63" s="31"/>
      <c r="I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</row>
    <row r="64" spans="1:54" ht="15" customHeight="1">
      <c r="A64" s="31"/>
      <c r="C64" s="31"/>
      <c r="D64" s="31"/>
      <c r="E64" s="31"/>
      <c r="F64" s="31"/>
      <c r="G64" s="31"/>
      <c r="H64" s="31"/>
      <c r="I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BB64" s="31"/>
    </row>
    <row r="65" spans="1:54" ht="15" customHeight="1">
      <c r="A65" s="31"/>
      <c r="C65" s="31"/>
      <c r="D65" s="31"/>
      <c r="E65" s="31"/>
      <c r="F65" s="31"/>
      <c r="G65" s="31"/>
      <c r="H65" s="31"/>
      <c r="I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BB65" s="31"/>
    </row>
    <row r="66" spans="1:54" ht="15" customHeight="1">
      <c r="A66" s="31"/>
      <c r="C66" s="31"/>
      <c r="D66" s="31"/>
      <c r="E66" s="31"/>
      <c r="F66" s="31"/>
      <c r="G66" s="31"/>
      <c r="H66" s="31"/>
      <c r="I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BB66" s="31"/>
    </row>
    <row r="67" spans="1:54" ht="15" customHeight="1">
      <c r="A67" s="31"/>
      <c r="C67" s="31"/>
      <c r="D67" s="31"/>
      <c r="E67" s="31"/>
      <c r="F67" s="31"/>
      <c r="G67" s="31"/>
      <c r="H67" s="31"/>
      <c r="I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BB67" s="31"/>
    </row>
    <row r="68" spans="1:54" ht="15" customHeight="1">
      <c r="A68" s="31"/>
      <c r="C68" s="31"/>
      <c r="D68" s="31"/>
      <c r="E68" s="31"/>
      <c r="F68" s="31"/>
      <c r="G68" s="31"/>
      <c r="H68" s="31"/>
      <c r="I68" s="31"/>
      <c r="J68" s="31"/>
      <c r="K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</row>
    <row r="69" spans="1:54" ht="15" customHeight="1">
      <c r="A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</row>
    <row r="70" spans="1:54" ht="15" customHeight="1">
      <c r="A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</row>
    <row r="71" spans="1:54" ht="15" customHeight="1">
      <c r="A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</row>
    <row r="72" spans="1:54" ht="15" customHeight="1">
      <c r="A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</row>
    <row r="73" spans="1:54" ht="15" customHeight="1">
      <c r="A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BB73" s="31"/>
    </row>
    <row r="74" spans="1:54" ht="15" customHeight="1">
      <c r="A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BB74" s="31"/>
    </row>
    <row r="75" spans="1:54" ht="15" customHeight="1">
      <c r="A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</row>
    <row r="76" spans="1:54" ht="15" customHeight="1">
      <c r="A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</row>
    <row r="77" spans="1:54" ht="15" customHeight="1">
      <c r="A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</row>
    <row r="78" spans="1:54" ht="15" customHeight="1">
      <c r="A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</row>
    <row r="79" spans="1:54" ht="15" customHeight="1">
      <c r="A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</row>
    <row r="80" spans="1:54" ht="15" customHeight="1">
      <c r="A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</row>
    <row r="81" spans="1:54" ht="15" customHeight="1">
      <c r="A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</row>
    <row r="82" spans="1:54" ht="15" customHeight="1">
      <c r="A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</row>
    <row r="83" spans="1:54" ht="15" customHeight="1">
      <c r="A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</row>
    <row r="84" spans="1:54" ht="15" customHeight="1">
      <c r="A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</row>
    <row r="85" spans="1:54" ht="15" customHeight="1">
      <c r="A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</row>
    <row r="86" spans="1:54" ht="15" customHeight="1">
      <c r="A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BB86" s="31"/>
    </row>
    <row r="87" spans="1:54" ht="15" customHeight="1">
      <c r="A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</row>
    <row r="88" spans="1:54" ht="15" customHeight="1">
      <c r="A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</row>
    <row r="89" spans="1:54" ht="15" customHeight="1">
      <c r="A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</row>
    <row r="90" spans="1:54" ht="15" customHeight="1">
      <c r="A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</row>
    <row r="91" spans="1:54" ht="15" customHeight="1">
      <c r="A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</row>
    <row r="92" spans="1:54" ht="15" customHeight="1">
      <c r="A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</row>
    <row r="93" spans="1:54" ht="15" customHeight="1">
      <c r="A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</row>
    <row r="94" spans="1:54" ht="15" customHeight="1">
      <c r="A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</row>
    <row r="95" spans="1:54" ht="15" customHeight="1">
      <c r="A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BB95" s="31"/>
    </row>
    <row r="96" spans="1:54" ht="15" customHeight="1">
      <c r="A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BB96" s="27"/>
    </row>
    <row r="97" spans="1:54" ht="15" customHeight="1">
      <c r="A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</row>
    <row r="98" spans="1:54" ht="15" customHeight="1">
      <c r="A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</row>
    <row r="99" spans="1:54" ht="15" customHeight="1">
      <c r="A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BB99" s="27"/>
    </row>
    <row r="100" spans="1:54" ht="15" customHeight="1">
      <c r="A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BB100" s="27"/>
    </row>
    <row r="101" spans="1:54" ht="15" customHeight="1">
      <c r="A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BB101" s="31"/>
    </row>
    <row r="102" spans="1:54" ht="15" customHeight="1">
      <c r="A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BB102" s="31"/>
    </row>
    <row r="103" spans="1:54" ht="15" customHeight="1">
      <c r="A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BB103" s="31"/>
    </row>
    <row r="104" spans="1:54" ht="15" customHeight="1">
      <c r="A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BB104" s="31"/>
    </row>
    <row r="105" spans="1:54" ht="15" customHeight="1">
      <c r="A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BB105" s="31"/>
    </row>
    <row r="106" spans="1:54" ht="15" customHeight="1">
      <c r="A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</row>
    <row r="107" spans="1:54" ht="15" customHeight="1">
      <c r="A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</row>
    <row r="108" spans="1:54" ht="15" customHeight="1">
      <c r="A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</row>
    <row r="109" spans="1:54" ht="15" customHeight="1">
      <c r="A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</row>
    <row r="110" spans="1:54" ht="15" customHeight="1">
      <c r="A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</row>
    <row r="111" spans="1:54" ht="15" customHeight="1">
      <c r="A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</row>
    <row r="112" spans="1:54" ht="15" customHeight="1">
      <c r="A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</row>
    <row r="113" spans="1:54" ht="15" customHeight="1">
      <c r="A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</row>
    <row r="114" spans="1:54" ht="15" customHeight="1">
      <c r="A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</row>
    <row r="115" spans="1:54" ht="15" customHeight="1">
      <c r="A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</row>
    <row r="116" spans="1:54" ht="15" customHeight="1">
      <c r="A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BB116" s="31"/>
    </row>
    <row r="117" spans="1:54" ht="15" customHeight="1">
      <c r="A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</row>
    <row r="118" spans="1:54" ht="15" customHeight="1">
      <c r="A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</row>
    <row r="119" spans="1:54" ht="15" customHeight="1">
      <c r="A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</row>
    <row r="120" spans="1:54" ht="15" customHeight="1">
      <c r="A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</row>
    <row r="121" spans="1:54" ht="15" customHeight="1">
      <c r="A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</row>
    <row r="122" spans="1:54" ht="15" customHeight="1">
      <c r="A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</row>
    <row r="123" spans="1:54" ht="15" customHeight="1">
      <c r="A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</row>
    <row r="124" spans="1:54" ht="15" customHeight="1">
      <c r="A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</row>
    <row r="125" spans="1:54" ht="15" customHeight="1">
      <c r="A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</row>
    <row r="126" spans="1:54" ht="15" customHeight="1">
      <c r="A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</row>
    <row r="127" spans="1:54" ht="15" customHeight="1">
      <c r="A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</row>
    <row r="128" spans="1:54" ht="15" customHeight="1">
      <c r="A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</row>
    <row r="129" spans="1:54" ht="15" customHeight="1">
      <c r="A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</row>
    <row r="130" spans="1:54" ht="15" customHeight="1">
      <c r="A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</row>
    <row r="131" spans="1:54" ht="15" customHeight="1">
      <c r="A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BB131" s="31"/>
    </row>
    <row r="132" spans="1:54" ht="15" customHeight="1">
      <c r="A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BB132" s="31"/>
    </row>
    <row r="133" spans="1:54" ht="15" customHeight="1">
      <c r="A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BB133" s="31"/>
    </row>
    <row r="134" spans="1:54" ht="15" customHeight="1">
      <c r="A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BB134" s="31"/>
    </row>
    <row r="135" spans="1:54" ht="15" customHeight="1">
      <c r="A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</row>
    <row r="136" spans="1:54" ht="15" customHeight="1">
      <c r="A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</row>
    <row r="137" spans="1:54" ht="15" customHeight="1">
      <c r="A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</row>
    <row r="138" spans="1:54" ht="15" customHeight="1">
      <c r="A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</row>
    <row r="139" spans="1:54" ht="15" customHeight="1">
      <c r="A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</row>
    <row r="140" spans="1:54" ht="15" customHeight="1">
      <c r="A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</row>
    <row r="141" spans="1:54" ht="15" customHeight="1">
      <c r="A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</row>
    <row r="142" spans="1:54" ht="15" customHeight="1">
      <c r="A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3" spans="1:54" ht="15" customHeight="1">
      <c r="A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</row>
    <row r="144" spans="1:54" ht="15" customHeight="1">
      <c r="A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</row>
    <row r="145" spans="1:54" ht="15" customHeight="1">
      <c r="A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</row>
    <row r="146" spans="1:54" ht="15" customHeight="1">
      <c r="A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</row>
    <row r="147" spans="1:54" ht="15" customHeight="1">
      <c r="A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</row>
    <row r="148" spans="1:54" ht="15" customHeight="1">
      <c r="A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</row>
    <row r="149" spans="1:54" ht="15" customHeight="1">
      <c r="A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</row>
    <row r="150" spans="1:54" ht="15" customHeight="1">
      <c r="A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</row>
    <row r="151" spans="1:54" ht="15" customHeight="1">
      <c r="A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</row>
    <row r="152" spans="1:54" ht="15" customHeight="1">
      <c r="A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</row>
    <row r="153" spans="1:54" ht="15" customHeight="1">
      <c r="A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</row>
    <row r="154" spans="1:54" ht="15" customHeight="1">
      <c r="A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</row>
    <row r="155" spans="1:54" ht="15" customHeight="1">
      <c r="A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</row>
    <row r="156" spans="1:54" ht="15" customHeight="1">
      <c r="A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</row>
    <row r="157" spans="1:54" ht="15" customHeight="1">
      <c r="A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BB157" s="31"/>
    </row>
    <row r="158" spans="1:54" ht="15" customHeight="1">
      <c r="A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</row>
    <row r="159" spans="1:54" ht="15" customHeight="1">
      <c r="A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</row>
    <row r="160" spans="1:54" ht="15" customHeight="1">
      <c r="A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</row>
    <row r="161" spans="1:54" ht="15" customHeight="1">
      <c r="A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</row>
    <row r="162" spans="1:54" ht="15" customHeight="1">
      <c r="A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</row>
    <row r="163" spans="1:54" ht="15" customHeight="1">
      <c r="A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</row>
    <row r="164" spans="1:54" ht="15" customHeight="1">
      <c r="A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BB164" s="31"/>
    </row>
    <row r="165" spans="1:54" ht="15" customHeight="1">
      <c r="A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BB165" s="31"/>
    </row>
    <row r="166" spans="1:54" ht="15" customHeight="1">
      <c r="A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</row>
    <row r="167" spans="1:54" ht="15" customHeight="1">
      <c r="A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</row>
    <row r="168" spans="1:54" ht="15" customHeight="1">
      <c r="A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</row>
    <row r="169" spans="1:54" ht="15" customHeight="1">
      <c r="A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</row>
    <row r="170" spans="1:54" ht="15" customHeight="1">
      <c r="A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</row>
    <row r="171" spans="1:54" ht="15" customHeight="1">
      <c r="A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</row>
    <row r="172" spans="1:54" ht="15" customHeight="1">
      <c r="A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</row>
    <row r="173" spans="1:54" ht="15" customHeight="1">
      <c r="A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</row>
    <row r="174" spans="1:54" ht="15" customHeight="1">
      <c r="A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</row>
    <row r="175" spans="1:54" ht="15" customHeight="1">
      <c r="A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</row>
    <row r="176" spans="1:54" ht="15" customHeight="1">
      <c r="A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</row>
    <row r="177" spans="1:54" ht="15" customHeight="1">
      <c r="A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</row>
    <row r="178" spans="1:54" ht="15" customHeight="1">
      <c r="A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</row>
    <row r="179" spans="1:54" ht="15" customHeight="1">
      <c r="A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</row>
    <row r="180" spans="1:54" ht="15" customHeight="1">
      <c r="A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</row>
    <row r="181" spans="1:54" ht="15" customHeight="1">
      <c r="A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</row>
    <row r="182" spans="1:54" ht="15" customHeight="1">
      <c r="A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</row>
    <row r="183" spans="1:54" ht="15" customHeight="1">
      <c r="A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</row>
    <row r="184" spans="1:54" ht="15" customHeight="1">
      <c r="A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</row>
    <row r="185" spans="1:54" ht="15" customHeight="1">
      <c r="A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</row>
    <row r="186" spans="1:54" ht="15" customHeight="1">
      <c r="A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</row>
    <row r="187" spans="1:54" ht="15" customHeight="1">
      <c r="A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BB187" s="31"/>
    </row>
    <row r="188" spans="1:54" ht="15" customHeight="1">
      <c r="A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BB188" s="31"/>
    </row>
    <row r="189" spans="1:54" ht="15" customHeight="1">
      <c r="A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</row>
    <row r="190" spans="1:54" ht="15" customHeight="1">
      <c r="A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</row>
    <row r="191" spans="1:54" ht="15" customHeight="1">
      <c r="A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</row>
    <row r="192" spans="1:54" ht="15" customHeight="1">
      <c r="A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</row>
    <row r="193" spans="1:49" ht="15" customHeight="1">
      <c r="A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</row>
    <row r="194" spans="1:49" ht="15" customHeight="1">
      <c r="A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</row>
    <row r="195" spans="1:49" ht="15" customHeight="1">
      <c r="A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</row>
    <row r="196" spans="1:49" ht="15" customHeight="1">
      <c r="A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</row>
    <row r="197" spans="1:49" ht="15" customHeight="1">
      <c r="A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</row>
    <row r="198" spans="1:49" ht="15" customHeight="1">
      <c r="A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</row>
    <row r="199" spans="1:49" ht="15" customHeight="1">
      <c r="A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</row>
    <row r="200" spans="1:49" ht="15" customHeight="1">
      <c r="A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</row>
    <row r="201" spans="1:49" ht="15" customHeight="1">
      <c r="A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</row>
    <row r="202" spans="1:49" ht="15" customHeight="1">
      <c r="A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</row>
    <row r="203" spans="1:49" ht="15" customHeight="1">
      <c r="A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</row>
    <row r="204" spans="1:49" ht="15" customHeight="1">
      <c r="A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</row>
    <row r="205" spans="1:49" ht="15" customHeight="1">
      <c r="A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</row>
    <row r="206" spans="1:49" ht="15" customHeight="1">
      <c r="A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</row>
    <row r="207" spans="1:49" ht="15" customHeight="1">
      <c r="A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</row>
    <row r="208" spans="1:49" ht="15" customHeight="1">
      <c r="A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</row>
    <row r="209" spans="1:54" ht="15" customHeight="1">
      <c r="A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</row>
    <row r="210" spans="1:54" ht="15" customHeight="1">
      <c r="A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</row>
    <row r="211" spans="1:54" ht="15" customHeight="1">
      <c r="A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</row>
    <row r="212" spans="1:54" ht="15" customHeight="1">
      <c r="A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</row>
    <row r="213" spans="1:54" ht="15" customHeight="1">
      <c r="A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</row>
    <row r="214" spans="1:54" ht="15" customHeight="1">
      <c r="A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</row>
    <row r="215" spans="1:54" ht="15" customHeight="1">
      <c r="A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BB215" s="31"/>
    </row>
    <row r="216" spans="1:54" ht="15" customHeight="1">
      <c r="A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BB216" s="31"/>
    </row>
    <row r="217" spans="1:54" ht="15" customHeight="1">
      <c r="A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BB217" s="31"/>
    </row>
    <row r="218" spans="1:54" ht="15" customHeight="1">
      <c r="A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</row>
    <row r="219" spans="1:54" ht="15" customHeight="1">
      <c r="A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</row>
    <row r="220" spans="1:54" ht="15" customHeight="1">
      <c r="A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</row>
    <row r="221" spans="1:54" ht="15" customHeight="1">
      <c r="A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</row>
    <row r="222" spans="1:54" ht="15" customHeight="1">
      <c r="A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</row>
    <row r="223" spans="1:54" ht="15" customHeight="1">
      <c r="A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</row>
    <row r="224" spans="1:54" ht="15" customHeight="1">
      <c r="A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</row>
    <row r="225" spans="1:54" ht="15" customHeight="1">
      <c r="A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</row>
    <row r="226" spans="1:54" ht="15" customHeight="1">
      <c r="A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</row>
    <row r="227" spans="1:54" ht="15" customHeight="1">
      <c r="A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</row>
    <row r="228" spans="1:54" ht="15" customHeight="1">
      <c r="A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</row>
    <row r="229" spans="1:54" ht="15" customHeight="1">
      <c r="A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</row>
    <row r="230" spans="1:54" ht="15" customHeight="1">
      <c r="A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BB230" s="31"/>
    </row>
    <row r="231" spans="1:54" ht="15" customHeight="1">
      <c r="A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BB231" s="31"/>
    </row>
    <row r="232" spans="1:54" ht="15" customHeight="1">
      <c r="A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</row>
    <row r="233" spans="1:54" ht="15" customHeight="1">
      <c r="A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</row>
    <row r="234" spans="1:54" ht="15" customHeight="1">
      <c r="A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</row>
    <row r="235" spans="1:54" ht="15" customHeight="1">
      <c r="A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</row>
    <row r="236" spans="1:54" ht="15" customHeight="1">
      <c r="A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</row>
    <row r="237" spans="1:54" ht="15" customHeight="1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</row>
    <row r="238" spans="1:54" ht="15" customHeight="1">
      <c r="A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</row>
    <row r="239" spans="1:54" ht="15" customHeight="1">
      <c r="A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</row>
    <row r="240" spans="1:54" ht="15" customHeight="1">
      <c r="A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</row>
    <row r="241" spans="1:54" ht="15" customHeight="1">
      <c r="A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</row>
    <row r="242" spans="1:54" ht="15" customHeight="1">
      <c r="A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</row>
    <row r="243" spans="1:54" ht="15" customHeight="1">
      <c r="A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</row>
    <row r="244" spans="1:54" ht="15" customHeight="1">
      <c r="A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</row>
    <row r="245" spans="1:54" ht="15" customHeight="1">
      <c r="A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</row>
    <row r="246" spans="1:54" ht="15" customHeight="1">
      <c r="A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</row>
    <row r="247" spans="1:54" ht="15" customHeight="1">
      <c r="A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</row>
    <row r="248" spans="1:54" ht="15" customHeight="1">
      <c r="A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</row>
    <row r="249" spans="1:54" ht="15" customHeight="1">
      <c r="A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BB249" s="31"/>
    </row>
    <row r="250" spans="1:54" ht="15" customHeight="1">
      <c r="A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BB250" s="31"/>
    </row>
    <row r="251" spans="1:54" ht="15" customHeight="1">
      <c r="A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BB251" s="31"/>
    </row>
    <row r="252" spans="1:54" ht="15" customHeight="1">
      <c r="A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</row>
    <row r="253" spans="1:54" ht="15" customHeight="1">
      <c r="A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</row>
    <row r="254" spans="1:54" ht="15" customHeight="1">
      <c r="A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</row>
    <row r="255" spans="1:54" ht="15" customHeight="1">
      <c r="A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</row>
    <row r="256" spans="1:54" ht="15" customHeight="1">
      <c r="A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</row>
    <row r="257" spans="1:54" ht="15" customHeight="1">
      <c r="A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BB257" s="31"/>
    </row>
    <row r="258" spans="1:54" ht="15" customHeight="1">
      <c r="A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BB258" s="31"/>
    </row>
    <row r="259" spans="1:54" ht="15" customHeight="1">
      <c r="A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BB259" s="31"/>
    </row>
    <row r="260" spans="1:54" ht="15" customHeight="1">
      <c r="A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</row>
    <row r="261" spans="1:54" ht="15" customHeight="1">
      <c r="A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2" spans="1:54" ht="15" customHeight="1">
      <c r="A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</row>
    <row r="263" spans="1:54" ht="15" customHeight="1">
      <c r="A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BB263" s="31"/>
    </row>
    <row r="264" spans="1:54" ht="15" customHeight="1">
      <c r="A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BB264" s="31"/>
    </row>
    <row r="265" spans="1:54" ht="15" customHeight="1">
      <c r="A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</row>
    <row r="266" spans="1:54" ht="15" customHeight="1">
      <c r="A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</row>
    <row r="267" spans="1:54" ht="15" customHeight="1">
      <c r="A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</row>
    <row r="268" spans="1:54" ht="15" customHeight="1">
      <c r="A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</row>
    <row r="269" spans="1:54" ht="15" customHeight="1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</row>
    <row r="270" spans="1:54" ht="15" customHeight="1">
      <c r="A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</row>
    <row r="271" spans="1:54" ht="15" customHeight="1">
      <c r="A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</row>
    <row r="272" spans="1:54" ht="15" customHeight="1">
      <c r="A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</row>
    <row r="273" spans="1:54" ht="15" customHeight="1">
      <c r="A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</row>
    <row r="274" spans="1:54" ht="15" customHeight="1">
      <c r="A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BB274" s="31"/>
    </row>
    <row r="275" spans="1:54" ht="15" customHeight="1">
      <c r="A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</row>
    <row r="276" spans="1:54" ht="15" customHeight="1">
      <c r="A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</row>
    <row r="277" spans="1:54" ht="15" customHeight="1">
      <c r="A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</row>
    <row r="278" spans="1:54" ht="15" customHeight="1">
      <c r="A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BB278" s="31"/>
    </row>
    <row r="279" spans="1:54" ht="15" customHeight="1">
      <c r="A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</row>
    <row r="280" spans="1:54" ht="15" customHeight="1">
      <c r="A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</row>
    <row r="281" spans="1:54" ht="15" customHeight="1">
      <c r="A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</row>
    <row r="282" spans="1:54" ht="15" customHeight="1">
      <c r="A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</row>
    <row r="283" spans="1:54" ht="15" customHeight="1">
      <c r="A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</row>
    <row r="284" spans="1:54" ht="15" customHeight="1">
      <c r="A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</row>
    <row r="285" spans="1:54" ht="15" customHeight="1">
      <c r="A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</row>
    <row r="286" spans="1:54" ht="15" customHeight="1">
      <c r="A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</row>
    <row r="287" spans="1:54" ht="15" customHeight="1">
      <c r="A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</row>
    <row r="288" spans="1:54" ht="15" customHeight="1">
      <c r="A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</row>
    <row r="289" spans="1:54" ht="15" customHeight="1">
      <c r="A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BB289" s="31"/>
    </row>
    <row r="290" spans="1:54" ht="15" customHeight="1">
      <c r="A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</row>
    <row r="291" spans="1:54" ht="15" customHeight="1">
      <c r="A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BB291" s="31"/>
    </row>
    <row r="292" spans="1:54" ht="15" customHeight="1">
      <c r="A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</row>
    <row r="293" spans="1:54" ht="15" customHeight="1">
      <c r="A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</row>
    <row r="294" spans="1:54" ht="15" customHeight="1">
      <c r="A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BB294" s="31"/>
    </row>
    <row r="295" spans="1:54" ht="15" customHeight="1">
      <c r="A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</row>
    <row r="296" spans="1:54" ht="15" customHeight="1">
      <c r="A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</row>
    <row r="297" spans="1:54" ht="15" customHeight="1">
      <c r="A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</row>
    <row r="298" spans="1:54" ht="15" customHeight="1">
      <c r="A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</row>
    <row r="299" spans="1:54" ht="15" customHeight="1">
      <c r="A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</row>
    <row r="300" spans="1:54" ht="15" customHeight="1">
      <c r="A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BB300" s="31"/>
    </row>
    <row r="301" spans="1:54" ht="15" customHeight="1">
      <c r="A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</row>
    <row r="302" spans="1:54" ht="15" customHeight="1">
      <c r="A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</row>
    <row r="303" spans="1:54" ht="15" customHeight="1">
      <c r="A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BB303" s="31"/>
    </row>
    <row r="304" spans="1:54" ht="15" customHeight="1">
      <c r="A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BB304" s="31"/>
    </row>
    <row r="305" spans="1:49" ht="15" customHeight="1">
      <c r="A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</row>
    <row r="306" spans="1:49" ht="15" customHeight="1">
      <c r="A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</row>
    <row r="307" spans="1:49" ht="15" customHeight="1">
      <c r="A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</row>
    <row r="308" spans="1:49" ht="15" customHeight="1">
      <c r="A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</row>
    <row r="309" spans="1:49" ht="15" customHeight="1">
      <c r="A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</row>
    <row r="310" spans="1:49" ht="15" customHeight="1">
      <c r="A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</row>
    <row r="311" spans="1:49" ht="15" customHeight="1">
      <c r="A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</row>
    <row r="312" spans="1:49" ht="15" customHeight="1">
      <c r="A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</row>
    <row r="313" spans="1:49" ht="15" customHeight="1">
      <c r="A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</row>
    <row r="314" spans="1:49" ht="15" customHeight="1">
      <c r="A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</row>
    <row r="315" spans="1:49" ht="15" customHeight="1">
      <c r="A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</row>
    <row r="316" spans="1:49" ht="15" customHeight="1">
      <c r="A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 ht="15" customHeight="1">
      <c r="A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</row>
    <row r="318" spans="1:49" ht="15" customHeight="1">
      <c r="A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</row>
    <row r="319" spans="1:49" ht="15" customHeight="1">
      <c r="A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</row>
    <row r="320" spans="1:49" ht="15" customHeight="1">
      <c r="A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</row>
    <row r="321" spans="1:54" ht="15" customHeight="1">
      <c r="A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BB321" s="31"/>
    </row>
    <row r="322" spans="1:54" ht="15" customHeight="1">
      <c r="A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BB322" s="27"/>
    </row>
    <row r="323" spans="1:54" ht="15" customHeight="1">
      <c r="A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BB323" s="31"/>
    </row>
    <row r="324" spans="1:54" ht="15" customHeight="1">
      <c r="A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BB324" s="31"/>
    </row>
    <row r="325" spans="1:54" ht="15" customHeight="1">
      <c r="A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BB325" s="31"/>
    </row>
    <row r="326" spans="1:54" ht="15" customHeight="1">
      <c r="A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</row>
    <row r="327" spans="1:54" ht="15" customHeight="1">
      <c r="A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</row>
    <row r="328" spans="1:54" ht="15" customHeight="1">
      <c r="A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</row>
    <row r="329" spans="1:54" ht="15" customHeight="1">
      <c r="A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</row>
    <row r="330" spans="1:54" ht="15" customHeight="1">
      <c r="A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</row>
    <row r="331" spans="1:54" ht="15" customHeight="1">
      <c r="A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</row>
    <row r="332" spans="1:54" ht="15" customHeight="1">
      <c r="A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</row>
    <row r="333" spans="1:54" ht="15" customHeight="1">
      <c r="A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</row>
    <row r="334" spans="1:54" ht="15" customHeight="1">
      <c r="A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</row>
    <row r="335" spans="1:54" ht="15" customHeight="1">
      <c r="A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</row>
    <row r="336" spans="1:54" ht="15" customHeight="1">
      <c r="A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</row>
    <row r="337" spans="1:54" ht="15" customHeight="1">
      <c r="A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</row>
    <row r="338" spans="1:54" ht="15" customHeight="1">
      <c r="A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</row>
    <row r="339" spans="1:54" ht="15" customHeight="1">
      <c r="A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</row>
    <row r="340" spans="1:54" ht="15" customHeight="1">
      <c r="A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BB340" s="31"/>
    </row>
    <row r="341" spans="1:54" ht="15" customHeight="1">
      <c r="A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BB341" s="31"/>
    </row>
    <row r="342" spans="1:54" ht="15" customHeight="1">
      <c r="A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</row>
    <row r="343" spans="1:54" ht="15" customHeight="1">
      <c r="A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</row>
    <row r="344" spans="1:54" ht="15" customHeight="1">
      <c r="A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</row>
    <row r="345" spans="1:54" ht="15" customHeight="1">
      <c r="A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</row>
    <row r="346" spans="1:54" ht="15" customHeight="1">
      <c r="A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</row>
    <row r="347" spans="1:54" ht="15" customHeight="1">
      <c r="A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BB347" s="31"/>
    </row>
    <row r="348" spans="1:54" ht="15" customHeight="1">
      <c r="A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BB348" s="31"/>
    </row>
    <row r="349" spans="1:54" ht="15" customHeight="1">
      <c r="A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BB349" s="31"/>
    </row>
    <row r="350" spans="1:54" ht="15" customHeight="1">
      <c r="A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</row>
    <row r="351" spans="1:54" ht="15" customHeight="1">
      <c r="A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</row>
    <row r="352" spans="1:54" ht="15" customHeight="1">
      <c r="A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BB352" s="31"/>
    </row>
    <row r="353" spans="1:54" ht="15" customHeight="1">
      <c r="A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</row>
    <row r="354" spans="1:54" ht="15" customHeight="1">
      <c r="A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</row>
    <row r="355" spans="1:54" ht="15" customHeight="1">
      <c r="A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</row>
    <row r="356" spans="1:54" ht="15" customHeight="1">
      <c r="A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</row>
    <row r="357" spans="1:54" ht="15" customHeight="1">
      <c r="A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</row>
    <row r="358" spans="1:54" ht="15" customHeight="1">
      <c r="A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</row>
    <row r="359" spans="1:54" ht="15" customHeight="1">
      <c r="A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</row>
    <row r="360" spans="1:54" ht="15" customHeight="1">
      <c r="A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</row>
    <row r="361" spans="1:54" ht="15" customHeight="1">
      <c r="A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BB361" s="31"/>
    </row>
    <row r="362" spans="1:54" ht="15" customHeight="1">
      <c r="A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</row>
    <row r="363" spans="1:54" ht="15" customHeight="1">
      <c r="A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</row>
    <row r="364" spans="1:54" ht="15" customHeight="1">
      <c r="A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</row>
    <row r="365" spans="1:54" ht="15" customHeight="1">
      <c r="A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BB365" s="31"/>
    </row>
    <row r="366" spans="1:54" ht="15" customHeight="1">
      <c r="A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</row>
    <row r="367" spans="1:54" ht="15" customHeight="1">
      <c r="A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</row>
    <row r="399" spans="54:54" ht="15" customHeight="1">
      <c r="BB399" s="31"/>
    </row>
    <row r="400" spans="54:54" ht="15" customHeight="1">
      <c r="BB400" s="31"/>
    </row>
    <row r="401" spans="54:54" ht="15" customHeight="1">
      <c r="BB401" s="31"/>
    </row>
    <row r="402" spans="54:54" ht="15" customHeight="1">
      <c r="BB402" s="31"/>
    </row>
    <row r="405" spans="54:54" ht="15" customHeight="1">
      <c r="BB405" s="31"/>
    </row>
    <row r="410" spans="54:54" ht="15" customHeight="1">
      <c r="BB410" s="31"/>
    </row>
    <row r="411" spans="54:54" ht="15" customHeight="1">
      <c r="BB411" s="31"/>
    </row>
    <row r="412" spans="54:54" ht="15" customHeight="1">
      <c r="BB412" s="31"/>
    </row>
    <row r="413" spans="54:54" ht="15" customHeight="1">
      <c r="BB413" s="31"/>
    </row>
    <row r="414" spans="54:54" ht="15" customHeight="1">
      <c r="BB414" s="31"/>
    </row>
    <row r="422" spans="54:54" ht="15" customHeight="1">
      <c r="BB422" s="31"/>
    </row>
    <row r="433" spans="54:54" ht="15" customHeight="1">
      <c r="BB433" s="31"/>
    </row>
    <row r="434" spans="54:54" ht="15" customHeight="1">
      <c r="BB434" s="31"/>
    </row>
    <row r="437" spans="54:54" ht="15" customHeight="1">
      <c r="BB437" s="31"/>
    </row>
    <row r="438" spans="54:54" ht="15" customHeight="1">
      <c r="BB438" s="31"/>
    </row>
    <row r="441" spans="54:54" ht="15" customHeight="1">
      <c r="BB441" s="31"/>
    </row>
    <row r="442" spans="54:54" ht="15" customHeight="1">
      <c r="BB442" s="31"/>
    </row>
    <row r="443" spans="54:54" ht="15" customHeight="1">
      <c r="BB443" s="31"/>
    </row>
    <row r="451" spans="54:54" ht="15" customHeight="1">
      <c r="BB451" s="31"/>
    </row>
    <row r="454" spans="54:54" ht="15" customHeight="1">
      <c r="BB454" s="31"/>
    </row>
    <row r="460" spans="54:54" ht="15" customHeight="1">
      <c r="BB460" s="31"/>
    </row>
    <row r="465" spans="54:54" ht="15" customHeight="1">
      <c r="BB465" s="31"/>
    </row>
    <row r="466" spans="54:54" ht="15" customHeight="1">
      <c r="BB466" s="31"/>
    </row>
    <row r="467" spans="54:54" ht="15" customHeight="1">
      <c r="BB467" s="31"/>
    </row>
    <row r="478" spans="54:54" ht="15" customHeight="1">
      <c r="BB478" s="31"/>
    </row>
    <row r="479" spans="54:54" ht="15" customHeight="1">
      <c r="BB479" s="31"/>
    </row>
    <row r="480" spans="54:54" ht="15" customHeight="1">
      <c r="BB480" s="31"/>
    </row>
    <row r="489" spans="54:54" ht="15" customHeight="1">
      <c r="BB489" s="31"/>
    </row>
    <row r="494" spans="54:54" ht="15" customHeight="1">
      <c r="BB494" s="31"/>
    </row>
    <row r="497" spans="54:54" ht="15" customHeight="1">
      <c r="BB497" s="31"/>
    </row>
    <row r="498" spans="54:54" ht="15" customHeight="1">
      <c r="BB498" s="31"/>
    </row>
    <row r="502" spans="54:54" ht="15" customHeight="1">
      <c r="BB502" s="31"/>
    </row>
    <row r="503" spans="54:54" ht="15" customHeight="1">
      <c r="BB503" s="31"/>
    </row>
    <row r="505" spans="54:54" ht="15" customHeight="1">
      <c r="BB505" s="31"/>
    </row>
    <row r="506" spans="54:54" ht="15" customHeight="1">
      <c r="BB506" s="31"/>
    </row>
    <row r="507" spans="54:54" ht="15" customHeight="1">
      <c r="BB507" s="31"/>
    </row>
    <row r="511" spans="54:54" ht="15" customHeight="1">
      <c r="BB511" s="31"/>
    </row>
    <row r="512" spans="54:54" ht="15" customHeight="1">
      <c r="BB512" s="31"/>
    </row>
    <row r="514" spans="54:54" ht="15" customHeight="1">
      <c r="BB514" s="31"/>
    </row>
    <row r="515" spans="54:54" ht="15" customHeight="1">
      <c r="BB515" s="31"/>
    </row>
    <row r="518" spans="54:54" ht="15" customHeight="1">
      <c r="BB518" s="31"/>
    </row>
    <row r="520" spans="54:54" ht="15" customHeight="1">
      <c r="BB520" s="31"/>
    </row>
    <row r="521" spans="54:54" ht="15" customHeight="1">
      <c r="BB521" s="31"/>
    </row>
    <row r="522" spans="54:54" ht="15" customHeight="1">
      <c r="BB522" s="31"/>
    </row>
    <row r="524" spans="54:54" ht="15" customHeight="1">
      <c r="BB524" s="31"/>
    </row>
    <row r="525" spans="54:54" ht="15" customHeight="1">
      <c r="BB525" s="31"/>
    </row>
    <row r="526" spans="54:54" ht="15" customHeight="1">
      <c r="BB526" s="31"/>
    </row>
    <row r="528" spans="54:54" ht="15" customHeight="1">
      <c r="BB528" s="31"/>
    </row>
    <row r="530" spans="54:54" ht="15" customHeight="1">
      <c r="BB530" s="31"/>
    </row>
    <row r="531" spans="54:54" ht="15" customHeight="1">
      <c r="BB531" s="31"/>
    </row>
    <row r="532" spans="54:54" ht="15" customHeight="1">
      <c r="BB532" s="31"/>
    </row>
    <row r="534" spans="54:54" ht="15" customHeight="1">
      <c r="BB534" s="31"/>
    </row>
    <row r="538" spans="54:54" ht="15" customHeight="1">
      <c r="BB538" s="31"/>
    </row>
    <row r="539" spans="54:54" ht="15" customHeight="1">
      <c r="BB539" s="31"/>
    </row>
    <row r="540" spans="54:54" ht="15" customHeight="1">
      <c r="BB540" s="31"/>
    </row>
    <row r="541" spans="54:54" ht="15" customHeight="1">
      <c r="BB541" s="31"/>
    </row>
    <row r="542" spans="54:54" ht="15" customHeight="1">
      <c r="BB542" s="31"/>
    </row>
    <row r="543" spans="54:54" ht="15" customHeight="1">
      <c r="BB543" s="31"/>
    </row>
    <row r="544" spans="54:54" ht="15" customHeight="1">
      <c r="BB544" s="31"/>
    </row>
    <row r="545" spans="54:54" ht="15" customHeight="1">
      <c r="BB545" s="31"/>
    </row>
    <row r="546" spans="54:54" ht="15" customHeight="1">
      <c r="BB546" s="31"/>
    </row>
    <row r="547" spans="54:54" ht="15" customHeight="1">
      <c r="BB547" s="31"/>
    </row>
    <row r="548" spans="54:54" ht="15" customHeight="1">
      <c r="BB548" s="31"/>
    </row>
    <row r="549" spans="54:54" ht="15" customHeight="1">
      <c r="BB549" s="31"/>
    </row>
    <row r="550" spans="54:54" ht="15" customHeight="1">
      <c r="BB550" s="31"/>
    </row>
    <row r="551" spans="54:54" ht="15" customHeight="1">
      <c r="BB551" s="31"/>
    </row>
    <row r="552" spans="54:54" ht="15" customHeight="1">
      <c r="BB552" s="31"/>
    </row>
    <row r="553" spans="54:54" ht="15" customHeight="1">
      <c r="BB553" s="31"/>
    </row>
    <row r="554" spans="54:54" ht="15" customHeight="1">
      <c r="BB554" s="31"/>
    </row>
    <row r="555" spans="54:54" ht="15" customHeight="1">
      <c r="BB555" s="31"/>
    </row>
    <row r="556" spans="54:54" ht="15" customHeight="1">
      <c r="BB556" s="31"/>
    </row>
    <row r="557" spans="54:54" ht="15" customHeight="1">
      <c r="BB557" s="31"/>
    </row>
    <row r="559" spans="54:54" ht="15" customHeight="1">
      <c r="BB559" s="31"/>
    </row>
    <row r="564" spans="54:54" ht="15" customHeight="1">
      <c r="BB564" s="31"/>
    </row>
    <row r="566" spans="54:54" ht="15" customHeight="1">
      <c r="BB566" s="31"/>
    </row>
    <row r="567" spans="54:54" ht="15" customHeight="1">
      <c r="BB567" s="31"/>
    </row>
    <row r="572" spans="54:54" ht="15" customHeight="1">
      <c r="BB572" s="31"/>
    </row>
    <row r="573" spans="54:54" ht="15" customHeight="1">
      <c r="BB573" s="31"/>
    </row>
    <row r="576" spans="54:54" ht="15" customHeight="1">
      <c r="BB576" s="31"/>
    </row>
    <row r="578" spans="54:54" ht="15" customHeight="1">
      <c r="BB578" s="31"/>
    </row>
    <row r="582" spans="54:54" ht="15" customHeight="1">
      <c r="BB582" s="31"/>
    </row>
    <row r="583" spans="54:54" ht="15" customHeight="1">
      <c r="BB583" s="31"/>
    </row>
    <row r="596" spans="54:54" ht="15" customHeight="1">
      <c r="BB596" s="31"/>
    </row>
    <row r="597" spans="54:54" ht="15" customHeight="1">
      <c r="BB597" s="27"/>
    </row>
    <row r="600" spans="54:54" ht="15" customHeight="1">
      <c r="BB600" s="31"/>
    </row>
    <row r="601" spans="54:54" ht="15" customHeight="1">
      <c r="BB601" s="27"/>
    </row>
    <row r="603" spans="54:54" ht="15" customHeight="1">
      <c r="BB603" s="31"/>
    </row>
    <row r="606" spans="54:54" ht="15" customHeight="1">
      <c r="BB606" s="31"/>
    </row>
    <row r="633" spans="54:54" ht="15" customHeight="1">
      <c r="BB633" s="31"/>
    </row>
    <row r="634" spans="54:54" ht="15" customHeight="1">
      <c r="BB634" s="31"/>
    </row>
    <row r="635" spans="54:54" ht="15" customHeight="1">
      <c r="BB635" s="31"/>
    </row>
    <row r="640" spans="54:54" ht="15" customHeight="1">
      <c r="BB640" s="31"/>
    </row>
    <row r="641" spans="54:54" ht="15" customHeight="1">
      <c r="BB641" s="31"/>
    </row>
    <row r="657" spans="54:54" ht="15" customHeight="1">
      <c r="BB657" s="31"/>
    </row>
    <row r="663" spans="54:54" ht="15" customHeight="1">
      <c r="BB663" s="31"/>
    </row>
    <row r="665" spans="54:54" ht="15" customHeight="1">
      <c r="BB665" s="31"/>
    </row>
    <row r="670" spans="54:54" ht="15" customHeight="1">
      <c r="BB670" s="31"/>
    </row>
    <row r="674" spans="54:54" ht="15" customHeight="1">
      <c r="BB674" s="31"/>
    </row>
    <row r="683" spans="54:54" ht="15" customHeight="1">
      <c r="BB683" s="31"/>
    </row>
    <row r="692" spans="54:54" ht="15" customHeight="1">
      <c r="BB692" s="31"/>
    </row>
    <row r="703" spans="54:54" ht="15" customHeight="1">
      <c r="BB703" s="31"/>
    </row>
    <row r="704" spans="54:54" ht="15" customHeight="1">
      <c r="BB704" s="31"/>
    </row>
    <row r="721" spans="54:54" ht="15" customHeight="1">
      <c r="BB721" s="31"/>
    </row>
    <row r="722" spans="54:54" ht="15" customHeight="1">
      <c r="BB722" s="31"/>
    </row>
    <row r="723" spans="54:54" ht="15" customHeight="1">
      <c r="BB723" s="31"/>
    </row>
    <row r="724" spans="54:54" ht="15" customHeight="1">
      <c r="BB724" s="31"/>
    </row>
    <row r="725" spans="54:54" ht="15" customHeight="1">
      <c r="BB725" s="31"/>
    </row>
    <row r="728" spans="54:54" ht="15" customHeight="1">
      <c r="BB728" s="31"/>
    </row>
    <row r="732" spans="54:54" ht="15" customHeight="1">
      <c r="BB732" s="31"/>
    </row>
    <row r="733" spans="54:54" ht="15" customHeight="1">
      <c r="BB733" s="31"/>
    </row>
    <row r="734" spans="54:54" ht="15" customHeight="1">
      <c r="BB734" s="27"/>
    </row>
    <row r="737" spans="54:54" ht="15" customHeight="1">
      <c r="BB737" s="31"/>
    </row>
    <row r="738" spans="54:54" ht="15" customHeight="1">
      <c r="BB738" s="31"/>
    </row>
    <row r="739" spans="54:54" ht="15" customHeight="1">
      <c r="BB739" s="31"/>
    </row>
    <row r="741" spans="54:54" ht="15" customHeight="1">
      <c r="BB741" s="31"/>
    </row>
    <row r="747" spans="54:54" ht="15" customHeight="1">
      <c r="BB747" s="31"/>
    </row>
    <row r="749" spans="54:54" ht="15" customHeight="1">
      <c r="BB749" s="27"/>
    </row>
    <row r="750" spans="54:54" ht="15" customHeight="1">
      <c r="BB750" s="31"/>
    </row>
    <row r="751" spans="54:54" ht="15" customHeight="1">
      <c r="BB751" s="31"/>
    </row>
    <row r="754" spans="54:54" ht="15" customHeight="1">
      <c r="BB754" s="31"/>
    </row>
    <row r="763" spans="54:54" ht="15" customHeight="1">
      <c r="BB763" s="31"/>
    </row>
    <row r="768" spans="54:54" ht="15" customHeight="1">
      <c r="BB768" s="31"/>
    </row>
    <row r="769" spans="54:54" ht="15" customHeight="1">
      <c r="BB769" s="31"/>
    </row>
    <row r="773" spans="54:54" ht="15" customHeight="1">
      <c r="BB773" s="31"/>
    </row>
    <row r="779" spans="54:54" ht="15" customHeight="1">
      <c r="BB779" s="31"/>
    </row>
    <row r="782" spans="54:54" ht="15" customHeight="1">
      <c r="BB782" s="31"/>
    </row>
    <row r="783" spans="54:54" ht="15" customHeight="1">
      <c r="BB783" s="31"/>
    </row>
    <row r="784" spans="54:54" ht="15" customHeight="1">
      <c r="BB784" s="31"/>
    </row>
    <row r="785" spans="54:54" ht="15" customHeight="1">
      <c r="BB785" s="31"/>
    </row>
    <row r="789" spans="54:54" ht="15" customHeight="1">
      <c r="BB789" s="31"/>
    </row>
    <row r="790" spans="54:54" ht="15" customHeight="1">
      <c r="BB790" s="31"/>
    </row>
    <row r="792" spans="54:54" ht="15" customHeight="1">
      <c r="BB792" s="31"/>
    </row>
    <row r="794" spans="54:54" ht="15" customHeight="1">
      <c r="BB794" s="31"/>
    </row>
    <row r="798" spans="54:54" ht="15" customHeight="1">
      <c r="BB798" s="31"/>
    </row>
    <row r="799" spans="54:54" ht="15" customHeight="1">
      <c r="BB799" s="27"/>
    </row>
    <row r="800" spans="54:54" ht="15" customHeight="1">
      <c r="BB800" s="27"/>
    </row>
    <row r="810" spans="54:54" ht="15" customHeight="1">
      <c r="BB810" s="31"/>
    </row>
    <row r="816" spans="54:54" ht="15" customHeight="1">
      <c r="BB816" s="27"/>
    </row>
    <row r="818" spans="54:54" ht="15" customHeight="1">
      <c r="BB818" s="27"/>
    </row>
    <row r="819" spans="54:54" ht="15" customHeight="1">
      <c r="BB819" s="27"/>
    </row>
    <row r="836" spans="54:54" ht="15" customHeight="1">
      <c r="BB836" s="27"/>
    </row>
    <row r="837" spans="54:54" ht="15" customHeight="1">
      <c r="BB837" s="31"/>
    </row>
    <row r="838" spans="54:54" ht="15" customHeight="1">
      <c r="BB838" s="31"/>
    </row>
    <row r="840" spans="54:54" ht="15" customHeight="1">
      <c r="BB840" s="31"/>
    </row>
    <row r="846" spans="54:54" ht="15" customHeight="1">
      <c r="BB846" s="31"/>
    </row>
    <row r="848" spans="54:54" ht="15" customHeight="1">
      <c r="BB848" s="31"/>
    </row>
    <row r="849" spans="54:54" ht="15" customHeight="1">
      <c r="BB849" s="31"/>
    </row>
    <row r="850" spans="54:54" ht="15" customHeight="1">
      <c r="BB850" s="31"/>
    </row>
    <row r="862" spans="54:54" ht="15" customHeight="1">
      <c r="BB862" s="31"/>
    </row>
    <row r="863" spans="54:54" ht="15" customHeight="1">
      <c r="BB863" s="31"/>
    </row>
    <row r="867" spans="54:54" ht="15" customHeight="1">
      <c r="BB867" s="31"/>
    </row>
    <row r="879" spans="54:54" ht="15" customHeight="1">
      <c r="BB879" s="31"/>
    </row>
    <row r="897" spans="54:54" ht="15" customHeight="1">
      <c r="BB897" s="31"/>
    </row>
  </sheetData>
  <mergeCells count="20">
    <mergeCell ref="AO2:AP2"/>
    <mergeCell ref="AQ2:AS2"/>
    <mergeCell ref="AT2:AU2"/>
    <mergeCell ref="AV2:AY2"/>
    <mergeCell ref="AT1:AU1"/>
    <mergeCell ref="AV1:AY1"/>
    <mergeCell ref="AO1:AP1"/>
    <mergeCell ref="AQ1:AS1"/>
    <mergeCell ref="Z2:AC2"/>
    <mergeCell ref="AD2:AF2"/>
    <mergeCell ref="AG2:AN2"/>
    <mergeCell ref="A1:E1"/>
    <mergeCell ref="F1:V1"/>
    <mergeCell ref="W1:Y1"/>
    <mergeCell ref="Z1:AN1"/>
    <mergeCell ref="A2:E2"/>
    <mergeCell ref="F2:R2"/>
    <mergeCell ref="S2:T2"/>
    <mergeCell ref="U2:V2"/>
    <mergeCell ref="W2:Y2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表紙</vt:lpstr>
      <vt:lpstr>更新履歴</vt:lpstr>
      <vt:lpstr>仕様書フォーマット</vt:lpstr>
      <vt:lpstr>画面一覧</vt:lpstr>
      <vt:lpstr>作業履歴</vt:lpstr>
      <vt:lpstr>部品番号マスタ</vt:lpstr>
      <vt:lpstr>圧造課用部品番号マスタ</vt:lpstr>
      <vt:lpstr>部品番号リンク情報</vt:lpstr>
      <vt:lpstr>大日程部品番号リンク情報</vt:lpstr>
      <vt:lpstr>車種記号対照表</vt:lpstr>
      <vt:lpstr>金型保守計画管理</vt:lpstr>
      <vt:lpstr>金型保守計画管理 資料用</vt:lpstr>
      <vt:lpstr>圧造課用部品番号マスタ!Print_Area</vt:lpstr>
      <vt:lpstr>金型保守計画管理!Print_Area</vt:lpstr>
      <vt:lpstr>'金型保守計画管理 資料用'!Print_Area</vt:lpstr>
      <vt:lpstr>更新履歴!Print_Area</vt:lpstr>
      <vt:lpstr>仕様書フォーマット!Print_Area</vt:lpstr>
      <vt:lpstr>車種記号対照表!Print_Area</vt:lpstr>
      <vt:lpstr>大日程部品番号リンク情報!Print_Area</vt:lpstr>
      <vt:lpstr>表紙!Print_Area</vt:lpstr>
      <vt:lpstr>部品番号マスタ!Print_Area</vt:lpstr>
      <vt:lpstr>部品番号リンク情報!Print_Area</vt:lpstr>
      <vt:lpstr>圧造課用部品番号マスタ!Print_Titles</vt:lpstr>
      <vt:lpstr>画面一覧!Print_Titles</vt:lpstr>
      <vt:lpstr>金型保守計画管理!Print_Titles</vt:lpstr>
      <vt:lpstr>'金型保守計画管理 資料用'!Print_Titles</vt:lpstr>
      <vt:lpstr>更新履歴!Print_Titles</vt:lpstr>
      <vt:lpstr>仕様書フォーマット!Print_Titles</vt:lpstr>
      <vt:lpstr>車種記号対照表!Print_Titles</vt:lpstr>
      <vt:lpstr>大日程部品番号リンク情報!Print_Titles</vt:lpstr>
      <vt:lpstr>部品番号マスタ!Print_Titles</vt:lpstr>
      <vt:lpstr>部品番号リンク情報!Print_Titles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采野 伊久磨</dc:creator>
  <cp:lastModifiedBy>采野 伊久磨</cp:lastModifiedBy>
  <cp:lastPrinted>2019-08-01T06:50:39Z</cp:lastPrinted>
  <dcterms:created xsi:type="dcterms:W3CDTF">2019-01-17T23:43:47Z</dcterms:created>
  <dcterms:modified xsi:type="dcterms:W3CDTF">2022-11-28T00:05:30Z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2173991</vt:lpwstr>
  </property>
  <property fmtid="{D5CDD505-2E9C-101B-9397-08002B2CF9AE}" pid="3" name="NXPowerLiteSettings">
    <vt:lpwstr>C74006B004C800</vt:lpwstr>
  </property>
  <property fmtid="{D5CDD505-2E9C-101B-9397-08002B2CF9AE}" pid="4" name="NXPowerLiteVersion">
    <vt:lpwstr>S9.1.2</vt:lpwstr>
  </property>
</Properties>
</file>