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G:\GitHub\MENTA\Task\"/>
    </mc:Choice>
  </mc:AlternateContent>
  <xr:revisionPtr revIDLastSave="0" documentId="13_ncr:1_{88478012-B397-482F-817E-56BBEEB5726D}" xr6:coauthVersionLast="47" xr6:coauthVersionMax="47" xr10:uidLastSave="{00000000-0000-0000-0000-000000000000}"/>
  <bookViews>
    <workbookView xWindow="1575" yWindow="1365" windowWidth="21600" windowHeight="14415" firstSheet="4" activeTab="8" xr2:uid="{9EC83D42-D4B4-4A15-BF24-12EF1EB14DE4}"/>
  </bookViews>
  <sheets>
    <sheet name="表紙" sheetId="1" r:id="rId1"/>
    <sheet name="更新履歴" sheetId="2" r:id="rId2"/>
    <sheet name="仕様書フォーマット" sheetId="67" r:id="rId3"/>
    <sheet name="画面一覧" sheetId="4" r:id="rId4"/>
    <sheet name="作業履歴" sheetId="74" r:id="rId5"/>
    <sheet name="共通" sheetId="82" r:id="rId6"/>
    <sheet name="メインメニュー" sheetId="5" r:id="rId7"/>
    <sheet name="工事登録画面" sheetId="68" r:id="rId8"/>
    <sheet name="縦断図測定値入力" sheetId="80" r:id="rId9"/>
    <sheet name="ファンクションボタン" sheetId="79" r:id="rId10"/>
    <sheet name="設計書マスタデータ" sheetId="81" r:id="rId11"/>
  </sheets>
  <definedNames>
    <definedName name="_xlnm._FilterDatabase" localSheetId="7" hidden="1">工事登録画面!$A$43:$CQ$153</definedName>
    <definedName name="_xlnm._FilterDatabase" localSheetId="8" hidden="1">縦断図測定値入力!$A$43:$BH$108</definedName>
    <definedName name="_xlnm.Print_Area" localSheetId="6">メインメニュー!$A$1:$AY$33</definedName>
    <definedName name="_xlnm.Print_Area" localSheetId="5">共通!$A$1:$BG$38</definedName>
    <definedName name="_xlnm.Print_Area" localSheetId="7">工事登録画面!$A$1:$BG$318</definedName>
    <definedName name="_xlnm.Print_Area" localSheetId="1">更新履歴!$A$1:$AY$32</definedName>
    <definedName name="_xlnm.Print_Area" localSheetId="2">仕様書フォーマット!$A$1:$AY$33</definedName>
    <definedName name="_xlnm.Print_Area" localSheetId="8">縦断図測定値入力!$A$1:$BG$283</definedName>
    <definedName name="_xlnm.Print_Area" localSheetId="0">表紙!$A$1:$AY$29</definedName>
    <definedName name="_xlnm.Print_Titles" localSheetId="6">メインメニュー!$1:$2</definedName>
    <definedName name="_xlnm.Print_Titles" localSheetId="3">画面一覧!$1:$2</definedName>
    <definedName name="_xlnm.Print_Titles" localSheetId="5">共通!$1:$2</definedName>
    <definedName name="_xlnm.Print_Titles" localSheetId="7">工事登録画面!$1:$2</definedName>
    <definedName name="_xlnm.Print_Titles" localSheetId="1">更新履歴!$1:$2</definedName>
    <definedName name="_xlnm.Print_Titles" localSheetId="2">仕様書フォーマット!$1:$2</definedName>
    <definedName name="_xlnm.Print_Titles" localSheetId="8">縦断図測定値入力!$1:$2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89" i="80" l="1"/>
  <c r="AN185" i="80"/>
  <c r="AN175" i="80"/>
  <c r="AN160" i="80"/>
  <c r="AN159" i="80"/>
  <c r="AN156" i="80"/>
  <c r="B204" i="80"/>
  <c r="B205" i="80" s="1"/>
  <c r="B206" i="80" s="1"/>
  <c r="B207" i="80" s="1"/>
  <c r="B208" i="80" s="1"/>
  <c r="B209" i="80" s="1"/>
  <c r="B210" i="80" s="1"/>
  <c r="B211" i="80" s="1"/>
  <c r="B212" i="80" s="1"/>
  <c r="B213" i="80" s="1"/>
  <c r="B214" i="80" s="1"/>
  <c r="B215" i="80" s="1"/>
  <c r="B216" i="80" s="1"/>
  <c r="B44" i="80"/>
  <c r="B131" i="68"/>
  <c r="B132" i="68"/>
  <c r="B133" i="68"/>
  <c r="B134" i="68"/>
  <c r="B135" i="68"/>
  <c r="B136" i="68"/>
  <c r="B137" i="68"/>
  <c r="B138" i="68"/>
  <c r="B139" i="68"/>
  <c r="B140" i="68"/>
  <c r="B141" i="68"/>
  <c r="B142" i="68"/>
  <c r="BI138" i="68"/>
  <c r="BI137" i="68"/>
  <c r="BI136" i="68"/>
  <c r="BI135" i="68"/>
  <c r="BI134" i="68"/>
  <c r="BI133" i="68"/>
  <c r="BI132" i="68"/>
  <c r="BI131" i="68"/>
  <c r="B143" i="68"/>
  <c r="B239" i="68"/>
  <c r="B240" i="68" s="1"/>
  <c r="B241" i="68" s="1"/>
  <c r="B242" i="68" s="1"/>
  <c r="B243" i="68" s="1"/>
  <c r="B244" i="68" s="1"/>
  <c r="B245" i="68" s="1"/>
  <c r="B246" i="68" s="1"/>
  <c r="B247" i="68" s="1"/>
  <c r="B248" i="68" s="1"/>
  <c r="B249" i="68" s="1"/>
  <c r="B250" i="68" s="1"/>
  <c r="B251" i="68" s="1"/>
  <c r="AN189" i="68"/>
  <c r="AN193" i="68" s="1"/>
  <c r="AN195" i="68" s="1"/>
  <c r="AN197" i="68" s="1"/>
  <c r="BI143" i="68"/>
  <c r="BI142" i="68"/>
  <c r="BI141" i="68"/>
  <c r="BI140" i="68"/>
  <c r="BI139" i="68"/>
  <c r="BI130" i="68"/>
  <c r="BI122" i="68"/>
  <c r="BI121" i="68"/>
  <c r="BI129" i="68"/>
  <c r="BI128" i="68"/>
  <c r="BI127" i="68"/>
  <c r="BI126" i="68"/>
  <c r="BI125" i="68"/>
  <c r="BI124" i="68"/>
  <c r="BI123" i="68"/>
  <c r="BI120" i="68"/>
  <c r="BI119" i="68"/>
  <c r="BI118" i="68"/>
  <c r="BI117" i="68"/>
  <c r="BI116" i="68"/>
  <c r="BI115" i="68"/>
  <c r="BI114" i="68"/>
  <c r="BI113" i="68"/>
  <c r="BI112" i="68"/>
  <c r="BI111" i="68"/>
  <c r="BI110" i="68"/>
  <c r="BI109" i="68"/>
  <c r="BI108" i="68"/>
  <c r="BI107" i="68"/>
  <c r="BI106" i="68"/>
  <c r="BI105" i="68"/>
  <c r="BI104" i="68"/>
  <c r="BI103" i="68"/>
  <c r="BI102" i="68"/>
  <c r="BI101" i="68"/>
  <c r="BI100" i="68"/>
  <c r="BI99" i="68"/>
  <c r="BI98" i="68"/>
  <c r="BI97" i="68"/>
  <c r="BI96" i="68"/>
  <c r="BI95" i="68"/>
  <c r="BI94" i="68"/>
  <c r="BI93" i="68"/>
  <c r="BI92" i="68"/>
  <c r="BI91" i="68"/>
  <c r="BI90" i="68"/>
  <c r="BI89" i="68"/>
  <c r="BI88" i="68"/>
  <c r="BI87" i="68"/>
  <c r="BI86" i="68"/>
  <c r="BI85" i="68"/>
  <c r="BI84" i="68"/>
  <c r="BI83" i="68"/>
  <c r="BI82" i="68"/>
  <c r="BI81" i="68"/>
  <c r="BI80" i="68"/>
  <c r="BI79" i="68"/>
  <c r="BI78" i="68"/>
  <c r="BI77" i="68"/>
  <c r="BI76" i="68"/>
  <c r="BI75" i="68"/>
  <c r="BI74" i="68"/>
  <c r="BI73" i="68"/>
  <c r="BI72" i="68"/>
  <c r="BI71" i="68"/>
  <c r="BI70" i="68"/>
  <c r="BI69" i="68"/>
  <c r="BI68" i="68"/>
  <c r="BI67" i="68"/>
  <c r="BI66" i="68"/>
  <c r="BI65" i="68"/>
  <c r="BI64" i="68"/>
  <c r="BI63" i="68"/>
  <c r="BI62" i="68"/>
  <c r="BI61" i="68"/>
  <c r="BI60" i="68"/>
  <c r="BI59" i="68"/>
  <c r="BI58" i="68"/>
  <c r="BI57" i="68"/>
  <c r="BI56" i="68"/>
  <c r="BI55" i="68"/>
  <c r="BI54" i="68"/>
  <c r="BI53" i="68"/>
  <c r="BI52" i="68"/>
  <c r="BI51" i="68"/>
  <c r="BI50" i="68"/>
  <c r="BI49" i="68"/>
  <c r="BI48" i="68"/>
  <c r="BI47" i="68"/>
  <c r="BI46" i="68"/>
  <c r="BI45" i="68"/>
  <c r="BI44" i="68"/>
  <c r="AN176" i="80" l="1"/>
  <c r="AN177" i="80" s="1"/>
  <c r="AN161" i="80"/>
  <c r="B45" i="80"/>
  <c r="B46" i="80" s="1"/>
  <c r="AN199" i="68"/>
  <c r="B43" i="82"/>
  <c r="B44" i="82" s="1"/>
  <c r="B45" i="82" s="1"/>
  <c r="B46" i="82" s="1"/>
  <c r="B47" i="82" s="1"/>
  <c r="B48" i="82" s="1"/>
  <c r="B49" i="82" s="1"/>
  <c r="B50" i="82" s="1"/>
  <c r="B51" i="82" s="1"/>
  <c r="B52" i="82" s="1"/>
  <c r="B53" i="82" s="1"/>
  <c r="B54" i="82" s="1"/>
  <c r="B55" i="82" s="1"/>
  <c r="B56" i="82" s="1"/>
  <c r="B57" i="82" s="1"/>
  <c r="B58" i="82" s="1"/>
  <c r="B59" i="82" s="1"/>
  <c r="B60" i="82" s="1"/>
  <c r="B61" i="82" s="1"/>
  <c r="B62" i="82" s="1"/>
  <c r="B63" i="82" s="1"/>
  <c r="B64" i="82" s="1"/>
  <c r="B65" i="82" s="1"/>
  <c r="B66" i="82" s="1"/>
  <c r="B67" i="82" s="1"/>
  <c r="B68" i="82" s="1"/>
  <c r="B69" i="82" s="1"/>
  <c r="B70" i="82" s="1"/>
  <c r="G1" i="82"/>
  <c r="B44" i="68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38" i="5"/>
  <c r="A39" i="5" s="1"/>
  <c r="A40" i="5" s="1"/>
  <c r="A41" i="5" s="1"/>
  <c r="A42" i="5" s="1"/>
  <c r="A43" i="5" s="1"/>
  <c r="A44" i="5" s="1"/>
  <c r="A45" i="5" s="1"/>
  <c r="AN179" i="80" l="1"/>
  <c r="AN180" i="80" s="1"/>
  <c r="AN178" i="80"/>
  <c r="AN162" i="80"/>
  <c r="AN163" i="80" s="1"/>
  <c r="AN164" i="80" s="1"/>
  <c r="B47" i="80"/>
  <c r="B45" i="68"/>
  <c r="B46" i="68" s="1"/>
  <c r="AN200" i="68"/>
  <c r="G1" i="80"/>
  <c r="B35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B19" i="74"/>
  <c r="B18" i="74"/>
  <c r="B17" i="74"/>
  <c r="B16" i="74"/>
  <c r="B15" i="74"/>
  <c r="B14" i="74"/>
  <c r="B13" i="74"/>
  <c r="B12" i="74"/>
  <c r="B11" i="74"/>
  <c r="B10" i="74"/>
  <c r="B9" i="74"/>
  <c r="B8" i="74"/>
  <c r="B7" i="74"/>
  <c r="B6" i="74"/>
  <c r="G5" i="74"/>
  <c r="H5" i="74" s="1"/>
  <c r="B5" i="74"/>
  <c r="G4" i="74"/>
  <c r="H4" i="74" s="1"/>
  <c r="G3" i="74"/>
  <c r="H3" i="74" s="1"/>
  <c r="G2" i="74"/>
  <c r="H2" i="74" s="1"/>
  <c r="BB33" i="4"/>
  <c r="BB32" i="4"/>
  <c r="B32" i="4"/>
  <c r="BB31" i="4"/>
  <c r="B31" i="4"/>
  <c r="BB30" i="4"/>
  <c r="B30" i="4"/>
  <c r="BB29" i="4"/>
  <c r="B29" i="4"/>
  <c r="BB28" i="4"/>
  <c r="B28" i="4"/>
  <c r="BB27" i="4"/>
  <c r="B27" i="4"/>
  <c r="BB26" i="4"/>
  <c r="B26" i="4"/>
  <c r="BB25" i="4"/>
  <c r="B25" i="4"/>
  <c r="BB24" i="4"/>
  <c r="B24" i="4"/>
  <c r="BB23" i="4"/>
  <c r="B23" i="4"/>
  <c r="BB22" i="4"/>
  <c r="B22" i="4"/>
  <c r="BB21" i="4"/>
  <c r="B21" i="4"/>
  <c r="BB20" i="4"/>
  <c r="B20" i="4"/>
  <c r="BB19" i="4"/>
  <c r="B19" i="4"/>
  <c r="BB18" i="4"/>
  <c r="B18" i="4"/>
  <c r="BB17" i="4"/>
  <c r="B17" i="4"/>
  <c r="BB16" i="4"/>
  <c r="B16" i="4"/>
  <c r="BB15" i="4"/>
  <c r="B15" i="4"/>
  <c r="BB14" i="4"/>
  <c r="B14" i="4"/>
  <c r="BB13" i="4"/>
  <c r="B13" i="4"/>
  <c r="BB12" i="4"/>
  <c r="B12" i="4"/>
  <c r="BB11" i="4"/>
  <c r="B11" i="4"/>
  <c r="BF10" i="4"/>
  <c r="BB10" i="4"/>
  <c r="BF9" i="4"/>
  <c r="BB9" i="4"/>
  <c r="BF8" i="4"/>
  <c r="BB8" i="4"/>
  <c r="BF7" i="4"/>
  <c r="BB7" i="4"/>
  <c r="BF6" i="4"/>
  <c r="BB6" i="4"/>
  <c r="BF5" i="4"/>
  <c r="BB5" i="4"/>
  <c r="B5" i="4"/>
  <c r="BF18" i="67"/>
  <c r="BF19" i="67" s="1"/>
  <c r="BL17" i="67"/>
  <c r="BL16" i="67"/>
  <c r="BE16" i="67"/>
  <c r="BE17" i="67" s="1"/>
  <c r="BL15" i="67"/>
  <c r="BK15" i="67"/>
  <c r="BL14" i="67"/>
  <c r="BK14" i="67"/>
  <c r="BL13" i="67"/>
  <c r="BK13" i="67"/>
  <c r="BL12" i="67"/>
  <c r="BK12" i="67"/>
  <c r="BD12" i="67"/>
  <c r="BD13" i="67" s="1"/>
  <c r="A12" i="67"/>
  <c r="BL11" i="67"/>
  <c r="BK11" i="67"/>
  <c r="BJ11" i="67"/>
  <c r="BL10" i="67"/>
  <c r="BK10" i="67"/>
  <c r="BJ10" i="67"/>
  <c r="BC10" i="67"/>
  <c r="BC11" i="67" s="1"/>
  <c r="BC12" i="67" s="1"/>
  <c r="BL9" i="67"/>
  <c r="BK9" i="67"/>
  <c r="BJ9" i="67"/>
  <c r="BI9" i="67"/>
  <c r="BL8" i="67"/>
  <c r="BK8" i="67"/>
  <c r="BJ8" i="67"/>
  <c r="BI8" i="67"/>
  <c r="BB8" i="67"/>
  <c r="BB9" i="67" s="1"/>
  <c r="BL7" i="67"/>
  <c r="BK7" i="67"/>
  <c r="BJ7" i="67"/>
  <c r="BI7" i="67"/>
  <c r="BH7" i="67"/>
  <c r="BL6" i="67"/>
  <c r="BK6" i="67"/>
  <c r="BJ6" i="67"/>
  <c r="BI6" i="67"/>
  <c r="BH6" i="67"/>
  <c r="BL5" i="67"/>
  <c r="BK5" i="67"/>
  <c r="BJ5" i="67"/>
  <c r="BI5" i="67"/>
  <c r="BH5" i="67"/>
  <c r="BA5" i="67"/>
  <c r="BA6" i="67" s="1"/>
  <c r="BL4" i="67"/>
  <c r="BK4" i="67"/>
  <c r="BJ4" i="67"/>
  <c r="BI4" i="67"/>
  <c r="BH4" i="67"/>
  <c r="BA4" i="67"/>
  <c r="A4" i="67"/>
  <c r="AV1" i="2"/>
  <c r="AQ1" i="2" s="1"/>
  <c r="F1" i="2"/>
  <c r="BH9" i="67"/>
  <c r="BG4" i="67"/>
  <c r="BL19" i="67"/>
  <c r="AN165" i="80" l="1"/>
  <c r="B48" i="80"/>
  <c r="B49" i="80" s="1"/>
  <c r="B47" i="68"/>
  <c r="B48" i="68" s="1"/>
  <c r="AN202" i="68"/>
  <c r="A6" i="67"/>
  <c r="BA7" i="67"/>
  <c r="B6" i="4"/>
  <c r="F2" i="5" s="1"/>
  <c r="B3" i="74"/>
  <c r="AV2" i="2"/>
  <c r="AQ2" i="2" s="1"/>
  <c r="BC13" i="67"/>
  <c r="BE18" i="67"/>
  <c r="BD14" i="67"/>
  <c r="B2" i="74"/>
  <c r="B4" i="74"/>
  <c r="F1" i="5"/>
  <c r="F1" i="4"/>
  <c r="BA8" i="67"/>
  <c r="BB10" i="67"/>
  <c r="F1" i="67"/>
  <c r="G1" i="68"/>
  <c r="BJ13" i="67"/>
  <c r="BK16" i="67"/>
  <c r="BJ12" i="67"/>
  <c r="BG5" i="67"/>
  <c r="BH8" i="67"/>
  <c r="BK17" i="67"/>
  <c r="BG7" i="67"/>
  <c r="BG6" i="67"/>
  <c r="BI10" i="67"/>
  <c r="BL18" i="67"/>
  <c r="BI11" i="67"/>
  <c r="BI12" i="67"/>
  <c r="B50" i="80" l="1"/>
  <c r="B49" i="68"/>
  <c r="B50" i="68" s="1"/>
  <c r="AN204" i="68"/>
  <c r="AG2" i="5"/>
  <c r="AC2" i="68"/>
  <c r="Z2" i="5"/>
  <c r="AC2" i="82"/>
  <c r="G2" i="82"/>
  <c r="AJ2" i="82"/>
  <c r="B7" i="4"/>
  <c r="AC2" i="80" s="1"/>
  <c r="AJ2" i="68"/>
  <c r="AJ2" i="80"/>
  <c r="G2" i="80"/>
  <c r="G2" i="68"/>
  <c r="BE19" i="67"/>
  <c r="BB11" i="67"/>
  <c r="B8" i="4"/>
  <c r="B9" i="4" s="1"/>
  <c r="BA9" i="67"/>
  <c r="A8" i="67"/>
  <c r="A14" i="67"/>
  <c r="BD15" i="67"/>
  <c r="BC14" i="67"/>
  <c r="BJ14" i="67"/>
  <c r="BK18" i="67"/>
  <c r="BH10" i="67"/>
  <c r="BK19" i="67"/>
  <c r="BG8" i="67"/>
  <c r="BI13" i="67"/>
  <c r="B51" i="80" l="1"/>
  <c r="B51" i="68"/>
  <c r="AN205" i="68"/>
  <c r="B10" i="4"/>
  <c r="BD16" i="67"/>
  <c r="BA10" i="67"/>
  <c r="BB12" i="67"/>
  <c r="BC15" i="67"/>
  <c r="BH11" i="67"/>
  <c r="BJ15" i="67"/>
  <c r="BG9" i="67"/>
  <c r="BI14" i="67"/>
  <c r="B52" i="80" l="1"/>
  <c r="AN206" i="68"/>
  <c r="AN207" i="68" s="1"/>
  <c r="AN209" i="68" s="1"/>
  <c r="B52" i="68"/>
  <c r="BB13" i="67"/>
  <c r="BA11" i="67"/>
  <c r="A10" i="67"/>
  <c r="BD17" i="67"/>
  <c r="A16" i="67"/>
  <c r="BC16" i="67"/>
  <c r="BG10" i="67"/>
  <c r="BI15" i="67"/>
  <c r="BH12" i="67"/>
  <c r="BJ16" i="67"/>
  <c r="B53" i="80" l="1"/>
  <c r="AN211" i="68"/>
  <c r="AN213" i="68" s="1"/>
  <c r="AN214" i="68" s="1"/>
  <c r="AN215" i="68" s="1"/>
  <c r="AN216" i="68" s="1"/>
  <c r="AN217" i="68" s="1"/>
  <c r="B53" i="68"/>
  <c r="B54" i="68" s="1"/>
  <c r="B55" i="68" s="1"/>
  <c r="B56" i="68" s="1"/>
  <c r="B57" i="68" s="1"/>
  <c r="B58" i="68" s="1"/>
  <c r="B59" i="68" s="1"/>
  <c r="B60" i="68" s="1"/>
  <c r="BC17" i="67"/>
  <c r="BA12" i="67"/>
  <c r="BD18" i="67"/>
  <c r="BB14" i="67"/>
  <c r="BH13" i="67"/>
  <c r="BJ17" i="67"/>
  <c r="BI16" i="67"/>
  <c r="BG11" i="67"/>
  <c r="B54" i="80" l="1"/>
  <c r="B55" i="80" s="1"/>
  <c r="B56" i="80" s="1"/>
  <c r="AN219" i="68"/>
  <c r="B61" i="68"/>
  <c r="B62" i="68" s="1"/>
  <c r="B63" i="68" s="1"/>
  <c r="B64" i="68" s="1"/>
  <c r="B65" i="68" s="1"/>
  <c r="B66" i="68" s="1"/>
  <c r="B67" i="68" s="1"/>
  <c r="B68" i="68" s="1"/>
  <c r="B69" i="68" s="1"/>
  <c r="B70" i="68" s="1"/>
  <c r="B71" i="68" s="1"/>
  <c r="B72" i="68" s="1"/>
  <c r="B73" i="68" s="1"/>
  <c r="B74" i="68" s="1"/>
  <c r="B75" i="68" s="1"/>
  <c r="B76" i="68" s="1"/>
  <c r="B77" i="68" s="1"/>
  <c r="B78" i="68" s="1"/>
  <c r="B79" i="68" s="1"/>
  <c r="B80" i="68" s="1"/>
  <c r="B81" i="68" s="1"/>
  <c r="B82" i="68" s="1"/>
  <c r="B83" i="68" s="1"/>
  <c r="B84" i="68" s="1"/>
  <c r="B85" i="68" s="1"/>
  <c r="B86" i="68" s="1"/>
  <c r="B87" i="68" s="1"/>
  <c r="B88" i="68" s="1"/>
  <c r="B89" i="68" s="1"/>
  <c r="B90" i="68" s="1"/>
  <c r="B91" i="68" s="1"/>
  <c r="B92" i="68" s="1"/>
  <c r="B93" i="68" s="1"/>
  <c r="B94" i="68" s="1"/>
  <c r="B95" i="68" s="1"/>
  <c r="B96" i="68" s="1"/>
  <c r="B97" i="68" s="1"/>
  <c r="B98" i="68" s="1"/>
  <c r="B99" i="68" s="1"/>
  <c r="B100" i="68" s="1"/>
  <c r="B101" i="68" s="1"/>
  <c r="B102" i="68" s="1"/>
  <c r="B103" i="68" s="1"/>
  <c r="B104" i="68" s="1"/>
  <c r="B105" i="68" s="1"/>
  <c r="B106" i="68" s="1"/>
  <c r="B107" i="68" s="1"/>
  <c r="B108" i="68" s="1"/>
  <c r="B109" i="68" s="1"/>
  <c r="B110" i="68" s="1"/>
  <c r="B111" i="68" s="1"/>
  <c r="B112" i="68" s="1"/>
  <c r="B113" i="68" s="1"/>
  <c r="B114" i="68" s="1"/>
  <c r="B115" i="68" s="1"/>
  <c r="B116" i="68" s="1"/>
  <c r="B117" i="68" s="1"/>
  <c r="BB15" i="67"/>
  <c r="BC18" i="67"/>
  <c r="BD19" i="67"/>
  <c r="A18" i="67"/>
  <c r="BA13" i="67"/>
  <c r="BG12" i="67"/>
  <c r="BJ19" i="67"/>
  <c r="BJ18" i="67"/>
  <c r="BI17" i="67"/>
  <c r="BH14" i="67"/>
  <c r="B57" i="80" l="1"/>
  <c r="B58" i="80" s="1"/>
  <c r="B59" i="80" s="1"/>
  <c r="B60" i="80" s="1"/>
  <c r="B61" i="80" s="1"/>
  <c r="B62" i="80" s="1"/>
  <c r="B63" i="80" s="1"/>
  <c r="B64" i="80" s="1"/>
  <c r="B65" i="80" s="1"/>
  <c r="B66" i="80" s="1"/>
  <c r="B67" i="80" s="1"/>
  <c r="B68" i="80" s="1"/>
  <c r="B69" i="80" s="1"/>
  <c r="B70" i="80" s="1"/>
  <c r="B71" i="80" s="1"/>
  <c r="B72" i="80" s="1"/>
  <c r="B73" i="80" s="1"/>
  <c r="B74" i="80" s="1"/>
  <c r="B75" i="80" s="1"/>
  <c r="B76" i="80" s="1"/>
  <c r="B77" i="80" s="1"/>
  <c r="B78" i="80" s="1"/>
  <c r="B79" i="80" s="1"/>
  <c r="B80" i="80" s="1"/>
  <c r="B81" i="80" s="1"/>
  <c r="B82" i="80" s="1"/>
  <c r="B83" i="80" s="1"/>
  <c r="B84" i="80" s="1"/>
  <c r="B85" i="80" s="1"/>
  <c r="B86" i="80" s="1"/>
  <c r="B87" i="80" s="1"/>
  <c r="B88" i="80" s="1"/>
  <c r="B89" i="80" s="1"/>
  <c r="B90" i="80" s="1"/>
  <c r="B91" i="80" s="1"/>
  <c r="B92" i="80" s="1"/>
  <c r="B93" i="80" s="1"/>
  <c r="B94" i="80" s="1"/>
  <c r="B95" i="80" s="1"/>
  <c r="B96" i="80" s="1"/>
  <c r="B97" i="80" s="1"/>
  <c r="B98" i="80" s="1"/>
  <c r="B99" i="80" s="1"/>
  <c r="B100" i="80" s="1"/>
  <c r="B101" i="80" s="1"/>
  <c r="B102" i="80" s="1"/>
  <c r="B103" i="80" s="1"/>
  <c r="B104" i="80" s="1"/>
  <c r="B105" i="80" s="1"/>
  <c r="B106" i="80" s="1"/>
  <c r="B107" i="80" s="1"/>
  <c r="B108" i="80" s="1"/>
  <c r="AN221" i="68"/>
  <c r="AN223" i="68" s="1"/>
  <c r="AN224" i="68" s="1"/>
  <c r="AN225" i="68" s="1"/>
  <c r="AN226" i="68" s="1"/>
  <c r="AN227" i="68" s="1"/>
  <c r="AN228" i="68" s="1"/>
  <c r="AN229" i="68" s="1"/>
  <c r="AN231" i="68" s="1"/>
  <c r="AN233" i="68" s="1"/>
  <c r="AN235" i="68" s="1"/>
  <c r="AN236" i="68" s="1"/>
  <c r="AN237" i="68" s="1"/>
  <c r="AN238" i="68" s="1"/>
  <c r="AN239" i="68" s="1"/>
  <c r="AN241" i="68" s="1"/>
  <c r="AN243" i="68" s="1"/>
  <c r="AN245" i="68" s="1"/>
  <c r="AN246" i="68" s="1"/>
  <c r="AN247" i="68" s="1"/>
  <c r="B118" i="68"/>
  <c r="B119" i="68" s="1"/>
  <c r="B120" i="68" s="1"/>
  <c r="BC19" i="67"/>
  <c r="BA14" i="67"/>
  <c r="BB16" i="67"/>
  <c r="BI18" i="67"/>
  <c r="BH15" i="67"/>
  <c r="BI19" i="67"/>
  <c r="BG13" i="67"/>
  <c r="AN248" i="68" l="1"/>
  <c r="AN249" i="68" s="1"/>
  <c r="B121" i="68"/>
  <c r="B122" i="68" s="1"/>
  <c r="BA15" i="67"/>
  <c r="BB17" i="67"/>
  <c r="BH16" i="67"/>
  <c r="BG14" i="67"/>
  <c r="AN250" i="68" l="1"/>
  <c r="AN251" i="68" s="1"/>
  <c r="AN252" i="68" s="1"/>
  <c r="AN254" i="68" s="1"/>
  <c r="AN256" i="68" s="1"/>
  <c r="AN257" i="68" s="1"/>
  <c r="B123" i="68"/>
  <c r="B124" i="68" s="1"/>
  <c r="B125" i="68" s="1"/>
  <c r="B126" i="68" s="1"/>
  <c r="B127" i="68" s="1"/>
  <c r="B128" i="68" s="1"/>
  <c r="BB18" i="67"/>
  <c r="BA16" i="67"/>
  <c r="BH17" i="67"/>
  <c r="BG15" i="67"/>
  <c r="B129" i="68" l="1"/>
  <c r="B130" i="68" s="1"/>
  <c r="BA17" i="67"/>
  <c r="BB19" i="67"/>
  <c r="BG16" i="67"/>
  <c r="BH18" i="67"/>
  <c r="BH19" i="67"/>
  <c r="BA18" i="67" l="1"/>
  <c r="BG17" i="67"/>
  <c r="BA19" i="67" l="1"/>
  <c r="BG19" i="67"/>
  <c r="BG18" i="67"/>
</calcChain>
</file>

<file path=xl/sharedStrings.xml><?xml version="1.0" encoding="utf-8"?>
<sst xmlns="http://schemas.openxmlformats.org/spreadsheetml/2006/main" count="2802" uniqueCount="588">
  <si>
    <t>－</t>
    <phoneticPr fontId="6"/>
  </si>
  <si>
    <t>プロジェクトコード</t>
    <phoneticPr fontId="6"/>
  </si>
  <si>
    <t>システム設計書</t>
    <rPh sb="4" eb="7">
      <t>セッケイショ</t>
    </rPh>
    <phoneticPr fontId="6"/>
  </si>
  <si>
    <t>システム名称</t>
    <rPh sb="4" eb="6">
      <t>メイショウ</t>
    </rPh>
    <phoneticPr fontId="6"/>
  </si>
  <si>
    <t>部署名</t>
    <rPh sb="0" eb="2">
      <t>ブショ</t>
    </rPh>
    <rPh sb="2" eb="3">
      <t>メイ</t>
    </rPh>
    <phoneticPr fontId="6"/>
  </si>
  <si>
    <t>承認</t>
    <rPh sb="0" eb="2">
      <t>ショウニン</t>
    </rPh>
    <phoneticPr fontId="6"/>
  </si>
  <si>
    <t>審査</t>
    <rPh sb="0" eb="2">
      <t>シンサ</t>
    </rPh>
    <phoneticPr fontId="6"/>
  </si>
  <si>
    <t>作成</t>
    <rPh sb="0" eb="2">
      <t>サクセイ</t>
    </rPh>
    <phoneticPr fontId="6"/>
  </si>
  <si>
    <t>所属</t>
    <rPh sb="0" eb="2">
      <t>ショゾク</t>
    </rPh>
    <phoneticPr fontId="6"/>
  </si>
  <si>
    <t>氏名</t>
    <rPh sb="0" eb="2">
      <t>シメイ</t>
    </rPh>
    <phoneticPr fontId="6"/>
  </si>
  <si>
    <t>印</t>
    <rPh sb="0" eb="1">
      <t>イン</t>
    </rPh>
    <phoneticPr fontId="6"/>
  </si>
  <si>
    <t>版数</t>
    <rPh sb="0" eb="2">
      <t>ハンスウ</t>
    </rPh>
    <phoneticPr fontId="12"/>
  </si>
  <si>
    <t>変 更 内 容</t>
    <rPh sb="0" eb="1">
      <t>ヘン</t>
    </rPh>
    <rPh sb="2" eb="3">
      <t>サラ</t>
    </rPh>
    <rPh sb="4" eb="5">
      <t>ウチ</t>
    </rPh>
    <rPh sb="6" eb="7">
      <t>カタチ</t>
    </rPh>
    <phoneticPr fontId="12"/>
  </si>
  <si>
    <t>担当者</t>
    <rPh sb="0" eb="3">
      <t>タントウシャ</t>
    </rPh>
    <phoneticPr fontId="12"/>
  </si>
  <si>
    <t>備　考</t>
    <rPh sb="0" eb="1">
      <t>ビ</t>
    </rPh>
    <rPh sb="2" eb="3">
      <t>コウ</t>
    </rPh>
    <phoneticPr fontId="12"/>
  </si>
  <si>
    <t>初版</t>
    <rPh sb="0" eb="1">
      <t>ショ</t>
    </rPh>
    <rPh sb="1" eb="2">
      <t>ハン</t>
    </rPh>
    <phoneticPr fontId="12"/>
  </si>
  <si>
    <t>新規作成</t>
    <rPh sb="0" eb="2">
      <t>シンキ</t>
    </rPh>
    <rPh sb="2" eb="4">
      <t>サクセイ</t>
    </rPh>
    <phoneticPr fontId="12"/>
  </si>
  <si>
    <t>日付</t>
    <rPh sb="0" eb="2">
      <t>ヒヅケ</t>
    </rPh>
    <phoneticPr fontId="12"/>
  </si>
  <si>
    <t>変更シート</t>
    <rPh sb="0" eb="2">
      <t>ヘンコウ</t>
    </rPh>
    <phoneticPr fontId="12"/>
  </si>
  <si>
    <t>備　考</t>
  </si>
  <si>
    <t>采野</t>
    <rPh sb="0" eb="2">
      <t>ウ</t>
    </rPh>
    <phoneticPr fontId="6"/>
  </si>
  <si>
    <t>No</t>
  </si>
  <si>
    <t>処理内容</t>
    <rPh sb="0" eb="2">
      <t>ショリ</t>
    </rPh>
    <rPh sb="2" eb="4">
      <t>ナイヨウ</t>
    </rPh>
    <phoneticPr fontId="6"/>
  </si>
  <si>
    <t>プログラム・画面ID</t>
    <rPh sb="6" eb="8">
      <t>ガメン</t>
    </rPh>
    <phoneticPr fontId="12"/>
  </si>
  <si>
    <t>画面名</t>
    <rPh sb="0" eb="2">
      <t>ガメン</t>
    </rPh>
    <rPh sb="2" eb="3">
      <t>メイ</t>
    </rPh>
    <phoneticPr fontId="6"/>
  </si>
  <si>
    <t>システム名称</t>
    <rPh sb="4" eb="6">
      <t>メイショウ</t>
    </rPh>
    <phoneticPr fontId="12"/>
  </si>
  <si>
    <t>機能</t>
    <rPh sb="0" eb="2">
      <t>キノウ</t>
    </rPh>
    <phoneticPr fontId="6"/>
  </si>
  <si>
    <t>Ｊ－ＳＯＸ管理文書</t>
    <rPh sb="5" eb="9">
      <t>カンリブンショ</t>
    </rPh>
    <phoneticPr fontId="6"/>
  </si>
  <si>
    <t>機能名</t>
    <rPh sb="0" eb="2">
      <t>キノウ</t>
    </rPh>
    <rPh sb="2" eb="3">
      <t>メイ</t>
    </rPh>
    <phoneticPr fontId="6"/>
  </si>
  <si>
    <t>概要設計書</t>
    <rPh sb="0" eb="2">
      <t>ガイヨウ</t>
    </rPh>
    <rPh sb="2" eb="5">
      <t>セッケイショ</t>
    </rPh>
    <phoneticPr fontId="6"/>
  </si>
  <si>
    <t>資料名</t>
    <rPh sb="0" eb="2">
      <t>シリョウ</t>
    </rPh>
    <rPh sb="2" eb="3">
      <t>メイ</t>
    </rPh>
    <phoneticPr fontId="12"/>
  </si>
  <si>
    <t>更新履歴</t>
    <rPh sb="0" eb="2">
      <t>コウシン</t>
    </rPh>
    <rPh sb="2" eb="4">
      <t>リレキ</t>
    </rPh>
    <phoneticPr fontId="27"/>
  </si>
  <si>
    <t>作成</t>
    <rPh sb="0" eb="2">
      <t>サクセイ</t>
    </rPh>
    <phoneticPr fontId="12"/>
  </si>
  <si>
    <t>更新</t>
    <rPh sb="0" eb="2">
      <t>コウシン</t>
    </rPh>
    <phoneticPr fontId="12"/>
  </si>
  <si>
    <t>要件定義</t>
    <rPh sb="0" eb="2">
      <t>ヨウケン</t>
    </rPh>
    <rPh sb="2" eb="4">
      <t>テイギ</t>
    </rPh>
    <phoneticPr fontId="27"/>
  </si>
  <si>
    <t>画面レイアウト</t>
    <rPh sb="0" eb="2">
      <t>ガメン</t>
    </rPh>
    <phoneticPr fontId="27"/>
  </si>
  <si>
    <t>No</t>
    <phoneticPr fontId="27"/>
  </si>
  <si>
    <t>画面CD</t>
    <rPh sb="0" eb="2">
      <t>ガメン</t>
    </rPh>
    <phoneticPr fontId="12"/>
  </si>
  <si>
    <t>画面名</t>
    <rPh sb="0" eb="2">
      <t>ガメン</t>
    </rPh>
    <rPh sb="2" eb="3">
      <t>メイ</t>
    </rPh>
    <phoneticPr fontId="12"/>
  </si>
  <si>
    <t>更新</t>
    <phoneticPr fontId="6"/>
  </si>
  <si>
    <t>001</t>
    <phoneticPr fontId="6"/>
  </si>
  <si>
    <t>采野</t>
    <rPh sb="0" eb="2">
      <t>ウ</t>
    </rPh>
    <phoneticPr fontId="6"/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</si>
  <si>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</si>
  <si>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</si>
  <si>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</si>
  <si>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</si>
  <si>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</si>
  <si>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</si>
  <si>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</si>
  <si>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</si>
  <si>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</si>
  <si>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</si>
  <si>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</si>
  <si>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</si>
  <si>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日付</t>
    <rPh sb="0" eb="2">
      <t>ヒヅケ</t>
    </rPh>
    <phoneticPr fontId="27"/>
  </si>
  <si>
    <t>開始</t>
    <rPh sb="0" eb="2">
      <t>カイシ</t>
    </rPh>
    <phoneticPr fontId="27"/>
  </si>
  <si>
    <t>休憩</t>
    <rPh sb="0" eb="2">
      <t>キュウケイ</t>
    </rPh>
    <phoneticPr fontId="27"/>
  </si>
  <si>
    <t>終了</t>
    <rPh sb="0" eb="2">
      <t>シュウリョウ</t>
    </rPh>
    <phoneticPr fontId="27"/>
  </si>
  <si>
    <t>時間</t>
    <rPh sb="0" eb="2">
      <t>ジカン</t>
    </rPh>
    <phoneticPr fontId="27"/>
  </si>
  <si>
    <t>13:30</t>
    <phoneticPr fontId="27"/>
  </si>
  <si>
    <t>画面CD</t>
    <rPh sb="0" eb="2">
      <t>ガメン</t>
    </rPh>
    <phoneticPr fontId="28"/>
  </si>
  <si>
    <t>k4002001</t>
    <phoneticPr fontId="28"/>
  </si>
  <si>
    <t>画面名</t>
    <rPh sb="0" eb="2">
      <t>ガメン</t>
    </rPh>
    <rPh sb="2" eb="3">
      <t>メイ</t>
    </rPh>
    <phoneticPr fontId="28"/>
  </si>
  <si>
    <t>9:30</t>
    <phoneticPr fontId="27"/>
  </si>
  <si>
    <t>備考</t>
    <rPh sb="0" eb="2">
      <t>ビコウ</t>
    </rPh>
    <phoneticPr fontId="28"/>
  </si>
  <si>
    <t>1:05</t>
    <phoneticPr fontId="27"/>
  </si>
  <si>
    <t>製造する部品の正式な部品番号を管理する</t>
    <rPh sb="0" eb="2">
      <t>セイゾウ</t>
    </rPh>
    <rPh sb="4" eb="6">
      <t>ブヒン</t>
    </rPh>
    <rPh sb="7" eb="9">
      <t>セイシキ</t>
    </rPh>
    <rPh sb="10" eb="12">
      <t>ブヒン</t>
    </rPh>
    <rPh sb="12" eb="14">
      <t>バンゴウ</t>
    </rPh>
    <rPh sb="15" eb="17">
      <t>カンリ</t>
    </rPh>
    <phoneticPr fontId="5"/>
  </si>
  <si>
    <t>圧造課で使用する部品番号を管理する。</t>
    <rPh sb="0" eb="2">
      <t>アツゾウ</t>
    </rPh>
    <rPh sb="2" eb="3">
      <t>カ</t>
    </rPh>
    <rPh sb="4" eb="6">
      <t>シヨウ</t>
    </rPh>
    <rPh sb="8" eb="10">
      <t>ブヒン</t>
    </rPh>
    <rPh sb="10" eb="12">
      <t>バンゴウ</t>
    </rPh>
    <rPh sb="13" eb="15">
      <t>カンリ</t>
    </rPh>
    <phoneticPr fontId="5"/>
  </si>
  <si>
    <t>正式な部品番号と圧造課用部品番号の紐づけ情報を管理する。</t>
    <rPh sb="0" eb="2">
      <t>セイシキ</t>
    </rPh>
    <rPh sb="3" eb="5">
      <t>ブヒン</t>
    </rPh>
    <rPh sb="5" eb="7">
      <t>バンゴウ</t>
    </rPh>
    <rPh sb="8" eb="10">
      <t>アツゾウ</t>
    </rPh>
    <rPh sb="10" eb="11">
      <t>カ</t>
    </rPh>
    <rPh sb="11" eb="12">
      <t>ヨウ</t>
    </rPh>
    <rPh sb="12" eb="14">
      <t>ブヒン</t>
    </rPh>
    <rPh sb="14" eb="16">
      <t>バンゴウ</t>
    </rPh>
    <rPh sb="17" eb="18">
      <t>ヒモ</t>
    </rPh>
    <rPh sb="20" eb="22">
      <t>ジョウホウ</t>
    </rPh>
    <rPh sb="23" eb="25">
      <t>カンリ</t>
    </rPh>
    <phoneticPr fontId="5"/>
  </si>
  <si>
    <t>k4001004</t>
    <phoneticPr fontId="28"/>
  </si>
  <si>
    <t>17:30</t>
    <phoneticPr fontId="28"/>
  </si>
  <si>
    <t>18:00</t>
    <phoneticPr fontId="28"/>
  </si>
  <si>
    <t>0:00</t>
    <phoneticPr fontId="28"/>
  </si>
  <si>
    <t>k4002001</t>
  </si>
  <si>
    <t>10:30</t>
    <phoneticPr fontId="28"/>
  </si>
  <si>
    <t>11:00</t>
    <phoneticPr fontId="28"/>
  </si>
  <si>
    <t>縦横断システム</t>
    <rPh sb="0" eb="3">
      <t>ジュウオウダン</t>
    </rPh>
    <phoneticPr fontId="6"/>
  </si>
  <si>
    <t>メインメニュー</t>
    <phoneticPr fontId="6"/>
  </si>
  <si>
    <t>工事登録画面</t>
    <rPh sb="0" eb="2">
      <t>コウジ</t>
    </rPh>
    <rPh sb="2" eb="4">
      <t>トウロク</t>
    </rPh>
    <rPh sb="4" eb="6">
      <t>ガメン</t>
    </rPh>
    <phoneticPr fontId="6"/>
  </si>
  <si>
    <t>縦断図測定値入力</t>
    <rPh sb="0" eb="3">
      <t>ジュウダンズ</t>
    </rPh>
    <rPh sb="3" eb="6">
      <t>ソクテイチ</t>
    </rPh>
    <rPh sb="6" eb="8">
      <t>ニュウリョク</t>
    </rPh>
    <phoneticPr fontId="6"/>
  </si>
  <si>
    <t>k00</t>
    <phoneticPr fontId="6"/>
  </si>
  <si>
    <t>00</t>
    <phoneticPr fontId="6"/>
  </si>
  <si>
    <t>02</t>
    <phoneticPr fontId="6"/>
  </si>
  <si>
    <t>01</t>
    <phoneticPr fontId="6"/>
  </si>
  <si>
    <t>全般</t>
    <rPh sb="0" eb="2">
      <t>ゼンパン</t>
    </rPh>
    <phoneticPr fontId="6"/>
  </si>
  <si>
    <t>縦断図</t>
    <rPh sb="0" eb="3">
      <t>ジュウダンズ</t>
    </rPh>
    <phoneticPr fontId="6"/>
  </si>
  <si>
    <t>ID</t>
    <phoneticPr fontId="28"/>
  </si>
  <si>
    <t>工事名称</t>
    <rPh sb="0" eb="2">
      <t>コウジ</t>
    </rPh>
    <rPh sb="2" eb="4">
      <t>メイショウ</t>
    </rPh>
    <phoneticPr fontId="6"/>
  </si>
  <si>
    <t>測点名</t>
    <rPh sb="0" eb="3">
      <t>ソクテンメイ</t>
    </rPh>
    <phoneticPr fontId="6"/>
  </si>
  <si>
    <t>測定場所</t>
    <rPh sb="0" eb="2">
      <t>ソクテイ</t>
    </rPh>
    <rPh sb="2" eb="4">
      <t>バショ</t>
    </rPh>
    <phoneticPr fontId="6"/>
  </si>
  <si>
    <t>測点日</t>
    <rPh sb="0" eb="2">
      <t>ソクテン</t>
    </rPh>
    <rPh sb="2" eb="3">
      <t>ヒ</t>
    </rPh>
    <phoneticPr fontId="6"/>
  </si>
  <si>
    <t>測点
No</t>
    <rPh sb="0" eb="2">
      <t>ソクテン</t>
    </rPh>
    <phoneticPr fontId="28"/>
  </si>
  <si>
    <t>追加
距離</t>
    <rPh sb="0" eb="2">
      <t>ツイカ</t>
    </rPh>
    <rPh sb="3" eb="5">
      <t>キョリ</t>
    </rPh>
    <phoneticPr fontId="28"/>
  </si>
  <si>
    <t>地盤高</t>
    <rPh sb="0" eb="3">
      <t>ジバンダカ</t>
    </rPh>
    <phoneticPr fontId="28"/>
  </si>
  <si>
    <t>設定高</t>
    <rPh sb="0" eb="3">
      <t>セッテイダカ</t>
    </rPh>
    <phoneticPr fontId="28"/>
  </si>
  <si>
    <t>計画高</t>
    <rPh sb="0" eb="2">
      <t>ケイカク</t>
    </rPh>
    <rPh sb="2" eb="3">
      <t>ダカ</t>
    </rPh>
    <phoneticPr fontId="28"/>
  </si>
  <si>
    <t>VCL</t>
    <phoneticPr fontId="28"/>
  </si>
  <si>
    <t>切盛高</t>
    <rPh sb="0" eb="2">
      <t>キリモ</t>
    </rPh>
    <rPh sb="2" eb="3">
      <t>ダカ</t>
    </rPh>
    <phoneticPr fontId="28"/>
  </si>
  <si>
    <t>地盤
勾配</t>
    <rPh sb="0" eb="2">
      <t>ジバン</t>
    </rPh>
    <rPh sb="3" eb="5">
      <t>コウバイ</t>
    </rPh>
    <phoneticPr fontId="28"/>
  </si>
  <si>
    <t>計画
勾配</t>
    <rPh sb="0" eb="2">
      <t>ケイカク</t>
    </rPh>
    <rPh sb="3" eb="5">
      <t>コウバイ</t>
    </rPh>
    <phoneticPr fontId="28"/>
  </si>
  <si>
    <t>VCL
No</t>
    <phoneticPr fontId="28"/>
  </si>
  <si>
    <t>No</t>
    <phoneticPr fontId="28"/>
  </si>
  <si>
    <t>画面項目</t>
    <rPh sb="0" eb="2">
      <t>ガメン</t>
    </rPh>
    <rPh sb="2" eb="4">
      <t>コウモク</t>
    </rPh>
    <phoneticPr fontId="6"/>
  </si>
  <si>
    <t>No</t>
    <phoneticPr fontId="6"/>
  </si>
  <si>
    <t>項目名</t>
    <rPh sb="0" eb="2">
      <t>コウモク</t>
    </rPh>
    <rPh sb="2" eb="3">
      <t>メイ</t>
    </rPh>
    <phoneticPr fontId="6"/>
  </si>
  <si>
    <t>I/O</t>
    <phoneticPr fontId="6"/>
  </si>
  <si>
    <t>コントロール</t>
    <phoneticPr fontId="6"/>
  </si>
  <si>
    <t>桁数</t>
    <rPh sb="0" eb="2">
      <t>ケタスウ</t>
    </rPh>
    <phoneticPr fontId="6"/>
  </si>
  <si>
    <t>属性</t>
    <rPh sb="0" eb="2">
      <t>ゾクセイ</t>
    </rPh>
    <phoneticPr fontId="6"/>
  </si>
  <si>
    <t>必須</t>
    <rPh sb="0" eb="2">
      <t>ヒッス</t>
    </rPh>
    <phoneticPr fontId="6"/>
  </si>
  <si>
    <t>活性</t>
    <rPh sb="0" eb="2">
      <t>カッセイ</t>
    </rPh>
    <phoneticPr fontId="6"/>
  </si>
  <si>
    <t>備考</t>
    <rPh sb="0" eb="2">
      <t>ビコウ</t>
    </rPh>
    <phoneticPr fontId="6"/>
  </si>
  <si>
    <t>イベント</t>
    <phoneticPr fontId="6"/>
  </si>
  <si>
    <t>イベント名</t>
    <rPh sb="4" eb="5">
      <t>メイ</t>
    </rPh>
    <phoneticPr fontId="6"/>
  </si>
  <si>
    <t>プロセス</t>
    <phoneticPr fontId="6"/>
  </si>
  <si>
    <t>メッセージ</t>
    <phoneticPr fontId="6"/>
  </si>
  <si>
    <t>ID</t>
    <phoneticPr fontId="6"/>
  </si>
  <si>
    <t>表示内容</t>
    <rPh sb="0" eb="2">
      <t>ヒョウジ</t>
    </rPh>
    <rPh sb="2" eb="4">
      <t>ナイヨウ</t>
    </rPh>
    <phoneticPr fontId="6"/>
  </si>
  <si>
    <t>メニューフォーム</t>
    <phoneticPr fontId="6"/>
  </si>
  <si>
    <t>O</t>
    <phoneticPr fontId="6"/>
  </si>
  <si>
    <t>配置</t>
    <rPh sb="0" eb="2">
      <t>ハイチ</t>
    </rPh>
    <phoneticPr fontId="6"/>
  </si>
  <si>
    <t>初期
表示</t>
    <rPh sb="0" eb="2">
      <t>ショキ</t>
    </rPh>
    <rPh sb="3" eb="5">
      <t>ヒョウジ</t>
    </rPh>
    <phoneticPr fontId="6"/>
  </si>
  <si>
    <t>文字
種別</t>
    <rPh sb="0" eb="2">
      <t>モジ</t>
    </rPh>
    <rPh sb="3" eb="5">
      <t>シュベツ</t>
    </rPh>
    <phoneticPr fontId="6"/>
  </si>
  <si>
    <t>物理名</t>
    <rPh sb="0" eb="2">
      <t>ブツリ</t>
    </rPh>
    <rPh sb="2" eb="3">
      <t>メイ</t>
    </rPh>
    <phoneticPr fontId="6"/>
  </si>
  <si>
    <t>k0000001</t>
    <phoneticPr fontId="6"/>
  </si>
  <si>
    <t>Form</t>
    <phoneticPr fontId="6"/>
  </si>
  <si>
    <t>工事情報登録・編集</t>
    <rPh sb="0" eb="2">
      <t>コウジ</t>
    </rPh>
    <rPh sb="2" eb="4">
      <t>ジョウホウ</t>
    </rPh>
    <rPh sb="4" eb="6">
      <t>トウロク</t>
    </rPh>
    <rPh sb="7" eb="9">
      <t>ヘンシュウ</t>
    </rPh>
    <phoneticPr fontId="6"/>
  </si>
  <si>
    <t>Button</t>
    <phoneticPr fontId="6"/>
  </si>
  <si>
    <t>cmdMnu01</t>
    <phoneticPr fontId="6"/>
  </si>
  <si>
    <t>基本情報</t>
    <rPh sb="0" eb="2">
      <t>キホン</t>
    </rPh>
    <rPh sb="2" eb="4">
      <t>ジョウホウ</t>
    </rPh>
    <phoneticPr fontId="6"/>
  </si>
  <si>
    <t>cmdMnu09</t>
    <phoneticPr fontId="6"/>
  </si>
  <si>
    <t>縦断計画</t>
    <rPh sb="0" eb="2">
      <t>ジュウダン</t>
    </rPh>
    <rPh sb="2" eb="4">
      <t>ケイカク</t>
    </rPh>
    <phoneticPr fontId="6"/>
  </si>
  <si>
    <t>横断計画</t>
    <rPh sb="0" eb="2">
      <t>オウダン</t>
    </rPh>
    <rPh sb="2" eb="4">
      <t>ケイカク</t>
    </rPh>
    <phoneticPr fontId="6"/>
  </si>
  <si>
    <t>切削</t>
    <rPh sb="0" eb="2">
      <t>セッサク</t>
    </rPh>
    <phoneticPr fontId="6"/>
  </si>
  <si>
    <t>オーバーレイ</t>
    <phoneticPr fontId="6"/>
  </si>
  <si>
    <t>掘削</t>
    <rPh sb="0" eb="2">
      <t>クッサク</t>
    </rPh>
    <phoneticPr fontId="6"/>
  </si>
  <si>
    <t>cmdWrk01</t>
    <phoneticPr fontId="6"/>
  </si>
  <si>
    <t>cmdWrk02</t>
    <phoneticPr fontId="6"/>
  </si>
  <si>
    <t>cmdWrk03</t>
  </si>
  <si>
    <t>cmdWrk04</t>
  </si>
  <si>
    <t>cmdWrk05</t>
  </si>
  <si>
    <t>中</t>
    <rPh sb="0" eb="1">
      <t>チュウ</t>
    </rPh>
    <phoneticPr fontId="6"/>
  </si>
  <si>
    <t>〇</t>
    <phoneticPr fontId="6"/>
  </si>
  <si>
    <t>Click</t>
    <phoneticPr fontId="6"/>
  </si>
  <si>
    <t>基本情報画面呼び出し</t>
    <rPh sb="0" eb="2">
      <t>キホン</t>
    </rPh>
    <rPh sb="2" eb="4">
      <t>ジョウホウ</t>
    </rPh>
    <rPh sb="4" eb="6">
      <t>ガメン</t>
    </rPh>
    <rPh sb="6" eb="7">
      <t>ヨ</t>
    </rPh>
    <rPh sb="8" eb="9">
      <t>ダ</t>
    </rPh>
    <phoneticPr fontId="6"/>
  </si>
  <si>
    <t>縦断計画画面呼び出し</t>
    <rPh sb="0" eb="2">
      <t>ジュウダン</t>
    </rPh>
    <rPh sb="2" eb="4">
      <t>ケイカク</t>
    </rPh>
    <rPh sb="4" eb="6">
      <t>ガメン</t>
    </rPh>
    <rPh sb="6" eb="7">
      <t>ヨ</t>
    </rPh>
    <rPh sb="8" eb="9">
      <t>ダ</t>
    </rPh>
    <phoneticPr fontId="6"/>
  </si>
  <si>
    <t>工事情報登録・編集画面呼び出し</t>
    <rPh sb="0" eb="2">
      <t>コウジ</t>
    </rPh>
    <rPh sb="2" eb="4">
      <t>ジョウホウ</t>
    </rPh>
    <rPh sb="4" eb="6">
      <t>トウロク</t>
    </rPh>
    <rPh sb="7" eb="9">
      <t>ヘンシュウ</t>
    </rPh>
    <rPh sb="9" eb="11">
      <t>ガメン</t>
    </rPh>
    <rPh sb="11" eb="12">
      <t>ヨ</t>
    </rPh>
    <rPh sb="13" eb="14">
      <t>ダ</t>
    </rPh>
    <phoneticPr fontId="6"/>
  </si>
  <si>
    <t>横断計画画面呼び出し</t>
    <rPh sb="0" eb="2">
      <t>オウダン</t>
    </rPh>
    <rPh sb="2" eb="4">
      <t>ケイカク</t>
    </rPh>
    <rPh sb="4" eb="6">
      <t>ガメン</t>
    </rPh>
    <rPh sb="6" eb="7">
      <t>ヨ</t>
    </rPh>
    <rPh sb="8" eb="9">
      <t>ダ</t>
    </rPh>
    <phoneticPr fontId="6"/>
  </si>
  <si>
    <t>切削画面呼び出し</t>
    <rPh sb="0" eb="2">
      <t>セッサク</t>
    </rPh>
    <rPh sb="2" eb="4">
      <t>ガメン</t>
    </rPh>
    <rPh sb="4" eb="5">
      <t>ヨ</t>
    </rPh>
    <rPh sb="6" eb="7">
      <t>ダ</t>
    </rPh>
    <phoneticPr fontId="6"/>
  </si>
  <si>
    <t>オーバーレイ画面呼び出し</t>
    <rPh sb="6" eb="8">
      <t>ガメン</t>
    </rPh>
    <rPh sb="8" eb="9">
      <t>ヨ</t>
    </rPh>
    <rPh sb="10" eb="11">
      <t>ダ</t>
    </rPh>
    <phoneticPr fontId="6"/>
  </si>
  <si>
    <t>掘削画面呼び出し</t>
    <rPh sb="0" eb="2">
      <t>クッサク</t>
    </rPh>
    <rPh sb="2" eb="4">
      <t>ガメン</t>
    </rPh>
    <rPh sb="4" eb="5">
      <t>ヨ</t>
    </rPh>
    <rPh sb="6" eb="7">
      <t>ダ</t>
    </rPh>
    <phoneticPr fontId="6"/>
  </si>
  <si>
    <t>項目属性情報</t>
    <rPh sb="0" eb="2">
      <t>コウモク</t>
    </rPh>
    <rPh sb="2" eb="4">
      <t>ゾクセイ</t>
    </rPh>
    <rPh sb="4" eb="6">
      <t>ジョウホウ</t>
    </rPh>
    <phoneticPr fontId="6"/>
  </si>
  <si>
    <t>サイズ</t>
    <phoneticPr fontId="6"/>
  </si>
  <si>
    <t>Width</t>
    <phoneticPr fontId="6"/>
  </si>
  <si>
    <t>Height</t>
    <phoneticPr fontId="6"/>
  </si>
  <si>
    <t>位置</t>
    <rPh sb="0" eb="2">
      <t>イチ</t>
    </rPh>
    <phoneticPr fontId="6"/>
  </si>
  <si>
    <t>X</t>
    <phoneticPr fontId="6"/>
  </si>
  <si>
    <t>Y</t>
    <phoneticPr fontId="6"/>
  </si>
  <si>
    <t>色</t>
    <rPh sb="0" eb="1">
      <t>イロ</t>
    </rPh>
    <phoneticPr fontId="6"/>
  </si>
  <si>
    <t>BackColor</t>
    <phoneticPr fontId="6"/>
  </si>
  <si>
    <t>ForeColor</t>
    <phoneticPr fontId="6"/>
  </si>
  <si>
    <t>Font</t>
    <phoneticPr fontId="6"/>
  </si>
  <si>
    <t>Size</t>
    <phoneticPr fontId="6"/>
  </si>
  <si>
    <t>Bold</t>
    <phoneticPr fontId="6"/>
  </si>
  <si>
    <t>Italic</t>
    <phoneticPr fontId="6"/>
  </si>
  <si>
    <t>Under</t>
    <phoneticPr fontId="6"/>
  </si>
  <si>
    <t>Name</t>
    <phoneticPr fontId="6"/>
  </si>
  <si>
    <t>IME</t>
    <phoneticPr fontId="6"/>
  </si>
  <si>
    <t>On</t>
  </si>
  <si>
    <t>Off</t>
  </si>
  <si>
    <t>項目属性</t>
    <rPh sb="0" eb="2">
      <t>コウモク</t>
    </rPh>
    <rPh sb="2" eb="4">
      <t>ゾクセイ</t>
    </rPh>
    <phoneticPr fontId="28"/>
  </si>
  <si>
    <t>属性名</t>
    <rPh sb="0" eb="2">
      <t>ゾクセイ</t>
    </rPh>
    <rPh sb="2" eb="3">
      <t>メイ</t>
    </rPh>
    <phoneticPr fontId="28"/>
  </si>
  <si>
    <t>マスタ名</t>
    <rPh sb="3" eb="4">
      <t>メイ</t>
    </rPh>
    <phoneticPr fontId="28"/>
  </si>
  <si>
    <t>属性</t>
    <rPh sb="0" eb="2">
      <t>ゾクセイ</t>
    </rPh>
    <phoneticPr fontId="28"/>
  </si>
  <si>
    <t>IME</t>
    <phoneticPr fontId="28"/>
  </si>
  <si>
    <t>無効</t>
    <rPh sb="0" eb="2">
      <t>ムコウ</t>
    </rPh>
    <phoneticPr fontId="28"/>
  </si>
  <si>
    <t>ｶﾅ</t>
    <phoneticPr fontId="28"/>
  </si>
  <si>
    <t>ＡＢ</t>
    <phoneticPr fontId="28"/>
  </si>
  <si>
    <t>AB</t>
    <phoneticPr fontId="28"/>
  </si>
  <si>
    <t>あ</t>
    <phoneticPr fontId="28"/>
  </si>
  <si>
    <t>ア</t>
    <phoneticPr fontId="28"/>
  </si>
  <si>
    <t>×</t>
  </si>
  <si>
    <t>×</t>
    <phoneticPr fontId="6"/>
  </si>
  <si>
    <t>TabStop</t>
    <phoneticPr fontId="6"/>
  </si>
  <si>
    <t>visible</t>
    <phoneticPr fontId="6"/>
  </si>
  <si>
    <t>ReadOnly</t>
    <phoneticPr fontId="6"/>
  </si>
  <si>
    <t>TextAlign</t>
    <phoneticPr fontId="6"/>
  </si>
  <si>
    <t>その他属性</t>
    <rPh sb="2" eb="3">
      <t>タ</t>
    </rPh>
    <rPh sb="3" eb="5">
      <t>ゾクセイ</t>
    </rPh>
    <phoneticPr fontId="6"/>
  </si>
  <si>
    <t>StartPosition:CenterScreen</t>
    <phoneticPr fontId="6"/>
  </si>
  <si>
    <t>Text:縦横断作図システム</t>
    <rPh sb="5" eb="8">
      <t>ジュウオウダン</t>
    </rPh>
    <rPh sb="8" eb="10">
      <t>サクズ</t>
    </rPh>
    <phoneticPr fontId="6"/>
  </si>
  <si>
    <t>○</t>
    <phoneticPr fontId="6"/>
  </si>
  <si>
    <t>Control</t>
    <phoneticPr fontId="6"/>
  </si>
  <si>
    <t>RGB</t>
    <phoneticPr fontId="6"/>
  </si>
  <si>
    <t>ForColor</t>
    <phoneticPr fontId="6"/>
  </si>
  <si>
    <t>Black</t>
    <phoneticPr fontId="6"/>
  </si>
  <si>
    <t>メイリオ</t>
    <phoneticPr fontId="6"/>
  </si>
  <si>
    <t>C</t>
    <phoneticPr fontId="6"/>
  </si>
  <si>
    <t>工事名称ラベル</t>
    <rPh sb="0" eb="2">
      <t>コウジ</t>
    </rPh>
    <rPh sb="2" eb="4">
      <t>メイショウ</t>
    </rPh>
    <phoneticPr fontId="6"/>
  </si>
  <si>
    <t>工事場所ラベル</t>
    <rPh sb="0" eb="2">
      <t>コウジ</t>
    </rPh>
    <rPh sb="2" eb="4">
      <t>バショ</t>
    </rPh>
    <phoneticPr fontId="6"/>
  </si>
  <si>
    <t>工事場所</t>
    <rPh sb="0" eb="2">
      <t>コウジ</t>
    </rPh>
    <rPh sb="2" eb="4">
      <t>バショ</t>
    </rPh>
    <phoneticPr fontId="6"/>
  </si>
  <si>
    <t>データIDラベル</t>
    <phoneticPr fontId="6"/>
  </si>
  <si>
    <t>データID</t>
    <phoneticPr fontId="6"/>
  </si>
  <si>
    <t>測定場所ラベル</t>
    <rPh sb="0" eb="2">
      <t>ソクテイ</t>
    </rPh>
    <rPh sb="2" eb="4">
      <t>バショ</t>
    </rPh>
    <phoneticPr fontId="6"/>
  </si>
  <si>
    <t>測定場所</t>
    <rPh sb="0" eb="4">
      <t>ソクテイバショ</t>
    </rPh>
    <phoneticPr fontId="28"/>
  </si>
  <si>
    <t>立会人ラベル</t>
    <rPh sb="0" eb="3">
      <t>タチアイニン</t>
    </rPh>
    <phoneticPr fontId="28"/>
  </si>
  <si>
    <t>立会人</t>
    <rPh sb="0" eb="3">
      <t>タチアイニン</t>
    </rPh>
    <phoneticPr fontId="28"/>
  </si>
  <si>
    <t>測定日ラベル</t>
    <rPh sb="0" eb="3">
      <t>ソクテイビ</t>
    </rPh>
    <phoneticPr fontId="28"/>
  </si>
  <si>
    <t>測定日</t>
    <rPh sb="0" eb="3">
      <t>ソクテイビ</t>
    </rPh>
    <phoneticPr fontId="28"/>
  </si>
  <si>
    <t>測点名ラベル</t>
    <rPh sb="0" eb="3">
      <t>ソクテンメイ</t>
    </rPh>
    <phoneticPr fontId="28"/>
  </si>
  <si>
    <t>測点名</t>
    <rPh sb="0" eb="3">
      <t>ソクテンメイ</t>
    </rPh>
    <phoneticPr fontId="28"/>
  </si>
  <si>
    <t>縦断初期設定</t>
    <rPh sb="0" eb="6">
      <t>ジュウダンショキセッテイ</t>
    </rPh>
    <phoneticPr fontId="28"/>
  </si>
  <si>
    <t>測点距離ラベル</t>
    <rPh sb="0" eb="2">
      <t>ソクテン</t>
    </rPh>
    <rPh sb="2" eb="4">
      <t>キョリ</t>
    </rPh>
    <phoneticPr fontId="28"/>
  </si>
  <si>
    <t>測点距離</t>
    <rPh sb="0" eb="4">
      <t>ソクテンキョリ</t>
    </rPh>
    <phoneticPr fontId="28"/>
  </si>
  <si>
    <t>縦断メモリチェック</t>
    <rPh sb="0" eb="2">
      <t>ジュウダン</t>
    </rPh>
    <phoneticPr fontId="28"/>
  </si>
  <si>
    <t>縦断計画データチェック</t>
    <rPh sb="0" eb="2">
      <t>ジュウダン</t>
    </rPh>
    <rPh sb="2" eb="4">
      <t>ケイカク</t>
    </rPh>
    <phoneticPr fontId="28"/>
  </si>
  <si>
    <t>縦断地盤データチェック</t>
    <rPh sb="0" eb="2">
      <t>ジュウダン</t>
    </rPh>
    <rPh sb="2" eb="4">
      <t>ジバン</t>
    </rPh>
    <phoneticPr fontId="28"/>
  </si>
  <si>
    <t>横断初期設定</t>
    <rPh sb="0" eb="2">
      <t>オウダン</t>
    </rPh>
    <rPh sb="2" eb="6">
      <t>ショキセッテイ</t>
    </rPh>
    <phoneticPr fontId="28"/>
  </si>
  <si>
    <t>横断左測点数ラベル</t>
    <rPh sb="0" eb="2">
      <t>オウダン</t>
    </rPh>
    <rPh sb="2" eb="5">
      <t>ヒダリソクテン</t>
    </rPh>
    <rPh sb="5" eb="6">
      <t>スウ</t>
    </rPh>
    <phoneticPr fontId="28"/>
  </si>
  <si>
    <t>横断左測点数</t>
    <rPh sb="2" eb="5">
      <t>ヒダリソクテン</t>
    </rPh>
    <rPh sb="5" eb="6">
      <t>スウ</t>
    </rPh>
    <phoneticPr fontId="28"/>
  </si>
  <si>
    <t>横断右測点数ラベル</t>
    <rPh sb="2" eb="3">
      <t>ミギ</t>
    </rPh>
    <rPh sb="3" eb="6">
      <t>ソクテンスウ</t>
    </rPh>
    <phoneticPr fontId="28"/>
  </si>
  <si>
    <t>横断右測点数</t>
    <rPh sb="2" eb="3">
      <t>ミギ</t>
    </rPh>
    <rPh sb="3" eb="6">
      <t>ソクテンスウ</t>
    </rPh>
    <phoneticPr fontId="28"/>
  </si>
  <si>
    <t>縦断初期印刷項目ラベル</t>
    <rPh sb="0" eb="2">
      <t>ジュウダン</t>
    </rPh>
    <rPh sb="2" eb="6">
      <t>ショキインサツ</t>
    </rPh>
    <rPh sb="6" eb="8">
      <t>コウモク</t>
    </rPh>
    <phoneticPr fontId="28"/>
  </si>
  <si>
    <t>横断初期印刷項目ラベル</t>
    <rPh sb="2" eb="6">
      <t>ショキインサツ</t>
    </rPh>
    <rPh sb="6" eb="8">
      <t>コウモク</t>
    </rPh>
    <phoneticPr fontId="28"/>
  </si>
  <si>
    <t>横断メモリチェック</t>
    <phoneticPr fontId="28"/>
  </si>
  <si>
    <t>横断計画データチェック</t>
    <rPh sb="2" eb="4">
      <t>ケイカク</t>
    </rPh>
    <phoneticPr fontId="28"/>
  </si>
  <si>
    <t>横断地盤データチェック</t>
    <rPh sb="2" eb="4">
      <t>ジバン</t>
    </rPh>
    <phoneticPr fontId="28"/>
  </si>
  <si>
    <t>横断一括縮尺</t>
    <rPh sb="0" eb="2">
      <t>オウダン</t>
    </rPh>
    <rPh sb="2" eb="4">
      <t>イッカツ</t>
    </rPh>
    <rPh sb="4" eb="6">
      <t>シュクシャク</t>
    </rPh>
    <phoneticPr fontId="28"/>
  </si>
  <si>
    <t>切削初期設定</t>
    <rPh sb="2" eb="6">
      <t>ショキセッテイ</t>
    </rPh>
    <phoneticPr fontId="28"/>
  </si>
  <si>
    <t>切削左測点数ラベル</t>
    <rPh sb="2" eb="5">
      <t>ヒダリソクテン</t>
    </rPh>
    <rPh sb="5" eb="6">
      <t>スウ</t>
    </rPh>
    <phoneticPr fontId="28"/>
  </si>
  <si>
    <t>切削左測点数</t>
    <rPh sb="2" eb="5">
      <t>ヒダリソクテン</t>
    </rPh>
    <rPh sb="5" eb="6">
      <t>スウ</t>
    </rPh>
    <phoneticPr fontId="28"/>
  </si>
  <si>
    <t>切削右測点数ラベル</t>
    <rPh sb="2" eb="3">
      <t>ミギ</t>
    </rPh>
    <rPh sb="3" eb="6">
      <t>ソクテンスウ</t>
    </rPh>
    <phoneticPr fontId="28"/>
  </si>
  <si>
    <t>切削右測点数</t>
    <rPh sb="2" eb="3">
      <t>ミギ</t>
    </rPh>
    <rPh sb="3" eb="6">
      <t>ソクテンスウ</t>
    </rPh>
    <phoneticPr fontId="28"/>
  </si>
  <si>
    <t>切削初期印刷項目ラベル</t>
    <rPh sb="2" eb="6">
      <t>ショキインサツ</t>
    </rPh>
    <rPh sb="6" eb="8">
      <t>コウモク</t>
    </rPh>
    <phoneticPr fontId="28"/>
  </si>
  <si>
    <t>切削メモリチェック</t>
  </si>
  <si>
    <t>切削計画データチェック</t>
    <rPh sb="2" eb="4">
      <t>ケイカク</t>
    </rPh>
    <phoneticPr fontId="28"/>
  </si>
  <si>
    <t>切削地盤データチェック</t>
    <rPh sb="2" eb="4">
      <t>ジバン</t>
    </rPh>
    <phoneticPr fontId="28"/>
  </si>
  <si>
    <t>切削一括縮尺</t>
    <rPh sb="2" eb="4">
      <t>イッカツ</t>
    </rPh>
    <rPh sb="4" eb="6">
      <t>シュクシャク</t>
    </rPh>
    <phoneticPr fontId="28"/>
  </si>
  <si>
    <t>切削基層チェック</t>
    <rPh sb="2" eb="4">
      <t>キソウ</t>
    </rPh>
    <phoneticPr fontId="28"/>
  </si>
  <si>
    <t>切削中間層チェック</t>
    <rPh sb="2" eb="5">
      <t>チュウカンソウ</t>
    </rPh>
    <phoneticPr fontId="28"/>
  </si>
  <si>
    <t>オーバーレイ初期設定</t>
    <rPh sb="6" eb="10">
      <t>ショキセッテイ</t>
    </rPh>
    <phoneticPr fontId="28"/>
  </si>
  <si>
    <t>オーバーレイ左測点数ラベル</t>
    <rPh sb="6" eb="9">
      <t>ヒダリソクテン</t>
    </rPh>
    <rPh sb="9" eb="10">
      <t>スウ</t>
    </rPh>
    <phoneticPr fontId="28"/>
  </si>
  <si>
    <t>オーバーレイ左測点数</t>
    <rPh sb="6" eb="9">
      <t>ヒダリソクテン</t>
    </rPh>
    <rPh sb="9" eb="10">
      <t>スウ</t>
    </rPh>
    <phoneticPr fontId="28"/>
  </si>
  <si>
    <t>オーバーレイ右測点数ラベル</t>
    <rPh sb="6" eb="7">
      <t>ミギ</t>
    </rPh>
    <rPh sb="7" eb="10">
      <t>ソクテンスウ</t>
    </rPh>
    <phoneticPr fontId="28"/>
  </si>
  <si>
    <t>オーバーレイ右測点数</t>
    <rPh sb="6" eb="7">
      <t>ミギ</t>
    </rPh>
    <rPh sb="7" eb="10">
      <t>ソクテンスウ</t>
    </rPh>
    <phoneticPr fontId="28"/>
  </si>
  <si>
    <t>オーバーレイ初期印刷項目ラベル</t>
    <rPh sb="6" eb="10">
      <t>ショキインサツ</t>
    </rPh>
    <rPh sb="10" eb="12">
      <t>コウモク</t>
    </rPh>
    <phoneticPr fontId="28"/>
  </si>
  <si>
    <t>オーバーレイメモリチェック</t>
  </si>
  <si>
    <t>オーバーレイ計画データチェック</t>
    <rPh sb="6" eb="8">
      <t>ケイカク</t>
    </rPh>
    <phoneticPr fontId="28"/>
  </si>
  <si>
    <t>オーバーレイ地盤データチェック</t>
    <rPh sb="6" eb="8">
      <t>ジバン</t>
    </rPh>
    <phoneticPr fontId="28"/>
  </si>
  <si>
    <t>オーバーレイ一括縮尺</t>
    <rPh sb="6" eb="8">
      <t>イッカツ</t>
    </rPh>
    <rPh sb="8" eb="10">
      <t>シュクシャク</t>
    </rPh>
    <phoneticPr fontId="28"/>
  </si>
  <si>
    <t>掘削初期設定</t>
    <rPh sb="2" eb="6">
      <t>ショキセッテイ</t>
    </rPh>
    <phoneticPr fontId="28"/>
  </si>
  <si>
    <t>掘削左測点数ラベル</t>
    <rPh sb="2" eb="5">
      <t>ヒダリソクテン</t>
    </rPh>
    <rPh sb="5" eb="6">
      <t>スウ</t>
    </rPh>
    <phoneticPr fontId="28"/>
  </si>
  <si>
    <t>掘削左測点数</t>
    <rPh sb="2" eb="5">
      <t>ヒダリソクテン</t>
    </rPh>
    <rPh sb="5" eb="6">
      <t>スウ</t>
    </rPh>
    <phoneticPr fontId="28"/>
  </si>
  <si>
    <t>掘削右測点数ラベル</t>
    <rPh sb="2" eb="3">
      <t>ミギ</t>
    </rPh>
    <rPh sb="3" eb="6">
      <t>ソクテンスウ</t>
    </rPh>
    <phoneticPr fontId="28"/>
  </si>
  <si>
    <t>掘削右測点数</t>
    <rPh sb="2" eb="3">
      <t>ミギ</t>
    </rPh>
    <rPh sb="3" eb="6">
      <t>ソクテンスウ</t>
    </rPh>
    <phoneticPr fontId="28"/>
  </si>
  <si>
    <t>掘削初期印刷項目ラベル</t>
    <rPh sb="2" eb="6">
      <t>ショキインサツ</t>
    </rPh>
    <rPh sb="6" eb="8">
      <t>コウモク</t>
    </rPh>
    <phoneticPr fontId="28"/>
  </si>
  <si>
    <t>掘削メモリチェック</t>
  </si>
  <si>
    <t>掘削計画データチェック</t>
    <rPh sb="2" eb="4">
      <t>ケイカク</t>
    </rPh>
    <phoneticPr fontId="28"/>
  </si>
  <si>
    <t>掘削地盤データチェック</t>
    <rPh sb="2" eb="4">
      <t>ジバン</t>
    </rPh>
    <phoneticPr fontId="28"/>
  </si>
  <si>
    <t>掘削基層チェック</t>
    <rPh sb="2" eb="4">
      <t>キソウ</t>
    </rPh>
    <phoneticPr fontId="28"/>
  </si>
  <si>
    <t>掘削中間層チェック</t>
    <rPh sb="2" eb="5">
      <t>チュウカンソウ</t>
    </rPh>
    <phoneticPr fontId="28"/>
  </si>
  <si>
    <t>掘削一括縮尺</t>
    <rPh sb="2" eb="4">
      <t>イッカツ</t>
    </rPh>
    <rPh sb="4" eb="6">
      <t>シュクシャク</t>
    </rPh>
    <phoneticPr fontId="28"/>
  </si>
  <si>
    <t>掘削掘削高選択</t>
    <rPh sb="0" eb="2">
      <t>クッサク</t>
    </rPh>
    <rPh sb="2" eb="5">
      <t>クッサクダカ</t>
    </rPh>
    <rPh sb="5" eb="7">
      <t>センタク</t>
    </rPh>
    <phoneticPr fontId="28"/>
  </si>
  <si>
    <t>検索設定</t>
    <rPh sb="0" eb="2">
      <t>ケンサク</t>
    </rPh>
    <rPh sb="2" eb="4">
      <t>セッテイ</t>
    </rPh>
    <phoneticPr fontId="28"/>
  </si>
  <si>
    <t>検索工事名称ラベル</t>
    <rPh sb="0" eb="2">
      <t>ケンサク</t>
    </rPh>
    <rPh sb="2" eb="6">
      <t>コウジメイショウ</t>
    </rPh>
    <phoneticPr fontId="28"/>
  </si>
  <si>
    <t>検索工事名称</t>
    <rPh sb="0" eb="2">
      <t>ケンサク</t>
    </rPh>
    <rPh sb="2" eb="6">
      <t>コウジメイショウ</t>
    </rPh>
    <phoneticPr fontId="28"/>
  </si>
  <si>
    <t>検索工事場所ラベル</t>
    <rPh sb="0" eb="2">
      <t>ケンサク</t>
    </rPh>
    <rPh sb="2" eb="4">
      <t>コウジ</t>
    </rPh>
    <rPh sb="4" eb="6">
      <t>バショ</t>
    </rPh>
    <phoneticPr fontId="28"/>
  </si>
  <si>
    <t>検索工事場所</t>
    <rPh sb="0" eb="2">
      <t>ケンサク</t>
    </rPh>
    <rPh sb="2" eb="4">
      <t>コウジ</t>
    </rPh>
    <rPh sb="4" eb="6">
      <t>バショ</t>
    </rPh>
    <phoneticPr fontId="28"/>
  </si>
  <si>
    <t>共通</t>
    <rPh sb="0" eb="2">
      <t>キョウツウ</t>
    </rPh>
    <phoneticPr fontId="6"/>
  </si>
  <si>
    <t>ファンクションボタン</t>
    <phoneticPr fontId="6"/>
  </si>
  <si>
    <t>各画面で共通使用するファンクションボタン</t>
    <rPh sb="0" eb="3">
      <t>カクガメン</t>
    </rPh>
    <rPh sb="4" eb="6">
      <t>キョウツウ</t>
    </rPh>
    <rPh sb="6" eb="8">
      <t>シヨウ</t>
    </rPh>
    <phoneticPr fontId="5"/>
  </si>
  <si>
    <t>F1</t>
    <phoneticPr fontId="6"/>
  </si>
  <si>
    <t>F2</t>
    <phoneticPr fontId="6"/>
  </si>
  <si>
    <t>F3</t>
    <phoneticPr fontId="6"/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</si>
  <si>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</si>
  <si>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</si>
  <si>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</si>
  <si>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</si>
  <si>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</si>
  <si>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</si>
  <si>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</si>
  <si>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</si>
  <si>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</si>
  <si>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cmdFnc01</t>
    <phoneticPr fontId="6"/>
  </si>
  <si>
    <t>cmdFnc02</t>
    <phoneticPr fontId="6"/>
  </si>
  <si>
    <t>cmdFnc03</t>
    <phoneticPr fontId="6"/>
  </si>
  <si>
    <t>cmdFnc04</t>
  </si>
  <si>
    <t>cmdFnc05</t>
  </si>
  <si>
    <t>cmdFnc06</t>
  </si>
  <si>
    <t>cmdFnc07</t>
  </si>
  <si>
    <t>cmdFnc08</t>
  </si>
  <si>
    <t>cmdFnc09</t>
  </si>
  <si>
    <t>cmdFnc10</t>
  </si>
  <si>
    <t>cmdFnc11</t>
  </si>
  <si>
    <t>cmdFnc12</t>
  </si>
  <si>
    <t>△</t>
    <phoneticPr fontId="6"/>
  </si>
  <si>
    <t>活性および非活性は各画面の機能により変化する。</t>
    <rPh sb="0" eb="2">
      <t>カッセイ</t>
    </rPh>
    <rPh sb="5" eb="8">
      <t>ヒカッセイ</t>
    </rPh>
    <rPh sb="9" eb="12">
      <t>カクガメン</t>
    </rPh>
    <rPh sb="13" eb="15">
      <t>キノウ</t>
    </rPh>
    <rPh sb="18" eb="20">
      <t>ヘンカ</t>
    </rPh>
    <phoneticPr fontId="28"/>
  </si>
  <si>
    <t>各画面の機能に従う</t>
    <rPh sb="0" eb="3">
      <t>カクガメン</t>
    </rPh>
    <rPh sb="4" eb="6">
      <t>キノウ</t>
    </rPh>
    <rPh sb="7" eb="8">
      <t>シタガ</t>
    </rPh>
    <phoneticPr fontId="28"/>
  </si>
  <si>
    <t>Function Button用コンテナー</t>
    <rPh sb="15" eb="16">
      <t>ヨウ</t>
    </rPh>
    <phoneticPr fontId="6"/>
  </si>
  <si>
    <t>pnlFunc</t>
    <phoneticPr fontId="6"/>
  </si>
  <si>
    <t>panel</t>
    <phoneticPr fontId="6"/>
  </si>
  <si>
    <t>入力属性</t>
    <rPh sb="0" eb="2">
      <t>ニュウリョク</t>
    </rPh>
    <rPh sb="2" eb="4">
      <t>ゾクセイ</t>
    </rPh>
    <phoneticPr fontId="6"/>
  </si>
  <si>
    <t>ControlText</t>
    <phoneticPr fontId="28"/>
  </si>
  <si>
    <t>Margin:All=0</t>
    <phoneticPr fontId="28"/>
  </si>
  <si>
    <t>default</t>
    <phoneticPr fontId="6"/>
  </si>
  <si>
    <t>txtDataId</t>
    <phoneticPr fontId="28"/>
  </si>
  <si>
    <t>txtNam</t>
  </si>
  <si>
    <t>txtWitness</t>
    <phoneticPr fontId="28"/>
  </si>
  <si>
    <t>dtpMmtDay</t>
    <phoneticPr fontId="28"/>
  </si>
  <si>
    <t>I</t>
    <phoneticPr fontId="28"/>
  </si>
  <si>
    <t>cmbPointNam</t>
    <phoneticPr fontId="28"/>
  </si>
  <si>
    <t>mmy:memory</t>
    <phoneticPr fontId="28"/>
  </si>
  <si>
    <t>pln:plan</t>
    <phoneticPr fontId="28"/>
  </si>
  <si>
    <t>grd:ground(地盤)</t>
    <rPh sb="11" eb="13">
      <t>ジバン</t>
    </rPh>
    <phoneticPr fontId="28"/>
  </si>
  <si>
    <t>dtc:distance(距離)</t>
    <rPh sb="13" eb="15">
      <t>キョリ</t>
    </rPh>
    <phoneticPr fontId="28"/>
  </si>
  <si>
    <t>txtJdnMmtDtc</t>
    <phoneticPr fontId="28"/>
  </si>
  <si>
    <t>chkJdnMmy</t>
    <phoneticPr fontId="28"/>
  </si>
  <si>
    <t>chkJdnPln</t>
    <phoneticPr fontId="28"/>
  </si>
  <si>
    <t>chkJdnGrd</t>
    <phoneticPr fontId="28"/>
  </si>
  <si>
    <t>odn:oudan(横断)</t>
    <rPh sb="10" eb="12">
      <t>オウダン</t>
    </rPh>
    <phoneticPr fontId="28"/>
  </si>
  <si>
    <t>chkOdnMmy</t>
    <phoneticPr fontId="28"/>
  </si>
  <si>
    <t>chkOdnPln</t>
    <phoneticPr fontId="28"/>
  </si>
  <si>
    <t>chkOdnGrd</t>
    <phoneticPr fontId="28"/>
  </si>
  <si>
    <t>chkOdnScl</t>
    <phoneticPr fontId="28"/>
  </si>
  <si>
    <t>scl:scale</t>
    <phoneticPr fontId="28"/>
  </si>
  <si>
    <t>gbxSsk</t>
    <phoneticPr fontId="28"/>
  </si>
  <si>
    <t>gbxJdn</t>
    <phoneticPr fontId="28"/>
  </si>
  <si>
    <t>Jdn:Juudan(縦断)</t>
    <rPh sb="11" eb="13">
      <t>ジュウダン</t>
    </rPh>
    <phoneticPr fontId="28"/>
  </si>
  <si>
    <t>gbxOdn</t>
    <phoneticPr fontId="28"/>
  </si>
  <si>
    <t>ssk:sessaku(切削)</t>
    <rPh sb="12" eb="14">
      <t>セッサク</t>
    </rPh>
    <phoneticPr fontId="28"/>
  </si>
  <si>
    <t>txtOdnR</t>
    <phoneticPr fontId="28"/>
  </si>
  <si>
    <t>txtOdnL</t>
    <phoneticPr fontId="28"/>
  </si>
  <si>
    <t>txtSskL</t>
    <phoneticPr fontId="28"/>
  </si>
  <si>
    <t>txtSskR</t>
    <phoneticPr fontId="28"/>
  </si>
  <si>
    <t>chkSskMmy</t>
  </si>
  <si>
    <t>chkSskPln</t>
  </si>
  <si>
    <t>chkSskGrd</t>
  </si>
  <si>
    <t>chkSskBas</t>
    <phoneticPr fontId="28"/>
  </si>
  <si>
    <t>bas:base</t>
    <phoneticPr fontId="28"/>
  </si>
  <si>
    <t>mdl:middle</t>
    <phoneticPr fontId="28"/>
  </si>
  <si>
    <t>chkSskMdl</t>
    <phoneticPr fontId="28"/>
  </si>
  <si>
    <t>chkSskScl</t>
    <phoneticPr fontId="28"/>
  </si>
  <si>
    <t>txtOvlL</t>
  </si>
  <si>
    <t>txtOvlR</t>
  </si>
  <si>
    <t>gbxOvl</t>
    <phoneticPr fontId="28"/>
  </si>
  <si>
    <t>Ovl:overlay</t>
    <phoneticPr fontId="28"/>
  </si>
  <si>
    <t>chkOvlMmy</t>
  </si>
  <si>
    <t>chkOvlPln</t>
  </si>
  <si>
    <t>chkOvlGrd</t>
  </si>
  <si>
    <t>chkOvlScl</t>
  </si>
  <si>
    <t>default</t>
  </si>
  <si>
    <t>gbxKsk</t>
  </si>
  <si>
    <t>txtKskL</t>
  </si>
  <si>
    <t>txtKskR</t>
  </si>
  <si>
    <t>ksk:kussaku(掘削)</t>
    <rPh sb="12" eb="14">
      <t>クッサク</t>
    </rPh>
    <phoneticPr fontId="28"/>
  </si>
  <si>
    <t>chkKskMmy</t>
  </si>
  <si>
    <t>chkKskPln</t>
  </si>
  <si>
    <t>chkKskGrd</t>
  </si>
  <si>
    <t>chkKskBas</t>
  </si>
  <si>
    <t>chkKskMdl</t>
  </si>
  <si>
    <t>chkKskScl</t>
  </si>
  <si>
    <t>chkKskHit</t>
    <phoneticPr fontId="28"/>
  </si>
  <si>
    <t>hit:height</t>
    <phoneticPr fontId="28"/>
  </si>
  <si>
    <t>gbxSrh</t>
    <phoneticPr fontId="28"/>
  </si>
  <si>
    <t>srh:search</t>
    <phoneticPr fontId="28"/>
  </si>
  <si>
    <t>txtSrhNam</t>
    <phoneticPr fontId="28"/>
  </si>
  <si>
    <t>txtMmtPlc</t>
    <phoneticPr fontId="28"/>
  </si>
  <si>
    <t>mmt:measurement(測定・測量), plc:place(場所)</t>
    <rPh sb="16" eb="18">
      <t>ソクテイ</t>
    </rPh>
    <rPh sb="19" eb="21">
      <t>ソクリョウ</t>
    </rPh>
    <rPh sb="34" eb="36">
      <t>バショ</t>
    </rPh>
    <phoneticPr fontId="28"/>
  </si>
  <si>
    <t>txtKjPlc</t>
    <phoneticPr fontId="28"/>
  </si>
  <si>
    <t>kj:kouji(工事)</t>
    <rPh sb="9" eb="11">
      <t>コウジ</t>
    </rPh>
    <phoneticPr fontId="28"/>
  </si>
  <si>
    <t>txtSrhPlc</t>
    <phoneticPr fontId="28"/>
  </si>
  <si>
    <t>grvList</t>
    <phoneticPr fontId="28"/>
  </si>
  <si>
    <t>Label</t>
    <phoneticPr fontId="28"/>
  </si>
  <si>
    <t>CheckBox</t>
    <phoneticPr fontId="28"/>
  </si>
  <si>
    <t>TextBox</t>
    <phoneticPr fontId="6"/>
  </si>
  <si>
    <t>I</t>
    <phoneticPr fontId="6"/>
  </si>
  <si>
    <t>DateTimePicker</t>
    <phoneticPr fontId="28"/>
  </si>
  <si>
    <t>ComboBox</t>
    <phoneticPr fontId="28"/>
  </si>
  <si>
    <t>GroupBox</t>
    <phoneticPr fontId="28"/>
  </si>
  <si>
    <t>O</t>
    <phoneticPr fontId="28"/>
  </si>
  <si>
    <t>全</t>
    <rPh sb="0" eb="1">
      <t>ゼン</t>
    </rPh>
    <phoneticPr fontId="28"/>
  </si>
  <si>
    <t>-</t>
    <phoneticPr fontId="28"/>
  </si>
  <si>
    <t>9/</t>
    <phoneticPr fontId="28"/>
  </si>
  <si>
    <t>○</t>
  </si>
  <si>
    <t>○</t>
    <phoneticPr fontId="28"/>
  </si>
  <si>
    <t>備考</t>
    <rPh sb="0" eb="2">
      <t>ビコウ</t>
    </rPh>
    <phoneticPr fontId="28"/>
  </si>
  <si>
    <t>初期値は"測点方"を選択状態とする</t>
    <rPh sb="0" eb="2">
      <t>ショキ</t>
    </rPh>
    <rPh sb="2" eb="3">
      <t>チ</t>
    </rPh>
    <rPh sb="5" eb="7">
      <t>ソクテン</t>
    </rPh>
    <rPh sb="7" eb="8">
      <t>カタ</t>
    </rPh>
    <rPh sb="10" eb="12">
      <t>センタク</t>
    </rPh>
    <rPh sb="12" eb="14">
      <t>ジョウタイ</t>
    </rPh>
    <phoneticPr fontId="28"/>
  </si>
  <si>
    <t>""</t>
    <phoneticPr fontId="28"/>
  </si>
  <si>
    <t>On</t>
    <phoneticPr fontId="28"/>
  </si>
  <si>
    <t>Off</t>
    <phoneticPr fontId="28"/>
  </si>
  <si>
    <t>中</t>
    <rPh sb="0" eb="1">
      <t>チュウ</t>
    </rPh>
    <phoneticPr fontId="28"/>
  </si>
  <si>
    <t>左</t>
    <rPh sb="0" eb="1">
      <t>ヒダリ</t>
    </rPh>
    <phoneticPr fontId="28"/>
  </si>
  <si>
    <t>右</t>
    <rPh sb="0" eb="1">
      <t>ミギ</t>
    </rPh>
    <phoneticPr fontId="28"/>
  </si>
  <si>
    <t>F2：データ登録</t>
    <rPh sb="6" eb="8">
      <t>トウロク</t>
    </rPh>
    <phoneticPr fontId="28"/>
  </si>
  <si>
    <t>F9：データ削除</t>
    <rPh sb="6" eb="8">
      <t>サクジョ</t>
    </rPh>
    <phoneticPr fontId="28"/>
  </si>
  <si>
    <t>F12：画面終了</t>
    <rPh sb="4" eb="6">
      <t>ガメン</t>
    </rPh>
    <rPh sb="6" eb="8">
      <t>シュウリョウ</t>
    </rPh>
    <phoneticPr fontId="28"/>
  </si>
  <si>
    <t>F5：データ検索</t>
    <rPh sb="6" eb="8">
      <t>ケンサク</t>
    </rPh>
    <phoneticPr fontId="28"/>
  </si>
  <si>
    <t>F6：画面クリア</t>
    <rPh sb="3" eb="5">
      <t>ガメン</t>
    </rPh>
    <phoneticPr fontId="28"/>
  </si>
  <si>
    <t>-</t>
    <phoneticPr fontId="28"/>
  </si>
  <si>
    <t>-</t>
    <phoneticPr fontId="28"/>
  </si>
  <si>
    <t>一覧</t>
    <rPh sb="0" eb="2">
      <t>イチラン</t>
    </rPh>
    <phoneticPr fontId="28"/>
  </si>
  <si>
    <t>ID</t>
    <phoneticPr fontId="28"/>
  </si>
  <si>
    <t>工事名称</t>
  </si>
  <si>
    <t>工事場所</t>
  </si>
  <si>
    <t>※ファンクションボタンは共通参照</t>
    <rPh sb="12" eb="14">
      <t>キョウツウ</t>
    </rPh>
    <rPh sb="14" eb="16">
      <t>サンショウ</t>
    </rPh>
    <phoneticPr fontId="28"/>
  </si>
  <si>
    <t>メイリオ</t>
    <phoneticPr fontId="28"/>
  </si>
  <si>
    <t>Control</t>
    <phoneticPr fontId="28"/>
  </si>
  <si>
    <t>ControlText</t>
    <phoneticPr fontId="28"/>
  </si>
  <si>
    <t>中</t>
    <rPh sb="0" eb="1">
      <t>チュウ</t>
    </rPh>
    <phoneticPr fontId="28"/>
  </si>
  <si>
    <t>AutoSize</t>
    <phoneticPr fontId="6"/>
  </si>
  <si>
    <t>Mergin</t>
    <phoneticPr fontId="28"/>
  </si>
  <si>
    <t>Left</t>
    <phoneticPr fontId="28"/>
  </si>
  <si>
    <t>Top</t>
    <phoneticPr fontId="28"/>
  </si>
  <si>
    <t>Right</t>
    <phoneticPr fontId="28"/>
  </si>
  <si>
    <t>Bottom</t>
    <phoneticPr fontId="28"/>
  </si>
  <si>
    <t>○</t>
    <phoneticPr fontId="28"/>
  </si>
  <si>
    <t>Window</t>
    <phoneticPr fontId="28"/>
  </si>
  <si>
    <t>WindowText</t>
    <phoneticPr fontId="28"/>
  </si>
  <si>
    <t>左</t>
    <rPh sb="0" eb="1">
      <t>ヒダリ</t>
    </rPh>
    <phoneticPr fontId="28"/>
  </si>
  <si>
    <t>dynamic position</t>
    <phoneticPr fontId="28"/>
  </si>
  <si>
    <t>InactiveCaption</t>
    <phoneticPr fontId="28"/>
  </si>
  <si>
    <t>右</t>
    <rPh sb="0" eb="1">
      <t>ミギ</t>
    </rPh>
    <phoneticPr fontId="28"/>
  </si>
  <si>
    <t>あ</t>
  </si>
  <si>
    <t>Gray</t>
    <phoneticPr fontId="28"/>
  </si>
  <si>
    <t>Red</t>
    <phoneticPr fontId="28"/>
  </si>
  <si>
    <t>Blue</t>
    <phoneticPr fontId="28"/>
  </si>
  <si>
    <t>中</t>
    <rPh sb="0" eb="1">
      <t>ナカ</t>
    </rPh>
    <phoneticPr fontId="28"/>
  </si>
  <si>
    <t>Orange</t>
    <phoneticPr fontId="28"/>
  </si>
  <si>
    <t>Lime</t>
    <phoneticPr fontId="28"/>
  </si>
  <si>
    <t>選</t>
    <rPh sb="0" eb="1">
      <t>エラ</t>
    </rPh>
    <phoneticPr fontId="28"/>
  </si>
  <si>
    <t>sel</t>
    <phoneticPr fontId="6"/>
  </si>
  <si>
    <t>data_id</t>
    <phoneticPr fontId="6"/>
  </si>
  <si>
    <t>測定場所</t>
    <phoneticPr fontId="6"/>
  </si>
  <si>
    <t>測点日</t>
    <phoneticPr fontId="6"/>
  </si>
  <si>
    <t>RowHeadersVisible=False, ColumnHeadersHeight=30</t>
    <phoneticPr fontId="6"/>
  </si>
  <si>
    <t>属性名および設定値</t>
    <rPh sb="0" eb="3">
      <t>ゾクセイメイ</t>
    </rPh>
    <rPh sb="6" eb="9">
      <t>セッテイチ</t>
    </rPh>
    <phoneticPr fontId="6"/>
  </si>
  <si>
    <t>Resizable=False, TrueValue=1</t>
    <phoneticPr fontId="6"/>
  </si>
  <si>
    <t>ReadOnly=True</t>
    <phoneticPr fontId="6"/>
  </si>
  <si>
    <t>コンストラクタ</t>
    <phoneticPr fontId="6"/>
  </si>
  <si>
    <t>ダブルクリック</t>
    <phoneticPr fontId="6"/>
  </si>
  <si>
    <t>KeyPress</t>
    <phoneticPr fontId="6"/>
  </si>
  <si>
    <t>プロセス概要</t>
    <rPh sb="4" eb="6">
      <t>ガイヨウ</t>
    </rPh>
    <phoneticPr fontId="6"/>
  </si>
  <si>
    <t>Load</t>
    <phoneticPr fontId="6"/>
  </si>
  <si>
    <t>共通初期設定を行う</t>
    <rPh sb="0" eb="2">
      <t>キョウツウ</t>
    </rPh>
    <rPh sb="2" eb="6">
      <t>ショキセッテイ</t>
    </rPh>
    <rPh sb="7" eb="8">
      <t>オコナ</t>
    </rPh>
    <phoneticPr fontId="6"/>
  </si>
  <si>
    <t>画面初期設定を行う</t>
    <rPh sb="0" eb="2">
      <t>ガメン</t>
    </rPh>
    <rPh sb="2" eb="6">
      <t>ショキセッテイ</t>
    </rPh>
    <rPh sb="7" eb="8">
      <t>オコナ</t>
    </rPh>
    <phoneticPr fontId="6"/>
  </si>
  <si>
    <t>コントロールの初期化等</t>
    <rPh sb="7" eb="10">
      <t>ショキカ</t>
    </rPh>
    <rPh sb="10" eb="11">
      <t>トウ</t>
    </rPh>
    <phoneticPr fontId="6"/>
  </si>
  <si>
    <t>画面内変数の初期化等</t>
    <rPh sb="0" eb="2">
      <t>ガメン</t>
    </rPh>
    <rPh sb="2" eb="3">
      <t>ナイ</t>
    </rPh>
    <rPh sb="3" eb="5">
      <t>ヘンスウ</t>
    </rPh>
    <rPh sb="6" eb="9">
      <t>ショキカ</t>
    </rPh>
    <rPh sb="9" eb="10">
      <t>トウ</t>
    </rPh>
    <phoneticPr fontId="6"/>
  </si>
  <si>
    <t>入力キーチェック処理を行う</t>
    <rPh sb="0" eb="2">
      <t>ニュウリョク</t>
    </rPh>
    <rPh sb="8" eb="10">
      <t>ショリ</t>
    </rPh>
    <rPh sb="11" eb="12">
      <t>オコナ</t>
    </rPh>
    <phoneticPr fontId="6"/>
  </si>
  <si>
    <t>数字のみの入力チェック</t>
    <rPh sb="0" eb="2">
      <t>スウジ</t>
    </rPh>
    <rPh sb="5" eb="7">
      <t>ニュウリョク</t>
    </rPh>
    <phoneticPr fontId="6"/>
  </si>
  <si>
    <t>ダブルクリックされた行の工事情報を各入力コントロールへ設定</t>
    <rPh sb="10" eb="11">
      <t>ギョウ</t>
    </rPh>
    <rPh sb="12" eb="14">
      <t>コウジ</t>
    </rPh>
    <rPh sb="14" eb="16">
      <t>ジョウホウ</t>
    </rPh>
    <rPh sb="17" eb="18">
      <t>カク</t>
    </rPh>
    <rPh sb="18" eb="20">
      <t>ニュウリョク</t>
    </rPh>
    <rPh sb="27" eb="29">
      <t>セッテイ</t>
    </rPh>
    <phoneticPr fontId="6"/>
  </si>
  <si>
    <t>保存されている工事情報の呼び出しを行う。</t>
    <rPh sb="0" eb="2">
      <t>ホゾン</t>
    </rPh>
    <rPh sb="7" eb="9">
      <t>コウジ</t>
    </rPh>
    <rPh sb="9" eb="11">
      <t>ジョウホウ</t>
    </rPh>
    <rPh sb="12" eb="13">
      <t>ヨ</t>
    </rPh>
    <rPh sb="14" eb="15">
      <t>ダ</t>
    </rPh>
    <rPh sb="17" eb="18">
      <t>オコナ</t>
    </rPh>
    <phoneticPr fontId="6"/>
  </si>
  <si>
    <t>クリック</t>
    <phoneticPr fontId="6"/>
  </si>
  <si>
    <t>データ登録処理を行う。</t>
    <rPh sb="3" eb="5">
      <t>トウロク</t>
    </rPh>
    <rPh sb="5" eb="7">
      <t>ショリ</t>
    </rPh>
    <rPh sb="8" eb="9">
      <t>オコナ</t>
    </rPh>
    <phoneticPr fontId="6"/>
  </si>
  <si>
    <t>データ検索処理を行う。</t>
    <rPh sb="3" eb="5">
      <t>ケンサク</t>
    </rPh>
    <rPh sb="5" eb="7">
      <t>ショリ</t>
    </rPh>
    <rPh sb="8" eb="9">
      <t>オコナ</t>
    </rPh>
    <phoneticPr fontId="6"/>
  </si>
  <si>
    <t>入力領域のクリア処理を行う。</t>
    <rPh sb="0" eb="2">
      <t>ニュウリョク</t>
    </rPh>
    <rPh sb="2" eb="4">
      <t>リョウイキ</t>
    </rPh>
    <rPh sb="8" eb="10">
      <t>ショリ</t>
    </rPh>
    <rPh sb="11" eb="12">
      <t>オコナ</t>
    </rPh>
    <phoneticPr fontId="6"/>
  </si>
  <si>
    <t>データ削除処理を行う。</t>
    <rPh sb="3" eb="5">
      <t>サクジョ</t>
    </rPh>
    <rPh sb="5" eb="7">
      <t>ショリ</t>
    </rPh>
    <rPh sb="8" eb="9">
      <t>オコナ</t>
    </rPh>
    <phoneticPr fontId="6"/>
  </si>
  <si>
    <t>入力コントロールのデータをDBへ登録</t>
    <rPh sb="0" eb="2">
      <t>ニュウリョク</t>
    </rPh>
    <rPh sb="16" eb="18">
      <t>トウロク</t>
    </rPh>
    <phoneticPr fontId="6"/>
  </si>
  <si>
    <t>指定検索条件に従いデータ検索を行い一覧表へ表示</t>
    <rPh sb="0" eb="2">
      <t>シテイ</t>
    </rPh>
    <rPh sb="2" eb="4">
      <t>ケンサク</t>
    </rPh>
    <rPh sb="4" eb="6">
      <t>ジョウケン</t>
    </rPh>
    <rPh sb="7" eb="8">
      <t>シタガ</t>
    </rPh>
    <rPh sb="12" eb="14">
      <t>ケンサク</t>
    </rPh>
    <rPh sb="15" eb="16">
      <t>オコナ</t>
    </rPh>
    <rPh sb="17" eb="20">
      <t>イチランヒョウ</t>
    </rPh>
    <rPh sb="21" eb="23">
      <t>ヒョウジ</t>
    </rPh>
    <phoneticPr fontId="6"/>
  </si>
  <si>
    <t>入力用コントロールの表示をクリア</t>
    <rPh sb="0" eb="2">
      <t>ニュウリョク</t>
    </rPh>
    <rPh sb="2" eb="3">
      <t>ヨウ</t>
    </rPh>
    <rPh sb="10" eb="12">
      <t>ヒョウジ</t>
    </rPh>
    <phoneticPr fontId="6"/>
  </si>
  <si>
    <t>一覧表で指定されたデータの削除</t>
    <rPh sb="0" eb="3">
      <t>イチランヒョウ</t>
    </rPh>
    <rPh sb="4" eb="6">
      <t>シテイ</t>
    </rPh>
    <rPh sb="13" eb="15">
      <t>サクジョ</t>
    </rPh>
    <phoneticPr fontId="6"/>
  </si>
  <si>
    <t>累積
距離</t>
    <rPh sb="0" eb="2">
      <t>ルイセキ</t>
    </rPh>
    <rPh sb="3" eb="5">
      <t>キョリ</t>
    </rPh>
    <phoneticPr fontId="28"/>
  </si>
  <si>
    <t>txtNam</t>
    <phoneticPr fontId="6"/>
  </si>
  <si>
    <t>TextBox</t>
    <phoneticPr fontId="28"/>
  </si>
  <si>
    <t>測点距離ラベル</t>
    <rPh sb="0" eb="2">
      <t>ソクテン</t>
    </rPh>
    <rPh sb="2" eb="4">
      <t>キョリ</t>
    </rPh>
    <phoneticPr fontId="6"/>
  </si>
  <si>
    <t>測点距離</t>
    <rPh sb="0" eb="4">
      <t>ソクテンキョリ</t>
    </rPh>
    <phoneticPr fontId="6"/>
  </si>
  <si>
    <t>txtJdnMmtDtc</t>
    <phoneticPr fontId="6"/>
  </si>
  <si>
    <t>地盤高自動計算</t>
    <rPh sb="0" eb="3">
      <t>ジバンダカ</t>
    </rPh>
    <rPh sb="3" eb="5">
      <t>ジドウ</t>
    </rPh>
    <rPh sb="5" eb="7">
      <t>ケイサン</t>
    </rPh>
    <phoneticPr fontId="6"/>
  </si>
  <si>
    <t>txtDataId</t>
    <phoneticPr fontId="6"/>
  </si>
  <si>
    <t>No.ラベル</t>
    <phoneticPr fontId="6"/>
  </si>
  <si>
    <t>測点No.ラベル</t>
    <rPh sb="0" eb="2">
      <t>ソクテン</t>
    </rPh>
    <phoneticPr fontId="6"/>
  </si>
  <si>
    <t>追加距離ラベル</t>
    <rPh sb="0" eb="2">
      <t>ツイカ</t>
    </rPh>
    <rPh sb="2" eb="4">
      <t>キョリ</t>
    </rPh>
    <phoneticPr fontId="6"/>
  </si>
  <si>
    <t>地盤高ラベル</t>
    <rPh sb="0" eb="3">
      <t>ジバンダカ</t>
    </rPh>
    <phoneticPr fontId="6"/>
  </si>
  <si>
    <t>設定高ラベル</t>
    <rPh sb="0" eb="2">
      <t>セッテイ</t>
    </rPh>
    <rPh sb="2" eb="3">
      <t>ダカ</t>
    </rPh>
    <phoneticPr fontId="6"/>
  </si>
  <si>
    <t>計画高ラベル</t>
    <rPh sb="0" eb="3">
      <t>ケイカクダカ</t>
    </rPh>
    <phoneticPr fontId="6"/>
  </si>
  <si>
    <t>VCLラベル</t>
    <phoneticPr fontId="6"/>
  </si>
  <si>
    <t>切り盛り高ラベル</t>
    <rPh sb="0" eb="1">
      <t>キ</t>
    </rPh>
    <rPh sb="2" eb="3">
      <t>モ</t>
    </rPh>
    <rPh sb="4" eb="5">
      <t>ダカ</t>
    </rPh>
    <phoneticPr fontId="6"/>
  </si>
  <si>
    <t>地盤勾配ラベル</t>
    <rPh sb="0" eb="4">
      <t>ジバンコウバイ</t>
    </rPh>
    <phoneticPr fontId="6"/>
  </si>
  <si>
    <t>計画勾配ラベル</t>
    <rPh sb="0" eb="2">
      <t>ケイカク</t>
    </rPh>
    <rPh sb="2" eb="4">
      <t>コウバイ</t>
    </rPh>
    <phoneticPr fontId="6"/>
  </si>
  <si>
    <t>累積距離ラベル</t>
    <rPh sb="0" eb="2">
      <t>ルイセキ</t>
    </rPh>
    <rPh sb="2" eb="4">
      <t>キョリ</t>
    </rPh>
    <phoneticPr fontId="6"/>
  </si>
  <si>
    <t>VCL No.ラベル</t>
    <phoneticPr fontId="6"/>
  </si>
  <si>
    <t>設定勾配ラベル</t>
    <rPh sb="0" eb="2">
      <t>セッテイ</t>
    </rPh>
    <rPh sb="2" eb="4">
      <t>コウバイ</t>
    </rPh>
    <phoneticPr fontId="6"/>
  </si>
  <si>
    <t>元計画高ラベル</t>
    <rPh sb="0" eb="1">
      <t>モト</t>
    </rPh>
    <rPh sb="1" eb="3">
      <t>ケイカク</t>
    </rPh>
    <rPh sb="3" eb="4">
      <t>ダカ</t>
    </rPh>
    <phoneticPr fontId="6"/>
  </si>
  <si>
    <t>元計画勾配ラベル</t>
    <rPh sb="0" eb="1">
      <t>モト</t>
    </rPh>
    <rPh sb="1" eb="3">
      <t>ケイカク</t>
    </rPh>
    <rPh sb="3" eb="5">
      <t>コウバイ</t>
    </rPh>
    <phoneticPr fontId="6"/>
  </si>
  <si>
    <t>測点No.</t>
    <rPh sb="0" eb="2">
      <t>ソクテン</t>
    </rPh>
    <phoneticPr fontId="6"/>
  </si>
  <si>
    <t>追加距離</t>
    <rPh sb="0" eb="2">
      <t>ツイカ</t>
    </rPh>
    <rPh sb="2" eb="4">
      <t>キョリ</t>
    </rPh>
    <phoneticPr fontId="6"/>
  </si>
  <si>
    <t>地盤高</t>
    <rPh sb="0" eb="3">
      <t>ジバンダカ</t>
    </rPh>
    <phoneticPr fontId="6"/>
  </si>
  <si>
    <t>設定高</t>
    <rPh sb="0" eb="2">
      <t>セッテイ</t>
    </rPh>
    <rPh sb="2" eb="3">
      <t>ダカ</t>
    </rPh>
    <phoneticPr fontId="6"/>
  </si>
  <si>
    <t>計画高</t>
    <rPh sb="0" eb="3">
      <t>ケイカクダカ</t>
    </rPh>
    <phoneticPr fontId="6"/>
  </si>
  <si>
    <t>地盤勾配</t>
    <rPh sb="0" eb="4">
      <t>ジバンコウバイ</t>
    </rPh>
    <phoneticPr fontId="6"/>
  </si>
  <si>
    <t>計画勾配</t>
    <rPh sb="0" eb="2">
      <t>ケイカク</t>
    </rPh>
    <rPh sb="2" eb="4">
      <t>コウバイ</t>
    </rPh>
    <phoneticPr fontId="6"/>
  </si>
  <si>
    <t>累積距離</t>
    <rPh sb="0" eb="2">
      <t>ルイセキ</t>
    </rPh>
    <rPh sb="2" eb="4">
      <t>キョリ</t>
    </rPh>
    <phoneticPr fontId="6"/>
  </si>
  <si>
    <t>VCL No.</t>
  </si>
  <si>
    <t>設定勾配</t>
    <rPh sb="0" eb="2">
      <t>セッテイ</t>
    </rPh>
    <rPh sb="2" eb="4">
      <t>コウバイ</t>
    </rPh>
    <phoneticPr fontId="6"/>
  </si>
  <si>
    <t>元計画高</t>
    <rPh sb="0" eb="1">
      <t>モト</t>
    </rPh>
    <rPh sb="1" eb="3">
      <t>ケイカク</t>
    </rPh>
    <rPh sb="3" eb="4">
      <t>ダカ</t>
    </rPh>
    <phoneticPr fontId="6"/>
  </si>
  <si>
    <t>元計画勾配</t>
    <rPh sb="0" eb="1">
      <t>モト</t>
    </rPh>
    <rPh sb="1" eb="3">
      <t>ケイカク</t>
    </rPh>
    <rPh sb="3" eb="5">
      <t>コウバイ</t>
    </rPh>
    <phoneticPr fontId="6"/>
  </si>
  <si>
    <t>一覧</t>
    <rPh sb="0" eb="2">
      <t>イチラン</t>
    </rPh>
    <phoneticPr fontId="6"/>
  </si>
  <si>
    <t>測点No</t>
    <rPh sb="0" eb="2">
      <t>ソクテン</t>
    </rPh>
    <phoneticPr fontId="28"/>
  </si>
  <si>
    <t>VCL</t>
    <phoneticPr fontId="6"/>
  </si>
  <si>
    <t>切盛高</t>
    <rPh sb="0" eb="1">
      <t>キ</t>
    </rPh>
    <rPh sb="1" eb="2">
      <t>モ</t>
    </rPh>
    <rPh sb="2" eb="3">
      <t>ダカ</t>
    </rPh>
    <phoneticPr fontId="6"/>
  </si>
  <si>
    <t>地盤勾配</t>
    <rPh sb="0" eb="2">
      <t>ジバン</t>
    </rPh>
    <rPh sb="2" eb="4">
      <t>コウバイ</t>
    </rPh>
    <phoneticPr fontId="6"/>
  </si>
  <si>
    <t>VCL No</t>
    <phoneticPr fontId="6"/>
  </si>
  <si>
    <t>設定
勾配</t>
    <rPh sb="0" eb="2">
      <t>セッテイ</t>
    </rPh>
    <rPh sb="3" eb="5">
      <t>コウバイ</t>
    </rPh>
    <phoneticPr fontId="28"/>
  </si>
  <si>
    <t>No.</t>
    <phoneticPr fontId="6"/>
  </si>
  <si>
    <t>縦断図測定値入力</t>
    <rPh sb="0" eb="8">
      <t>ジュウダンズソクテイチニュウリョク</t>
    </rPh>
    <phoneticPr fontId="6"/>
  </si>
  <si>
    <t>k0002001</t>
    <phoneticPr fontId="6"/>
  </si>
  <si>
    <t>Text:縦横断作図システム：縦断図測定値入力</t>
    <rPh sb="5" eb="8">
      <t>ジュウオウダン</t>
    </rPh>
    <rPh sb="8" eb="10">
      <t>サクズ</t>
    </rPh>
    <rPh sb="15" eb="18">
      <t>ジュウダンズ</t>
    </rPh>
    <rPh sb="18" eb="21">
      <t>ソクテイチ</t>
    </rPh>
    <rPh sb="21" eb="23">
      <t>ニュウリョク</t>
    </rPh>
    <phoneticPr fontId="6"/>
  </si>
  <si>
    <t>txtNo</t>
    <phoneticPr fontId="6"/>
  </si>
  <si>
    <t>txtPoint</t>
    <phoneticPr fontId="6"/>
  </si>
  <si>
    <t>txtDtc</t>
    <phoneticPr fontId="6"/>
  </si>
  <si>
    <t>txtJbnH</t>
    <phoneticPr fontId="6"/>
  </si>
  <si>
    <t>txtStiH</t>
    <phoneticPr fontId="6"/>
  </si>
  <si>
    <t>txtKkkH</t>
    <phoneticPr fontId="6"/>
  </si>
  <si>
    <t>txtVcl</t>
    <phoneticPr fontId="6"/>
  </si>
  <si>
    <t>txtKrmH</t>
    <phoneticPr fontId="6"/>
  </si>
  <si>
    <t>txtJbnGen</t>
    <phoneticPr fontId="6"/>
  </si>
  <si>
    <t>gen:Gradient rate(勾配率)</t>
    <rPh sb="18" eb="20">
      <t>コウバイ</t>
    </rPh>
    <rPh sb="20" eb="21">
      <t>リツ</t>
    </rPh>
    <phoneticPr fontId="6"/>
  </si>
  <si>
    <t>txtKkkGen</t>
    <phoneticPr fontId="6"/>
  </si>
  <si>
    <t>txtTtlDtc</t>
    <phoneticPr fontId="6"/>
  </si>
  <si>
    <t>ttl:total(累計)</t>
    <rPh sb="10" eb="12">
      <t>ルイケイ</t>
    </rPh>
    <phoneticPr fontId="6"/>
  </si>
  <si>
    <t>txtVclNo</t>
    <phoneticPr fontId="6"/>
  </si>
  <si>
    <t>txtStiDtc</t>
    <phoneticPr fontId="6"/>
  </si>
  <si>
    <t>txtBakStiH</t>
    <phoneticPr fontId="6"/>
  </si>
  <si>
    <t>txtBakKkkGen</t>
    <phoneticPr fontId="6"/>
  </si>
  <si>
    <t>chkJbnHAuto</t>
    <phoneticPr fontId="6"/>
  </si>
  <si>
    <t>point</t>
    <phoneticPr fontId="6"/>
  </si>
  <si>
    <t>dtc</t>
    <phoneticPr fontId="6"/>
  </si>
  <si>
    <t>jbnH</t>
    <phoneticPr fontId="6"/>
  </si>
  <si>
    <t>stiH</t>
    <phoneticPr fontId="6"/>
  </si>
  <si>
    <t>kkkH</t>
    <phoneticPr fontId="6"/>
  </si>
  <si>
    <t>vcl</t>
    <phoneticPr fontId="6"/>
  </si>
  <si>
    <t>krmH</t>
    <phoneticPr fontId="6"/>
  </si>
  <si>
    <t>jbnGen</t>
    <phoneticPr fontId="6"/>
  </si>
  <si>
    <t>kkkGen</t>
    <phoneticPr fontId="6"/>
  </si>
  <si>
    <t>linNo</t>
    <phoneticPr fontId="6"/>
  </si>
  <si>
    <t>kjNam</t>
    <phoneticPr fontId="6"/>
  </si>
  <si>
    <t>kjPlc</t>
    <phoneticPr fontId="6"/>
  </si>
  <si>
    <t>pKndId</t>
    <phoneticPr fontId="6"/>
  </si>
  <si>
    <t>mmtPlc</t>
    <phoneticPr fontId="6"/>
  </si>
  <si>
    <t>mmtDay</t>
    <phoneticPr fontId="6"/>
  </si>
  <si>
    <t>ttlDtc</t>
    <phoneticPr fontId="6"/>
  </si>
  <si>
    <t>vclNo</t>
    <phoneticPr fontId="6"/>
  </si>
  <si>
    <t>stiDtc</t>
    <phoneticPr fontId="6"/>
  </si>
  <si>
    <t>bakStiH</t>
    <phoneticPr fontId="6"/>
  </si>
  <si>
    <t>bakKkkGen</t>
    <phoneticPr fontId="6"/>
  </si>
  <si>
    <t>CheckBox</t>
    <phoneticPr fontId="6"/>
  </si>
  <si>
    <t>-</t>
    <phoneticPr fontId="6"/>
  </si>
  <si>
    <t>×</t>
    <phoneticPr fontId="6"/>
  </si>
  <si>
    <t>○</t>
    <phoneticPr fontId="6"/>
  </si>
  <si>
    <t>false</t>
    <phoneticPr fontId="6"/>
  </si>
  <si>
    <t>工事データIDラベル</t>
    <rPh sb="0" eb="2">
      <t>コウジ</t>
    </rPh>
    <phoneticPr fontId="6"/>
  </si>
  <si>
    <t>工事データID</t>
    <rPh sb="0" eb="2">
      <t>コウジ</t>
    </rPh>
    <phoneticPr fontId="6"/>
  </si>
  <si>
    <t>ｍ</t>
    <phoneticPr fontId="6"/>
  </si>
  <si>
    <t>△</t>
    <phoneticPr fontId="6"/>
  </si>
  <si>
    <t>右</t>
    <rPh sb="0" eb="1">
      <t>ミギ</t>
    </rPh>
    <phoneticPr fontId="6"/>
  </si>
  <si>
    <t>3(3)</t>
    <phoneticPr fontId="28"/>
  </si>
  <si>
    <t>1(5)</t>
    <phoneticPr fontId="28"/>
  </si>
  <si>
    <t>F3：再計算</t>
    <rPh sb="3" eb="6">
      <t>サイケイサン</t>
    </rPh>
    <phoneticPr fontId="28"/>
  </si>
  <si>
    <t>F4：Excel出力</t>
    <rPh sb="8" eb="10">
      <t>シュツリョク</t>
    </rPh>
    <phoneticPr fontId="28"/>
  </si>
  <si>
    <t>F8：行削除</t>
    <rPh sb="3" eb="6">
      <t>ギョウサクジョ</t>
    </rPh>
    <phoneticPr fontId="28"/>
  </si>
  <si>
    <t>F7：行挿入</t>
    <rPh sb="3" eb="4">
      <t>ギョウ</t>
    </rPh>
    <rPh sb="4" eb="6">
      <t>ソウニュウ</t>
    </rPh>
    <phoneticPr fontId="28"/>
  </si>
  <si>
    <t>F10：工事選択</t>
    <rPh sb="4" eb="6">
      <t>コウジ</t>
    </rPh>
    <rPh sb="6" eb="8">
      <t>センタク</t>
    </rPh>
    <phoneticPr fontId="28"/>
  </si>
  <si>
    <t>F11：印刷</t>
    <rPh sb="4" eb="6">
      <t>インサツ</t>
    </rPh>
    <phoneticPr fontId="28"/>
  </si>
  <si>
    <t>表示</t>
    <rPh sb="0" eb="2">
      <t>ヒョウジ</t>
    </rPh>
    <phoneticPr fontId="6"/>
  </si>
  <si>
    <t>入力する測定値の該当工事が選択されている場合は活性</t>
    <rPh sb="0" eb="2">
      <t>ニュウリョク</t>
    </rPh>
    <rPh sb="4" eb="7">
      <t>ソクテイチ</t>
    </rPh>
    <rPh sb="8" eb="10">
      <t>ガイトウ</t>
    </rPh>
    <rPh sb="10" eb="12">
      <t>コウジ</t>
    </rPh>
    <rPh sb="13" eb="15">
      <t>センタク</t>
    </rPh>
    <rPh sb="20" eb="22">
      <t>バアイ</t>
    </rPh>
    <rPh sb="23" eb="25">
      <t>カッセイ</t>
    </rPh>
    <phoneticPr fontId="28"/>
  </si>
  <si>
    <t>入力する測定値の該当工事が選択されている場合は活性</t>
    <phoneticPr fontId="6"/>
  </si>
  <si>
    <t>保存されている測定値の呼び出しを行う</t>
    <rPh sb="0" eb="2">
      <t>ホゾン</t>
    </rPh>
    <rPh sb="7" eb="10">
      <t>ソクテイチ</t>
    </rPh>
    <rPh sb="11" eb="12">
      <t>ヨ</t>
    </rPh>
    <rPh sb="13" eb="14">
      <t>ダ</t>
    </rPh>
    <rPh sb="16" eb="17">
      <t>オコナ</t>
    </rPh>
    <phoneticPr fontId="6"/>
  </si>
  <si>
    <t>ダブルクリックされた行の測定値情報を各入力コントロールへ設定</t>
    <rPh sb="10" eb="11">
      <t>ギョウ</t>
    </rPh>
    <rPh sb="12" eb="15">
      <t>ソクテイチ</t>
    </rPh>
    <rPh sb="15" eb="17">
      <t>ジョウホウ</t>
    </rPh>
    <rPh sb="18" eb="19">
      <t>カク</t>
    </rPh>
    <rPh sb="19" eb="21">
      <t>ニュウリョク</t>
    </rPh>
    <rPh sb="28" eb="30">
      <t>セッテイ</t>
    </rPh>
    <phoneticPr fontId="6"/>
  </si>
  <si>
    <t>データ登録処理を行う</t>
    <rPh sb="3" eb="5">
      <t>トウロク</t>
    </rPh>
    <rPh sb="5" eb="7">
      <t>ショリ</t>
    </rPh>
    <rPh sb="8" eb="9">
      <t>オコナ</t>
    </rPh>
    <phoneticPr fontId="6"/>
  </si>
  <si>
    <t>一覧表表示データのExcel出力を行う</t>
    <rPh sb="0" eb="3">
      <t>イチランヒョウ</t>
    </rPh>
    <rPh sb="3" eb="5">
      <t>ヒョウジ</t>
    </rPh>
    <rPh sb="14" eb="16">
      <t>シュツリョク</t>
    </rPh>
    <rPh sb="17" eb="18">
      <t>オコナ</t>
    </rPh>
    <phoneticPr fontId="28"/>
  </si>
  <si>
    <t>入力用コントロールのクリアを行う</t>
    <rPh sb="0" eb="3">
      <t>ニュウリョクヨウ</t>
    </rPh>
    <rPh sb="14" eb="15">
      <t>オコナ</t>
    </rPh>
    <phoneticPr fontId="28"/>
  </si>
  <si>
    <t>一覧表に行追加を行う</t>
    <rPh sb="0" eb="3">
      <t>イチランヒョウ</t>
    </rPh>
    <rPh sb="4" eb="7">
      <t>ギョウツイカ</t>
    </rPh>
    <rPh sb="8" eb="9">
      <t>オコナ</t>
    </rPh>
    <phoneticPr fontId="28"/>
  </si>
  <si>
    <t>一覧表の行削除を行う</t>
    <rPh sb="0" eb="3">
      <t>イチランヒョウ</t>
    </rPh>
    <rPh sb="4" eb="5">
      <t>ギョウ</t>
    </rPh>
    <rPh sb="5" eb="7">
      <t>サクジョ</t>
    </rPh>
    <rPh sb="8" eb="9">
      <t>オコナ</t>
    </rPh>
    <phoneticPr fontId="28"/>
  </si>
  <si>
    <t>工事選択画面表示を行う</t>
    <rPh sb="0" eb="2">
      <t>コウジ</t>
    </rPh>
    <rPh sb="2" eb="4">
      <t>センタク</t>
    </rPh>
    <rPh sb="4" eb="6">
      <t>ガメン</t>
    </rPh>
    <rPh sb="6" eb="8">
      <t>ヒョウジ</t>
    </rPh>
    <rPh sb="9" eb="10">
      <t>オコナ</t>
    </rPh>
    <phoneticPr fontId="28"/>
  </si>
  <si>
    <t>測定値データの印刷を行う</t>
    <rPh sb="0" eb="3">
      <t>ソクテイチ</t>
    </rPh>
    <rPh sb="7" eb="9">
      <t>インサツ</t>
    </rPh>
    <rPh sb="10" eb="11">
      <t>オコナ</t>
    </rPh>
    <phoneticPr fontId="28"/>
  </si>
  <si>
    <t>画面を終了する</t>
    <rPh sb="0" eb="2">
      <t>ガメン</t>
    </rPh>
    <rPh sb="3" eb="5">
      <t>シュウリョウ</t>
    </rPh>
    <phoneticPr fontId="28"/>
  </si>
  <si>
    <t>画面を終了する</t>
    <rPh sb="0" eb="2">
      <t>ガメン</t>
    </rPh>
    <rPh sb="3" eb="5">
      <t>シュウリョウ</t>
    </rPh>
    <phoneticPr fontId="6"/>
  </si>
  <si>
    <t>当画面を終了処理し、メインメニュー画面に繊維する。</t>
    <rPh sb="0" eb="1">
      <t>トウ</t>
    </rPh>
    <rPh sb="1" eb="3">
      <t>ガメン</t>
    </rPh>
    <rPh sb="4" eb="6">
      <t>シュウリョウ</t>
    </rPh>
    <rPh sb="6" eb="8">
      <t>ショリ</t>
    </rPh>
    <rPh sb="17" eb="19">
      <t>ガメン</t>
    </rPh>
    <rPh sb="20" eb="22">
      <t>センイ</t>
    </rPh>
    <phoneticPr fontId="6"/>
  </si>
  <si>
    <t>一覧表のデータ再計算を行う</t>
    <rPh sb="0" eb="1">
      <t>イチ</t>
    </rPh>
    <rPh sb="7" eb="10">
      <t>サイケイサン</t>
    </rPh>
    <rPh sb="11" eb="12">
      <t>オコナ</t>
    </rPh>
    <phoneticPr fontId="28"/>
  </si>
  <si>
    <t>一覧表のデータをExcelファイルへ出力処理</t>
    <rPh sb="0" eb="3">
      <t>イチランヒョウ</t>
    </rPh>
    <rPh sb="18" eb="20">
      <t>シュツリョク</t>
    </rPh>
    <rPh sb="20" eb="22">
      <t>ショリ</t>
    </rPh>
    <phoneticPr fontId="28"/>
  </si>
  <si>
    <t>一覧表に表示されているすべての値を再計算処理</t>
    <rPh sb="0" eb="3">
      <t>イチランヒョウ</t>
    </rPh>
    <rPh sb="4" eb="6">
      <t>ヒョウジ</t>
    </rPh>
    <rPh sb="15" eb="16">
      <t>アタイ</t>
    </rPh>
    <rPh sb="17" eb="20">
      <t>サイケイサン</t>
    </rPh>
    <rPh sb="20" eb="22">
      <t>ショリ</t>
    </rPh>
    <phoneticPr fontId="28"/>
  </si>
  <si>
    <t>入力コントロールの値を登録し一覧表へ表示</t>
    <rPh sb="0" eb="2">
      <t>ニュウリョク</t>
    </rPh>
    <rPh sb="9" eb="10">
      <t>アタイ</t>
    </rPh>
    <rPh sb="11" eb="13">
      <t>トウロク</t>
    </rPh>
    <rPh sb="14" eb="17">
      <t>イチランヒョウ</t>
    </rPh>
    <rPh sb="18" eb="20">
      <t>ヒョウジ</t>
    </rPh>
    <phoneticPr fontId="28"/>
  </si>
  <si>
    <t>入力用コントロールを初期状態へ設定</t>
    <rPh sb="0" eb="3">
      <t>ニュウリョクヨウ</t>
    </rPh>
    <rPh sb="10" eb="14">
      <t>ショキジョウタイ</t>
    </rPh>
    <rPh sb="15" eb="17">
      <t>セッテイ</t>
    </rPh>
    <phoneticPr fontId="28"/>
  </si>
  <si>
    <t>一覧表の指定された行を１行削除</t>
    <rPh sb="0" eb="3">
      <t>イチランヒョウ</t>
    </rPh>
    <rPh sb="4" eb="6">
      <t>シテイ</t>
    </rPh>
    <rPh sb="9" eb="10">
      <t>ギョウ</t>
    </rPh>
    <rPh sb="12" eb="13">
      <t>ギョウ</t>
    </rPh>
    <rPh sb="13" eb="15">
      <t>サクジョ</t>
    </rPh>
    <phoneticPr fontId="28"/>
  </si>
  <si>
    <t>一覧表の指定された行に１行追加</t>
    <rPh sb="0" eb="3">
      <t>イチランヒョウ</t>
    </rPh>
    <rPh sb="4" eb="6">
      <t>シテイ</t>
    </rPh>
    <rPh sb="9" eb="10">
      <t>ギョウ</t>
    </rPh>
    <rPh sb="12" eb="13">
      <t>ギョウ</t>
    </rPh>
    <rPh sb="13" eb="15">
      <t>ツイカ</t>
    </rPh>
    <phoneticPr fontId="28"/>
  </si>
  <si>
    <t>登録されている工事情報の一覧表表示</t>
    <rPh sb="0" eb="2">
      <t>トウロク</t>
    </rPh>
    <rPh sb="7" eb="9">
      <t>コウジ</t>
    </rPh>
    <rPh sb="9" eb="11">
      <t>ジョウホウ</t>
    </rPh>
    <rPh sb="12" eb="15">
      <t>イチランヒョウ</t>
    </rPh>
    <rPh sb="15" eb="17">
      <t>ヒョウジ</t>
    </rPh>
    <phoneticPr fontId="28"/>
  </si>
  <si>
    <t>一覧表に表示されているすべての値と工事情報を印刷</t>
    <rPh sb="0" eb="3">
      <t>イチランヒョウ</t>
    </rPh>
    <rPh sb="4" eb="6">
      <t>ヒョウジ</t>
    </rPh>
    <rPh sb="15" eb="16">
      <t>アタイ</t>
    </rPh>
    <rPh sb="17" eb="19">
      <t>コウジ</t>
    </rPh>
    <rPh sb="19" eb="21">
      <t>ジョウホウ</t>
    </rPh>
    <rPh sb="22" eb="24">
      <t>インサツ</t>
    </rPh>
    <phoneticPr fontId="28"/>
  </si>
  <si>
    <t>当画面を終了処理し、メインメニュー画面に遷移</t>
    <rPh sb="0" eb="1">
      <t>トウ</t>
    </rPh>
    <rPh sb="1" eb="3">
      <t>ガメン</t>
    </rPh>
    <rPh sb="4" eb="6">
      <t>シュウリョウ</t>
    </rPh>
    <rPh sb="6" eb="8">
      <t>ショリ</t>
    </rPh>
    <rPh sb="17" eb="19">
      <t>ガメン</t>
    </rPh>
    <rPh sb="20" eb="22">
      <t>センイ</t>
    </rPh>
    <phoneticPr fontId="6"/>
  </si>
  <si>
    <t>LightGray</t>
    <phoneticPr fontId="28"/>
  </si>
  <si>
    <t>WindowText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</si>
</sst>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m/dd"/>
    <numFmt numFmtId="177" formatCode="0_ "/>
    <numFmt numFmtId="178" formatCode="m/d"/>
    <numFmt numFmtId="179" formatCode="h:mm;@"/>
    <numFmt numFmtId="180" formatCode="0.00_);[Red]\(0.00\)"/>
  </numFmts>
  <fonts count="30">
    <font>
      <sz val="9"/>
      <color theme="1"/>
      <name val="メイリオ"/>
      <family val="3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18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26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70C0"/>
      <name val="メイリオ"/>
      <family val="3"/>
      <charset val="128"/>
    </font>
    <font>
      <sz val="9"/>
      <color theme="0" tint="-0.499984740745262"/>
      <name val="メイリオ"/>
      <family val="3"/>
      <charset val="128"/>
    </font>
    <font>
      <sz val="11"/>
      <name val="メイリオ"/>
      <family val="3"/>
      <charset val="128"/>
    </font>
    <font>
      <sz val="20"/>
      <color theme="1"/>
      <name val="メイリオ"/>
      <family val="3"/>
      <charset val="128"/>
    </font>
    <font>
      <u/>
      <sz val="9"/>
      <color theme="10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メイリオ"/>
      <family val="2"/>
      <charset val="128"/>
    </font>
    <font>
      <sz val="6"/>
      <name val="メイリオ"/>
      <family val="3"/>
      <charset val="128"/>
    </font>
    <font>
      <i/>
      <sz val="9"/>
      <name val="メイリオ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24994659260841701"/>
        <bgColor indexed="64"/>
      </patternFill>
    </fill>
  </fills>
  <borders count="1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 style="thick">
        <color rgb="FFC2DAF0"/>
      </top>
      <bottom/>
      <diagonal/>
    </border>
    <border>
      <left/>
      <right style="thick">
        <color rgb="FFC2DAF0"/>
      </right>
      <top style="thick">
        <color rgb="FFC2DAF0"/>
      </top>
      <bottom/>
      <diagonal/>
    </border>
    <border>
      <left style="thick">
        <color rgb="FFC2DAF0"/>
      </left>
      <right/>
      <top/>
      <bottom/>
      <diagonal/>
    </border>
    <border>
      <left/>
      <right style="thick">
        <color rgb="FFC2DAF0"/>
      </right>
      <top/>
      <bottom/>
      <diagonal/>
    </border>
    <border>
      <left style="thick">
        <color rgb="FFC2DAF0"/>
      </left>
      <right/>
      <top/>
      <bottom style="thick">
        <color rgb="FFC2DAF0"/>
      </bottom>
      <diagonal/>
    </border>
    <border>
      <left/>
      <right/>
      <top/>
      <bottom style="thick">
        <color rgb="FFC2DAF0"/>
      </bottom>
      <diagonal/>
    </border>
    <border>
      <left/>
      <right style="thick">
        <color rgb="FFC2DAF0"/>
      </right>
      <top/>
      <bottom style="thick">
        <color rgb="FFC2DAF0"/>
      </bottom>
      <diagonal/>
    </border>
    <border>
      <left style="thick">
        <color rgb="FFC2DAF0"/>
      </left>
      <right/>
      <top style="thick">
        <color rgb="FFC2DAF0"/>
      </top>
      <bottom style="thick">
        <color rgb="FFC2DAF0"/>
      </bottom>
      <diagonal/>
    </border>
    <border>
      <left/>
      <right/>
      <top style="thick">
        <color rgb="FFC2DAF0"/>
      </top>
      <bottom style="thick">
        <color rgb="FFC2DAF0"/>
      </bottom>
      <diagonal/>
    </border>
    <border>
      <left/>
      <right style="thick">
        <color rgb="FFC2DAF0"/>
      </right>
      <top style="thick">
        <color rgb="FFC2DAF0"/>
      </top>
      <bottom style="thick">
        <color rgb="FFC2DAF0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</borders>
  <cellStyleXfs count="13">
    <xf numFmtId="0" fontId="0" fillId="0" borderId="0">
      <alignment vertical="center"/>
    </xf>
    <xf numFmtId="0" fontId="11" fillId="0" borderId="0"/>
    <xf numFmtId="0" fontId="13" fillId="0" borderId="0"/>
    <xf numFmtId="0" fontId="13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/>
    <xf numFmtId="0" fontId="3" fillId="0" borderId="0">
      <alignment vertical="center"/>
    </xf>
    <xf numFmtId="0" fontId="26" fillId="0" borderId="0">
      <alignment vertical="center"/>
    </xf>
    <xf numFmtId="0" fontId="13" fillId="0" borderId="0"/>
    <xf numFmtId="0" fontId="2" fillId="0" borderId="0">
      <alignment vertical="center"/>
    </xf>
    <xf numFmtId="0" fontId="1" fillId="0" borderId="0">
      <alignment vertical="center"/>
    </xf>
  </cellStyleXfs>
  <cellXfs count="77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26" xfId="0" applyFont="1" applyBorder="1">
      <alignment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9" fillId="0" borderId="0" xfId="0" applyFont="1">
      <alignment vertical="center"/>
    </xf>
    <xf numFmtId="0" fontId="9" fillId="0" borderId="10" xfId="0" applyFont="1" applyBorder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5" fillId="0" borderId="0" xfId="1" applyFont="1" applyAlignment="1">
      <alignment horizontal="center"/>
    </xf>
    <xf numFmtId="0" fontId="13" fillId="0" borderId="0" xfId="3"/>
    <xf numFmtId="49" fontId="16" fillId="0" borderId="0" xfId="3" applyNumberFormat="1" applyFont="1"/>
    <xf numFmtId="0" fontId="17" fillId="0" borderId="0" xfId="3" applyFont="1"/>
    <xf numFmtId="0" fontId="16" fillId="0" borderId="0" xfId="3" applyFont="1"/>
    <xf numFmtId="0" fontId="15" fillId="0" borderId="9" xfId="3" applyFont="1" applyBorder="1" applyAlignment="1">
      <alignment vertical="center"/>
    </xf>
    <xf numFmtId="0" fontId="15" fillId="0" borderId="9" xfId="3" applyFont="1" applyBorder="1"/>
    <xf numFmtId="0" fontId="15" fillId="0" borderId="57" xfId="3" applyFont="1" applyBorder="1"/>
    <xf numFmtId="0" fontId="15" fillId="0" borderId="38" xfId="3" applyFont="1" applyBorder="1"/>
    <xf numFmtId="0" fontId="15" fillId="0" borderId="0" xfId="3" applyFont="1"/>
    <xf numFmtId="0" fontId="15" fillId="0" borderId="51" xfId="3" applyFont="1" applyBorder="1"/>
    <xf numFmtId="0" fontId="15" fillId="0" borderId="40" xfId="3" applyFont="1" applyBorder="1"/>
    <xf numFmtId="0" fontId="15" fillId="0" borderId="10" xfId="3" applyFont="1" applyBorder="1"/>
    <xf numFmtId="0" fontId="16" fillId="0" borderId="38" xfId="3" applyFont="1" applyBorder="1"/>
    <xf numFmtId="0" fontId="13" fillId="0" borderId="52" xfId="3" applyBorder="1"/>
    <xf numFmtId="0" fontId="17" fillId="0" borderId="51" xfId="3" applyFont="1" applyBorder="1"/>
    <xf numFmtId="0" fontId="15" fillId="0" borderId="0" xfId="3" applyFont="1" applyAlignment="1">
      <alignment vertical="center"/>
    </xf>
    <xf numFmtId="0" fontId="5" fillId="0" borderId="51" xfId="0" applyFont="1" applyBorder="1">
      <alignment vertical="center"/>
    </xf>
    <xf numFmtId="0" fontId="5" fillId="0" borderId="38" xfId="0" applyFont="1" applyBorder="1">
      <alignment vertical="center"/>
    </xf>
    <xf numFmtId="0" fontId="5" fillId="0" borderId="40" xfId="0" applyFont="1" applyBorder="1">
      <alignment vertical="center"/>
    </xf>
    <xf numFmtId="0" fontId="5" fillId="0" borderId="52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15" fillId="0" borderId="54" xfId="3" applyFont="1" applyBorder="1" applyAlignment="1">
      <alignment vertical="center"/>
    </xf>
    <xf numFmtId="49" fontId="15" fillId="0" borderId="9" xfId="2" applyNumberFormat="1" applyFont="1" applyBorder="1" applyAlignment="1">
      <alignment vertical="center"/>
    </xf>
    <xf numFmtId="0" fontId="15" fillId="0" borderId="9" xfId="2" applyFont="1" applyBorder="1" applyAlignment="1">
      <alignment vertical="center"/>
    </xf>
    <xf numFmtId="0" fontId="15" fillId="0" borderId="38" xfId="3" applyFont="1" applyBorder="1" applyAlignment="1">
      <alignment vertical="center"/>
    </xf>
    <xf numFmtId="49" fontId="15" fillId="0" borderId="0" xfId="3" applyNumberFormat="1" applyFont="1"/>
    <xf numFmtId="0" fontId="15" fillId="0" borderId="53" xfId="3" applyFont="1" applyBorder="1"/>
    <xf numFmtId="0" fontId="15" fillId="0" borderId="71" xfId="3" applyFont="1" applyBorder="1"/>
    <xf numFmtId="0" fontId="15" fillId="0" borderId="11" xfId="3" applyFont="1" applyBorder="1" applyAlignment="1">
      <alignment vertical="center"/>
    </xf>
    <xf numFmtId="0" fontId="15" fillId="0" borderId="12" xfId="3" applyFont="1" applyBorder="1" applyAlignment="1">
      <alignment vertical="center"/>
    </xf>
    <xf numFmtId="0" fontId="15" fillId="4" borderId="1" xfId="3" applyFont="1" applyFill="1" applyBorder="1"/>
    <xf numFmtId="0" fontId="15" fillId="0" borderId="52" xfId="3" applyFont="1" applyBorder="1"/>
    <xf numFmtId="0" fontId="13" fillId="0" borderId="51" xfId="3" applyBorder="1"/>
    <xf numFmtId="0" fontId="15" fillId="0" borderId="45" xfId="1" applyFont="1" applyBorder="1" applyAlignment="1">
      <alignment vertical="center"/>
    </xf>
    <xf numFmtId="0" fontId="5" fillId="0" borderId="54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57" xfId="0" applyFont="1" applyBorder="1">
      <alignment vertical="center"/>
    </xf>
    <xf numFmtId="0" fontId="7" fillId="0" borderId="0" xfId="0" applyFont="1">
      <alignment vertical="center"/>
    </xf>
    <xf numFmtId="0" fontId="7" fillId="0" borderId="51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46" xfId="0" applyFont="1" applyBorder="1">
      <alignment vertical="center"/>
    </xf>
    <xf numFmtId="0" fontId="5" fillId="0" borderId="50" xfId="0" applyFont="1" applyBorder="1">
      <alignment vertical="center"/>
    </xf>
    <xf numFmtId="0" fontId="5" fillId="0" borderId="72" xfId="0" applyFont="1" applyBorder="1">
      <alignment vertical="center"/>
    </xf>
    <xf numFmtId="0" fontId="13" fillId="0" borderId="8" xfId="3" applyBorder="1"/>
    <xf numFmtId="0" fontId="13" fillId="0" borderId="7" xfId="3" applyBorder="1"/>
    <xf numFmtId="0" fontId="13" fillId="0" borderId="9" xfId="3" applyBorder="1"/>
    <xf numFmtId="0" fontId="5" fillId="0" borderId="10" xfId="0" applyFont="1" applyBorder="1">
      <alignment vertical="center"/>
    </xf>
    <xf numFmtId="0" fontId="21" fillId="0" borderId="0" xfId="3" applyFont="1"/>
    <xf numFmtId="0" fontId="22" fillId="0" borderId="0" xfId="3" applyFont="1"/>
    <xf numFmtId="49" fontId="15" fillId="0" borderId="62" xfId="2" applyNumberFormat="1" applyFont="1" applyBorder="1" applyAlignment="1">
      <alignment vertical="center"/>
    </xf>
    <xf numFmtId="49" fontId="15" fillId="0" borderId="59" xfId="2" applyNumberFormat="1" applyFont="1" applyBorder="1" applyAlignment="1">
      <alignment vertical="center"/>
    </xf>
    <xf numFmtId="49" fontId="15" fillId="0" borderId="63" xfId="2" applyNumberFormat="1" applyFont="1" applyBorder="1" applyAlignment="1">
      <alignment vertical="center"/>
    </xf>
    <xf numFmtId="49" fontId="15" fillId="0" borderId="64" xfId="2" applyNumberFormat="1" applyFont="1" applyBorder="1" applyAlignment="1">
      <alignment vertical="center"/>
    </xf>
    <xf numFmtId="0" fontId="15" fillId="0" borderId="0" xfId="3" quotePrefix="1" applyFont="1" applyAlignment="1">
      <alignment vertical="center"/>
    </xf>
    <xf numFmtId="0" fontId="15" fillId="0" borderId="6" xfId="3" applyFont="1" applyBorder="1"/>
    <xf numFmtId="0" fontId="15" fillId="0" borderId="0" xfId="2" applyFont="1" applyAlignment="1">
      <alignment vertical="center"/>
    </xf>
    <xf numFmtId="0" fontId="15" fillId="0" borderId="59" xfId="3" applyFont="1" applyBorder="1"/>
    <xf numFmtId="0" fontId="15" fillId="0" borderId="62" xfId="3" applyFont="1" applyBorder="1"/>
    <xf numFmtId="0" fontId="15" fillId="0" borderId="63" xfId="3" applyFont="1" applyBorder="1"/>
    <xf numFmtId="0" fontId="15" fillId="0" borderId="0" xfId="3" applyFont="1" applyAlignment="1">
      <alignment horizontal="right"/>
    </xf>
    <xf numFmtId="0" fontId="13" fillId="0" borderId="57" xfId="3" applyBorder="1"/>
    <xf numFmtId="49" fontId="15" fillId="0" borderId="67" xfId="2" applyNumberFormat="1" applyFont="1" applyBorder="1" applyAlignment="1">
      <alignment vertical="center"/>
    </xf>
    <xf numFmtId="0" fontId="5" fillId="7" borderId="2" xfId="0" applyFont="1" applyFill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horizontal="center" vertical="center"/>
      <protection locked="0"/>
    </xf>
    <xf numFmtId="0" fontId="5" fillId="7" borderId="4" xfId="0" applyFont="1" applyFill="1" applyBorder="1" applyAlignment="1" applyProtection="1">
      <alignment horizontal="center" vertical="center"/>
      <protection locked="0"/>
    </xf>
    <xf numFmtId="0" fontId="18" fillId="0" borderId="0" xfId="9" applyFont="1" applyAlignment="1"/>
    <xf numFmtId="0" fontId="18" fillId="0" borderId="0" xfId="10" applyFont="1"/>
    <xf numFmtId="49" fontId="16" fillId="0" borderId="51" xfId="3" applyNumberFormat="1" applyFont="1" applyBorder="1"/>
    <xf numFmtId="49" fontId="15" fillId="0" borderId="10" xfId="3" applyNumberFormat="1" applyFont="1" applyBorder="1"/>
    <xf numFmtId="49" fontId="16" fillId="0" borderId="10" xfId="3" applyNumberFormat="1" applyFont="1" applyBorder="1"/>
    <xf numFmtId="49" fontId="16" fillId="0" borderId="52" xfId="3" applyNumberFormat="1" applyFont="1" applyBorder="1"/>
    <xf numFmtId="0" fontId="16" fillId="0" borderId="9" xfId="3" applyFont="1" applyBorder="1"/>
    <xf numFmtId="49" fontId="5" fillId="0" borderId="15" xfId="0" applyNumberFormat="1" applyFont="1" applyBorder="1">
      <alignment vertical="center"/>
    </xf>
    <xf numFmtId="49" fontId="5" fillId="0" borderId="34" xfId="0" applyNumberFormat="1" applyFont="1" applyBorder="1">
      <alignment vertical="center"/>
    </xf>
    <xf numFmtId="49" fontId="5" fillId="0" borderId="63" xfId="0" applyNumberFormat="1" applyFont="1" applyBorder="1">
      <alignment vertical="center"/>
    </xf>
    <xf numFmtId="0" fontId="16" fillId="0" borderId="54" xfId="3" applyFont="1" applyBorder="1"/>
    <xf numFmtId="0" fontId="16" fillId="0" borderId="9" xfId="3" applyFont="1" applyBorder="1" applyAlignment="1">
      <alignment vertical="center"/>
    </xf>
    <xf numFmtId="0" fontId="16" fillId="0" borderId="40" xfId="3" applyFont="1" applyBorder="1"/>
    <xf numFmtId="177" fontId="15" fillId="0" borderId="87" xfId="2" applyNumberFormat="1" applyFont="1" applyBorder="1" applyAlignment="1">
      <alignment vertical="top"/>
    </xf>
    <xf numFmtId="177" fontId="5" fillId="0" borderId="87" xfId="0" applyNumberFormat="1" applyFont="1" applyBorder="1" applyAlignment="1">
      <alignment vertical="top"/>
    </xf>
    <xf numFmtId="0" fontId="15" fillId="0" borderId="87" xfId="3" applyFont="1" applyBorder="1"/>
    <xf numFmtId="49" fontId="15" fillId="0" borderId="87" xfId="2" applyNumberFormat="1" applyFont="1" applyBorder="1" applyAlignment="1">
      <alignment vertical="top"/>
    </xf>
    <xf numFmtId="49" fontId="15" fillId="0" borderId="87" xfId="2" applyNumberFormat="1" applyFont="1" applyBorder="1" applyAlignment="1">
      <alignment vertical="center"/>
    </xf>
    <xf numFmtId="49" fontId="5" fillId="0" borderId="87" xfId="0" applyNumberFormat="1" applyFont="1" applyBorder="1">
      <alignment vertical="center"/>
    </xf>
    <xf numFmtId="0" fontId="15" fillId="0" borderId="40" xfId="3" applyFont="1" applyBorder="1" applyAlignment="1">
      <alignment vertical="center"/>
    </xf>
    <xf numFmtId="0" fontId="15" fillId="0" borderId="10" xfId="3" applyFont="1" applyBorder="1" applyAlignment="1">
      <alignment vertical="center"/>
    </xf>
    <xf numFmtId="0" fontId="15" fillId="0" borderId="10" xfId="3" quotePrefix="1" applyFont="1" applyBorder="1" applyAlignment="1">
      <alignment vertical="center"/>
    </xf>
    <xf numFmtId="0" fontId="15" fillId="0" borderId="10" xfId="2" applyFont="1" applyBorder="1" applyAlignment="1">
      <alignment vertical="center"/>
    </xf>
    <xf numFmtId="0" fontId="21" fillId="0" borderId="10" xfId="3" applyFont="1" applyBorder="1"/>
    <xf numFmtId="0" fontId="22" fillId="0" borderId="10" xfId="3" applyFont="1" applyBorder="1"/>
    <xf numFmtId="49" fontId="0" fillId="0" borderId="15" xfId="0" applyNumberFormat="1" applyBorder="1">
      <alignment vertical="center"/>
    </xf>
    <xf numFmtId="0" fontId="15" fillId="4" borderId="6" xfId="3" applyFont="1" applyFill="1" applyBorder="1" applyAlignment="1">
      <alignment horizontal="centerContinuous" vertical="center"/>
    </xf>
    <xf numFmtId="49" fontId="13" fillId="0" borderId="0" xfId="3" applyNumberFormat="1"/>
    <xf numFmtId="0" fontId="15" fillId="4" borderId="1" xfId="3" applyFont="1" applyFill="1" applyBorder="1" applyAlignment="1">
      <alignment horizontal="centerContinuous" vertical="center"/>
    </xf>
    <xf numFmtId="0" fontId="15" fillId="8" borderId="0" xfId="3" applyFont="1" applyFill="1" applyAlignment="1">
      <alignment shrinkToFit="1"/>
    </xf>
    <xf numFmtId="0" fontId="15" fillId="8" borderId="0" xfId="3" applyFont="1" applyFill="1"/>
    <xf numFmtId="0" fontId="15" fillId="0" borderId="0" xfId="3" applyFont="1" applyAlignment="1">
      <alignment shrinkToFit="1"/>
    </xf>
    <xf numFmtId="0" fontId="0" fillId="0" borderId="12" xfId="0" applyBorder="1">
      <alignment vertical="center"/>
    </xf>
    <xf numFmtId="0" fontId="0" fillId="0" borderId="68" xfId="0" applyBorder="1">
      <alignment vertical="center"/>
    </xf>
    <xf numFmtId="0" fontId="15" fillId="0" borderId="39" xfId="1" applyFont="1" applyBorder="1" applyAlignment="1">
      <alignment vertical="center"/>
    </xf>
    <xf numFmtId="0" fontId="5" fillId="0" borderId="5" xfId="0" applyFont="1" applyBorder="1">
      <alignment vertical="center"/>
    </xf>
    <xf numFmtId="0" fontId="15" fillId="0" borderId="25" xfId="1" applyFont="1" applyBorder="1" applyAlignment="1">
      <alignment vertical="center"/>
    </xf>
    <xf numFmtId="0" fontId="15" fillId="0" borderId="0" xfId="3" quotePrefix="1" applyFont="1" applyAlignment="1">
      <alignment horizontal="right"/>
    </xf>
    <xf numFmtId="49" fontId="15" fillId="0" borderId="35" xfId="2" applyNumberFormat="1" applyFont="1" applyBorder="1" applyAlignment="1">
      <alignment vertical="center"/>
    </xf>
    <xf numFmtId="49" fontId="15" fillId="0" borderId="34" xfId="2" applyNumberFormat="1" applyFont="1" applyBorder="1" applyAlignment="1">
      <alignment vertical="center"/>
    </xf>
    <xf numFmtId="49" fontId="15" fillId="0" borderId="33" xfId="2" applyNumberFormat="1" applyFont="1" applyBorder="1" applyAlignment="1">
      <alignment vertical="center"/>
    </xf>
    <xf numFmtId="0" fontId="0" fillId="0" borderId="69" xfId="0" applyBorder="1">
      <alignment vertical="center"/>
    </xf>
    <xf numFmtId="0" fontId="15" fillId="0" borderId="41" xfId="1" applyFont="1" applyBorder="1" applyAlignment="1">
      <alignment vertical="center"/>
    </xf>
    <xf numFmtId="0" fontId="0" fillId="0" borderId="10" xfId="0" applyBorder="1">
      <alignment vertical="center"/>
    </xf>
    <xf numFmtId="0" fontId="5" fillId="0" borderId="44" xfId="0" applyFont="1" applyBorder="1">
      <alignment vertical="center"/>
    </xf>
    <xf numFmtId="0" fontId="14" fillId="0" borderId="0" xfId="3" applyFont="1" applyAlignment="1">
      <alignment vertical="center"/>
    </xf>
    <xf numFmtId="49" fontId="15" fillId="0" borderId="0" xfId="3" applyNumberFormat="1" applyFont="1" applyAlignment="1">
      <alignment vertical="center"/>
    </xf>
    <xf numFmtId="49" fontId="0" fillId="0" borderId="14" xfId="0" applyNumberFormat="1" applyBorder="1">
      <alignment vertical="center"/>
    </xf>
    <xf numFmtId="49" fontId="5" fillId="0" borderId="33" xfId="0" applyNumberFormat="1" applyFont="1" applyBorder="1">
      <alignment vertical="center"/>
    </xf>
    <xf numFmtId="0" fontId="15" fillId="0" borderId="6" xfId="3" applyFont="1" applyBorder="1" applyAlignment="1">
      <alignment vertical="center"/>
    </xf>
    <xf numFmtId="0" fontId="15" fillId="0" borderId="14" xfId="3" applyFont="1" applyBorder="1"/>
    <xf numFmtId="0" fontId="15" fillId="0" borderId="15" xfId="3" applyFont="1" applyBorder="1"/>
    <xf numFmtId="0" fontId="15" fillId="0" borderId="58" xfId="3" applyFont="1" applyBorder="1"/>
    <xf numFmtId="0" fontId="15" fillId="0" borderId="59" xfId="2" applyFont="1" applyBorder="1" applyAlignment="1">
      <alignment vertical="center"/>
    </xf>
    <xf numFmtId="0" fontId="15" fillId="0" borderId="34" xfId="2" applyFont="1" applyBorder="1" applyAlignment="1">
      <alignment vertical="center"/>
    </xf>
    <xf numFmtId="0" fontId="15" fillId="0" borderId="57" xfId="3" applyFont="1" applyBorder="1" applyAlignment="1">
      <alignment vertical="center"/>
    </xf>
    <xf numFmtId="0" fontId="15" fillId="0" borderId="66" xfId="3" applyFont="1" applyBorder="1"/>
    <xf numFmtId="0" fontId="15" fillId="6" borderId="6" xfId="3" applyFont="1" applyFill="1" applyBorder="1" applyAlignment="1">
      <alignment horizontal="centerContinuous"/>
    </xf>
    <xf numFmtId="0" fontId="15" fillId="6" borderId="7" xfId="3" applyFont="1" applyFill="1" applyBorder="1" applyAlignment="1">
      <alignment horizontal="centerContinuous"/>
    </xf>
    <xf numFmtId="0" fontId="15" fillId="6" borderId="8" xfId="3" applyFont="1" applyFill="1" applyBorder="1" applyAlignment="1">
      <alignment horizontal="centerContinuous"/>
    </xf>
    <xf numFmtId="0" fontId="15" fillId="6" borderId="67" xfId="3" applyFont="1" applyFill="1" applyBorder="1"/>
    <xf numFmtId="0" fontId="15" fillId="6" borderId="58" xfId="3" applyFont="1" applyFill="1" applyBorder="1"/>
    <xf numFmtId="0" fontId="15" fillId="6" borderId="66" xfId="3" applyFont="1" applyFill="1" applyBorder="1"/>
    <xf numFmtId="0" fontId="15" fillId="6" borderId="62" xfId="3" applyFont="1" applyFill="1" applyBorder="1"/>
    <xf numFmtId="0" fontId="15" fillId="6" borderId="59" xfId="3" applyFont="1" applyFill="1" applyBorder="1"/>
    <xf numFmtId="0" fontId="15" fillId="6" borderId="63" xfId="3" applyFont="1" applyFill="1" applyBorder="1"/>
    <xf numFmtId="0" fontId="15" fillId="0" borderId="3" xfId="10" applyFont="1" applyBorder="1" applyAlignment="1">
      <alignment horizontal="center" vertical="center"/>
    </xf>
    <xf numFmtId="49" fontId="15" fillId="0" borderId="99" xfId="10" applyNumberFormat="1" applyFont="1" applyBorder="1" applyAlignment="1">
      <alignment shrinkToFit="1"/>
    </xf>
    <xf numFmtId="49" fontId="15" fillId="0" borderId="69" xfId="10" applyNumberFormat="1" applyFont="1" applyBorder="1" applyAlignment="1">
      <alignment shrinkToFit="1"/>
    </xf>
    <xf numFmtId="0" fontId="0" fillId="0" borderId="3" xfId="0" applyBorder="1" applyAlignment="1">
      <alignment horizontal="center" vertical="center"/>
    </xf>
    <xf numFmtId="0" fontId="0" fillId="0" borderId="99" xfId="0" applyBorder="1">
      <alignment vertical="center"/>
    </xf>
    <xf numFmtId="178" fontId="15" fillId="0" borderId="99" xfId="10" applyNumberFormat="1" applyFont="1" applyBorder="1" applyAlignment="1">
      <alignment shrinkToFit="1"/>
    </xf>
    <xf numFmtId="178" fontId="15" fillId="0" borderId="69" xfId="10" applyNumberFormat="1" applyFont="1" applyBorder="1" applyAlignment="1">
      <alignment shrinkToFit="1"/>
    </xf>
    <xf numFmtId="0" fontId="0" fillId="0" borderId="100" xfId="0" applyBorder="1">
      <alignment vertical="center"/>
    </xf>
    <xf numFmtId="179" fontId="15" fillId="9" borderId="99" xfId="10" applyNumberFormat="1" applyFont="1" applyFill="1" applyBorder="1" applyAlignment="1">
      <alignment shrinkToFit="1"/>
    </xf>
    <xf numFmtId="180" fontId="15" fillId="9" borderId="102" xfId="10" applyNumberFormat="1" applyFont="1" applyFill="1" applyBorder="1" applyAlignment="1">
      <alignment shrinkToFit="1"/>
    </xf>
    <xf numFmtId="179" fontId="15" fillId="9" borderId="69" xfId="10" applyNumberFormat="1" applyFont="1" applyFill="1" applyBorder="1" applyAlignment="1">
      <alignment shrinkToFit="1"/>
    </xf>
    <xf numFmtId="180" fontId="15" fillId="9" borderId="68" xfId="10" applyNumberFormat="1" applyFont="1" applyFill="1" applyBorder="1" applyAlignment="1">
      <alignment shrinkToFit="1"/>
    </xf>
    <xf numFmtId="0" fontId="0" fillId="9" borderId="69" xfId="0" applyFill="1" applyBorder="1">
      <alignment vertical="center"/>
    </xf>
    <xf numFmtId="0" fontId="0" fillId="9" borderId="68" xfId="0" applyFill="1" applyBorder="1">
      <alignment vertical="center"/>
    </xf>
    <xf numFmtId="0" fontId="0" fillId="9" borderId="100" xfId="0" applyFill="1" applyBorder="1">
      <alignment vertical="center"/>
    </xf>
    <xf numFmtId="0" fontId="0" fillId="9" borderId="103" xfId="0" applyFill="1" applyBorder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49" fontId="15" fillId="9" borderId="68" xfId="10" applyNumberFormat="1" applyFont="1" applyFill="1" applyBorder="1" applyAlignment="1">
      <alignment shrinkToFit="1"/>
    </xf>
    <xf numFmtId="0" fontId="15" fillId="0" borderId="0" xfId="10" applyFont="1" applyAlignment="1">
      <alignment horizontal="center" vertical="center"/>
    </xf>
    <xf numFmtId="49" fontId="0" fillId="9" borderId="69" xfId="0" applyNumberFormat="1" applyFill="1" applyBorder="1">
      <alignment vertical="center"/>
    </xf>
    <xf numFmtId="0" fontId="20" fillId="0" borderId="0" xfId="3" applyFont="1" applyAlignment="1">
      <alignment vertical="center"/>
    </xf>
    <xf numFmtId="0" fontId="13" fillId="0" borderId="0" xfId="3" applyAlignment="1">
      <alignment vertical="center"/>
    </xf>
    <xf numFmtId="0" fontId="13" fillId="0" borderId="51" xfId="3" applyBorder="1" applyAlignment="1">
      <alignment vertical="center"/>
    </xf>
    <xf numFmtId="2" fontId="15" fillId="0" borderId="0" xfId="3" applyNumberFormat="1" applyFont="1" applyAlignment="1">
      <alignment vertical="center"/>
    </xf>
    <xf numFmtId="49" fontId="13" fillId="0" borderId="0" xfId="3" applyNumberFormat="1" applyAlignment="1">
      <alignment vertical="center"/>
    </xf>
    <xf numFmtId="0" fontId="15" fillId="0" borderId="51" xfId="3" applyFont="1" applyBorder="1" applyAlignment="1">
      <alignment vertical="center"/>
    </xf>
    <xf numFmtId="0" fontId="13" fillId="0" borderId="107" xfId="3" applyBorder="1"/>
    <xf numFmtId="0" fontId="13" fillId="0" borderId="108" xfId="3" applyBorder="1"/>
    <xf numFmtId="0" fontId="5" fillId="0" borderId="108" xfId="0" applyFont="1" applyBorder="1">
      <alignment vertical="center"/>
    </xf>
    <xf numFmtId="0" fontId="15" fillId="0" borderId="109" xfId="3" applyFont="1" applyBorder="1" applyAlignment="1">
      <alignment vertical="center"/>
    </xf>
    <xf numFmtId="0" fontId="15" fillId="0" borderId="110" xfId="3" applyFont="1" applyBorder="1" applyAlignment="1">
      <alignment vertical="center"/>
    </xf>
    <xf numFmtId="0" fontId="15" fillId="0" borderId="110" xfId="3" quotePrefix="1" applyFont="1" applyBorder="1" applyAlignment="1">
      <alignment vertical="center"/>
    </xf>
    <xf numFmtId="0" fontId="15" fillId="0" borderId="110" xfId="2" applyFont="1" applyBorder="1" applyAlignment="1">
      <alignment vertical="center"/>
    </xf>
    <xf numFmtId="0" fontId="15" fillId="0" borderId="110" xfId="3" applyFont="1" applyBorder="1"/>
    <xf numFmtId="0" fontId="21" fillId="0" borderId="110" xfId="3" applyFont="1" applyBorder="1"/>
    <xf numFmtId="0" fontId="22" fillId="0" borderId="110" xfId="3" applyFont="1" applyBorder="1"/>
    <xf numFmtId="0" fontId="15" fillId="0" borderId="111" xfId="3" applyFont="1" applyBorder="1"/>
    <xf numFmtId="0" fontId="15" fillId="11" borderId="112" xfId="3" applyFont="1" applyFill="1" applyBorder="1" applyAlignment="1">
      <alignment vertical="center"/>
    </xf>
    <xf numFmtId="0" fontId="15" fillId="11" borderId="113" xfId="3" applyFont="1" applyFill="1" applyBorder="1" applyAlignment="1">
      <alignment vertical="center"/>
    </xf>
    <xf numFmtId="49" fontId="15" fillId="11" borderId="113" xfId="2" applyNumberFormat="1" applyFont="1" applyFill="1" applyBorder="1" applyAlignment="1">
      <alignment vertical="center"/>
    </xf>
    <xf numFmtId="0" fontId="15" fillId="11" borderId="113" xfId="2" applyFont="1" applyFill="1" applyBorder="1" applyAlignment="1">
      <alignment vertical="center"/>
    </xf>
    <xf numFmtId="0" fontId="13" fillId="11" borderId="113" xfId="3" applyFill="1" applyBorder="1"/>
    <xf numFmtId="0" fontId="15" fillId="11" borderId="114" xfId="3" applyFont="1" applyFill="1" applyBorder="1" applyAlignment="1">
      <alignment vertical="center"/>
    </xf>
    <xf numFmtId="0" fontId="20" fillId="0" borderId="105" xfId="3" applyFont="1" applyBorder="1" applyAlignment="1">
      <alignment vertical="center"/>
    </xf>
    <xf numFmtId="0" fontId="15" fillId="0" borderId="105" xfId="3" applyFont="1" applyBorder="1" applyAlignment="1">
      <alignment vertical="center"/>
    </xf>
    <xf numFmtId="0" fontId="15" fillId="0" borderId="106" xfId="3" applyFont="1" applyBorder="1" applyAlignment="1">
      <alignment vertical="center"/>
    </xf>
    <xf numFmtId="0" fontId="15" fillId="0" borderId="108" xfId="3" applyFont="1" applyBorder="1" applyAlignment="1">
      <alignment vertical="center"/>
    </xf>
    <xf numFmtId="0" fontId="15" fillId="0" borderId="67" xfId="3" applyFont="1" applyBorder="1"/>
    <xf numFmtId="0" fontId="1" fillId="0" borderId="0" xfId="12">
      <alignment vertical="center"/>
    </xf>
    <xf numFmtId="0" fontId="13" fillId="12" borderId="0" xfId="3" applyFill="1"/>
    <xf numFmtId="0" fontId="13" fillId="12" borderId="5" xfId="3" applyFill="1" applyBorder="1"/>
    <xf numFmtId="0" fontId="13" fillId="12" borderId="9" xfId="3" applyFill="1" applyBorder="1"/>
    <xf numFmtId="0" fontId="13" fillId="12" borderId="56" xfId="3" applyFill="1" applyBorder="1"/>
    <xf numFmtId="0" fontId="15" fillId="0" borderId="122" xfId="3" applyFont="1" applyBorder="1"/>
    <xf numFmtId="0" fontId="15" fillId="0" borderId="124" xfId="3" applyFont="1" applyBorder="1"/>
    <xf numFmtId="0" fontId="13" fillId="0" borderId="124" xfId="3" applyBorder="1"/>
    <xf numFmtId="0" fontId="15" fillId="0" borderId="88" xfId="3" applyFont="1" applyBorder="1"/>
    <xf numFmtId="0" fontId="13" fillId="0" borderId="87" xfId="3" applyBorder="1"/>
    <xf numFmtId="0" fontId="15" fillId="4" borderId="126" xfId="3" applyFont="1" applyFill="1" applyBorder="1"/>
    <xf numFmtId="0" fontId="15" fillId="12" borderId="0" xfId="3" applyFont="1" applyFill="1" applyAlignment="1">
      <alignment horizontal="centerContinuous" vertical="center"/>
    </xf>
    <xf numFmtId="0" fontId="15" fillId="12" borderId="0" xfId="3" applyFont="1" applyFill="1"/>
    <xf numFmtId="0" fontId="15" fillId="12" borderId="32" xfId="3" applyFont="1" applyFill="1" applyBorder="1"/>
    <xf numFmtId="0" fontId="13" fillId="0" borderId="127" xfId="3" applyBorder="1"/>
    <xf numFmtId="0" fontId="13" fillId="0" borderId="58" xfId="3" applyBorder="1"/>
    <xf numFmtId="0" fontId="13" fillId="0" borderId="14" xfId="3" applyBorder="1"/>
    <xf numFmtId="0" fontId="13" fillId="0" borderId="33" xfId="3" applyBorder="1"/>
    <xf numFmtId="0" fontId="13" fillId="0" borderId="66" xfId="3" applyBorder="1"/>
    <xf numFmtId="0" fontId="13" fillId="0" borderId="128" xfId="3" applyBorder="1"/>
    <xf numFmtId="0" fontId="13" fillId="0" borderId="59" xfId="3" applyBorder="1"/>
    <xf numFmtId="0" fontId="13" fillId="0" borderId="15" xfId="3" applyBorder="1"/>
    <xf numFmtId="0" fontId="13" fillId="0" borderId="34" xfId="3" applyBorder="1"/>
    <xf numFmtId="0" fontId="13" fillId="0" borderId="63" xfId="3" applyBorder="1"/>
    <xf numFmtId="0" fontId="15" fillId="0" borderId="128" xfId="3" applyFont="1" applyBorder="1" applyAlignment="1">
      <alignment vertical="center"/>
    </xf>
    <xf numFmtId="0" fontId="15" fillId="0" borderId="59" xfId="3" applyFont="1" applyBorder="1" applyAlignment="1">
      <alignment horizontal="centerContinuous"/>
    </xf>
    <xf numFmtId="0" fontId="15" fillId="0" borderId="15" xfId="3" applyFont="1" applyBorder="1" applyAlignment="1">
      <alignment horizontal="centerContinuous"/>
    </xf>
    <xf numFmtId="0" fontId="15" fillId="0" borderId="34" xfId="3" applyFont="1" applyBorder="1" applyAlignment="1">
      <alignment horizontal="centerContinuous"/>
    </xf>
    <xf numFmtId="0" fontId="15" fillId="0" borderId="59" xfId="3" applyFont="1" applyBorder="1" applyAlignment="1">
      <alignment horizontal="centerContinuous" vertical="center"/>
    </xf>
    <xf numFmtId="0" fontId="15" fillId="0" borderId="15" xfId="3" applyFont="1" applyBorder="1" applyAlignment="1">
      <alignment horizontal="centerContinuous" vertical="center"/>
    </xf>
    <xf numFmtId="0" fontId="15" fillId="0" borderId="34" xfId="3" applyFont="1" applyBorder="1" applyAlignment="1">
      <alignment horizontal="centerContinuous" vertical="center"/>
    </xf>
    <xf numFmtId="0" fontId="15" fillId="0" borderId="63" xfId="3" applyFont="1" applyBorder="1" applyAlignment="1">
      <alignment horizontal="centerContinuous" vertical="center"/>
    </xf>
    <xf numFmtId="0" fontId="15" fillId="0" borderId="34" xfId="3" applyFont="1" applyBorder="1"/>
    <xf numFmtId="0" fontId="15" fillId="0" borderId="129" xfId="3" applyFont="1" applyBorder="1" applyAlignment="1">
      <alignment vertical="center"/>
    </xf>
    <xf numFmtId="0" fontId="15" fillId="0" borderId="60" xfId="3" applyFont="1" applyBorder="1"/>
    <xf numFmtId="0" fontId="15" fillId="0" borderId="16" xfId="3" applyFont="1" applyBorder="1"/>
    <xf numFmtId="0" fontId="15" fillId="0" borderId="35" xfId="3" applyFont="1" applyBorder="1"/>
    <xf numFmtId="0" fontId="15" fillId="0" borderId="65" xfId="3" applyFont="1" applyBorder="1"/>
    <xf numFmtId="0" fontId="15" fillId="5" borderId="54" xfId="3" applyFont="1" applyFill="1" applyBorder="1" applyAlignment="1">
      <alignment vertical="center"/>
    </xf>
    <xf numFmtId="0" fontId="15" fillId="5" borderId="9" xfId="3" applyFont="1" applyFill="1" applyBorder="1" applyAlignment="1">
      <alignment vertical="center"/>
    </xf>
    <xf numFmtId="49" fontId="15" fillId="5" borderId="9" xfId="2" applyNumberFormat="1" applyFont="1" applyFill="1" applyBorder="1" applyAlignment="1">
      <alignment vertical="center"/>
    </xf>
    <xf numFmtId="0" fontId="15" fillId="5" borderId="9" xfId="2" applyFont="1" applyFill="1" applyBorder="1" applyAlignment="1">
      <alignment vertical="center"/>
    </xf>
    <xf numFmtId="0" fontId="13" fillId="5" borderId="9" xfId="3" applyFill="1" applyBorder="1"/>
    <xf numFmtId="0" fontId="15" fillId="5" borderId="57" xfId="3" applyFont="1" applyFill="1" applyBorder="1" applyAlignment="1">
      <alignment vertical="center"/>
    </xf>
    <xf numFmtId="0" fontId="15" fillId="0" borderId="99" xfId="3" applyFont="1" applyBorder="1" applyAlignment="1">
      <alignment vertical="center"/>
    </xf>
    <xf numFmtId="0" fontId="15" fillId="0" borderId="69" xfId="3" applyFont="1" applyBorder="1" applyAlignment="1">
      <alignment vertical="center"/>
    </xf>
    <xf numFmtId="0" fontId="15" fillId="0" borderId="137" xfId="3" applyFont="1" applyBorder="1" applyAlignment="1">
      <alignment vertical="center"/>
    </xf>
    <xf numFmtId="0" fontId="15" fillId="0" borderId="14" xfId="3" applyFont="1" applyBorder="1" applyAlignment="1">
      <alignment vertical="center"/>
    </xf>
    <xf numFmtId="0" fontId="15" fillId="0" borderId="33" xfId="3" applyFont="1" applyBorder="1" applyAlignment="1">
      <alignment vertical="center"/>
    </xf>
    <xf numFmtId="0" fontId="15" fillId="0" borderId="58" xfId="3" applyFont="1" applyBorder="1" applyAlignment="1">
      <alignment vertical="center"/>
    </xf>
    <xf numFmtId="0" fontId="15" fillId="0" borderId="139" xfId="3" applyFont="1" applyBorder="1" applyAlignment="1">
      <alignment vertical="center"/>
    </xf>
    <xf numFmtId="0" fontId="15" fillId="0" borderId="15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0" fontId="15" fillId="0" borderId="34" xfId="3" applyFont="1" applyBorder="1" applyAlignment="1">
      <alignment vertical="center"/>
    </xf>
    <xf numFmtId="0" fontId="15" fillId="0" borderId="144" xfId="3" applyFont="1" applyBorder="1" applyAlignment="1">
      <alignment vertical="center"/>
    </xf>
    <xf numFmtId="0" fontId="15" fillId="0" borderId="145" xfId="3" applyFont="1" applyBorder="1" applyAlignment="1">
      <alignment vertical="center"/>
    </xf>
    <xf numFmtId="0" fontId="15" fillId="0" borderId="146" xfId="3" applyFont="1" applyBorder="1" applyAlignment="1">
      <alignment vertical="center"/>
    </xf>
    <xf numFmtId="0" fontId="15" fillId="0" borderId="147" xfId="3" applyFont="1" applyBorder="1" applyAlignment="1">
      <alignment vertical="center"/>
    </xf>
    <xf numFmtId="0" fontId="15" fillId="0" borderId="148" xfId="3" applyFont="1" applyBorder="1" applyAlignment="1">
      <alignment vertical="center"/>
    </xf>
    <xf numFmtId="0" fontId="15" fillId="0" borderId="99" xfId="3" applyFont="1" applyBorder="1"/>
    <xf numFmtId="0" fontId="15" fillId="0" borderId="69" xfId="3" applyFont="1" applyBorder="1"/>
    <xf numFmtId="0" fontId="15" fillId="0" borderId="137" xfId="3" applyFont="1" applyBorder="1"/>
    <xf numFmtId="0" fontId="0" fillId="0" borderId="0" xfId="0" applyAlignment="1">
      <alignment horizontal="center" vertical="center"/>
    </xf>
    <xf numFmtId="0" fontId="16" fillId="0" borderId="51" xfId="3" applyFont="1" applyBorder="1"/>
    <xf numFmtId="0" fontId="15" fillId="0" borderId="150" xfId="3" applyFont="1" applyBorder="1" applyAlignment="1">
      <alignment vertical="center"/>
    </xf>
    <xf numFmtId="0" fontId="15" fillId="0" borderId="151" xfId="3" applyFont="1" applyBorder="1"/>
    <xf numFmtId="0" fontId="13" fillId="0" borderId="151" xfId="3" applyBorder="1"/>
    <xf numFmtId="0" fontId="13" fillId="0" borderId="152" xfId="3" applyBorder="1"/>
    <xf numFmtId="0" fontId="15" fillId="0" borderId="152" xfId="3" applyFont="1" applyBorder="1"/>
    <xf numFmtId="0" fontId="15" fillId="0" borderId="150" xfId="3" applyFont="1" applyBorder="1"/>
    <xf numFmtId="0" fontId="15" fillId="0" borderId="0" xfId="3" applyFont="1" applyAlignment="1">
      <alignment horizontal="centerContinuous"/>
    </xf>
    <xf numFmtId="0" fontId="15" fillId="0" borderId="0" xfId="3" applyFont="1" applyAlignment="1">
      <alignment horizontal="centerContinuous" vertical="center"/>
    </xf>
    <xf numFmtId="0" fontId="15" fillId="0" borderId="27" xfId="3" applyFont="1" applyBorder="1"/>
    <xf numFmtId="0" fontId="15" fillId="0" borderId="28" xfId="3" applyFont="1" applyBorder="1"/>
    <xf numFmtId="0" fontId="15" fillId="0" borderId="20" xfId="3" applyFont="1" applyBorder="1"/>
    <xf numFmtId="49" fontId="15" fillId="0" borderId="27" xfId="2" applyNumberFormat="1" applyFont="1" applyBorder="1" applyAlignment="1">
      <alignment vertical="center"/>
    </xf>
    <xf numFmtId="0" fontId="15" fillId="0" borderId="28" xfId="2" applyFont="1" applyBorder="1" applyAlignment="1">
      <alignment vertical="center"/>
    </xf>
    <xf numFmtId="49" fontId="15" fillId="0" borderId="141" xfId="2" applyNumberFormat="1" applyFont="1" applyBorder="1" applyAlignment="1">
      <alignment vertical="center"/>
    </xf>
    <xf numFmtId="49" fontId="0" fillId="0" borderId="19" xfId="0" applyNumberFormat="1" applyBorder="1">
      <alignment vertical="center"/>
    </xf>
    <xf numFmtId="49" fontId="5" fillId="0" borderId="141" xfId="0" applyNumberFormat="1" applyFont="1" applyBorder="1">
      <alignment vertical="center"/>
    </xf>
    <xf numFmtId="49" fontId="5" fillId="0" borderId="20" xfId="0" applyNumberFormat="1" applyFont="1" applyBorder="1">
      <alignment vertical="center"/>
    </xf>
    <xf numFmtId="49" fontId="15" fillId="0" borderId="28" xfId="2" applyNumberFormat="1" applyFont="1" applyBorder="1" applyAlignment="1">
      <alignment vertical="center"/>
    </xf>
    <xf numFmtId="49" fontId="15" fillId="0" borderId="20" xfId="2" applyNumberFormat="1" applyFont="1" applyBorder="1" applyAlignment="1">
      <alignment vertical="center"/>
    </xf>
    <xf numFmtId="0" fontId="15" fillId="0" borderId="58" xfId="2" applyFont="1" applyBorder="1" applyAlignment="1">
      <alignment vertical="center"/>
    </xf>
    <xf numFmtId="49" fontId="5" fillId="0" borderId="66" xfId="0" applyNumberFormat="1" applyFont="1" applyBorder="1">
      <alignment vertical="center"/>
    </xf>
    <xf numFmtId="49" fontId="15" fillId="0" borderId="58" xfId="2" applyNumberFormat="1" applyFont="1" applyBorder="1" applyAlignment="1">
      <alignment vertical="center"/>
    </xf>
    <xf numFmtId="49" fontId="15" fillId="0" borderId="66" xfId="2" applyNumberFormat="1" applyFont="1" applyBorder="1" applyAlignment="1">
      <alignment vertical="center"/>
    </xf>
    <xf numFmtId="0" fontId="15" fillId="0" borderId="146" xfId="3" applyFont="1" applyBorder="1"/>
    <xf numFmtId="0" fontId="15" fillId="0" borderId="33" xfId="3" applyFont="1" applyBorder="1"/>
    <xf numFmtId="0" fontId="15" fillId="0" borderId="145" xfId="3" applyFont="1" applyBorder="1"/>
    <xf numFmtId="0" fontId="15" fillId="0" borderId="147" xfId="3" applyFont="1" applyBorder="1"/>
    <xf numFmtId="0" fontId="15" fillId="5" borderId="153" xfId="3" applyFont="1" applyFill="1" applyBorder="1" applyAlignment="1">
      <alignment vertical="center"/>
    </xf>
    <xf numFmtId="0" fontId="15" fillId="5" borderId="74" xfId="3" applyFont="1" applyFill="1" applyBorder="1" applyAlignment="1">
      <alignment vertical="center"/>
    </xf>
    <xf numFmtId="49" fontId="15" fillId="5" borderId="74" xfId="2" applyNumberFormat="1" applyFont="1" applyFill="1" applyBorder="1" applyAlignment="1">
      <alignment vertical="center"/>
    </xf>
    <xf numFmtId="0" fontId="15" fillId="5" borderId="74" xfId="2" applyFont="1" applyFill="1" applyBorder="1" applyAlignment="1">
      <alignment vertical="center"/>
    </xf>
    <xf numFmtId="0" fontId="13" fillId="5" borderId="74" xfId="3" applyFill="1" applyBorder="1"/>
    <xf numFmtId="0" fontId="15" fillId="5" borderId="76" xfId="3" applyFont="1" applyFill="1" applyBorder="1" applyAlignment="1">
      <alignment vertical="center"/>
    </xf>
    <xf numFmtId="0" fontId="15" fillId="0" borderId="139" xfId="3" applyFont="1" applyBorder="1"/>
    <xf numFmtId="0" fontId="15" fillId="0" borderId="144" xfId="3" applyFont="1" applyBorder="1"/>
    <xf numFmtId="0" fontId="15" fillId="0" borderId="148" xfId="3" applyFont="1" applyBorder="1"/>
    <xf numFmtId="0" fontId="15" fillId="0" borderId="155" xfId="3" applyFont="1" applyBorder="1"/>
    <xf numFmtId="0" fontId="15" fillId="0" borderId="21" xfId="3" applyFont="1" applyBorder="1"/>
    <xf numFmtId="0" fontId="15" fillId="0" borderId="30" xfId="3" applyFont="1" applyBorder="1"/>
    <xf numFmtId="0" fontId="15" fillId="0" borderId="157" xfId="3" applyFont="1" applyBorder="1"/>
    <xf numFmtId="0" fontId="15" fillId="0" borderId="159" xfId="3" applyFont="1" applyBorder="1"/>
    <xf numFmtId="0" fontId="15" fillId="0" borderId="160" xfId="3" applyFont="1" applyBorder="1"/>
    <xf numFmtId="0" fontId="15" fillId="9" borderId="153" xfId="3" applyFont="1" applyFill="1" applyBorder="1" applyAlignment="1">
      <alignment vertical="center"/>
    </xf>
    <xf numFmtId="0" fontId="15" fillId="9" borderId="74" xfId="3" applyFont="1" applyFill="1" applyBorder="1" applyAlignment="1">
      <alignment vertical="center"/>
    </xf>
    <xf numFmtId="0" fontId="15" fillId="9" borderId="74" xfId="3" applyFont="1" applyFill="1" applyBorder="1"/>
    <xf numFmtId="0" fontId="15" fillId="0" borderId="26" xfId="3" applyFont="1" applyBorder="1"/>
    <xf numFmtId="0" fontId="15" fillId="0" borderId="72" xfId="3" applyFont="1" applyBorder="1"/>
    <xf numFmtId="0" fontId="15" fillId="0" borderId="19" xfId="3" applyFont="1" applyBorder="1" applyAlignment="1">
      <alignment vertical="center"/>
    </xf>
    <xf numFmtId="0" fontId="15" fillId="0" borderId="28" xfId="3" applyFont="1" applyBorder="1" applyAlignment="1">
      <alignment vertical="center"/>
    </xf>
    <xf numFmtId="0" fontId="15" fillId="0" borderId="166" xfId="3" applyFont="1" applyBorder="1" applyAlignment="1">
      <alignment vertical="center"/>
    </xf>
    <xf numFmtId="0" fontId="15" fillId="0" borderId="151" xfId="3" applyFont="1" applyBorder="1" applyAlignment="1">
      <alignment vertical="center"/>
    </xf>
    <xf numFmtId="0" fontId="15" fillId="0" borderId="155" xfId="3" applyFont="1" applyBorder="1" applyAlignment="1">
      <alignment vertical="center"/>
    </xf>
    <xf numFmtId="0" fontId="15" fillId="0" borderId="21" xfId="3" applyFont="1" applyBorder="1" applyAlignment="1">
      <alignment vertical="center"/>
    </xf>
    <xf numFmtId="0" fontId="15" fillId="0" borderId="30" xfId="3" applyFont="1" applyBorder="1" applyAlignment="1">
      <alignment vertical="center"/>
    </xf>
    <xf numFmtId="0" fontId="15" fillId="0" borderId="157" xfId="3" applyFont="1" applyBorder="1" applyAlignment="1">
      <alignment vertical="center"/>
    </xf>
    <xf numFmtId="0" fontId="15" fillId="0" borderId="169" xfId="3" applyFont="1" applyBorder="1"/>
    <xf numFmtId="0" fontId="15" fillId="0" borderId="54" xfId="3" applyFont="1" applyBorder="1"/>
    <xf numFmtId="0" fontId="15" fillId="9" borderId="76" xfId="3" applyFont="1" applyFill="1" applyBorder="1"/>
    <xf numFmtId="0" fontId="13" fillId="0" borderId="150" xfId="3" applyBorder="1"/>
    <xf numFmtId="0" fontId="15" fillId="0" borderId="169" xfId="3" applyFont="1" applyBorder="1" applyAlignment="1">
      <alignment vertical="center"/>
    </xf>
    <xf numFmtId="0" fontId="15" fillId="0" borderId="159" xfId="3" applyFont="1" applyBorder="1" applyAlignment="1">
      <alignment vertical="center"/>
    </xf>
    <xf numFmtId="0" fontId="15" fillId="0" borderId="161" xfId="3" applyFont="1" applyBorder="1" applyAlignment="1">
      <alignment vertical="center"/>
    </xf>
    <xf numFmtId="0" fontId="15" fillId="0" borderId="160" xfId="3" applyFont="1" applyBorder="1" applyAlignment="1">
      <alignment vertical="center"/>
    </xf>
    <xf numFmtId="0" fontId="15" fillId="0" borderId="171" xfId="3" applyFont="1" applyBorder="1" applyAlignment="1">
      <alignment vertical="center"/>
    </xf>
    <xf numFmtId="0" fontId="15" fillId="0" borderId="161" xfId="3" applyFont="1" applyBorder="1"/>
    <xf numFmtId="0" fontId="15" fillId="0" borderId="171" xfId="3" applyFont="1" applyBorder="1"/>
    <xf numFmtId="0" fontId="15" fillId="0" borderId="143" xfId="3" applyFont="1" applyBorder="1" applyAlignment="1">
      <alignment vertical="center"/>
    </xf>
    <xf numFmtId="49" fontId="15" fillId="0" borderId="15" xfId="3" applyNumberFormat="1" applyFont="1" applyBorder="1" applyAlignment="1">
      <alignment vertical="center"/>
    </xf>
    <xf numFmtId="49" fontId="15" fillId="0" borderId="34" xfId="3" applyNumberFormat="1" applyFont="1" applyBorder="1" applyAlignment="1">
      <alignment vertical="center"/>
    </xf>
    <xf numFmtId="0" fontId="29" fillId="0" borderId="15" xfId="3" applyFont="1" applyBorder="1"/>
    <xf numFmtId="0" fontId="29" fillId="0" borderId="59" xfId="3" applyFont="1" applyBorder="1"/>
    <xf numFmtId="0" fontId="29" fillId="0" borderId="34" xfId="3" applyFont="1" applyBorder="1"/>
    <xf numFmtId="0" fontId="15" fillId="0" borderId="162" xfId="3" applyFont="1" applyBorder="1" applyAlignment="1">
      <alignment vertical="center"/>
    </xf>
    <xf numFmtId="0" fontId="29" fillId="0" borderId="160" xfId="3" applyFont="1" applyBorder="1"/>
    <xf numFmtId="0" fontId="29" fillId="0" borderId="162" xfId="3" applyFont="1" applyBorder="1"/>
    <xf numFmtId="49" fontId="15" fillId="0" borderId="161" xfId="3" applyNumberFormat="1" applyFont="1" applyBorder="1" applyAlignment="1">
      <alignment vertical="center"/>
    </xf>
    <xf numFmtId="49" fontId="15" fillId="0" borderId="162" xfId="3" applyNumberFormat="1" applyFont="1" applyBorder="1" applyAlignment="1">
      <alignment vertical="center"/>
    </xf>
    <xf numFmtId="0" fontId="15" fillId="0" borderId="141" xfId="3" applyFont="1" applyBorder="1" applyAlignment="1">
      <alignment vertical="center"/>
    </xf>
    <xf numFmtId="0" fontId="15" fillId="0" borderId="19" xfId="3" applyFont="1" applyBorder="1"/>
    <xf numFmtId="0" fontId="29" fillId="0" borderId="28" xfId="3" applyFont="1" applyBorder="1"/>
    <xf numFmtId="0" fontId="29" fillId="0" borderId="141" xfId="3" applyFont="1" applyBorder="1"/>
    <xf numFmtId="49" fontId="15" fillId="0" borderId="141" xfId="3" applyNumberFormat="1" applyFont="1" applyBorder="1" applyAlignment="1">
      <alignment vertical="center"/>
    </xf>
    <xf numFmtId="0" fontId="29" fillId="0" borderId="146" xfId="3" applyFont="1" applyBorder="1"/>
    <xf numFmtId="0" fontId="29" fillId="0" borderId="147" xfId="3" applyFont="1" applyBorder="1"/>
    <xf numFmtId="49" fontId="15" fillId="0" borderId="145" xfId="3" applyNumberFormat="1" applyFont="1" applyBorder="1" applyAlignment="1">
      <alignment vertical="center"/>
    </xf>
    <xf numFmtId="49" fontId="15" fillId="0" borderId="147" xfId="3" applyNumberFormat="1" applyFont="1" applyBorder="1" applyAlignment="1">
      <alignment vertical="center"/>
    </xf>
    <xf numFmtId="0" fontId="15" fillId="0" borderId="15" xfId="3" applyFont="1" applyBorder="1" applyAlignment="1">
      <alignment horizontal="left" vertical="center"/>
    </xf>
    <xf numFmtId="0" fontId="15" fillId="0" borderId="145" xfId="3" applyFont="1" applyBorder="1" applyAlignment="1">
      <alignment horizontal="left" vertical="center"/>
    </xf>
    <xf numFmtId="0" fontId="15" fillId="0" borderId="161" xfId="3" applyFont="1" applyBorder="1" applyAlignment="1">
      <alignment horizontal="left" vertical="center"/>
    </xf>
    <xf numFmtId="0" fontId="15" fillId="0" borderId="19" xfId="3" applyFont="1" applyBorder="1" applyAlignment="1">
      <alignment horizontal="left" vertical="center"/>
    </xf>
    <xf numFmtId="0" fontId="15" fillId="0" borderId="34" xfId="3" applyFont="1" applyBorder="1" applyAlignment="1">
      <alignment horizontal="left" vertical="center"/>
    </xf>
    <xf numFmtId="0" fontId="15" fillId="0" borderId="147" xfId="3" applyFont="1" applyBorder="1" applyAlignment="1">
      <alignment horizontal="left" vertical="center"/>
    </xf>
    <xf numFmtId="0" fontId="15" fillId="0" borderId="162" xfId="3" applyFont="1" applyBorder="1" applyAlignment="1">
      <alignment horizontal="left" vertical="center"/>
    </xf>
    <xf numFmtId="0" fontId="15" fillId="0" borderId="141" xfId="3" applyFont="1" applyBorder="1" applyAlignment="1">
      <alignment horizontal="left" vertical="center"/>
    </xf>
    <xf numFmtId="0" fontId="15" fillId="0" borderId="156" xfId="3" applyFont="1" applyBorder="1" applyAlignment="1">
      <alignment vertical="center"/>
    </xf>
    <xf numFmtId="0" fontId="15" fillId="0" borderId="156" xfId="3" applyFont="1" applyBorder="1"/>
    <xf numFmtId="0" fontId="15" fillId="0" borderId="162" xfId="3" applyFont="1" applyBorder="1"/>
    <xf numFmtId="0" fontId="29" fillId="0" borderId="21" xfId="3" applyFont="1" applyBorder="1"/>
    <xf numFmtId="0" fontId="29" fillId="0" borderId="30" xfId="3" applyFont="1" applyBorder="1"/>
    <xf numFmtId="0" fontId="29" fillId="0" borderId="156" xfId="3" applyFont="1" applyBorder="1"/>
    <xf numFmtId="0" fontId="15" fillId="0" borderId="14" xfId="3" applyFont="1" applyBorder="1" applyAlignment="1">
      <alignment horizontal="left" vertical="center"/>
    </xf>
    <xf numFmtId="0" fontId="15" fillId="0" borderId="33" xfId="3" applyFont="1" applyBorder="1" applyAlignment="1">
      <alignment horizontal="left" vertical="center"/>
    </xf>
    <xf numFmtId="0" fontId="15" fillId="0" borderId="21" xfId="3" applyFont="1" applyBorder="1" applyAlignment="1">
      <alignment horizontal="left" vertical="center"/>
    </xf>
    <xf numFmtId="0" fontId="15" fillId="0" borderId="156" xfId="3" applyFont="1" applyBorder="1" applyAlignment="1">
      <alignment horizontal="left" vertical="center"/>
    </xf>
    <xf numFmtId="49" fontId="15" fillId="0" borderId="14" xfId="3" applyNumberFormat="1" applyFont="1" applyBorder="1" applyAlignment="1">
      <alignment vertical="center"/>
    </xf>
    <xf numFmtId="49" fontId="15" fillId="0" borderId="33" xfId="3" applyNumberFormat="1" applyFont="1" applyBorder="1" applyAlignment="1">
      <alignment vertical="center"/>
    </xf>
    <xf numFmtId="49" fontId="15" fillId="0" borderId="21" xfId="3" applyNumberFormat="1" applyFont="1" applyBorder="1" applyAlignment="1">
      <alignment vertical="center"/>
    </xf>
    <xf numFmtId="49" fontId="15" fillId="0" borderId="156" xfId="3" applyNumberFormat="1" applyFont="1" applyBorder="1" applyAlignment="1">
      <alignment vertical="center"/>
    </xf>
    <xf numFmtId="0" fontId="13" fillId="0" borderId="99" xfId="3" applyBorder="1"/>
    <xf numFmtId="0" fontId="13" fillId="0" borderId="69" xfId="3" applyBorder="1"/>
    <xf numFmtId="0" fontId="13" fillId="0" borderId="137" xfId="3" applyBorder="1"/>
    <xf numFmtId="0" fontId="13" fillId="0" borderId="143" xfId="3" applyBorder="1"/>
    <xf numFmtId="0" fontId="5" fillId="2" borderId="6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10" fillId="2" borderId="47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6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9" fillId="7" borderId="0" xfId="0" applyFont="1" applyFill="1" applyAlignment="1" applyProtection="1">
      <alignment horizontal="left" vertical="center"/>
      <protection locked="0"/>
    </xf>
    <xf numFmtId="0" fontId="9" fillId="7" borderId="10" xfId="0" applyFont="1" applyFill="1" applyBorder="1" applyAlignment="1" applyProtection="1">
      <alignment horizontal="left" vertical="center"/>
      <protection locked="0"/>
    </xf>
    <xf numFmtId="0" fontId="9" fillId="5" borderId="0" xfId="9" applyFont="1" applyFill="1" applyAlignment="1">
      <alignment horizontal="left" vertical="center"/>
    </xf>
    <xf numFmtId="0" fontId="9" fillId="5" borderId="10" xfId="9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8" fillId="7" borderId="59" xfId="0" applyFont="1" applyFill="1" applyBorder="1" applyAlignment="1" applyProtection="1">
      <alignment horizontal="left" vertical="center"/>
      <protection locked="0"/>
    </xf>
    <xf numFmtId="0" fontId="8" fillId="7" borderId="34" xfId="0" applyFont="1" applyFill="1" applyBorder="1" applyAlignment="1" applyProtection="1">
      <alignment horizontal="left" vertical="center"/>
      <protection locked="0"/>
    </xf>
    <xf numFmtId="0" fontId="5" fillId="2" borderId="2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9" fillId="7" borderId="59" xfId="0" applyFont="1" applyFill="1" applyBorder="1" applyProtection="1">
      <alignment vertical="center"/>
      <protection locked="0"/>
    </xf>
    <xf numFmtId="0" fontId="8" fillId="7" borderId="60" xfId="0" applyFont="1" applyFill="1" applyBorder="1" applyAlignment="1" applyProtection="1">
      <alignment horizontal="left" vertical="center"/>
      <protection locked="0"/>
    </xf>
    <xf numFmtId="0" fontId="19" fillId="7" borderId="60" xfId="0" applyFont="1" applyFill="1" applyBorder="1" applyProtection="1">
      <alignment vertical="center"/>
      <protection locked="0"/>
    </xf>
    <xf numFmtId="0" fontId="8" fillId="7" borderId="58" xfId="0" applyFont="1" applyFill="1" applyBorder="1" applyAlignment="1" applyProtection="1">
      <alignment horizontal="left" vertical="center"/>
      <protection locked="0"/>
    </xf>
    <xf numFmtId="0" fontId="8" fillId="7" borderId="33" xfId="0" applyFont="1" applyFill="1" applyBorder="1" applyAlignment="1" applyProtection="1">
      <alignment horizontal="left" vertical="center"/>
      <protection locked="0"/>
    </xf>
    <xf numFmtId="0" fontId="8" fillId="7" borderId="35" xfId="0" applyFont="1" applyFill="1" applyBorder="1" applyAlignment="1" applyProtection="1">
      <alignment horizontal="left" vertical="center"/>
      <protection locked="0"/>
    </xf>
    <xf numFmtId="0" fontId="5" fillId="2" borderId="3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24" fillId="2" borderId="26" xfId="0" applyFont="1" applyFill="1" applyBorder="1" applyAlignment="1">
      <alignment horizontal="center" vertical="center"/>
    </xf>
    <xf numFmtId="0" fontId="24" fillId="2" borderId="18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7" borderId="10" xfId="0" applyFont="1" applyFill="1" applyBorder="1" applyProtection="1">
      <alignment vertical="center"/>
      <protection locked="0"/>
    </xf>
    <xf numFmtId="0" fontId="19" fillId="7" borderId="58" xfId="0" applyFont="1" applyFill="1" applyBorder="1" applyProtection="1">
      <alignment vertical="center"/>
      <protection locked="0"/>
    </xf>
    <xf numFmtId="0" fontId="15" fillId="5" borderId="83" xfId="9" applyFont="1" applyFill="1" applyBorder="1">
      <alignment vertical="center"/>
    </xf>
    <xf numFmtId="0" fontId="15" fillId="5" borderId="9" xfId="9" applyFont="1" applyFill="1" applyBorder="1">
      <alignment vertical="center"/>
    </xf>
    <xf numFmtId="0" fontId="15" fillId="5" borderId="56" xfId="9" applyFont="1" applyFill="1" applyBorder="1">
      <alignment vertical="center"/>
    </xf>
    <xf numFmtId="0" fontId="15" fillId="5" borderId="85" xfId="9" applyFont="1" applyFill="1" applyBorder="1">
      <alignment vertical="center"/>
    </xf>
    <xf numFmtId="0" fontId="15" fillId="5" borderId="10" xfId="9" applyFont="1" applyFill="1" applyBorder="1">
      <alignment vertical="center"/>
    </xf>
    <xf numFmtId="0" fontId="15" fillId="5" borderId="44" xfId="9" applyFont="1" applyFill="1" applyBorder="1">
      <alignment vertical="center"/>
    </xf>
    <xf numFmtId="49" fontId="14" fillId="2" borderId="73" xfId="10" applyNumberFormat="1" applyFont="1" applyFill="1" applyBorder="1" applyAlignment="1">
      <alignment horizontal="center" vertical="center" wrapText="1" shrinkToFit="1"/>
    </xf>
    <xf numFmtId="49" fontId="14" fillId="2" borderId="79" xfId="10" applyNumberFormat="1" applyFont="1" applyFill="1" applyBorder="1" applyAlignment="1">
      <alignment horizontal="center" vertical="center" wrapText="1" shrinkToFit="1"/>
    </xf>
    <xf numFmtId="0" fontId="15" fillId="5" borderId="84" xfId="9" applyFont="1" applyFill="1" applyBorder="1">
      <alignment vertical="center"/>
    </xf>
    <xf numFmtId="0" fontId="15" fillId="5" borderId="74" xfId="9" applyFont="1" applyFill="1" applyBorder="1">
      <alignment vertical="center"/>
    </xf>
    <xf numFmtId="0" fontId="15" fillId="5" borderId="75" xfId="9" applyFont="1" applyFill="1" applyBorder="1">
      <alignment vertical="center"/>
    </xf>
    <xf numFmtId="49" fontId="14" fillId="2" borderId="90" xfId="10" applyNumberFormat="1" applyFont="1" applyFill="1" applyBorder="1" applyAlignment="1">
      <alignment horizontal="center" vertical="center" wrapText="1" shrinkToFit="1"/>
    </xf>
    <xf numFmtId="49" fontId="14" fillId="2" borderId="97" xfId="10" applyNumberFormat="1" applyFont="1" applyFill="1" applyBorder="1" applyAlignment="1">
      <alignment horizontal="center" vertical="center" wrapText="1" shrinkToFit="1"/>
    </xf>
    <xf numFmtId="0" fontId="15" fillId="5" borderId="86" xfId="9" applyFont="1" applyFill="1" applyBorder="1">
      <alignment vertical="center"/>
    </xf>
    <xf numFmtId="0" fontId="15" fillId="5" borderId="87" xfId="9" applyFont="1" applyFill="1" applyBorder="1">
      <alignment vertical="center"/>
    </xf>
    <xf numFmtId="0" fontId="15" fillId="5" borderId="89" xfId="9" applyFont="1" applyFill="1" applyBorder="1">
      <alignment vertical="center"/>
    </xf>
    <xf numFmtId="0" fontId="15" fillId="0" borderId="25" xfId="1" applyFont="1" applyBorder="1" applyAlignment="1">
      <alignment vertical="center" shrinkToFit="1"/>
    </xf>
    <xf numFmtId="0" fontId="15" fillId="0" borderId="26" xfId="1" applyFont="1" applyBorder="1" applyAlignment="1">
      <alignment vertical="center" shrinkToFit="1"/>
    </xf>
    <xf numFmtId="0" fontId="15" fillId="0" borderId="18" xfId="1" applyFont="1" applyBorder="1" applyAlignment="1">
      <alignment vertical="center" shrinkToFit="1"/>
    </xf>
    <xf numFmtId="0" fontId="15" fillId="0" borderId="39" xfId="1" applyFont="1" applyBorder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15" fillId="0" borderId="5" xfId="1" applyFont="1" applyBorder="1" applyAlignment="1">
      <alignment vertical="center" shrinkToFit="1"/>
    </xf>
    <xf numFmtId="0" fontId="15" fillId="0" borderId="41" xfId="1" applyFont="1" applyBorder="1" applyAlignment="1">
      <alignment vertical="center" shrinkToFit="1"/>
    </xf>
    <xf numFmtId="0" fontId="15" fillId="0" borderId="10" xfId="1" applyFont="1" applyBorder="1" applyAlignment="1">
      <alignment vertical="center" shrinkToFit="1"/>
    </xf>
    <xf numFmtId="0" fontId="15" fillId="0" borderId="44" xfId="1" applyFont="1" applyBorder="1" applyAlignment="1">
      <alignment vertical="center" shrinkToFit="1"/>
    </xf>
    <xf numFmtId="176" fontId="15" fillId="0" borderId="38" xfId="1" quotePrefix="1" applyNumberFormat="1" applyFont="1" applyBorder="1" applyAlignment="1">
      <alignment vertical="center"/>
    </xf>
    <xf numFmtId="176" fontId="5" fillId="0" borderId="0" xfId="0" applyNumberFormat="1" applyFont="1">
      <alignment vertical="center"/>
    </xf>
    <xf numFmtId="176" fontId="5" fillId="0" borderId="5" xfId="0" applyNumberFormat="1" applyFont="1" applyBorder="1">
      <alignment vertical="center"/>
    </xf>
    <xf numFmtId="0" fontId="15" fillId="0" borderId="39" xfId="1" applyFont="1" applyBorder="1" applyAlignment="1">
      <alignment vertical="center"/>
    </xf>
    <xf numFmtId="0" fontId="5" fillId="0" borderId="5" xfId="0" applyFont="1" applyBorder="1">
      <alignment vertical="center"/>
    </xf>
    <xf numFmtId="0" fontId="15" fillId="0" borderId="94" xfId="1" applyFont="1" applyBorder="1" applyAlignment="1">
      <alignment vertical="center" shrinkToFit="1"/>
    </xf>
    <xf numFmtId="0" fontId="15" fillId="0" borderId="95" xfId="1" applyFont="1" applyBorder="1" applyAlignment="1">
      <alignment vertical="center" shrinkToFit="1"/>
    </xf>
    <xf numFmtId="0" fontId="15" fillId="0" borderId="96" xfId="1" applyFont="1" applyBorder="1" applyAlignment="1">
      <alignment vertical="center" shrinkToFit="1"/>
    </xf>
    <xf numFmtId="176" fontId="15" fillId="5" borderId="74" xfId="9" applyNumberFormat="1" applyFont="1" applyFill="1" applyBorder="1">
      <alignment vertical="center"/>
    </xf>
    <xf numFmtId="176" fontId="15" fillId="5" borderId="76" xfId="9" applyNumberFormat="1" applyFont="1" applyFill="1" applyBorder="1">
      <alignment vertical="center"/>
    </xf>
    <xf numFmtId="49" fontId="14" fillId="2" borderId="10" xfId="9" applyNumberFormat="1" applyFont="1" applyFill="1" applyBorder="1" applyAlignment="1">
      <alignment horizontal="center" vertical="center"/>
    </xf>
    <xf numFmtId="49" fontId="14" fillId="2" borderId="82" xfId="9" applyNumberFormat="1" applyFont="1" applyFill="1" applyBorder="1" applyAlignment="1">
      <alignment horizontal="center" vertical="center"/>
    </xf>
    <xf numFmtId="176" fontId="15" fillId="5" borderId="10" xfId="9" applyNumberFormat="1" applyFont="1" applyFill="1" applyBorder="1">
      <alignment vertical="center"/>
    </xf>
    <xf numFmtId="176" fontId="15" fillId="5" borderId="52" xfId="9" applyNumberFormat="1" applyFont="1" applyFill="1" applyBorder="1">
      <alignment vertical="center"/>
    </xf>
    <xf numFmtId="49" fontId="14" fillId="3" borderId="54" xfId="9" applyNumberFormat="1" applyFont="1" applyFill="1" applyBorder="1" applyAlignment="1">
      <alignment horizontal="center" vertical="center" shrinkToFit="1"/>
    </xf>
    <xf numFmtId="49" fontId="14" fillId="3" borderId="9" xfId="9" applyNumberFormat="1" applyFont="1" applyFill="1" applyBorder="1" applyAlignment="1">
      <alignment horizontal="center" vertical="center" shrinkToFit="1"/>
    </xf>
    <xf numFmtId="49" fontId="14" fillId="3" borderId="56" xfId="9" applyNumberFormat="1" applyFont="1" applyFill="1" applyBorder="1" applyAlignment="1">
      <alignment horizontal="center" vertical="center" shrinkToFit="1"/>
    </xf>
    <xf numFmtId="49" fontId="14" fillId="3" borderId="40" xfId="9" applyNumberFormat="1" applyFont="1" applyFill="1" applyBorder="1" applyAlignment="1">
      <alignment horizontal="center" vertical="center" shrinkToFit="1"/>
    </xf>
    <xf numFmtId="49" fontId="14" fillId="3" borderId="10" xfId="9" applyNumberFormat="1" applyFont="1" applyFill="1" applyBorder="1" applyAlignment="1">
      <alignment horizontal="center" vertical="center" shrinkToFit="1"/>
    </xf>
    <xf numFmtId="49" fontId="14" fillId="3" borderId="44" xfId="9" applyNumberFormat="1" applyFont="1" applyFill="1" applyBorder="1" applyAlignment="1">
      <alignment horizontal="center" vertical="center" shrinkToFit="1"/>
    </xf>
    <xf numFmtId="0" fontId="23" fillId="5" borderId="55" xfId="9" applyFont="1" applyFill="1" applyBorder="1" applyAlignment="1">
      <alignment vertical="center" shrinkToFit="1"/>
    </xf>
    <xf numFmtId="0" fontId="23" fillId="5" borderId="9" xfId="9" applyFont="1" applyFill="1" applyBorder="1" applyAlignment="1">
      <alignment vertical="center" shrinkToFit="1"/>
    </xf>
    <xf numFmtId="0" fontId="23" fillId="5" borderId="56" xfId="9" applyFont="1" applyFill="1" applyBorder="1" applyAlignment="1">
      <alignment vertical="center" shrinkToFit="1"/>
    </xf>
    <xf numFmtId="0" fontId="23" fillId="5" borderId="41" xfId="9" applyFont="1" applyFill="1" applyBorder="1" applyAlignment="1">
      <alignment vertical="center" shrinkToFit="1"/>
    </xf>
    <xf numFmtId="0" fontId="23" fillId="5" borderId="10" xfId="9" applyFont="1" applyFill="1" applyBorder="1" applyAlignment="1">
      <alignment vertical="center" shrinkToFit="1"/>
    </xf>
    <xf numFmtId="0" fontId="23" fillId="5" borderId="44" xfId="9" applyFont="1" applyFill="1" applyBorder="1" applyAlignment="1">
      <alignment vertical="center" shrinkToFit="1"/>
    </xf>
    <xf numFmtId="49" fontId="14" fillId="2" borderId="77" xfId="9" applyNumberFormat="1" applyFont="1" applyFill="1" applyBorder="1" applyAlignment="1">
      <alignment horizontal="center" vertical="center" shrinkToFit="1"/>
    </xf>
    <xf numFmtId="49" fontId="14" fillId="2" borderId="78" xfId="9" applyNumberFormat="1" applyFont="1" applyFill="1" applyBorder="1" applyAlignment="1">
      <alignment horizontal="center" vertical="center" shrinkToFit="1"/>
    </xf>
    <xf numFmtId="49" fontId="14" fillId="2" borderId="80" xfId="9" applyNumberFormat="1" applyFont="1" applyFill="1" applyBorder="1" applyAlignment="1">
      <alignment horizontal="center" vertical="center" shrinkToFit="1"/>
    </xf>
    <xf numFmtId="49" fontId="14" fillId="2" borderId="81" xfId="9" applyNumberFormat="1" applyFont="1" applyFill="1" applyBorder="1" applyAlignment="1">
      <alignment horizontal="center" vertical="center" shrinkToFit="1"/>
    </xf>
    <xf numFmtId="49" fontId="14" fillId="2" borderId="74" xfId="9" applyNumberFormat="1" applyFont="1" applyFill="1" applyBorder="1" applyAlignment="1">
      <alignment horizontal="center" vertical="center"/>
    </xf>
    <xf numFmtId="49" fontId="14" fillId="2" borderId="79" xfId="9" applyNumberFormat="1" applyFont="1" applyFill="1" applyBorder="1" applyAlignment="1">
      <alignment horizontal="center" vertical="center"/>
    </xf>
    <xf numFmtId="176" fontId="15" fillId="0" borderId="70" xfId="1" quotePrefix="1" applyNumberFormat="1" applyFont="1" applyBorder="1" applyAlignment="1">
      <alignment vertical="center"/>
    </xf>
    <xf numFmtId="176" fontId="5" fillId="0" borderId="26" xfId="0" applyNumberFormat="1" applyFont="1" applyBorder="1">
      <alignment vertical="center"/>
    </xf>
    <xf numFmtId="176" fontId="5" fillId="0" borderId="18" xfId="0" applyNumberFormat="1" applyFont="1" applyBorder="1">
      <alignment vertical="center"/>
    </xf>
    <xf numFmtId="0" fontId="15" fillId="0" borderId="25" xfId="1" applyFont="1" applyBorder="1" applyAlignment="1">
      <alignment vertical="center"/>
    </xf>
    <xf numFmtId="0" fontId="5" fillId="0" borderId="18" xfId="0" applyFont="1" applyBorder="1">
      <alignment vertical="center"/>
    </xf>
    <xf numFmtId="176" fontId="15" fillId="0" borderId="49" xfId="1" applyNumberFormat="1" applyFont="1" applyBorder="1" applyAlignment="1">
      <alignment vertical="center"/>
    </xf>
    <xf numFmtId="176" fontId="5" fillId="0" borderId="47" xfId="0" applyNumberFormat="1" applyFont="1" applyBorder="1">
      <alignment vertical="center"/>
    </xf>
    <xf numFmtId="176" fontId="5" fillId="0" borderId="46" xfId="0" applyNumberFormat="1" applyFont="1" applyBorder="1">
      <alignment vertical="center"/>
    </xf>
    <xf numFmtId="0" fontId="15" fillId="0" borderId="45" xfId="1" applyFont="1" applyBorder="1" applyAlignment="1">
      <alignment horizontal="left" vertical="center"/>
    </xf>
    <xf numFmtId="0" fontId="15" fillId="0" borderId="46" xfId="1" applyFont="1" applyBorder="1" applyAlignment="1">
      <alignment horizontal="left" vertical="center"/>
    </xf>
    <xf numFmtId="176" fontId="15" fillId="0" borderId="40" xfId="1" quotePrefix="1" applyNumberFormat="1" applyFont="1" applyBorder="1" applyAlignment="1">
      <alignment vertical="center"/>
    </xf>
    <xf numFmtId="176" fontId="5" fillId="0" borderId="10" xfId="0" applyNumberFormat="1" applyFont="1" applyBorder="1">
      <alignment vertical="center"/>
    </xf>
    <xf numFmtId="176" fontId="5" fillId="0" borderId="44" xfId="0" applyNumberFormat="1" applyFont="1" applyBorder="1">
      <alignment vertical="center"/>
    </xf>
    <xf numFmtId="0" fontId="15" fillId="0" borderId="41" xfId="1" applyFont="1" applyBorder="1" applyAlignment="1">
      <alignment vertical="center"/>
    </xf>
    <xf numFmtId="0" fontId="5" fillId="0" borderId="44" xfId="0" applyFont="1" applyBorder="1">
      <alignment vertical="center"/>
    </xf>
    <xf numFmtId="0" fontId="15" fillId="2" borderId="37" xfId="10" applyFont="1" applyFill="1" applyBorder="1" applyAlignment="1">
      <alignment horizontal="center" vertical="center"/>
    </xf>
    <xf numFmtId="0" fontId="15" fillId="2" borderId="42" xfId="10" applyFont="1" applyFill="1" applyBorder="1" applyAlignment="1">
      <alignment horizontal="center" vertical="center"/>
    </xf>
    <xf numFmtId="0" fontId="15" fillId="2" borderId="43" xfId="10" applyFont="1" applyFill="1" applyBorder="1" applyAlignment="1">
      <alignment horizontal="center" vertical="center"/>
    </xf>
    <xf numFmtId="0" fontId="15" fillId="2" borderId="37" xfId="1" applyFont="1" applyFill="1" applyBorder="1" applyAlignment="1">
      <alignment horizontal="center" vertical="center"/>
    </xf>
    <xf numFmtId="0" fontId="15" fillId="2" borderId="42" xfId="1" applyFont="1" applyFill="1" applyBorder="1" applyAlignment="1">
      <alignment horizontal="center" vertical="center"/>
    </xf>
    <xf numFmtId="0" fontId="15" fillId="2" borderId="48" xfId="1" applyFont="1" applyFill="1" applyBorder="1" applyAlignment="1">
      <alignment horizontal="center" vertical="center"/>
    </xf>
    <xf numFmtId="0" fontId="15" fillId="2" borderId="36" xfId="1" applyFont="1" applyFill="1" applyBorder="1" applyAlignment="1">
      <alignment horizontal="center" vertical="center"/>
    </xf>
    <xf numFmtId="0" fontId="15" fillId="2" borderId="43" xfId="1" applyFont="1" applyFill="1" applyBorder="1" applyAlignment="1">
      <alignment horizontal="center" vertical="center"/>
    </xf>
    <xf numFmtId="0" fontId="15" fillId="0" borderId="38" xfId="3" quotePrefix="1" applyFont="1" applyBorder="1" applyAlignment="1">
      <alignment horizontal="right"/>
    </xf>
    <xf numFmtId="0" fontId="15" fillId="0" borderId="0" xfId="3" quotePrefix="1" applyFont="1" applyAlignment="1">
      <alignment horizontal="right"/>
    </xf>
    <xf numFmtId="0" fontId="15" fillId="0" borderId="0" xfId="3" applyFont="1" applyAlignment="1">
      <alignment horizontal="right"/>
    </xf>
    <xf numFmtId="0" fontId="15" fillId="0" borderId="38" xfId="3" applyFont="1" applyBorder="1" applyAlignment="1">
      <alignment horizontal="right"/>
    </xf>
    <xf numFmtId="49" fontId="14" fillId="2" borderId="74" xfId="10" applyNumberFormat="1" applyFont="1" applyFill="1" applyBorder="1" applyAlignment="1">
      <alignment horizontal="center"/>
    </xf>
    <xf numFmtId="49" fontId="14" fillId="2" borderId="79" xfId="10" applyNumberFormat="1" applyFont="1" applyFill="1" applyBorder="1" applyAlignment="1">
      <alignment horizontal="center"/>
    </xf>
    <xf numFmtId="176" fontId="15" fillId="0" borderId="74" xfId="10" applyNumberFormat="1" applyFont="1" applyBorder="1" applyAlignment="1">
      <alignment vertical="center"/>
    </xf>
    <xf numFmtId="176" fontId="15" fillId="0" borderId="76" xfId="10" applyNumberFormat="1" applyFont="1" applyBorder="1" applyAlignment="1">
      <alignment vertical="center"/>
    </xf>
    <xf numFmtId="49" fontId="14" fillId="2" borderId="10" xfId="10" applyNumberFormat="1" applyFont="1" applyFill="1" applyBorder="1" applyAlignment="1">
      <alignment horizontal="center"/>
    </xf>
    <xf numFmtId="49" fontId="14" fillId="2" borderId="82" xfId="10" applyNumberFormat="1" applyFont="1" applyFill="1" applyBorder="1" applyAlignment="1">
      <alignment horizontal="center"/>
    </xf>
    <xf numFmtId="176" fontId="15" fillId="0" borderId="10" xfId="10" applyNumberFormat="1" applyFont="1" applyBorder="1" applyAlignment="1">
      <alignment vertical="center"/>
    </xf>
    <xf numFmtId="176" fontId="15" fillId="0" borderId="52" xfId="10" applyNumberFormat="1" applyFont="1" applyBorder="1" applyAlignment="1">
      <alignment vertical="center"/>
    </xf>
    <xf numFmtId="49" fontId="14" fillId="3" borderId="54" xfId="10" applyNumberFormat="1" applyFont="1" applyFill="1" applyBorder="1" applyAlignment="1">
      <alignment horizontal="center" vertical="center" shrinkToFit="1"/>
    </xf>
    <xf numFmtId="49" fontId="14" fillId="3" borderId="9" xfId="10" applyNumberFormat="1" applyFont="1" applyFill="1" applyBorder="1" applyAlignment="1">
      <alignment horizontal="center" vertical="center" shrinkToFit="1"/>
    </xf>
    <xf numFmtId="49" fontId="14" fillId="3" borderId="56" xfId="10" applyNumberFormat="1" applyFont="1" applyFill="1" applyBorder="1" applyAlignment="1">
      <alignment horizontal="center" vertical="center" shrinkToFit="1"/>
    </xf>
    <xf numFmtId="49" fontId="14" fillId="3" borderId="40" xfId="10" applyNumberFormat="1" applyFont="1" applyFill="1" applyBorder="1" applyAlignment="1">
      <alignment horizontal="center" vertical="center" shrinkToFit="1"/>
    </xf>
    <xf numFmtId="49" fontId="14" fillId="3" borderId="10" xfId="10" applyNumberFormat="1" applyFont="1" applyFill="1" applyBorder="1" applyAlignment="1">
      <alignment horizontal="center" vertical="center" shrinkToFit="1"/>
    </xf>
    <xf numFmtId="49" fontId="14" fillId="3" borderId="44" xfId="10" applyNumberFormat="1" applyFont="1" applyFill="1" applyBorder="1" applyAlignment="1">
      <alignment horizontal="center" vertical="center" shrinkToFit="1"/>
    </xf>
    <xf numFmtId="0" fontId="15" fillId="0" borderId="84" xfId="10" applyFont="1" applyBorder="1" applyAlignment="1">
      <alignment vertical="center"/>
    </xf>
    <xf numFmtId="0" fontId="15" fillId="0" borderId="74" xfId="10" applyFont="1" applyBorder="1" applyAlignment="1">
      <alignment vertical="center"/>
    </xf>
    <xf numFmtId="0" fontId="15" fillId="0" borderId="75" xfId="10" applyFont="1" applyBorder="1" applyAlignment="1">
      <alignment vertical="center"/>
    </xf>
    <xf numFmtId="49" fontId="14" fillId="2" borderId="41" xfId="10" applyNumberFormat="1" applyFont="1" applyFill="1" applyBorder="1" applyAlignment="1">
      <alignment horizontal="center" vertical="center" wrapText="1" shrinkToFit="1"/>
    </xf>
    <xf numFmtId="49" fontId="14" fillId="2" borderId="82" xfId="10" applyNumberFormat="1" applyFont="1" applyFill="1" applyBorder="1" applyAlignment="1">
      <alignment horizontal="center" vertical="center" wrapText="1" shrinkToFit="1"/>
    </xf>
    <xf numFmtId="0" fontId="15" fillId="0" borderId="85" xfId="10" applyFont="1" applyBorder="1" applyAlignment="1">
      <alignment vertical="center"/>
    </xf>
    <xf numFmtId="0" fontId="15" fillId="0" borderId="10" xfId="10" applyFont="1" applyBorder="1" applyAlignment="1">
      <alignment vertical="center"/>
    </xf>
    <xf numFmtId="0" fontId="15" fillId="0" borderId="44" xfId="10" applyFont="1" applyBorder="1" applyAlignment="1">
      <alignment vertical="center"/>
    </xf>
    <xf numFmtId="0" fontId="23" fillId="5" borderId="55" xfId="10" applyFont="1" applyFill="1" applyBorder="1" applyAlignment="1">
      <alignment vertical="center" shrinkToFit="1"/>
    </xf>
    <xf numFmtId="0" fontId="23" fillId="5" borderId="9" xfId="10" applyFont="1" applyFill="1" applyBorder="1" applyAlignment="1">
      <alignment vertical="center" shrinkToFit="1"/>
    </xf>
    <xf numFmtId="0" fontId="23" fillId="5" borderId="56" xfId="10" applyFont="1" applyFill="1" applyBorder="1" applyAlignment="1">
      <alignment vertical="center" shrinkToFit="1"/>
    </xf>
    <xf numFmtId="0" fontId="23" fillId="5" borderId="41" xfId="10" applyFont="1" applyFill="1" applyBorder="1" applyAlignment="1">
      <alignment vertical="center" shrinkToFit="1"/>
    </xf>
    <xf numFmtId="0" fontId="23" fillId="5" borderId="10" xfId="10" applyFont="1" applyFill="1" applyBorder="1" applyAlignment="1">
      <alignment vertical="center" shrinkToFit="1"/>
    </xf>
    <xf numFmtId="0" fontId="23" fillId="5" borderId="44" xfId="10" applyFont="1" applyFill="1" applyBorder="1" applyAlignment="1">
      <alignment vertical="center" shrinkToFit="1"/>
    </xf>
    <xf numFmtId="49" fontId="14" fillId="2" borderId="77" xfId="10" applyNumberFormat="1" applyFont="1" applyFill="1" applyBorder="1" applyAlignment="1">
      <alignment horizontal="center" vertical="center" shrinkToFit="1"/>
    </xf>
    <xf numFmtId="49" fontId="14" fillId="2" borderId="78" xfId="10" applyNumberFormat="1" applyFont="1" applyFill="1" applyBorder="1" applyAlignment="1">
      <alignment horizontal="center" vertical="center" shrinkToFit="1"/>
    </xf>
    <xf numFmtId="49" fontId="14" fillId="2" borderId="80" xfId="10" applyNumberFormat="1" applyFont="1" applyFill="1" applyBorder="1" applyAlignment="1">
      <alignment horizontal="center" vertical="center" shrinkToFit="1"/>
    </xf>
    <xf numFmtId="49" fontId="14" fillId="2" borderId="81" xfId="10" applyNumberFormat="1" applyFont="1" applyFill="1" applyBorder="1" applyAlignment="1">
      <alignment horizontal="center" vertical="center" shrinkToFit="1"/>
    </xf>
    <xf numFmtId="0" fontId="15" fillId="5" borderId="83" xfId="10" applyFont="1" applyFill="1" applyBorder="1" applyAlignment="1">
      <alignment vertical="center"/>
    </xf>
    <xf numFmtId="0" fontId="15" fillId="5" borderId="9" xfId="10" applyFont="1" applyFill="1" applyBorder="1" applyAlignment="1">
      <alignment vertical="center"/>
    </xf>
    <xf numFmtId="0" fontId="15" fillId="5" borderId="56" xfId="10" applyFont="1" applyFill="1" applyBorder="1" applyAlignment="1">
      <alignment vertical="center"/>
    </xf>
    <xf numFmtId="0" fontId="15" fillId="5" borderId="85" xfId="10" applyFont="1" applyFill="1" applyBorder="1" applyAlignment="1">
      <alignment vertical="center"/>
    </xf>
    <xf numFmtId="0" fontId="15" fillId="5" borderId="10" xfId="10" applyFont="1" applyFill="1" applyBorder="1" applyAlignment="1">
      <alignment vertical="center"/>
    </xf>
    <xf numFmtId="0" fontId="15" fillId="5" borderId="44" xfId="10" applyFont="1" applyFill="1" applyBorder="1" applyAlignment="1">
      <alignment vertical="center"/>
    </xf>
    <xf numFmtId="49" fontId="15" fillId="0" borderId="62" xfId="2" applyNumberFormat="1" applyFont="1" applyBorder="1" applyAlignment="1">
      <alignment vertical="top" shrinkToFit="1"/>
    </xf>
    <xf numFmtId="49" fontId="15" fillId="0" borderId="59" xfId="2" applyNumberFormat="1" applyFont="1" applyBorder="1" applyAlignment="1">
      <alignment vertical="top" shrinkToFit="1"/>
    </xf>
    <xf numFmtId="49" fontId="15" fillId="0" borderId="63" xfId="2" applyNumberFormat="1" applyFont="1" applyBorder="1" applyAlignment="1">
      <alignment vertical="top" shrinkToFit="1"/>
    </xf>
    <xf numFmtId="49" fontId="15" fillId="0" borderId="27" xfId="2" applyNumberFormat="1" applyFont="1" applyBorder="1" applyAlignment="1">
      <alignment vertical="top" shrinkToFit="1"/>
    </xf>
    <xf numFmtId="0" fontId="15" fillId="0" borderId="28" xfId="2" applyFont="1" applyBorder="1" applyAlignment="1">
      <alignment vertical="top" shrinkToFit="1"/>
    </xf>
    <xf numFmtId="0" fontId="15" fillId="0" borderId="20" xfId="2" applyFont="1" applyBorder="1" applyAlignment="1">
      <alignment vertical="top" shrinkToFit="1"/>
    </xf>
    <xf numFmtId="0" fontId="15" fillId="0" borderId="59" xfId="2" applyFont="1" applyBorder="1" applyAlignment="1">
      <alignment vertical="top" shrinkToFit="1"/>
    </xf>
    <xf numFmtId="0" fontId="15" fillId="0" borderId="63" xfId="2" applyFont="1" applyBorder="1" applyAlignment="1">
      <alignment vertical="top" shrinkToFit="1"/>
    </xf>
    <xf numFmtId="177" fontId="15" fillId="0" borderId="62" xfId="2" applyNumberFormat="1" applyFont="1" applyBorder="1" applyAlignment="1">
      <alignment vertical="top"/>
    </xf>
    <xf numFmtId="177" fontId="5" fillId="0" borderId="63" xfId="0" applyNumberFormat="1" applyFont="1" applyBorder="1" applyAlignment="1">
      <alignment vertical="top"/>
    </xf>
    <xf numFmtId="177" fontId="15" fillId="0" borderId="67" xfId="2" applyNumberFormat="1" applyFont="1" applyBorder="1" applyAlignment="1">
      <alignment vertical="top"/>
    </xf>
    <xf numFmtId="177" fontId="5" fillId="0" borderId="66" xfId="0" applyNumberFormat="1" applyFont="1" applyBorder="1" applyAlignment="1">
      <alignment vertical="top"/>
    </xf>
    <xf numFmtId="177" fontId="15" fillId="0" borderId="27" xfId="2" applyNumberFormat="1" applyFont="1" applyBorder="1" applyAlignment="1">
      <alignment vertical="top"/>
    </xf>
    <xf numFmtId="177" fontId="5" fillId="0" borderId="20" xfId="0" applyNumberFormat="1" applyFont="1" applyBorder="1" applyAlignment="1">
      <alignment vertical="top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49" fontId="15" fillId="0" borderId="67" xfId="2" applyNumberFormat="1" applyFont="1" applyBorder="1" applyAlignment="1">
      <alignment vertical="top" shrinkToFit="1"/>
    </xf>
    <xf numFmtId="0" fontId="15" fillId="0" borderId="58" xfId="2" applyFont="1" applyBorder="1" applyAlignment="1">
      <alignment vertical="top" shrinkToFit="1"/>
    </xf>
    <xf numFmtId="0" fontId="15" fillId="0" borderId="66" xfId="2" applyFont="1" applyBorder="1" applyAlignment="1">
      <alignment vertical="top" shrinkToFit="1"/>
    </xf>
    <xf numFmtId="0" fontId="15" fillId="2" borderId="6" xfId="0" applyFont="1" applyFill="1" applyBorder="1" applyAlignment="1">
      <alignment horizontal="center" vertical="center" shrinkToFit="1"/>
    </xf>
    <xf numFmtId="0" fontId="15" fillId="2" borderId="7" xfId="0" applyFont="1" applyFill="1" applyBorder="1" applyAlignment="1">
      <alignment horizontal="center" vertical="center" shrinkToFit="1"/>
    </xf>
    <xf numFmtId="0" fontId="15" fillId="2" borderId="8" xfId="0" applyFont="1" applyFill="1" applyBorder="1" applyAlignment="1">
      <alignment horizontal="center" vertical="center" shrinkToFit="1"/>
    </xf>
    <xf numFmtId="0" fontId="15" fillId="0" borderId="3" xfId="10" applyFont="1" applyBorder="1" applyAlignment="1">
      <alignment horizontal="center" vertical="center"/>
    </xf>
    <xf numFmtId="0" fontId="15" fillId="0" borderId="4" xfId="10" applyFont="1" applyBorder="1" applyAlignment="1">
      <alignment horizontal="center" vertical="center"/>
    </xf>
    <xf numFmtId="49" fontId="14" fillId="3" borderId="88" xfId="10" applyNumberFormat="1" applyFont="1" applyFill="1" applyBorder="1" applyAlignment="1">
      <alignment horizontal="center" vertical="center" shrinkToFit="1"/>
    </xf>
    <xf numFmtId="49" fontId="14" fillId="3" borderId="87" xfId="10" applyNumberFormat="1" applyFont="1" applyFill="1" applyBorder="1" applyAlignment="1">
      <alignment horizontal="center" vertical="center" shrinkToFit="1"/>
    </xf>
    <xf numFmtId="49" fontId="14" fillId="3" borderId="89" xfId="10" applyNumberFormat="1" applyFont="1" applyFill="1" applyBorder="1" applyAlignment="1">
      <alignment horizontal="center" vertical="center" shrinkToFit="1"/>
    </xf>
    <xf numFmtId="0" fontId="15" fillId="5" borderId="90" xfId="10" applyFont="1" applyFill="1" applyBorder="1" applyAlignment="1">
      <alignment vertical="center" shrinkToFit="1"/>
    </xf>
    <xf numFmtId="0" fontId="15" fillId="5" borderId="87" xfId="10" applyFont="1" applyFill="1" applyBorder="1" applyAlignment="1">
      <alignment vertical="center" shrinkToFit="1"/>
    </xf>
    <xf numFmtId="0" fontId="15" fillId="5" borderId="89" xfId="10" applyFont="1" applyFill="1" applyBorder="1" applyAlignment="1">
      <alignment vertical="center" shrinkToFit="1"/>
    </xf>
    <xf numFmtId="0" fontId="14" fillId="2" borderId="90" xfId="3" applyFont="1" applyFill="1" applyBorder="1" applyAlignment="1">
      <alignment horizontal="center"/>
    </xf>
    <xf numFmtId="0" fontId="14" fillId="2" borderId="87" xfId="3" applyFont="1" applyFill="1" applyBorder="1" applyAlignment="1">
      <alignment horizontal="center"/>
    </xf>
    <xf numFmtId="0" fontId="15" fillId="0" borderId="86" xfId="3" applyFont="1" applyBorder="1"/>
    <xf numFmtId="0" fontId="15" fillId="0" borderId="87" xfId="3" applyFont="1" applyBorder="1"/>
    <xf numFmtId="49" fontId="14" fillId="2" borderId="91" xfId="10" applyNumberFormat="1" applyFont="1" applyFill="1" applyBorder="1" applyAlignment="1">
      <alignment horizontal="center" shrinkToFit="1"/>
    </xf>
    <xf numFmtId="49" fontId="14" fillId="2" borderId="92" xfId="10" applyNumberFormat="1" applyFont="1" applyFill="1" applyBorder="1" applyAlignment="1">
      <alignment horizontal="center" shrinkToFit="1"/>
    </xf>
    <xf numFmtId="0" fontId="15" fillId="5" borderId="92" xfId="3" applyFont="1" applyFill="1" applyBorder="1"/>
    <xf numFmtId="0" fontId="15" fillId="5" borderId="93" xfId="3" applyFont="1" applyFill="1" applyBorder="1"/>
    <xf numFmtId="0" fontId="15" fillId="5" borderId="86" xfId="3" applyFont="1" applyFill="1" applyBorder="1" applyAlignment="1">
      <alignment vertical="center" shrinkToFit="1"/>
    </xf>
    <xf numFmtId="0" fontId="0" fillId="0" borderId="87" xfId="0" applyBorder="1" applyAlignment="1">
      <alignment vertical="center" shrinkToFit="1"/>
    </xf>
    <xf numFmtId="0" fontId="0" fillId="0" borderId="89" xfId="0" applyBorder="1" applyAlignment="1">
      <alignment vertical="center" shrinkToFit="1"/>
    </xf>
    <xf numFmtId="49" fontId="14" fillId="2" borderId="73" xfId="10" applyNumberFormat="1" applyFont="1" applyFill="1" applyBorder="1" applyAlignment="1">
      <alignment horizontal="center" shrinkToFit="1"/>
    </xf>
    <xf numFmtId="49" fontId="14" fillId="2" borderId="74" xfId="10" applyNumberFormat="1" applyFont="1" applyFill="1" applyBorder="1" applyAlignment="1">
      <alignment horizontal="center" shrinkToFit="1"/>
    </xf>
    <xf numFmtId="49" fontId="14" fillId="2" borderId="79" xfId="10" applyNumberFormat="1" applyFont="1" applyFill="1" applyBorder="1" applyAlignment="1">
      <alignment horizontal="center" shrinkToFit="1"/>
    </xf>
    <xf numFmtId="0" fontId="15" fillId="5" borderId="84" xfId="10" applyFont="1" applyFill="1" applyBorder="1"/>
    <xf numFmtId="0" fontId="15" fillId="5" borderId="74" xfId="10" applyFont="1" applyFill="1" applyBorder="1"/>
    <xf numFmtId="0" fontId="0" fillId="0" borderId="74" xfId="0" applyBorder="1">
      <alignment vertical="center"/>
    </xf>
    <xf numFmtId="0" fontId="0" fillId="0" borderId="75" xfId="0" applyBorder="1">
      <alignment vertical="center"/>
    </xf>
    <xf numFmtId="49" fontId="14" fillId="2" borderId="74" xfId="10" applyNumberFormat="1" applyFont="1" applyFill="1" applyBorder="1" applyAlignment="1">
      <alignment horizontal="center" vertical="center" wrapText="1" shrinkToFit="1"/>
    </xf>
    <xf numFmtId="0" fontId="15" fillId="9" borderId="17" xfId="3" applyFont="1" applyFill="1" applyBorder="1" applyAlignment="1">
      <alignment horizontal="center" vertical="center"/>
    </xf>
    <xf numFmtId="0" fontId="15" fillId="9" borderId="26" xfId="3" applyFont="1" applyFill="1" applyBorder="1" applyAlignment="1">
      <alignment horizontal="center" vertical="center"/>
    </xf>
    <xf numFmtId="0" fontId="15" fillId="9" borderId="72" xfId="3" applyFont="1" applyFill="1" applyBorder="1" applyAlignment="1">
      <alignment horizontal="center" vertical="center"/>
    </xf>
    <xf numFmtId="0" fontId="15" fillId="9" borderId="0" xfId="3" applyFont="1" applyFill="1" applyAlignment="1">
      <alignment horizontal="center" vertical="center"/>
    </xf>
    <xf numFmtId="0" fontId="15" fillId="9" borderId="51" xfId="3" applyFont="1" applyFill="1" applyBorder="1" applyAlignment="1">
      <alignment horizontal="center" vertical="center"/>
    </xf>
    <xf numFmtId="0" fontId="15" fillId="9" borderId="32" xfId="3" applyFont="1" applyFill="1" applyBorder="1" applyAlignment="1">
      <alignment horizontal="center" vertical="center"/>
    </xf>
    <xf numFmtId="0" fontId="15" fillId="9" borderId="149" xfId="3" applyFont="1" applyFill="1" applyBorder="1" applyAlignment="1">
      <alignment horizontal="center" vertical="center"/>
    </xf>
    <xf numFmtId="0" fontId="15" fillId="9" borderId="59" xfId="3" applyFont="1" applyFill="1" applyBorder="1" applyAlignment="1">
      <alignment horizontal="center" vertical="center" textRotation="255"/>
    </xf>
    <xf numFmtId="0" fontId="15" fillId="9" borderId="60" xfId="3" applyFont="1" applyFill="1" applyBorder="1" applyAlignment="1">
      <alignment horizontal="center" vertical="center" textRotation="255"/>
    </xf>
    <xf numFmtId="0" fontId="15" fillId="9" borderId="69" xfId="3" applyFont="1" applyFill="1" applyBorder="1" applyAlignment="1">
      <alignment horizontal="center" vertical="center" textRotation="255"/>
    </xf>
    <xf numFmtId="0" fontId="15" fillId="9" borderId="100" xfId="3" applyFont="1" applyFill="1" applyBorder="1" applyAlignment="1">
      <alignment horizontal="center" vertical="center" textRotation="255"/>
    </xf>
    <xf numFmtId="0" fontId="15" fillId="9" borderId="34" xfId="3" applyFont="1" applyFill="1" applyBorder="1" applyAlignment="1">
      <alignment horizontal="center" vertical="center" wrapText="1"/>
    </xf>
    <xf numFmtId="0" fontId="15" fillId="9" borderId="15" xfId="3" applyFont="1" applyFill="1" applyBorder="1" applyAlignment="1">
      <alignment horizontal="center" vertical="center"/>
    </xf>
    <xf numFmtId="0" fontId="15" fillId="9" borderId="35" xfId="3" applyFont="1" applyFill="1" applyBorder="1" applyAlignment="1">
      <alignment horizontal="center" vertical="center"/>
    </xf>
    <xf numFmtId="0" fontId="15" fillId="9" borderId="16" xfId="3" applyFont="1" applyFill="1" applyBorder="1" applyAlignment="1">
      <alignment horizontal="center" vertical="center"/>
    </xf>
    <xf numFmtId="49" fontId="14" fillId="2" borderId="10" xfId="10" applyNumberFormat="1" applyFont="1" applyFill="1" applyBorder="1" applyAlignment="1">
      <alignment horizontal="center" vertical="center" wrapText="1" shrinkToFit="1"/>
    </xf>
    <xf numFmtId="0" fontId="15" fillId="9" borderId="14" xfId="3" applyFont="1" applyFill="1" applyBorder="1" applyAlignment="1">
      <alignment horizontal="center" vertical="center"/>
    </xf>
    <xf numFmtId="0" fontId="15" fillId="9" borderId="58" xfId="3" applyFont="1" applyFill="1" applyBorder="1" applyAlignment="1">
      <alignment horizontal="center" vertical="center"/>
    </xf>
    <xf numFmtId="0" fontId="15" fillId="9" borderId="33" xfId="3" applyFont="1" applyFill="1" applyBorder="1" applyAlignment="1">
      <alignment horizontal="center" vertical="center"/>
    </xf>
    <xf numFmtId="0" fontId="15" fillId="0" borderId="130" xfId="3" applyFont="1" applyBorder="1" applyAlignment="1">
      <alignment vertical="center"/>
    </xf>
    <xf numFmtId="0" fontId="15" fillId="0" borderId="69" xfId="3" applyFont="1" applyBorder="1" applyAlignment="1">
      <alignment vertical="center"/>
    </xf>
    <xf numFmtId="0" fontId="15" fillId="0" borderId="134" xfId="3" applyFont="1" applyBorder="1" applyAlignment="1">
      <alignment vertical="center"/>
    </xf>
    <xf numFmtId="0" fontId="15" fillId="0" borderId="99" xfId="3" applyFont="1" applyBorder="1" applyAlignment="1">
      <alignment vertical="center"/>
    </xf>
    <xf numFmtId="0" fontId="15" fillId="9" borderId="140" xfId="3" applyFont="1" applyFill="1" applyBorder="1" applyAlignment="1">
      <alignment horizontal="center" vertical="center"/>
    </xf>
    <xf numFmtId="0" fontId="15" fillId="9" borderId="98" xfId="3" applyFont="1" applyFill="1" applyBorder="1" applyAlignment="1">
      <alignment horizontal="center" vertical="center"/>
    </xf>
    <xf numFmtId="0" fontId="15" fillId="9" borderId="101" xfId="3" applyFont="1" applyFill="1" applyBorder="1" applyAlignment="1">
      <alignment horizontal="center" vertical="center"/>
    </xf>
    <xf numFmtId="0" fontId="15" fillId="9" borderId="23" xfId="3" applyFont="1" applyFill="1" applyBorder="1" applyAlignment="1">
      <alignment horizontal="center" vertical="center"/>
    </xf>
    <xf numFmtId="0" fontId="15" fillId="9" borderId="104" xfId="3" applyFont="1" applyFill="1" applyBorder="1" applyAlignment="1">
      <alignment horizontal="center" vertical="center"/>
    </xf>
    <xf numFmtId="0" fontId="15" fillId="9" borderId="134" xfId="3" applyFont="1" applyFill="1" applyBorder="1" applyAlignment="1">
      <alignment horizontal="center" vertical="center"/>
    </xf>
    <xf numFmtId="0" fontId="15" fillId="9" borderId="99" xfId="3" applyFont="1" applyFill="1" applyBorder="1" applyAlignment="1">
      <alignment horizontal="center" vertical="center"/>
    </xf>
    <xf numFmtId="0" fontId="15" fillId="9" borderId="130" xfId="3" applyFont="1" applyFill="1" applyBorder="1" applyAlignment="1">
      <alignment horizontal="center" vertical="center"/>
    </xf>
    <xf numFmtId="0" fontId="15" fillId="9" borderId="69" xfId="3" applyFont="1" applyFill="1" applyBorder="1" applyAlignment="1">
      <alignment horizontal="center" vertical="center"/>
    </xf>
    <xf numFmtId="0" fontId="15" fillId="9" borderId="132" xfId="3" applyFont="1" applyFill="1" applyBorder="1" applyAlignment="1">
      <alignment horizontal="center" vertical="center"/>
    </xf>
    <xf numFmtId="0" fontId="15" fillId="9" borderId="100" xfId="3" applyFont="1" applyFill="1" applyBorder="1" applyAlignment="1">
      <alignment horizontal="center" vertical="center"/>
    </xf>
    <xf numFmtId="0" fontId="15" fillId="9" borderId="34" xfId="3" applyFont="1" applyFill="1" applyBorder="1" applyAlignment="1">
      <alignment horizontal="center" vertical="center"/>
    </xf>
    <xf numFmtId="0" fontId="15" fillId="9" borderId="26" xfId="3" applyFont="1" applyFill="1" applyBorder="1" applyAlignment="1">
      <alignment horizontal="center" vertical="center" wrapText="1"/>
    </xf>
    <xf numFmtId="0" fontId="15" fillId="9" borderId="140" xfId="3" applyFont="1" applyFill="1" applyBorder="1" applyAlignment="1">
      <alignment horizontal="center" vertical="center" wrapText="1"/>
    </xf>
    <xf numFmtId="0" fontId="15" fillId="9" borderId="0" xfId="3" applyFont="1" applyFill="1" applyAlignment="1">
      <alignment horizontal="center" vertical="center" wrapText="1"/>
    </xf>
    <xf numFmtId="0" fontId="15" fillId="9" borderId="101" xfId="3" applyFont="1" applyFill="1" applyBorder="1" applyAlignment="1">
      <alignment horizontal="center" vertical="center" wrapText="1"/>
    </xf>
    <xf numFmtId="0" fontId="15" fillId="9" borderId="32" xfId="3" applyFont="1" applyFill="1" applyBorder="1" applyAlignment="1">
      <alignment horizontal="center" vertical="center" wrapText="1"/>
    </xf>
    <xf numFmtId="0" fontId="15" fillId="9" borderId="104" xfId="3" applyFont="1" applyFill="1" applyBorder="1" applyAlignment="1">
      <alignment horizontal="center" vertical="center" wrapText="1"/>
    </xf>
    <xf numFmtId="0" fontId="15" fillId="9" borderId="135" xfId="3" applyFont="1" applyFill="1" applyBorder="1" applyAlignment="1">
      <alignment horizontal="center" vertical="center"/>
    </xf>
    <xf numFmtId="0" fontId="15" fillId="9" borderId="133" xfId="3" applyFont="1" applyFill="1" applyBorder="1" applyAlignment="1">
      <alignment horizontal="center" vertical="center"/>
    </xf>
    <xf numFmtId="0" fontId="15" fillId="0" borderId="136" xfId="3" applyFont="1" applyBorder="1" applyAlignment="1">
      <alignment vertical="center"/>
    </xf>
    <xf numFmtId="0" fontId="15" fillId="0" borderId="137" xfId="3" applyFont="1" applyBorder="1" applyAlignment="1">
      <alignment vertical="center"/>
    </xf>
    <xf numFmtId="0" fontId="15" fillId="0" borderId="142" xfId="3" applyFont="1" applyBorder="1" applyAlignment="1">
      <alignment vertical="center"/>
    </xf>
    <xf numFmtId="0" fontId="15" fillId="0" borderId="143" xfId="3" applyFont="1" applyBorder="1" applyAlignment="1">
      <alignment vertical="center"/>
    </xf>
    <xf numFmtId="0" fontId="15" fillId="0" borderId="14" xfId="3" applyFont="1" applyBorder="1" applyAlignment="1">
      <alignment vertical="center"/>
    </xf>
    <xf numFmtId="0" fontId="15" fillId="0" borderId="58" xfId="3" applyFont="1" applyBorder="1" applyAlignment="1">
      <alignment vertical="center"/>
    </xf>
    <xf numFmtId="0" fontId="15" fillId="0" borderId="33" xfId="3" applyFont="1" applyBorder="1" applyAlignment="1">
      <alignment vertical="center"/>
    </xf>
    <xf numFmtId="0" fontId="15" fillId="0" borderId="139" xfId="3" applyFont="1" applyBorder="1" applyAlignment="1">
      <alignment vertical="center"/>
    </xf>
    <xf numFmtId="0" fontId="15" fillId="0" borderId="15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0" fontId="15" fillId="0" borderId="34" xfId="3" applyFont="1" applyBorder="1" applyAlignment="1">
      <alignment vertical="center"/>
    </xf>
    <xf numFmtId="0" fontId="15" fillId="0" borderId="144" xfId="3" applyFont="1" applyBorder="1" applyAlignment="1">
      <alignment vertical="center"/>
    </xf>
    <xf numFmtId="0" fontId="15" fillId="0" borderId="145" xfId="3" applyFont="1" applyBorder="1" applyAlignment="1">
      <alignment vertical="center"/>
    </xf>
    <xf numFmtId="0" fontId="15" fillId="0" borderId="146" xfId="3" applyFont="1" applyBorder="1" applyAlignment="1">
      <alignment vertical="center"/>
    </xf>
    <xf numFmtId="0" fontId="15" fillId="0" borderId="147" xfId="3" applyFont="1" applyBorder="1" applyAlignment="1">
      <alignment vertical="center"/>
    </xf>
    <xf numFmtId="0" fontId="15" fillId="0" borderId="148" xfId="3" applyFont="1" applyBorder="1" applyAlignment="1">
      <alignment vertical="center"/>
    </xf>
    <xf numFmtId="0" fontId="15" fillId="0" borderId="134" xfId="3" applyFont="1" applyBorder="1"/>
    <xf numFmtId="0" fontId="15" fillId="0" borderId="99" xfId="3" applyFont="1" applyBorder="1"/>
    <xf numFmtId="0" fontId="15" fillId="0" borderId="14" xfId="3" applyFont="1" applyBorder="1"/>
    <xf numFmtId="0" fontId="15" fillId="0" borderId="58" xfId="3" applyFont="1" applyBorder="1"/>
    <xf numFmtId="0" fontId="15" fillId="0" borderId="33" xfId="3" applyFont="1" applyBorder="1"/>
    <xf numFmtId="0" fontId="15" fillId="9" borderId="99" xfId="3" applyFont="1" applyFill="1" applyBorder="1" applyAlignment="1">
      <alignment horizontal="center" vertical="center" textRotation="180"/>
    </xf>
    <xf numFmtId="0" fontId="15" fillId="9" borderId="69" xfId="3" applyFont="1" applyFill="1" applyBorder="1" applyAlignment="1">
      <alignment horizontal="center" vertical="center" textRotation="180"/>
    </xf>
    <xf numFmtId="0" fontId="15" fillId="9" borderId="100" xfId="3" applyFont="1" applyFill="1" applyBorder="1" applyAlignment="1">
      <alignment horizontal="center" vertical="center" textRotation="180"/>
    </xf>
    <xf numFmtId="0" fontId="15" fillId="9" borderId="99" xfId="3" applyFont="1" applyFill="1" applyBorder="1" applyAlignment="1">
      <alignment horizontal="center" vertical="center" textRotation="180" shrinkToFit="1"/>
    </xf>
    <xf numFmtId="0" fontId="15" fillId="9" borderId="69" xfId="3" applyFont="1" applyFill="1" applyBorder="1" applyAlignment="1">
      <alignment horizontal="center" vertical="center" textRotation="180" shrinkToFit="1"/>
    </xf>
    <xf numFmtId="0" fontId="15" fillId="9" borderId="100" xfId="3" applyFont="1" applyFill="1" applyBorder="1" applyAlignment="1">
      <alignment horizontal="center" vertical="center" textRotation="180" shrinkToFit="1"/>
    </xf>
    <xf numFmtId="0" fontId="15" fillId="9" borderId="15" xfId="3" applyFont="1" applyFill="1" applyBorder="1" applyAlignment="1">
      <alignment horizontal="center"/>
    </xf>
    <xf numFmtId="0" fontId="15" fillId="9" borderId="59" xfId="3" applyFont="1" applyFill="1" applyBorder="1" applyAlignment="1">
      <alignment horizontal="center"/>
    </xf>
    <xf numFmtId="0" fontId="15" fillId="9" borderId="34" xfId="3" applyFont="1" applyFill="1" applyBorder="1" applyAlignment="1">
      <alignment horizontal="center"/>
    </xf>
    <xf numFmtId="0" fontId="15" fillId="9" borderId="19" xfId="3" applyFont="1" applyFill="1" applyBorder="1" applyAlignment="1">
      <alignment horizontal="center" vertical="center"/>
    </xf>
    <xf numFmtId="0" fontId="15" fillId="9" borderId="28" xfId="3" applyFont="1" applyFill="1" applyBorder="1" applyAlignment="1">
      <alignment horizontal="center" vertical="center"/>
    </xf>
    <xf numFmtId="0" fontId="15" fillId="9" borderId="141" xfId="3" applyFont="1" applyFill="1" applyBorder="1" applyAlignment="1">
      <alignment horizontal="center" vertical="center"/>
    </xf>
    <xf numFmtId="0" fontId="15" fillId="9" borderId="69" xfId="3" applyFont="1" applyFill="1" applyBorder="1" applyAlignment="1">
      <alignment horizontal="center"/>
    </xf>
    <xf numFmtId="0" fontId="15" fillId="9" borderId="100" xfId="3" applyFont="1" applyFill="1" applyBorder="1" applyAlignment="1">
      <alignment horizontal="center"/>
    </xf>
    <xf numFmtId="0" fontId="15" fillId="0" borderId="135" xfId="3" applyFont="1" applyBorder="1"/>
    <xf numFmtId="0" fontId="15" fillId="9" borderId="16" xfId="3" applyFont="1" applyFill="1" applyBorder="1" applyAlignment="1">
      <alignment horizontal="center"/>
    </xf>
    <xf numFmtId="0" fontId="15" fillId="9" borderId="60" xfId="3" applyFont="1" applyFill="1" applyBorder="1" applyAlignment="1">
      <alignment horizontal="center"/>
    </xf>
    <xf numFmtId="0" fontId="15" fillId="9" borderId="35" xfId="3" applyFont="1" applyFill="1" applyBorder="1" applyAlignment="1">
      <alignment horizontal="center"/>
    </xf>
    <xf numFmtId="0" fontId="15" fillId="9" borderId="131" xfId="3" applyFont="1" applyFill="1" applyBorder="1" applyAlignment="1">
      <alignment horizontal="center" vertical="center"/>
    </xf>
    <xf numFmtId="0" fontId="15" fillId="0" borderId="15" xfId="3" applyFont="1" applyBorder="1"/>
    <xf numFmtId="0" fontId="15" fillId="0" borderId="59" xfId="3" applyFont="1" applyBorder="1"/>
    <xf numFmtId="0" fontId="15" fillId="0" borderId="34" xfId="3" applyFont="1" applyBorder="1"/>
    <xf numFmtId="0" fontId="15" fillId="0" borderId="69" xfId="3" applyFont="1" applyBorder="1"/>
    <xf numFmtId="0" fontId="15" fillId="0" borderId="131" xfId="3" applyFont="1" applyBorder="1"/>
    <xf numFmtId="0" fontId="15" fillId="0" borderId="130" xfId="3" applyFont="1" applyBorder="1"/>
    <xf numFmtId="0" fontId="15" fillId="0" borderId="145" xfId="3" applyFont="1" applyBorder="1"/>
    <xf numFmtId="0" fontId="15" fillId="0" borderId="146" xfId="3" applyFont="1" applyBorder="1"/>
    <xf numFmtId="0" fontId="15" fillId="0" borderId="147" xfId="3" applyFont="1" applyBorder="1"/>
    <xf numFmtId="0" fontId="15" fillId="0" borderId="137" xfId="3" applyFont="1" applyBorder="1"/>
    <xf numFmtId="0" fontId="15" fillId="0" borderId="138" xfId="3" applyFont="1" applyBorder="1"/>
    <xf numFmtId="0" fontId="15" fillId="0" borderId="136" xfId="3" applyFont="1" applyBorder="1"/>
    <xf numFmtId="0" fontId="15" fillId="9" borderId="99" xfId="3" applyFont="1" applyFill="1" applyBorder="1" applyAlignment="1">
      <alignment horizontal="center" vertical="center" wrapText="1"/>
    </xf>
    <xf numFmtId="0" fontId="15" fillId="9" borderId="69" xfId="3" applyFont="1" applyFill="1" applyBorder="1" applyAlignment="1">
      <alignment horizontal="center" vertical="center" wrapText="1"/>
    </xf>
    <xf numFmtId="0" fontId="15" fillId="0" borderId="169" xfId="3" applyFont="1" applyBorder="1"/>
    <xf numFmtId="0" fontId="15" fillId="0" borderId="169" xfId="3" applyFont="1" applyBorder="1" applyAlignment="1">
      <alignment shrinkToFit="1"/>
    </xf>
    <xf numFmtId="0" fontId="15" fillId="9" borderId="163" xfId="3" applyFont="1" applyFill="1" applyBorder="1" applyAlignment="1">
      <alignment horizontal="center"/>
    </xf>
    <xf numFmtId="0" fontId="15" fillId="9" borderId="7" xfId="3" applyFont="1" applyFill="1" applyBorder="1" applyAlignment="1">
      <alignment horizontal="center"/>
    </xf>
    <xf numFmtId="0" fontId="15" fillId="0" borderId="164" xfId="3" applyFont="1" applyBorder="1"/>
    <xf numFmtId="0" fontId="15" fillId="0" borderId="165" xfId="3" applyFont="1" applyBorder="1"/>
    <xf numFmtId="0" fontId="15" fillId="9" borderId="170" xfId="3" applyFont="1" applyFill="1" applyBorder="1" applyAlignment="1">
      <alignment horizontal="center"/>
    </xf>
    <xf numFmtId="0" fontId="15" fillId="0" borderId="154" xfId="3" applyFont="1" applyBorder="1"/>
    <xf numFmtId="0" fontId="15" fillId="0" borderId="155" xfId="3" applyFont="1" applyBorder="1"/>
    <xf numFmtId="0" fontId="15" fillId="0" borderId="21" xfId="3" applyFont="1" applyBorder="1" applyAlignment="1">
      <alignment shrinkToFit="1"/>
    </xf>
    <xf numFmtId="0" fontId="15" fillId="0" borderId="30" xfId="3" applyFont="1" applyBorder="1" applyAlignment="1">
      <alignment shrinkToFit="1"/>
    </xf>
    <xf numFmtId="0" fontId="15" fillId="0" borderId="156" xfId="3" applyFont="1" applyBorder="1" applyAlignment="1">
      <alignment shrinkToFit="1"/>
    </xf>
    <xf numFmtId="0" fontId="15" fillId="9" borderId="167" xfId="3" applyFont="1" applyFill="1" applyBorder="1" applyAlignment="1">
      <alignment horizontal="center" vertical="center"/>
    </xf>
    <xf numFmtId="0" fontId="15" fillId="9" borderId="3" xfId="3" applyFont="1" applyFill="1" applyBorder="1" applyAlignment="1">
      <alignment horizontal="center" vertical="center"/>
    </xf>
    <xf numFmtId="0" fontId="15" fillId="9" borderId="168" xfId="3" applyFont="1" applyFill="1" applyBorder="1" applyAlignment="1">
      <alignment horizontal="center" vertical="center"/>
    </xf>
    <xf numFmtId="0" fontId="15" fillId="0" borderId="0" xfId="3" applyFont="1"/>
    <xf numFmtId="0" fontId="15" fillId="9" borderId="14" xfId="3" applyFont="1" applyFill="1" applyBorder="1" applyAlignment="1">
      <alignment horizontal="center" vertical="center" wrapText="1"/>
    </xf>
    <xf numFmtId="0" fontId="15" fillId="9" borderId="59" xfId="3" applyFont="1" applyFill="1" applyBorder="1" applyAlignment="1">
      <alignment horizontal="center" vertical="center"/>
    </xf>
    <xf numFmtId="0" fontId="15" fillId="9" borderId="60" xfId="3" applyFont="1" applyFill="1" applyBorder="1" applyAlignment="1">
      <alignment horizontal="center" vertical="center"/>
    </xf>
    <xf numFmtId="0" fontId="15" fillId="9" borderId="69" xfId="3" applyFont="1" applyFill="1" applyBorder="1" applyAlignment="1">
      <alignment horizontal="center" vertical="center" shrinkToFit="1"/>
    </xf>
    <xf numFmtId="0" fontId="15" fillId="9" borderId="100" xfId="3" applyFont="1" applyFill="1" applyBorder="1" applyAlignment="1">
      <alignment horizontal="center" vertical="center" shrinkToFit="1"/>
    </xf>
    <xf numFmtId="0" fontId="15" fillId="0" borderId="154" xfId="3" applyFont="1" applyBorder="1" applyAlignment="1">
      <alignment vertical="center"/>
    </xf>
    <xf numFmtId="0" fontId="15" fillId="0" borderId="155" xfId="3" applyFont="1" applyBorder="1" applyAlignment="1">
      <alignment vertical="center"/>
    </xf>
    <xf numFmtId="0" fontId="15" fillId="0" borderId="15" xfId="3" applyFont="1" applyBorder="1" applyAlignment="1">
      <alignment shrinkToFit="1"/>
    </xf>
    <xf numFmtId="0" fontId="15" fillId="0" borderId="59" xfId="3" applyFont="1" applyBorder="1" applyAlignment="1">
      <alignment shrinkToFit="1"/>
    </xf>
    <xf numFmtId="0" fontId="15" fillId="0" borderId="34" xfId="3" applyFont="1" applyBorder="1" applyAlignment="1">
      <alignment shrinkToFit="1"/>
    </xf>
    <xf numFmtId="0" fontId="15" fillId="0" borderId="14" xfId="3" applyFont="1" applyBorder="1" applyAlignment="1">
      <alignment shrinkToFit="1"/>
    </xf>
    <xf numFmtId="0" fontId="15" fillId="0" borderId="58" xfId="3" applyFont="1" applyBorder="1" applyAlignment="1">
      <alignment shrinkToFit="1"/>
    </xf>
    <xf numFmtId="0" fontId="15" fillId="0" borderId="33" xfId="3" applyFont="1" applyBorder="1" applyAlignment="1">
      <alignment shrinkToFit="1"/>
    </xf>
    <xf numFmtId="0" fontId="15" fillId="0" borderId="158" xfId="3" applyFont="1" applyBorder="1" applyAlignment="1">
      <alignment vertical="center"/>
    </xf>
    <xf numFmtId="0" fontId="15" fillId="0" borderId="159" xfId="3" applyFont="1" applyBorder="1" applyAlignment="1">
      <alignment vertical="center"/>
    </xf>
    <xf numFmtId="0" fontId="15" fillId="0" borderId="169" xfId="3" applyFont="1" applyBorder="1" applyAlignment="1">
      <alignment vertical="center"/>
    </xf>
    <xf numFmtId="49" fontId="15" fillId="0" borderId="169" xfId="3" applyNumberFormat="1" applyFont="1" applyBorder="1" applyAlignment="1">
      <alignment vertical="center"/>
    </xf>
    <xf numFmtId="0" fontId="15" fillId="9" borderId="69" xfId="0" applyFont="1" applyFill="1" applyBorder="1" applyAlignment="1">
      <alignment horizontal="center" vertical="center" textRotation="180"/>
    </xf>
    <xf numFmtId="0" fontId="15" fillId="9" borderId="100" xfId="0" applyFont="1" applyFill="1" applyBorder="1" applyAlignment="1">
      <alignment horizontal="center" vertical="center" textRotation="180"/>
    </xf>
    <xf numFmtId="0" fontId="15" fillId="9" borderId="99" xfId="3" applyFont="1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49" xfId="0" applyBorder="1" applyAlignment="1">
      <alignment horizontal="center" vertical="center"/>
    </xf>
    <xf numFmtId="0" fontId="15" fillId="0" borderId="145" xfId="3" applyFont="1" applyBorder="1" applyAlignment="1">
      <alignment shrinkToFit="1"/>
    </xf>
    <xf numFmtId="0" fontId="15" fillId="0" borderId="146" xfId="3" applyFont="1" applyBorder="1" applyAlignment="1">
      <alignment shrinkToFit="1"/>
    </xf>
    <xf numFmtId="0" fontId="15" fillId="0" borderId="147" xfId="3" applyFont="1" applyBorder="1" applyAlignment="1">
      <alignment shrinkToFit="1"/>
    </xf>
    <xf numFmtId="0" fontId="15" fillId="0" borderId="158" xfId="3" applyFont="1" applyBorder="1"/>
    <xf numFmtId="0" fontId="15" fillId="0" borderId="159" xfId="3" applyFont="1" applyBorder="1"/>
    <xf numFmtId="0" fontId="15" fillId="0" borderId="161" xfId="3" applyFont="1" applyBorder="1" applyAlignment="1">
      <alignment shrinkToFit="1"/>
    </xf>
    <xf numFmtId="0" fontId="15" fillId="0" borderId="160" xfId="3" applyFont="1" applyBorder="1" applyAlignment="1">
      <alignment shrinkToFit="1"/>
    </xf>
    <xf numFmtId="0" fontId="15" fillId="0" borderId="162" xfId="3" applyFont="1" applyBorder="1" applyAlignment="1">
      <alignment shrinkToFit="1"/>
    </xf>
    <xf numFmtId="0" fontId="14" fillId="10" borderId="120" xfId="3" applyFont="1" applyFill="1" applyBorder="1" applyAlignment="1">
      <alignment horizontal="center" vertical="center" wrapText="1"/>
    </xf>
    <xf numFmtId="0" fontId="14" fillId="10" borderId="78" xfId="3" applyFont="1" applyFill="1" applyBorder="1" applyAlignment="1">
      <alignment horizontal="center" vertical="center" wrapText="1"/>
    </xf>
    <xf numFmtId="0" fontId="14" fillId="10" borderId="83" xfId="3" applyFont="1" applyFill="1" applyBorder="1" applyAlignment="1">
      <alignment horizontal="center" vertical="center" wrapText="1"/>
    </xf>
    <xf numFmtId="0" fontId="14" fillId="10" borderId="101" xfId="3" applyFont="1" applyFill="1" applyBorder="1" applyAlignment="1">
      <alignment horizontal="center" vertical="center" wrapText="1"/>
    </xf>
    <xf numFmtId="0" fontId="14" fillId="10" borderId="117" xfId="3" applyFont="1" applyFill="1" applyBorder="1" applyAlignment="1">
      <alignment horizontal="center" vertical="center" wrapText="1"/>
    </xf>
    <xf numFmtId="0" fontId="14" fillId="10" borderId="98" xfId="3" applyFont="1" applyFill="1" applyBorder="1" applyAlignment="1">
      <alignment horizontal="center" vertical="center" wrapText="1"/>
    </xf>
    <xf numFmtId="0" fontId="14" fillId="10" borderId="104" xfId="3" applyFont="1" applyFill="1" applyBorder="1" applyAlignment="1">
      <alignment horizontal="center" vertical="center" wrapText="1"/>
    </xf>
    <xf numFmtId="0" fontId="14" fillId="10" borderId="115" xfId="3" applyFont="1" applyFill="1" applyBorder="1" applyAlignment="1">
      <alignment horizontal="center" vertical="center" wrapText="1"/>
    </xf>
    <xf numFmtId="0" fontId="14" fillId="10" borderId="23" xfId="3" applyFont="1" applyFill="1" applyBorder="1" applyAlignment="1">
      <alignment horizontal="center" vertical="center" wrapText="1"/>
    </xf>
    <xf numFmtId="0" fontId="14" fillId="10" borderId="119" xfId="3" applyFont="1" applyFill="1" applyBorder="1" applyAlignment="1">
      <alignment horizontal="center" vertical="center" wrapText="1"/>
    </xf>
    <xf numFmtId="0" fontId="14" fillId="10" borderId="123" xfId="3" applyFont="1" applyFill="1" applyBorder="1" applyAlignment="1">
      <alignment horizontal="center" vertical="center" wrapText="1"/>
    </xf>
    <xf numFmtId="0" fontId="14" fillId="10" borderId="125" xfId="3" applyFont="1" applyFill="1" applyBorder="1" applyAlignment="1">
      <alignment horizontal="center" vertical="center" wrapText="1"/>
    </xf>
    <xf numFmtId="0" fontId="14" fillId="10" borderId="121" xfId="3" applyFont="1" applyFill="1" applyBorder="1" applyAlignment="1">
      <alignment horizontal="center" vertical="center" wrapText="1"/>
    </xf>
    <xf numFmtId="0" fontId="14" fillId="10" borderId="118" xfId="3" applyFont="1" applyFill="1" applyBorder="1" applyAlignment="1">
      <alignment horizontal="center" vertical="center" wrapText="1"/>
    </xf>
    <xf numFmtId="0" fontId="14" fillId="10" borderId="116" xfId="3" applyFont="1" applyFill="1" applyBorder="1" applyAlignment="1">
      <alignment horizontal="center" vertical="center" wrapText="1"/>
    </xf>
    <xf numFmtId="0" fontId="14" fillId="10" borderId="78" xfId="3" applyFont="1" applyFill="1" applyBorder="1" applyAlignment="1">
      <alignment horizontal="center" vertical="center"/>
    </xf>
    <xf numFmtId="0" fontId="14" fillId="10" borderId="83" xfId="3" applyFont="1" applyFill="1" applyBorder="1" applyAlignment="1">
      <alignment horizontal="center" vertical="center"/>
    </xf>
    <xf numFmtId="0" fontId="14" fillId="10" borderId="101" xfId="3" applyFont="1" applyFill="1" applyBorder="1" applyAlignment="1">
      <alignment horizontal="center" vertical="center"/>
    </xf>
    <xf numFmtId="0" fontId="14" fillId="10" borderId="117" xfId="3" applyFont="1" applyFill="1" applyBorder="1" applyAlignment="1">
      <alignment horizontal="center" vertical="center"/>
    </xf>
    <xf numFmtId="0" fontId="14" fillId="10" borderId="98" xfId="3" applyFont="1" applyFill="1" applyBorder="1" applyAlignment="1">
      <alignment horizontal="center" vertical="center"/>
    </xf>
    <xf numFmtId="0" fontId="14" fillId="10" borderId="104" xfId="3" applyFont="1" applyFill="1" applyBorder="1" applyAlignment="1">
      <alignment horizontal="center" vertical="center"/>
    </xf>
    <xf numFmtId="0" fontId="14" fillId="10" borderId="115" xfId="3" applyFont="1" applyFill="1" applyBorder="1" applyAlignment="1">
      <alignment horizontal="center" vertical="center"/>
    </xf>
    <xf numFmtId="0" fontId="14" fillId="10" borderId="23" xfId="3" applyFont="1" applyFill="1" applyBorder="1" applyAlignment="1">
      <alignment horizontal="center" vertical="center"/>
    </xf>
    <xf numFmtId="0" fontId="14" fillId="10" borderId="120" xfId="3" applyFont="1" applyFill="1" applyBorder="1" applyAlignment="1">
      <alignment horizontal="center" vertical="center"/>
    </xf>
    <xf numFmtId="0" fontId="15" fillId="9" borderId="17" xfId="3" applyFont="1" applyFill="1" applyBorder="1" applyAlignment="1">
      <alignment horizontal="center" vertical="center" wrapText="1"/>
    </xf>
    <xf numFmtId="0" fontId="15" fillId="9" borderId="98" xfId="3" applyFont="1" applyFill="1" applyBorder="1" applyAlignment="1">
      <alignment horizontal="center" vertical="center" wrapText="1"/>
    </xf>
    <xf numFmtId="0" fontId="15" fillId="9" borderId="23" xfId="3" applyFont="1" applyFill="1" applyBorder="1" applyAlignment="1">
      <alignment horizontal="center" vertical="center" wrapText="1"/>
    </xf>
    <xf numFmtId="49" fontId="15" fillId="0" borderId="15" xfId="3" applyNumberFormat="1" applyFont="1" applyBorder="1" applyAlignment="1">
      <alignment vertical="center"/>
    </xf>
    <xf numFmtId="49" fontId="15" fillId="0" borderId="34" xfId="3" applyNumberFormat="1" applyFont="1" applyBorder="1" applyAlignment="1">
      <alignment vertical="center"/>
    </xf>
    <xf numFmtId="49" fontId="15" fillId="0" borderId="99" xfId="3" applyNumberFormat="1" applyFont="1" applyBorder="1" applyAlignment="1">
      <alignment vertical="center"/>
    </xf>
  </cellXfs>
  <cellStyles count="13">
    <cellStyle name="パーセント 2" xfId="5" xr:uid="{00000000-0005-0000-0000-000000000000}"/>
    <cellStyle name="ハイパーリンク" xfId="6" builtinId="8" customBuiltin="1"/>
    <cellStyle name="標準" xfId="0" builtinId="0" customBuiltin="1"/>
    <cellStyle name="標準 2" xfId="2" xr:uid="{00000000-0005-0000-0000-000003000000}"/>
    <cellStyle name="標準 2 2" xfId="9" xr:uid="{00000000-0005-0000-0000-000004000000}"/>
    <cellStyle name="標準 2 2 2" xfId="10" xr:uid="{00000000-0005-0000-0000-000005000000}"/>
    <cellStyle name="標準 3" xfId="4" xr:uid="{00000000-0005-0000-0000-000006000000}"/>
    <cellStyle name="標準 4" xfId="7" xr:uid="{00000000-0005-0000-0000-000007000000}"/>
    <cellStyle name="標準 5" xfId="8" xr:uid="{00000000-0005-0000-0000-000008000000}"/>
    <cellStyle name="標準 6" xfId="12" xr:uid="{00000000-0005-0000-0000-000009000000}"/>
    <cellStyle name="標準 7" xfId="11" xr:uid="{00000000-0005-0000-0000-00000A000000}"/>
    <cellStyle name="標準_システム確認書書式_サンプル" xfId="3" xr:uid="{00000000-0005-0000-0000-00000B000000}"/>
    <cellStyle name="標準_請求書店課発行禁止対応確認書" xfId="1" xr:uid="{00000000-0005-0000-0000-00000C000000}"/>
  </cellStyles>
  <dxfs count="0"/>
  <tableStyles count="0" defaultTableStyle="TableStyleMedium2" defaultPivotStyle="PivotStyleLight16"/>
  <colors>
    <mruColors>
      <color rgb="FF00FF00"/>
      <color rgb="FFA0A0A0"/>
      <color rgb="FFF0F0F0"/>
      <color rgb="FFC8C8C8"/>
      <color rgb="FF0000FF"/>
      <color rgb="FFF6BA92"/>
      <color rgb="FFC2DAF0"/>
      <color rgb="FF305598"/>
      <color rgb="FF2C4E8C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120431</xdr:colOff>
      <xdr:row>3</xdr:row>
      <xdr:rowOff>14060</xdr:rowOff>
    </xdr:from>
    <xdr:to>
      <xdr:col>57</xdr:col>
      <xdr:colOff>171331</xdr:colOff>
      <xdr:row>3</xdr:row>
      <xdr:rowOff>185489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0CA8FEF-3BAD-4301-9B0C-3D78044A96FA}"/>
            </a:ext>
          </a:extLst>
        </xdr:cNvPr>
        <xdr:cNvGrpSpPr/>
      </xdr:nvGrpSpPr>
      <xdr:grpSpPr>
        <a:xfrm>
          <a:off x="9226331" y="556985"/>
          <a:ext cx="1136750" cy="171429"/>
          <a:chOff x="9591261" y="546652"/>
          <a:chExt cx="961987" cy="171429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D79ECA07-3AE3-F271-C8DF-C3E489EA76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91261" y="546652"/>
            <a:ext cx="304762" cy="17142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38A26551-2EDB-F57B-07B2-A91074B995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924674" y="546652"/>
            <a:ext cx="304762" cy="171429"/>
          </a:xfrm>
          <a:prstGeom prst="rect">
            <a:avLst/>
          </a:prstGeom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3012E1CE-8ABA-664C-6B8A-92E706F6F3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48486" y="546652"/>
            <a:ext cx="304762" cy="17142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104774</xdr:colOff>
      <xdr:row>3</xdr:row>
      <xdr:rowOff>14060</xdr:rowOff>
    </xdr:from>
    <xdr:to>
      <xdr:col>10</xdr:col>
      <xdr:colOff>88279</xdr:colOff>
      <xdr:row>4</xdr:row>
      <xdr:rowOff>14060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4652D6A2-6863-451C-A7EA-4E9FB58F3E8C}"/>
            </a:ext>
          </a:extLst>
        </xdr:cNvPr>
        <xdr:cNvSpPr/>
      </xdr:nvSpPr>
      <xdr:spPr>
        <a:xfrm>
          <a:off x="161924" y="556985"/>
          <a:ext cx="1612280" cy="190500"/>
        </a:xfrm>
        <a:prstGeom prst="rect">
          <a:avLst/>
        </a:prstGeom>
        <a:noFill/>
        <a:ln w="635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horz" lIns="0" tIns="0" rIns="0" bIns="0" rtlCol="0" anchor="b" anchorCtr="0"/>
        <a:lstStyle/>
        <a:p>
          <a:pPr algn="l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66674</xdr:colOff>
      <xdr:row>34</xdr:row>
      <xdr:rowOff>57150</xdr:rowOff>
    </xdr:from>
    <xdr:to>
      <xdr:col>57</xdr:col>
      <xdr:colOff>114299</xdr:colOff>
      <xdr:row>36</xdr:row>
      <xdr:rowOff>171450</xdr:rowOff>
    </xdr:to>
    <xdr:grpSp>
      <xdr:nvGrpSpPr>
        <xdr:cNvPr id="188" name="グループ化 187">
          <a:extLst>
            <a:ext uri="{FF2B5EF4-FFF2-40B4-BE49-F238E27FC236}">
              <a16:creationId xmlns:a16="http://schemas.microsoft.com/office/drawing/2014/main" id="{736AC62F-4DE9-B828-0B28-343169370B8E}"/>
            </a:ext>
          </a:extLst>
        </xdr:cNvPr>
        <xdr:cNvGrpSpPr/>
      </xdr:nvGrpSpPr>
      <xdr:grpSpPr>
        <a:xfrm>
          <a:off x="123824" y="6505575"/>
          <a:ext cx="10182225" cy="495300"/>
          <a:chOff x="123824" y="5695950"/>
          <a:chExt cx="10182225" cy="495300"/>
        </a:xfrm>
      </xdr:grpSpPr>
      <xdr:grpSp>
        <xdr:nvGrpSpPr>
          <xdr:cNvPr id="155" name="グループ化 154">
            <a:extLst>
              <a:ext uri="{FF2B5EF4-FFF2-40B4-BE49-F238E27FC236}">
                <a16:creationId xmlns:a16="http://schemas.microsoft.com/office/drawing/2014/main" id="{E76434D2-4A85-4553-8AA5-556CC7DB19EC}"/>
              </a:ext>
            </a:extLst>
          </xdr:cNvPr>
          <xdr:cNvGrpSpPr/>
        </xdr:nvGrpSpPr>
        <xdr:grpSpPr>
          <a:xfrm>
            <a:off x="152400" y="5781675"/>
            <a:ext cx="3309780" cy="343580"/>
            <a:chOff x="186591" y="1561562"/>
            <a:chExt cx="3309780" cy="343580"/>
          </a:xfrm>
        </xdr:grpSpPr>
        <xdr:sp macro="" textlink="">
          <xdr:nvSpPr>
            <xdr:cNvPr id="156" name="角丸四角形 44">
              <a:extLst>
                <a:ext uri="{FF2B5EF4-FFF2-40B4-BE49-F238E27FC236}">
                  <a16:creationId xmlns:a16="http://schemas.microsoft.com/office/drawing/2014/main" id="{D9267CDB-0F0E-1732-8193-F8B5D639D603}"/>
                </a:ext>
              </a:extLst>
            </xdr:cNvPr>
            <xdr:cNvSpPr/>
          </xdr:nvSpPr>
          <xdr:spPr>
            <a:xfrm>
              <a:off x="186591" y="1561562"/>
              <a:ext cx="82531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57" name="角丸四角形 45">
              <a:extLst>
                <a:ext uri="{FF2B5EF4-FFF2-40B4-BE49-F238E27FC236}">
                  <a16:creationId xmlns:a16="http://schemas.microsoft.com/office/drawing/2014/main" id="{331C674C-107F-8E7B-0A9F-2D94F32F974E}"/>
                </a:ext>
              </a:extLst>
            </xdr:cNvPr>
            <xdr:cNvSpPr/>
          </xdr:nvSpPr>
          <xdr:spPr>
            <a:xfrm>
              <a:off x="1840801" y="1561562"/>
              <a:ext cx="82599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F3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58" name="角丸四角形 46">
              <a:extLst>
                <a:ext uri="{FF2B5EF4-FFF2-40B4-BE49-F238E27FC236}">
                  <a16:creationId xmlns:a16="http://schemas.microsoft.com/office/drawing/2014/main" id="{0B67FBC9-3E21-515F-9461-C37BAF0B946C}"/>
                </a:ext>
              </a:extLst>
            </xdr:cNvPr>
            <xdr:cNvSpPr/>
          </xdr:nvSpPr>
          <xdr:spPr>
            <a:xfrm>
              <a:off x="2670197" y="1561562"/>
              <a:ext cx="82617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F4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59" name="角丸四角形 56">
              <a:extLst>
                <a:ext uri="{FF2B5EF4-FFF2-40B4-BE49-F238E27FC236}">
                  <a16:creationId xmlns:a16="http://schemas.microsoft.com/office/drawing/2014/main" id="{C8DF4068-E931-6D1B-E7D1-E360174AB195}"/>
                </a:ext>
              </a:extLst>
            </xdr:cNvPr>
            <xdr:cNvSpPr/>
          </xdr:nvSpPr>
          <xdr:spPr>
            <a:xfrm>
              <a:off x="1013263" y="1561704"/>
              <a:ext cx="82549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F2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0" name="角丸四角形 58">
              <a:extLst>
                <a:ext uri="{FF2B5EF4-FFF2-40B4-BE49-F238E27FC236}">
                  <a16:creationId xmlns:a16="http://schemas.microsoft.com/office/drawing/2014/main" id="{F6CF2B17-5C7E-727D-98C7-BAFAB26C07F7}"/>
                </a:ext>
              </a:extLst>
            </xdr:cNvPr>
            <xdr:cNvSpPr/>
          </xdr:nvSpPr>
          <xdr:spPr>
            <a:xfrm>
              <a:off x="1014931" y="1561562"/>
              <a:ext cx="825494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F2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データ登録</a:t>
              </a:r>
            </a:p>
          </xdr:txBody>
        </xdr:sp>
      </xdr:grpSp>
      <xdr:grpSp>
        <xdr:nvGrpSpPr>
          <xdr:cNvPr id="161" name="グループ化 160">
            <a:extLst>
              <a:ext uri="{FF2B5EF4-FFF2-40B4-BE49-F238E27FC236}">
                <a16:creationId xmlns:a16="http://schemas.microsoft.com/office/drawing/2014/main" id="{A8D4C66C-2F47-4F3A-9959-237AAD2B6B1C}"/>
              </a:ext>
            </a:extLst>
          </xdr:cNvPr>
          <xdr:cNvGrpSpPr/>
        </xdr:nvGrpSpPr>
        <xdr:grpSpPr>
          <a:xfrm>
            <a:off x="3552825" y="5776905"/>
            <a:ext cx="3314814" cy="348350"/>
            <a:chOff x="180474" y="2128650"/>
            <a:chExt cx="3314814" cy="348350"/>
          </a:xfrm>
        </xdr:grpSpPr>
        <xdr:sp macro="" textlink="">
          <xdr:nvSpPr>
            <xdr:cNvPr id="162" name="角丸四角形 47">
              <a:extLst>
                <a:ext uri="{FF2B5EF4-FFF2-40B4-BE49-F238E27FC236}">
                  <a16:creationId xmlns:a16="http://schemas.microsoft.com/office/drawing/2014/main" id="{51445CE9-7A3E-BCCF-D22B-63D154F2C6C0}"/>
                </a:ext>
              </a:extLst>
            </xdr:cNvPr>
            <xdr:cNvSpPr/>
          </xdr:nvSpPr>
          <xdr:spPr>
            <a:xfrm>
              <a:off x="180474" y="2133062"/>
              <a:ext cx="82664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F5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3" name="角丸四角形 48">
              <a:extLst>
                <a:ext uri="{FF2B5EF4-FFF2-40B4-BE49-F238E27FC236}">
                  <a16:creationId xmlns:a16="http://schemas.microsoft.com/office/drawing/2014/main" id="{111385DC-A39E-6FB2-60D3-5BF0A2CDD12D}"/>
                </a:ext>
              </a:extLst>
            </xdr:cNvPr>
            <xdr:cNvSpPr/>
          </xdr:nvSpPr>
          <xdr:spPr>
            <a:xfrm>
              <a:off x="1007993" y="2133062"/>
              <a:ext cx="82630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F6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4" name="角丸四角形 49">
              <a:extLst>
                <a:ext uri="{FF2B5EF4-FFF2-40B4-BE49-F238E27FC236}">
                  <a16:creationId xmlns:a16="http://schemas.microsoft.com/office/drawing/2014/main" id="{D4D5E992-5055-D3FE-5393-4EF6FA17A66B}"/>
                </a:ext>
              </a:extLst>
            </xdr:cNvPr>
            <xdr:cNvSpPr/>
          </xdr:nvSpPr>
          <xdr:spPr>
            <a:xfrm>
              <a:off x="1837940" y="2133562"/>
              <a:ext cx="82664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F7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5" name="角丸四角形 50">
              <a:extLst>
                <a:ext uri="{FF2B5EF4-FFF2-40B4-BE49-F238E27FC236}">
                  <a16:creationId xmlns:a16="http://schemas.microsoft.com/office/drawing/2014/main" id="{15EC7831-067B-2BD7-85DB-B872F1497F16}"/>
                </a:ext>
              </a:extLst>
            </xdr:cNvPr>
            <xdr:cNvSpPr/>
          </xdr:nvSpPr>
          <xdr:spPr>
            <a:xfrm>
              <a:off x="2668988" y="2133562"/>
              <a:ext cx="82630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F8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6" name="角丸四角形 59">
              <a:extLst>
                <a:ext uri="{FF2B5EF4-FFF2-40B4-BE49-F238E27FC236}">
                  <a16:creationId xmlns:a16="http://schemas.microsoft.com/office/drawing/2014/main" id="{E6FAABD3-5EA6-77A7-CC3A-DFC08D0EC8C9}"/>
                </a:ext>
              </a:extLst>
            </xdr:cNvPr>
            <xdr:cNvSpPr/>
          </xdr:nvSpPr>
          <xdr:spPr>
            <a:xfrm>
              <a:off x="180474" y="2128650"/>
              <a:ext cx="826640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F5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検索</a:t>
              </a:r>
            </a:p>
          </xdr:txBody>
        </xdr:sp>
        <xdr:sp macro="" textlink="">
          <xdr:nvSpPr>
            <xdr:cNvPr id="167" name="角丸四角形 60">
              <a:extLst>
                <a:ext uri="{FF2B5EF4-FFF2-40B4-BE49-F238E27FC236}">
                  <a16:creationId xmlns:a16="http://schemas.microsoft.com/office/drawing/2014/main" id="{AFB53EAE-DE41-4549-807C-720E0F5460CB}"/>
                </a:ext>
              </a:extLst>
            </xdr:cNvPr>
            <xdr:cNvSpPr/>
          </xdr:nvSpPr>
          <xdr:spPr>
            <a:xfrm>
              <a:off x="1007993" y="2133062"/>
              <a:ext cx="826301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F6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クリア</a:t>
              </a:r>
            </a:p>
          </xdr:txBody>
        </xdr:sp>
      </xdr:grpSp>
      <xdr:grpSp>
        <xdr:nvGrpSpPr>
          <xdr:cNvPr id="178" name="グループ化 177">
            <a:extLst>
              <a:ext uri="{FF2B5EF4-FFF2-40B4-BE49-F238E27FC236}">
                <a16:creationId xmlns:a16="http://schemas.microsoft.com/office/drawing/2014/main" id="{49F2FF0A-638C-45C5-B22A-0E4F6F1652DA}"/>
              </a:ext>
            </a:extLst>
          </xdr:cNvPr>
          <xdr:cNvGrpSpPr/>
        </xdr:nvGrpSpPr>
        <xdr:grpSpPr>
          <a:xfrm>
            <a:off x="6962576" y="5781675"/>
            <a:ext cx="3315849" cy="355861"/>
            <a:chOff x="6960485" y="6634976"/>
            <a:chExt cx="3320031" cy="355861"/>
          </a:xfrm>
        </xdr:grpSpPr>
        <xdr:sp macro="" textlink="">
          <xdr:nvSpPr>
            <xdr:cNvPr id="179" name="角丸四角形 51">
              <a:extLst>
                <a:ext uri="{FF2B5EF4-FFF2-40B4-BE49-F238E27FC236}">
                  <a16:creationId xmlns:a16="http://schemas.microsoft.com/office/drawing/2014/main" id="{0A7E43E5-8819-7C92-78FC-171B99573AB0}"/>
                </a:ext>
              </a:extLst>
            </xdr:cNvPr>
            <xdr:cNvSpPr/>
          </xdr:nvSpPr>
          <xdr:spPr>
            <a:xfrm>
              <a:off x="6960485" y="6634976"/>
              <a:ext cx="827683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F9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0" name="角丸四角形 52">
              <a:extLst>
                <a:ext uri="{FF2B5EF4-FFF2-40B4-BE49-F238E27FC236}">
                  <a16:creationId xmlns:a16="http://schemas.microsoft.com/office/drawing/2014/main" id="{26A18E12-8E20-2750-F894-619375862381}"/>
                </a:ext>
              </a:extLst>
            </xdr:cNvPr>
            <xdr:cNvSpPr/>
          </xdr:nvSpPr>
          <xdr:spPr>
            <a:xfrm>
              <a:off x="7788855" y="6645678"/>
              <a:ext cx="827343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F10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1" name="角丸四角形 53">
              <a:extLst>
                <a:ext uri="{FF2B5EF4-FFF2-40B4-BE49-F238E27FC236}">
                  <a16:creationId xmlns:a16="http://schemas.microsoft.com/office/drawing/2014/main" id="{C8152909-C839-7E5E-CE29-AAA9020462CB}"/>
                </a:ext>
              </a:extLst>
            </xdr:cNvPr>
            <xdr:cNvSpPr/>
          </xdr:nvSpPr>
          <xdr:spPr>
            <a:xfrm>
              <a:off x="8620524" y="6645678"/>
              <a:ext cx="82768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2" name="角丸四角形 54">
              <a:extLst>
                <a:ext uri="{FF2B5EF4-FFF2-40B4-BE49-F238E27FC236}">
                  <a16:creationId xmlns:a16="http://schemas.microsoft.com/office/drawing/2014/main" id="{70C01CEB-6B97-369A-A57E-8351E4AAF5B8}"/>
                </a:ext>
              </a:extLst>
            </xdr:cNvPr>
            <xdr:cNvSpPr/>
          </xdr:nvSpPr>
          <xdr:spPr>
            <a:xfrm>
              <a:off x="9452531" y="6647399"/>
              <a:ext cx="827342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3" name="角丸四角形 55">
              <a:extLst>
                <a:ext uri="{FF2B5EF4-FFF2-40B4-BE49-F238E27FC236}">
                  <a16:creationId xmlns:a16="http://schemas.microsoft.com/office/drawing/2014/main" id="{6C88114D-210E-E3D3-A087-835A45C6B2B1}"/>
                </a:ext>
              </a:extLst>
            </xdr:cNvPr>
            <xdr:cNvSpPr/>
          </xdr:nvSpPr>
          <xdr:spPr>
            <a:xfrm>
              <a:off x="9453174" y="6645678"/>
              <a:ext cx="827342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画面終了</a:t>
              </a:r>
            </a:p>
          </xdr:txBody>
        </xdr:sp>
        <xdr:sp macro="" textlink="">
          <xdr:nvSpPr>
            <xdr:cNvPr id="184" name="角丸四角形 57">
              <a:extLst>
                <a:ext uri="{FF2B5EF4-FFF2-40B4-BE49-F238E27FC236}">
                  <a16:creationId xmlns:a16="http://schemas.microsoft.com/office/drawing/2014/main" id="{B61DAA40-7567-2C3E-4D52-13434AE5ABD9}"/>
                </a:ext>
              </a:extLst>
            </xdr:cNvPr>
            <xdr:cNvSpPr/>
          </xdr:nvSpPr>
          <xdr:spPr>
            <a:xfrm>
              <a:off x="6960485" y="6634976"/>
              <a:ext cx="827683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F9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データ削除</a:t>
              </a:r>
            </a:p>
          </xdr:txBody>
        </xdr:sp>
        <xdr:sp macro="" textlink="">
          <xdr:nvSpPr>
            <xdr:cNvPr id="185" name="角丸四角形 55">
              <a:extLst>
                <a:ext uri="{FF2B5EF4-FFF2-40B4-BE49-F238E27FC236}">
                  <a16:creationId xmlns:a16="http://schemas.microsoft.com/office/drawing/2014/main" id="{2A965459-0B85-62E2-C0EA-DACA6B95C668}"/>
                </a:ext>
              </a:extLst>
            </xdr:cNvPr>
            <xdr:cNvSpPr/>
          </xdr:nvSpPr>
          <xdr:spPr>
            <a:xfrm>
              <a:off x="8622482" y="6645052"/>
              <a:ext cx="827342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展開図画面</a:t>
              </a:r>
            </a:p>
          </xdr:txBody>
        </xdr:sp>
      </xdr:grpSp>
      <xdr:sp macro="" textlink="">
        <xdr:nvSpPr>
          <xdr:cNvPr id="187" name="正方形/長方形 186">
            <a:extLst>
              <a:ext uri="{FF2B5EF4-FFF2-40B4-BE49-F238E27FC236}">
                <a16:creationId xmlns:a16="http://schemas.microsoft.com/office/drawing/2014/main" id="{EBA53B97-68AD-F2BD-5B1E-885788567DAF}"/>
              </a:ext>
            </a:extLst>
          </xdr:cNvPr>
          <xdr:cNvSpPr/>
        </xdr:nvSpPr>
        <xdr:spPr>
          <a:xfrm>
            <a:off x="123824" y="5695950"/>
            <a:ext cx="10182225" cy="495300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horz" lIns="0" tIns="0" rIns="0" bIns="0" rtlCol="0" anchor="b" anchorCtr="0"/>
          <a:lstStyle/>
          <a:p>
            <a:pPr algn="l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161925</xdr:rowOff>
    </xdr:from>
    <xdr:to>
      <xdr:col>48</xdr:col>
      <xdr:colOff>0</xdr:colOff>
      <xdr:row>29</xdr:row>
      <xdr:rowOff>66675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BE6EE86-E6A8-3C4F-420F-13296A43829E}"/>
            </a:ext>
          </a:extLst>
        </xdr:cNvPr>
        <xdr:cNvSpPr/>
      </xdr:nvSpPr>
      <xdr:spPr>
        <a:xfrm>
          <a:off x="542925" y="1000125"/>
          <a:ext cx="8143875" cy="4667250"/>
        </a:xfrm>
        <a:prstGeom prst="rect">
          <a:avLst/>
        </a:prstGeom>
        <a:solidFill>
          <a:srgbClr val="F0F0F0">
            <a:alpha val="60000"/>
          </a:srgbClr>
        </a:solidFill>
        <a:ln w="63500" cap="rnd">
          <a:solidFill>
            <a:srgbClr val="C2DAF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8</xdr:row>
      <xdr:rowOff>9525</xdr:rowOff>
    </xdr:from>
    <xdr:to>
      <xdr:col>24</xdr:col>
      <xdr:colOff>0</xdr:colOff>
      <xdr:row>11</xdr:row>
      <xdr:rowOff>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20FF6F8C-B23B-1C72-EB7E-AA94AEDCCD78}"/>
            </a:ext>
          </a:extLst>
        </xdr:cNvPr>
        <xdr:cNvSpPr/>
      </xdr:nvSpPr>
      <xdr:spPr>
        <a:xfrm>
          <a:off x="1447800" y="1609725"/>
          <a:ext cx="2895600" cy="561975"/>
        </a:xfrm>
        <a:prstGeom prst="roundRect">
          <a:avLst/>
        </a:prstGeom>
        <a:solidFill>
          <a:srgbClr val="305598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工事情報登録・編集</a:t>
          </a:r>
          <a:endParaRPr kumimoji="1" lang="en-US" altLang="ja-JP" sz="1400" b="0" cap="none" spc="0">
            <a:ln w="0"/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8</xdr:row>
      <xdr:rowOff>0</xdr:rowOff>
    </xdr:from>
    <xdr:to>
      <xdr:col>43</xdr:col>
      <xdr:colOff>0</xdr:colOff>
      <xdr:row>11</xdr:row>
      <xdr:rowOff>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14CBAAA-0519-4929-B163-AD451841E936}"/>
            </a:ext>
          </a:extLst>
        </xdr:cNvPr>
        <xdr:cNvSpPr/>
      </xdr:nvSpPr>
      <xdr:spPr>
        <a:xfrm>
          <a:off x="4886325" y="1600200"/>
          <a:ext cx="2895600" cy="571500"/>
        </a:xfrm>
        <a:prstGeom prst="roundRect">
          <a:avLst/>
        </a:prstGeom>
        <a:solidFill>
          <a:schemeClr val="accent2"/>
        </a:solidFill>
        <a:ln w="38100"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縦断計画</a:t>
          </a:r>
          <a:endParaRPr kumimoji="1" lang="en-US" altLang="ja-JP" sz="14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12</xdr:row>
      <xdr:rowOff>0</xdr:rowOff>
    </xdr:from>
    <xdr:to>
      <xdr:col>43</xdr:col>
      <xdr:colOff>0</xdr:colOff>
      <xdr:row>15</xdr:row>
      <xdr:rowOff>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F8D64E0-D3A4-4265-AC99-98EDC71D066A}"/>
            </a:ext>
          </a:extLst>
        </xdr:cNvPr>
        <xdr:cNvSpPr/>
      </xdr:nvSpPr>
      <xdr:spPr>
        <a:xfrm>
          <a:off x="4886325" y="2362200"/>
          <a:ext cx="2895600" cy="5715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横断計画</a:t>
          </a:r>
          <a:endParaRPr kumimoji="1" lang="en-US" altLang="ja-JP" sz="14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16</xdr:row>
      <xdr:rowOff>0</xdr:rowOff>
    </xdr:from>
    <xdr:to>
      <xdr:col>43</xdr:col>
      <xdr:colOff>0</xdr:colOff>
      <xdr:row>19</xdr:row>
      <xdr:rowOff>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FF8395C7-47F2-4886-A4D5-FA5BE841C85C}"/>
            </a:ext>
          </a:extLst>
        </xdr:cNvPr>
        <xdr:cNvSpPr/>
      </xdr:nvSpPr>
      <xdr:spPr>
        <a:xfrm>
          <a:off x="4886325" y="3124200"/>
          <a:ext cx="2895600" cy="5715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切削</a:t>
          </a:r>
          <a:endParaRPr kumimoji="1" lang="en-US" altLang="ja-JP" sz="14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20</xdr:row>
      <xdr:rowOff>0</xdr:rowOff>
    </xdr:from>
    <xdr:to>
      <xdr:col>43</xdr:col>
      <xdr:colOff>0</xdr:colOff>
      <xdr:row>23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11880FA3-7F33-4FA3-B1FD-6DE77518425C}"/>
            </a:ext>
          </a:extLst>
        </xdr:cNvPr>
        <xdr:cNvSpPr/>
      </xdr:nvSpPr>
      <xdr:spPr>
        <a:xfrm>
          <a:off x="4886325" y="3886200"/>
          <a:ext cx="2895600" cy="5715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オーバーレイ</a:t>
          </a:r>
          <a:endParaRPr kumimoji="1" lang="en-US" altLang="ja-JP" sz="14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24</xdr:row>
      <xdr:rowOff>9525</xdr:rowOff>
    </xdr:from>
    <xdr:to>
      <xdr:col>43</xdr:col>
      <xdr:colOff>0</xdr:colOff>
      <xdr:row>27</xdr:row>
      <xdr:rowOff>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49F3A980-AF09-4A69-97D5-EA7602467A05}"/>
            </a:ext>
          </a:extLst>
        </xdr:cNvPr>
        <xdr:cNvSpPr/>
      </xdr:nvSpPr>
      <xdr:spPr>
        <a:xfrm>
          <a:off x="4886325" y="4657725"/>
          <a:ext cx="2895600" cy="56197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掘削</a:t>
          </a:r>
          <a:endParaRPr kumimoji="1" lang="en-US" altLang="ja-JP" sz="14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24</xdr:row>
      <xdr:rowOff>9525</xdr:rowOff>
    </xdr:from>
    <xdr:to>
      <xdr:col>24</xdr:col>
      <xdr:colOff>0</xdr:colOff>
      <xdr:row>27</xdr:row>
      <xdr:rowOff>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E3DD7F85-6760-4741-81E2-D7079EA56BB0}"/>
            </a:ext>
          </a:extLst>
        </xdr:cNvPr>
        <xdr:cNvSpPr/>
      </xdr:nvSpPr>
      <xdr:spPr>
        <a:xfrm>
          <a:off x="1447800" y="4657725"/>
          <a:ext cx="2895600" cy="561975"/>
        </a:xfrm>
        <a:prstGeom prst="roundRect">
          <a:avLst/>
        </a:prstGeom>
        <a:solidFill>
          <a:srgbClr val="30559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基本情報</a:t>
          </a:r>
          <a:endParaRPr kumimoji="1" lang="en-US" altLang="ja-JP" sz="1400" b="0" cap="none" spc="0">
            <a:ln w="0"/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</xdr:row>
      <xdr:rowOff>102088</xdr:rowOff>
    </xdr:from>
    <xdr:to>
      <xdr:col>48</xdr:col>
      <xdr:colOff>0</xdr:colOff>
      <xdr:row>5</xdr:row>
      <xdr:rowOff>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CD1D9CB8-8C58-8670-3D17-6FFE2AA3C044}"/>
            </a:ext>
          </a:extLst>
        </xdr:cNvPr>
        <xdr:cNvGrpSpPr/>
      </xdr:nvGrpSpPr>
      <xdr:grpSpPr>
        <a:xfrm>
          <a:off x="542925" y="749788"/>
          <a:ext cx="8143875" cy="278912"/>
          <a:chOff x="542925" y="647700"/>
          <a:chExt cx="8143875" cy="278912"/>
        </a:xfrm>
      </xdr:grpSpPr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4667F8A5-8941-4EF9-944A-666771DBC28B}"/>
              </a:ext>
            </a:extLst>
          </xdr:cNvPr>
          <xdr:cNvSpPr/>
        </xdr:nvSpPr>
        <xdr:spPr>
          <a:xfrm>
            <a:off x="542925" y="647700"/>
            <a:ext cx="8143875" cy="278912"/>
          </a:xfrm>
          <a:prstGeom prst="rect">
            <a:avLst/>
          </a:prstGeom>
          <a:solidFill>
            <a:srgbClr val="F0F0F0">
              <a:alpha val="60000"/>
            </a:srgbClr>
          </a:solidFill>
          <a:ln w="63500" cap="rnd">
            <a:solidFill>
              <a:srgbClr val="C2DAF0"/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grpSp>
        <xdr:nvGrpSpPr>
          <xdr:cNvPr id="16" name="グループ化 15">
            <a:extLst>
              <a:ext uri="{FF2B5EF4-FFF2-40B4-BE49-F238E27FC236}">
                <a16:creationId xmlns:a16="http://schemas.microsoft.com/office/drawing/2014/main" id="{9EF16DAD-8F56-57CC-0CAF-E43D24E64C87}"/>
              </a:ext>
            </a:extLst>
          </xdr:cNvPr>
          <xdr:cNvGrpSpPr/>
        </xdr:nvGrpSpPr>
        <xdr:grpSpPr>
          <a:xfrm>
            <a:off x="7658100" y="704871"/>
            <a:ext cx="961987" cy="171429"/>
            <a:chOff x="7962900" y="647700"/>
            <a:chExt cx="961987" cy="171429"/>
          </a:xfrm>
        </xdr:grpSpPr>
        <xdr:pic>
          <xdr:nvPicPr>
            <xdr:cNvPr id="13" name="図 12">
              <a:extLst>
                <a:ext uri="{FF2B5EF4-FFF2-40B4-BE49-F238E27FC236}">
                  <a16:creationId xmlns:a16="http://schemas.microsoft.com/office/drawing/2014/main" id="{CAB4B228-D4B5-97F6-DC5A-FA036D631B9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962900" y="647700"/>
              <a:ext cx="304762" cy="171429"/>
            </a:xfrm>
            <a:prstGeom prst="rect">
              <a:avLst/>
            </a:prstGeom>
          </xdr:spPr>
        </xdr:pic>
        <xdr:pic>
          <xdr:nvPicPr>
            <xdr:cNvPr id="14" name="図 13">
              <a:extLst>
                <a:ext uri="{FF2B5EF4-FFF2-40B4-BE49-F238E27FC236}">
                  <a16:creationId xmlns:a16="http://schemas.microsoft.com/office/drawing/2014/main" id="{A439ABD3-5310-7488-8DA7-3F46D7AD79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96313" y="647700"/>
              <a:ext cx="304762" cy="171429"/>
            </a:xfrm>
            <a:prstGeom prst="rect">
              <a:avLst/>
            </a:prstGeom>
          </xdr:spPr>
        </xdr:pic>
        <xdr:pic>
          <xdr:nvPicPr>
            <xdr:cNvPr id="15" name="図 14">
              <a:extLst>
                <a:ext uri="{FF2B5EF4-FFF2-40B4-BE49-F238E27FC236}">
                  <a16:creationId xmlns:a16="http://schemas.microsoft.com/office/drawing/2014/main" id="{3A962F41-339B-8356-AB2B-23689BAAEF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620125" y="647700"/>
              <a:ext cx="304762" cy="17142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0</xdr:colOff>
      <xdr:row>3</xdr:row>
      <xdr:rowOff>102088</xdr:rowOff>
    </xdr:from>
    <xdr:to>
      <xdr:col>17</xdr:col>
      <xdr:colOff>0</xdr:colOff>
      <xdr:row>5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965670F2-439E-B359-ED94-72B2E1827C3C}"/>
            </a:ext>
          </a:extLst>
        </xdr:cNvPr>
        <xdr:cNvSpPr/>
      </xdr:nvSpPr>
      <xdr:spPr>
        <a:xfrm>
          <a:off x="542925" y="749788"/>
          <a:ext cx="2533650" cy="278912"/>
        </a:xfrm>
        <a:prstGeom prst="rect">
          <a:avLst/>
        </a:prstGeom>
        <a:noFill/>
        <a:ln>
          <a:solidFill>
            <a:srgbClr val="C2DA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108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縦横断作図システム</a:t>
          </a:r>
          <a:endParaRPr lang="ja-JP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120431</xdr:colOff>
      <xdr:row>3</xdr:row>
      <xdr:rowOff>14060</xdr:rowOff>
    </xdr:from>
    <xdr:to>
      <xdr:col>57</xdr:col>
      <xdr:colOff>171331</xdr:colOff>
      <xdr:row>3</xdr:row>
      <xdr:rowOff>185489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5E779C20-978B-1DB1-069A-1D14BDC29C57}"/>
            </a:ext>
          </a:extLst>
        </xdr:cNvPr>
        <xdr:cNvGrpSpPr/>
      </xdr:nvGrpSpPr>
      <xdr:grpSpPr>
        <a:xfrm>
          <a:off x="9226331" y="556985"/>
          <a:ext cx="1136750" cy="171429"/>
          <a:chOff x="9591261" y="546652"/>
          <a:chExt cx="961987" cy="171429"/>
        </a:xfrm>
      </xdr:grpSpPr>
      <xdr:pic>
        <xdr:nvPicPr>
          <xdr:cNvPr id="14" name="図 13">
            <a:extLst>
              <a:ext uri="{FF2B5EF4-FFF2-40B4-BE49-F238E27FC236}">
                <a16:creationId xmlns:a16="http://schemas.microsoft.com/office/drawing/2014/main" id="{F073DBA7-8F6D-4EFB-9943-9E024632E4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91261" y="546652"/>
            <a:ext cx="304762" cy="171429"/>
          </a:xfrm>
          <a:prstGeom prst="rect">
            <a:avLst/>
          </a:prstGeom>
        </xdr:spPr>
      </xdr:pic>
      <xdr:pic>
        <xdr:nvPicPr>
          <xdr:cNvPr id="15" name="図 14">
            <a:extLst>
              <a:ext uri="{FF2B5EF4-FFF2-40B4-BE49-F238E27FC236}">
                <a16:creationId xmlns:a16="http://schemas.microsoft.com/office/drawing/2014/main" id="{570E3EED-5BD3-46C5-B6E2-8ED0D885E3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924674" y="546652"/>
            <a:ext cx="304762" cy="171429"/>
          </a:xfrm>
          <a:prstGeom prst="rect">
            <a:avLst/>
          </a:prstGeom>
        </xdr:spPr>
      </xdr:pic>
      <xdr:pic>
        <xdr:nvPicPr>
          <xdr:cNvPr id="16" name="図 15">
            <a:extLst>
              <a:ext uri="{FF2B5EF4-FFF2-40B4-BE49-F238E27FC236}">
                <a16:creationId xmlns:a16="http://schemas.microsoft.com/office/drawing/2014/main" id="{992286A6-8D7F-48E4-932A-D849C3119A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48486" y="546652"/>
            <a:ext cx="304762" cy="17142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</xdr:row>
      <xdr:rowOff>0</xdr:rowOff>
    </xdr:from>
    <xdr:to>
      <xdr:col>47</xdr:col>
      <xdr:colOff>19050</xdr:colOff>
      <xdr:row>8</xdr:row>
      <xdr:rowOff>43962</xdr:rowOff>
    </xdr:to>
    <xdr:grpSp>
      <xdr:nvGrpSpPr>
        <xdr:cNvPr id="76" name="グループ化 75">
          <a:extLst>
            <a:ext uri="{FF2B5EF4-FFF2-40B4-BE49-F238E27FC236}">
              <a16:creationId xmlns:a16="http://schemas.microsoft.com/office/drawing/2014/main" id="{1E9CE9B6-A825-A88C-383A-7F75193B50B2}"/>
            </a:ext>
          </a:extLst>
        </xdr:cNvPr>
        <xdr:cNvGrpSpPr/>
      </xdr:nvGrpSpPr>
      <xdr:grpSpPr>
        <a:xfrm>
          <a:off x="238125" y="923925"/>
          <a:ext cx="8162925" cy="615462"/>
          <a:chOff x="608135" y="2256692"/>
          <a:chExt cx="7402720" cy="615462"/>
        </a:xfrm>
      </xdr:grpSpPr>
      <xdr:sp macro="" textlink="">
        <xdr:nvSpPr>
          <xdr:cNvPr id="23" name="四角形: 角を丸くする 22">
            <a:extLst>
              <a:ext uri="{FF2B5EF4-FFF2-40B4-BE49-F238E27FC236}">
                <a16:creationId xmlns:a16="http://schemas.microsoft.com/office/drawing/2014/main" id="{D94900B5-026D-48B3-1249-31753F9BBD4D}"/>
              </a:ext>
            </a:extLst>
          </xdr:cNvPr>
          <xdr:cNvSpPr/>
        </xdr:nvSpPr>
        <xdr:spPr>
          <a:xfrm>
            <a:off x="608135" y="2256692"/>
            <a:ext cx="732692" cy="190500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工事名称</a:t>
            </a: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0E50CB54-2181-9094-EA26-83FDD73F2D73}"/>
              </a:ext>
            </a:extLst>
          </xdr:cNvPr>
          <xdr:cNvSpPr/>
        </xdr:nvSpPr>
        <xdr:spPr>
          <a:xfrm>
            <a:off x="1364119" y="2256692"/>
            <a:ext cx="3113942" cy="19050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四角形: 角を丸くする 24">
            <a:extLst>
              <a:ext uri="{FF2B5EF4-FFF2-40B4-BE49-F238E27FC236}">
                <a16:creationId xmlns:a16="http://schemas.microsoft.com/office/drawing/2014/main" id="{72E0C3BF-6C57-4E71-AD56-6C2701760C21}"/>
              </a:ext>
            </a:extLst>
          </xdr:cNvPr>
          <xdr:cNvSpPr/>
        </xdr:nvSpPr>
        <xdr:spPr>
          <a:xfrm>
            <a:off x="608135" y="2469173"/>
            <a:ext cx="732692" cy="190500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測定場所</a:t>
            </a: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DF9CD806-2A47-4551-923D-DED5C1D77009}"/>
              </a:ext>
            </a:extLst>
          </xdr:cNvPr>
          <xdr:cNvSpPr/>
        </xdr:nvSpPr>
        <xdr:spPr>
          <a:xfrm>
            <a:off x="1364119" y="2469173"/>
            <a:ext cx="3113942" cy="19050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63" name="四角形: 角を丸くする 62">
            <a:extLst>
              <a:ext uri="{FF2B5EF4-FFF2-40B4-BE49-F238E27FC236}">
                <a16:creationId xmlns:a16="http://schemas.microsoft.com/office/drawing/2014/main" id="{4D548DC4-537D-44BB-9DDB-6E32953D2DE9}"/>
              </a:ext>
            </a:extLst>
          </xdr:cNvPr>
          <xdr:cNvSpPr/>
        </xdr:nvSpPr>
        <xdr:spPr>
          <a:xfrm>
            <a:off x="4637942" y="2256692"/>
            <a:ext cx="732692" cy="190500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工事場所</a:t>
            </a: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EF0F33E9-588A-4206-A856-C80F7FF9FDF0}"/>
              </a:ext>
            </a:extLst>
          </xdr:cNvPr>
          <xdr:cNvSpPr/>
        </xdr:nvSpPr>
        <xdr:spPr>
          <a:xfrm>
            <a:off x="5402564" y="2256692"/>
            <a:ext cx="2608291" cy="19050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65" name="四角形: 角を丸くする 64">
            <a:extLst>
              <a:ext uri="{FF2B5EF4-FFF2-40B4-BE49-F238E27FC236}">
                <a16:creationId xmlns:a16="http://schemas.microsoft.com/office/drawing/2014/main" id="{67D65367-8788-47C6-85D0-9ADE2297A459}"/>
              </a:ext>
            </a:extLst>
          </xdr:cNvPr>
          <xdr:cNvSpPr/>
        </xdr:nvSpPr>
        <xdr:spPr>
          <a:xfrm>
            <a:off x="4637942" y="2469173"/>
            <a:ext cx="732692" cy="190500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立会人</a:t>
            </a: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5AF16666-F5FC-4A02-B1C9-9DBB6851F587}"/>
              </a:ext>
            </a:extLst>
          </xdr:cNvPr>
          <xdr:cNvSpPr/>
        </xdr:nvSpPr>
        <xdr:spPr>
          <a:xfrm>
            <a:off x="5402564" y="2469173"/>
            <a:ext cx="1459444" cy="168519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67" name="四角形: 角を丸くする 66">
            <a:extLst>
              <a:ext uri="{FF2B5EF4-FFF2-40B4-BE49-F238E27FC236}">
                <a16:creationId xmlns:a16="http://schemas.microsoft.com/office/drawing/2014/main" id="{2F3BBFB6-8F6A-44D5-B56E-54FE256CD30A}"/>
              </a:ext>
            </a:extLst>
          </xdr:cNvPr>
          <xdr:cNvSpPr/>
        </xdr:nvSpPr>
        <xdr:spPr>
          <a:xfrm>
            <a:off x="608135" y="2681654"/>
            <a:ext cx="732692" cy="190500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測定日</a:t>
            </a:r>
          </a:p>
        </xdr:txBody>
      </xdr:sp>
      <xdr:grpSp>
        <xdr:nvGrpSpPr>
          <xdr:cNvPr id="74" name="グループ化 73">
            <a:extLst>
              <a:ext uri="{FF2B5EF4-FFF2-40B4-BE49-F238E27FC236}">
                <a16:creationId xmlns:a16="http://schemas.microsoft.com/office/drawing/2014/main" id="{C96A28F2-039A-DF77-4348-B91F17B116F9}"/>
              </a:ext>
            </a:extLst>
          </xdr:cNvPr>
          <xdr:cNvGrpSpPr/>
        </xdr:nvGrpSpPr>
        <xdr:grpSpPr>
          <a:xfrm>
            <a:off x="1370791" y="2684967"/>
            <a:ext cx="1101641" cy="187187"/>
            <a:chOff x="1341267" y="2614557"/>
            <a:chExt cx="1087881" cy="187187"/>
          </a:xfrm>
        </xdr:grpSpPr>
        <xdr:sp macro="" textlink="">
          <xdr:nvSpPr>
            <xdr:cNvPr id="68" name="正方形/長方形 67">
              <a:extLst>
                <a:ext uri="{FF2B5EF4-FFF2-40B4-BE49-F238E27FC236}">
                  <a16:creationId xmlns:a16="http://schemas.microsoft.com/office/drawing/2014/main" id="{778FEED6-0751-4F77-B26E-B3B05A1347FF}"/>
                </a:ext>
              </a:extLst>
            </xdr:cNvPr>
            <xdr:cNvSpPr/>
          </xdr:nvSpPr>
          <xdr:spPr>
            <a:xfrm>
              <a:off x="1341267" y="2614557"/>
              <a:ext cx="1087881" cy="187187"/>
            </a:xfrm>
            <a:prstGeom prst="rect">
              <a:avLst/>
            </a:prstGeom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eaVert" lIns="0" tIns="0" rIns="0" bIns="0" rtlCol="0" anchor="ctr" anchorCtr="0"/>
            <a:lstStyle/>
            <a:p>
              <a:pPr algn="ctr">
                <a:lnSpc>
                  <a:spcPts val="1300"/>
                </a:lnSpc>
              </a:pPr>
              <a:endParaRPr kumimoji="1" lang="ja-JP" altLang="en-US" sz="9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pic>
          <xdr:nvPicPr>
            <xdr:cNvPr id="69" name="図 68">
              <a:extLst>
                <a:ext uri="{FF2B5EF4-FFF2-40B4-BE49-F238E27FC236}">
                  <a16:creationId xmlns:a16="http://schemas.microsoft.com/office/drawing/2014/main" id="{6C221855-BF9E-26B9-A2EE-CF2DF77014D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95303" y="2629211"/>
              <a:ext cx="230585" cy="157438"/>
            </a:xfrm>
            <a:prstGeom prst="rect">
              <a:avLst/>
            </a:prstGeom>
          </xdr:spPr>
        </xdr:pic>
      </xdr:grpSp>
      <xdr:grpSp>
        <xdr:nvGrpSpPr>
          <xdr:cNvPr id="75" name="グループ化 74">
            <a:extLst>
              <a:ext uri="{FF2B5EF4-FFF2-40B4-BE49-F238E27FC236}">
                <a16:creationId xmlns:a16="http://schemas.microsoft.com/office/drawing/2014/main" id="{5F99F1A0-38BB-D68B-9320-A22DA97FD3B9}"/>
              </a:ext>
            </a:extLst>
          </xdr:cNvPr>
          <xdr:cNvGrpSpPr/>
        </xdr:nvGrpSpPr>
        <xdr:grpSpPr>
          <a:xfrm>
            <a:off x="4644320" y="2675442"/>
            <a:ext cx="1862981" cy="190500"/>
            <a:chOff x="4413258" y="2605032"/>
            <a:chExt cx="1842979" cy="190500"/>
          </a:xfrm>
        </xdr:grpSpPr>
        <xdr:sp macro="" textlink="">
          <xdr:nvSpPr>
            <xdr:cNvPr id="70" name="四角形: 角を丸くする 69">
              <a:extLst>
                <a:ext uri="{FF2B5EF4-FFF2-40B4-BE49-F238E27FC236}">
                  <a16:creationId xmlns:a16="http://schemas.microsoft.com/office/drawing/2014/main" id="{65E0BC15-2DCB-1D2E-ADD0-4017ED83D17F}"/>
                </a:ext>
              </a:extLst>
            </xdr:cNvPr>
            <xdr:cNvSpPr/>
          </xdr:nvSpPr>
          <xdr:spPr>
            <a:xfrm>
              <a:off x="4413258" y="2605032"/>
              <a:ext cx="724829" cy="190500"/>
            </a:xfrm>
            <a:prstGeom prst="roundRect">
              <a:avLst/>
            </a:prstGeom>
            <a:solidFill>
              <a:srgbClr val="F6BA92"/>
            </a:solidFill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algn="ctr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tx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測点名</a:t>
              </a:r>
            </a:p>
          </xdr:txBody>
        </xdr:sp>
        <xdr:grpSp>
          <xdr:nvGrpSpPr>
            <xdr:cNvPr id="73" name="グループ化 72">
              <a:extLst>
                <a:ext uri="{FF2B5EF4-FFF2-40B4-BE49-F238E27FC236}">
                  <a16:creationId xmlns:a16="http://schemas.microsoft.com/office/drawing/2014/main" id="{095426F1-237D-CFAA-1B96-B7A02F125C71}"/>
                </a:ext>
              </a:extLst>
            </xdr:cNvPr>
            <xdr:cNvGrpSpPr/>
          </xdr:nvGrpSpPr>
          <xdr:grpSpPr>
            <a:xfrm>
              <a:off x="5166530" y="2605032"/>
              <a:ext cx="1089707" cy="187187"/>
              <a:chOff x="5142095" y="2609761"/>
              <a:chExt cx="1083318" cy="187187"/>
            </a:xfrm>
          </xdr:grpSpPr>
          <xdr:sp macro="" textlink="">
            <xdr:nvSpPr>
              <xdr:cNvPr id="71" name="正方形/長方形 70">
                <a:extLst>
                  <a:ext uri="{FF2B5EF4-FFF2-40B4-BE49-F238E27FC236}">
                    <a16:creationId xmlns:a16="http://schemas.microsoft.com/office/drawing/2014/main" id="{9FBD96E9-BA20-4331-BF71-1D6A04FC70AD}"/>
                  </a:ext>
                </a:extLst>
              </xdr:cNvPr>
              <xdr:cNvSpPr/>
            </xdr:nvSpPr>
            <xdr:spPr>
              <a:xfrm>
                <a:off x="5142095" y="2609761"/>
                <a:ext cx="1083318" cy="187187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  <xdr:pic>
            <xdr:nvPicPr>
              <xdr:cNvPr id="72" name="図 71">
                <a:extLst>
                  <a:ext uri="{FF2B5EF4-FFF2-40B4-BE49-F238E27FC236}">
                    <a16:creationId xmlns:a16="http://schemas.microsoft.com/office/drawing/2014/main" id="{C0360406-470A-684A-AD22-54326625DE7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6079360" y="2616654"/>
                <a:ext cx="133333" cy="171429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</xdr:col>
      <xdr:colOff>47625</xdr:colOff>
      <xdr:row>8</xdr:row>
      <xdr:rowOff>96185</xdr:rowOff>
    </xdr:from>
    <xdr:to>
      <xdr:col>11</xdr:col>
      <xdr:colOff>47625</xdr:colOff>
      <xdr:row>16</xdr:row>
      <xdr:rowOff>182888</xdr:rowOff>
    </xdr:to>
    <xdr:grpSp>
      <xdr:nvGrpSpPr>
        <xdr:cNvPr id="199" name="グループ化 198">
          <a:extLst>
            <a:ext uri="{FF2B5EF4-FFF2-40B4-BE49-F238E27FC236}">
              <a16:creationId xmlns:a16="http://schemas.microsoft.com/office/drawing/2014/main" id="{234C4CA6-F7BD-E808-D963-EE34284B22A8}"/>
            </a:ext>
          </a:extLst>
        </xdr:cNvPr>
        <xdr:cNvGrpSpPr/>
      </xdr:nvGrpSpPr>
      <xdr:grpSpPr>
        <a:xfrm>
          <a:off x="104775" y="1591610"/>
          <a:ext cx="1809750" cy="1610703"/>
          <a:chOff x="241789" y="1596293"/>
          <a:chExt cx="1831730" cy="1612901"/>
        </a:xfrm>
      </xdr:grpSpPr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D495DB6E-D4A6-4528-B50A-977D23791FA9}"/>
              </a:ext>
            </a:extLst>
          </xdr:cNvPr>
          <xdr:cNvSpPr/>
        </xdr:nvSpPr>
        <xdr:spPr>
          <a:xfrm>
            <a:off x="241789" y="1685193"/>
            <a:ext cx="1831730" cy="1524001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grpSp>
        <xdr:nvGrpSpPr>
          <xdr:cNvPr id="90" name="グループ化 89">
            <a:extLst>
              <a:ext uri="{FF2B5EF4-FFF2-40B4-BE49-F238E27FC236}">
                <a16:creationId xmlns:a16="http://schemas.microsoft.com/office/drawing/2014/main" id="{8A2680A7-196C-9264-1CD3-3DC2A62D682E}"/>
              </a:ext>
            </a:extLst>
          </xdr:cNvPr>
          <xdr:cNvGrpSpPr/>
        </xdr:nvGrpSpPr>
        <xdr:grpSpPr>
          <a:xfrm>
            <a:off x="278422" y="1802424"/>
            <a:ext cx="1756757" cy="799884"/>
            <a:chOff x="3679902" y="2443976"/>
            <a:chExt cx="1737904" cy="799884"/>
          </a:xfrm>
        </xdr:grpSpPr>
        <xdr:grpSp>
          <xdr:nvGrpSpPr>
            <xdr:cNvPr id="81" name="グループ化 80">
              <a:extLst>
                <a:ext uri="{FF2B5EF4-FFF2-40B4-BE49-F238E27FC236}">
                  <a16:creationId xmlns:a16="http://schemas.microsoft.com/office/drawing/2014/main" id="{7CD855AD-8064-8AFD-AD00-4EF6D83E2D21}"/>
                </a:ext>
              </a:extLst>
            </xdr:cNvPr>
            <xdr:cNvGrpSpPr/>
          </xdr:nvGrpSpPr>
          <xdr:grpSpPr>
            <a:xfrm>
              <a:off x="3679903" y="2443976"/>
              <a:ext cx="1486293" cy="230706"/>
              <a:chOff x="3722078" y="2447192"/>
              <a:chExt cx="1502019" cy="230706"/>
            </a:xfrm>
          </xdr:grpSpPr>
          <xdr:sp macro="" textlink="">
            <xdr:nvSpPr>
              <xdr:cNvPr id="78" name="四角形: 角を丸くする 77">
                <a:extLst>
                  <a:ext uri="{FF2B5EF4-FFF2-40B4-BE49-F238E27FC236}">
                    <a16:creationId xmlns:a16="http://schemas.microsoft.com/office/drawing/2014/main" id="{8D477F8B-65F2-48B9-AF35-74CA28C63FE9}"/>
                  </a:ext>
                </a:extLst>
              </xdr:cNvPr>
              <xdr:cNvSpPr/>
            </xdr:nvSpPr>
            <xdr:spPr>
              <a:xfrm>
                <a:off x="3722078" y="2447192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測点距離</a:t>
                </a:r>
              </a:p>
            </xdr:txBody>
          </xdr:sp>
          <xdr:sp macro="" textlink="">
            <xdr:nvSpPr>
              <xdr:cNvPr id="79" name="正方形/長方形 78">
                <a:extLst>
                  <a:ext uri="{FF2B5EF4-FFF2-40B4-BE49-F238E27FC236}">
                    <a16:creationId xmlns:a16="http://schemas.microsoft.com/office/drawing/2014/main" id="{5EF3F21E-ABCE-48DA-AE40-2B953859B1BD}"/>
                  </a:ext>
                </a:extLst>
              </xdr:cNvPr>
              <xdr:cNvSpPr/>
            </xdr:nvSpPr>
            <xdr:spPr>
              <a:xfrm>
                <a:off x="4652596" y="2447192"/>
                <a:ext cx="366346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  <xdr:sp macro="" textlink="">
            <xdr:nvSpPr>
              <xdr:cNvPr id="80" name="正方形/長方形 79">
                <a:extLst>
                  <a:ext uri="{FF2B5EF4-FFF2-40B4-BE49-F238E27FC236}">
                    <a16:creationId xmlns:a16="http://schemas.microsoft.com/office/drawing/2014/main" id="{5610869F-20CC-43DC-97B2-82EEAB0F3911}"/>
                  </a:ext>
                </a:extLst>
              </xdr:cNvPr>
              <xdr:cNvSpPr/>
            </xdr:nvSpPr>
            <xdr:spPr>
              <a:xfrm>
                <a:off x="5040923" y="2520460"/>
                <a:ext cx="183174" cy="157438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ｍ</a:t>
                </a:r>
              </a:p>
            </xdr:txBody>
          </xdr:sp>
        </xdr:grpSp>
        <xdr:grpSp>
          <xdr:nvGrpSpPr>
            <xdr:cNvPr id="89" name="グループ化 88">
              <a:extLst>
                <a:ext uri="{FF2B5EF4-FFF2-40B4-BE49-F238E27FC236}">
                  <a16:creationId xmlns:a16="http://schemas.microsoft.com/office/drawing/2014/main" id="{77E7253B-3B8E-2913-45F1-C807F866C3F2}"/>
                </a:ext>
              </a:extLst>
            </xdr:cNvPr>
            <xdr:cNvGrpSpPr/>
          </xdr:nvGrpSpPr>
          <xdr:grpSpPr>
            <a:xfrm>
              <a:off x="3679902" y="2657705"/>
              <a:ext cx="1737904" cy="586155"/>
              <a:chOff x="3679902" y="3015476"/>
              <a:chExt cx="1737904" cy="586155"/>
            </a:xfrm>
          </xdr:grpSpPr>
          <xdr:sp macro="" textlink="">
            <xdr:nvSpPr>
              <xdr:cNvPr id="82" name="四角形: 角を丸くする 81">
                <a:extLst>
                  <a:ext uri="{FF2B5EF4-FFF2-40B4-BE49-F238E27FC236}">
                    <a16:creationId xmlns:a16="http://schemas.microsoft.com/office/drawing/2014/main" id="{6ACECDED-2A78-4FF6-8F5D-3F27399E9988}"/>
                  </a:ext>
                </a:extLst>
              </xdr:cNvPr>
              <xdr:cNvSpPr/>
            </xdr:nvSpPr>
            <xdr:spPr>
              <a:xfrm>
                <a:off x="3679902" y="3015476"/>
                <a:ext cx="906037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初期印刷項目</a:t>
                </a:r>
              </a:p>
            </xdr:txBody>
          </xdr:sp>
          <xdr:pic>
            <xdr:nvPicPr>
              <xdr:cNvPr id="83" name="図 82">
                <a:extLst>
                  <a:ext uri="{FF2B5EF4-FFF2-40B4-BE49-F238E27FC236}">
                    <a16:creationId xmlns:a16="http://schemas.microsoft.com/office/drawing/2014/main" id="{6F1AA0DC-219B-C51D-40A9-55DE642479E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0533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84" name="図 83">
                <a:extLst>
                  <a:ext uri="{FF2B5EF4-FFF2-40B4-BE49-F238E27FC236}">
                    <a16:creationId xmlns:a16="http://schemas.microsoft.com/office/drawing/2014/main" id="{B8C826E0-92E3-402B-BC6E-90D1474B934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2438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85" name="図 84">
                <a:extLst>
                  <a:ext uri="{FF2B5EF4-FFF2-40B4-BE49-F238E27FC236}">
                    <a16:creationId xmlns:a16="http://schemas.microsoft.com/office/drawing/2014/main" id="{D3CAD1E1-8FFF-4A3B-8077-394E053FFE6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434360"/>
                <a:ext cx="123810" cy="123810"/>
              </a:xfrm>
              <a:prstGeom prst="rect">
                <a:avLst/>
              </a:prstGeom>
            </xdr:spPr>
          </xdr:pic>
          <xdr:sp macro="" textlink="">
            <xdr:nvSpPr>
              <xdr:cNvPr id="86" name="正方形/長方形 85">
                <a:extLst>
                  <a:ext uri="{FF2B5EF4-FFF2-40B4-BE49-F238E27FC236}">
                    <a16:creationId xmlns:a16="http://schemas.microsoft.com/office/drawing/2014/main" id="{F6363C40-A2E6-46B8-A38F-7A354E110F02}"/>
                  </a:ext>
                </a:extLst>
              </xdr:cNvPr>
              <xdr:cNvSpPr/>
            </xdr:nvSpPr>
            <xdr:spPr>
              <a:xfrm>
                <a:off x="4767147" y="3030130"/>
                <a:ext cx="650659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bg1">
                        <a:lumMod val="65000"/>
                      </a:schemeClr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メモリ</a:t>
                </a:r>
              </a:p>
            </xdr:txBody>
          </xdr:sp>
          <xdr:sp macro="" textlink="">
            <xdr:nvSpPr>
              <xdr:cNvPr id="87" name="正方形/長方形 86">
                <a:extLst>
                  <a:ext uri="{FF2B5EF4-FFF2-40B4-BE49-F238E27FC236}">
                    <a16:creationId xmlns:a16="http://schemas.microsoft.com/office/drawing/2014/main" id="{9173024E-FA0C-4567-A73B-C385BFA001E2}"/>
                  </a:ext>
                </a:extLst>
              </xdr:cNvPr>
              <xdr:cNvSpPr/>
            </xdr:nvSpPr>
            <xdr:spPr>
              <a:xfrm>
                <a:off x="4767147" y="3220630"/>
                <a:ext cx="650659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FF0000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計画データ</a:t>
                </a:r>
              </a:p>
            </xdr:txBody>
          </xdr:sp>
          <xdr:sp macro="" textlink="">
            <xdr:nvSpPr>
              <xdr:cNvPr id="88" name="正方形/長方形 87">
                <a:extLst>
                  <a:ext uri="{FF2B5EF4-FFF2-40B4-BE49-F238E27FC236}">
                    <a16:creationId xmlns:a16="http://schemas.microsoft.com/office/drawing/2014/main" id="{E7F02A8D-A04A-45EA-A378-F812F44E76C7}"/>
                  </a:ext>
                </a:extLst>
              </xdr:cNvPr>
              <xdr:cNvSpPr/>
            </xdr:nvSpPr>
            <xdr:spPr>
              <a:xfrm>
                <a:off x="4767147" y="3411131"/>
                <a:ext cx="650659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0000FF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地盤データ</a:t>
                </a:r>
              </a:p>
            </xdr:txBody>
          </xdr:sp>
        </xdr:grpSp>
      </xdr:grp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1AB635A4-B906-146F-87D6-497BE11D11CF}"/>
              </a:ext>
            </a:extLst>
          </xdr:cNvPr>
          <xdr:cNvSpPr/>
        </xdr:nvSpPr>
        <xdr:spPr>
          <a:xfrm>
            <a:off x="332589" y="1596293"/>
            <a:ext cx="732692" cy="184923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縦断初期設定</a:t>
            </a:r>
          </a:p>
        </xdr:txBody>
      </xdr:sp>
    </xdr:grpSp>
    <xdr:clientData/>
  </xdr:twoCellAnchor>
  <xdr:twoCellAnchor>
    <xdr:from>
      <xdr:col>11</xdr:col>
      <xdr:colOff>99438</xdr:colOff>
      <xdr:row>8</xdr:row>
      <xdr:rowOff>93455</xdr:rowOff>
    </xdr:from>
    <xdr:to>
      <xdr:col>21</xdr:col>
      <xdr:colOff>47621</xdr:colOff>
      <xdr:row>16</xdr:row>
      <xdr:rowOff>180975</xdr:rowOff>
    </xdr:to>
    <xdr:grpSp>
      <xdr:nvGrpSpPr>
        <xdr:cNvPr id="198" name="グループ化 197">
          <a:extLst>
            <a:ext uri="{FF2B5EF4-FFF2-40B4-BE49-F238E27FC236}">
              <a16:creationId xmlns:a16="http://schemas.microsoft.com/office/drawing/2014/main" id="{94DD9E7C-93E7-1A4C-D928-B468BF0C2420}"/>
            </a:ext>
          </a:extLst>
        </xdr:cNvPr>
        <xdr:cNvGrpSpPr/>
      </xdr:nvGrpSpPr>
      <xdr:grpSpPr>
        <a:xfrm>
          <a:off x="1966338" y="1588880"/>
          <a:ext cx="1757933" cy="1611520"/>
          <a:chOff x="2426645" y="1596983"/>
          <a:chExt cx="1779915" cy="1611520"/>
        </a:xfrm>
      </xdr:grpSpPr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37427DAD-40B4-B435-1D04-EA6B0E6C7A39}"/>
              </a:ext>
            </a:extLst>
          </xdr:cNvPr>
          <xdr:cNvSpPr/>
        </xdr:nvSpPr>
        <xdr:spPr>
          <a:xfrm>
            <a:off x="2426645" y="1684502"/>
            <a:ext cx="1779915" cy="1524001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grpSp>
        <xdr:nvGrpSpPr>
          <xdr:cNvPr id="118" name="グループ化 117">
            <a:extLst>
              <a:ext uri="{FF2B5EF4-FFF2-40B4-BE49-F238E27FC236}">
                <a16:creationId xmlns:a16="http://schemas.microsoft.com/office/drawing/2014/main" id="{F6661D2F-FE67-C437-2528-C5E72F0AA378}"/>
              </a:ext>
            </a:extLst>
          </xdr:cNvPr>
          <xdr:cNvGrpSpPr/>
        </xdr:nvGrpSpPr>
        <xdr:grpSpPr>
          <a:xfrm>
            <a:off x="2461838" y="1802424"/>
            <a:ext cx="1729289" cy="1292470"/>
            <a:chOff x="4821107" y="1875692"/>
            <a:chExt cx="1729289" cy="1292470"/>
          </a:xfrm>
        </xdr:grpSpPr>
        <xdr:grpSp>
          <xdr:nvGrpSpPr>
            <xdr:cNvPr id="93" name="グループ化 92">
              <a:extLst>
                <a:ext uri="{FF2B5EF4-FFF2-40B4-BE49-F238E27FC236}">
                  <a16:creationId xmlns:a16="http://schemas.microsoft.com/office/drawing/2014/main" id="{35C8683B-33F5-5BD4-9719-D4F79720C9AD}"/>
                </a:ext>
              </a:extLst>
            </xdr:cNvPr>
            <xdr:cNvGrpSpPr/>
          </xdr:nvGrpSpPr>
          <xdr:grpSpPr>
            <a:xfrm>
              <a:off x="4821119" y="1875692"/>
              <a:ext cx="1133074" cy="190500"/>
              <a:chOff x="5936564" y="2555291"/>
              <a:chExt cx="1132773" cy="190500"/>
            </a:xfrm>
          </xdr:grpSpPr>
          <xdr:sp macro="" textlink="">
            <xdr:nvSpPr>
              <xdr:cNvPr id="102" name="四角形: 角を丸くする 101">
                <a:extLst>
                  <a:ext uri="{FF2B5EF4-FFF2-40B4-BE49-F238E27FC236}">
                    <a16:creationId xmlns:a16="http://schemas.microsoft.com/office/drawing/2014/main" id="{7EA1861D-F637-9AAF-BBB4-275EB3ECEDE5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左測点数</a:t>
                </a:r>
              </a:p>
            </xdr:txBody>
          </xdr:sp>
          <xdr:sp macro="" textlink="">
            <xdr:nvSpPr>
              <xdr:cNvPr id="103" name="正方形/長方形 102">
                <a:extLst>
                  <a:ext uri="{FF2B5EF4-FFF2-40B4-BE49-F238E27FC236}">
                    <a16:creationId xmlns:a16="http://schemas.microsoft.com/office/drawing/2014/main" id="{03A48D59-1188-DB7C-233F-00C3AADC6C28}"/>
                  </a:ext>
                </a:extLst>
              </xdr:cNvPr>
              <xdr:cNvSpPr/>
            </xdr:nvSpPr>
            <xdr:spPr>
              <a:xfrm>
                <a:off x="6886118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94" name="グループ化 93">
              <a:extLst>
                <a:ext uri="{FF2B5EF4-FFF2-40B4-BE49-F238E27FC236}">
                  <a16:creationId xmlns:a16="http://schemas.microsoft.com/office/drawing/2014/main" id="{C70E99E2-9479-9E2F-699B-DF8A94E6866F}"/>
                </a:ext>
              </a:extLst>
            </xdr:cNvPr>
            <xdr:cNvGrpSpPr/>
          </xdr:nvGrpSpPr>
          <xdr:grpSpPr>
            <a:xfrm>
              <a:off x="4821107" y="2310179"/>
              <a:ext cx="1729289" cy="586155"/>
              <a:chOff x="3679902" y="3025001"/>
              <a:chExt cx="1710734" cy="586155"/>
            </a:xfrm>
          </xdr:grpSpPr>
          <xdr:sp macro="" textlink="">
            <xdr:nvSpPr>
              <xdr:cNvPr id="95" name="四角形: 角を丸くする 94">
                <a:extLst>
                  <a:ext uri="{FF2B5EF4-FFF2-40B4-BE49-F238E27FC236}">
                    <a16:creationId xmlns:a16="http://schemas.microsoft.com/office/drawing/2014/main" id="{14FB38B5-34DB-667B-4056-E24093A4ADA8}"/>
                  </a:ext>
                </a:extLst>
              </xdr:cNvPr>
              <xdr:cNvSpPr/>
            </xdr:nvSpPr>
            <xdr:spPr>
              <a:xfrm>
                <a:off x="3679902" y="3025001"/>
                <a:ext cx="906037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初期印刷項目</a:t>
                </a:r>
              </a:p>
            </xdr:txBody>
          </xdr:sp>
          <xdr:pic>
            <xdr:nvPicPr>
              <xdr:cNvPr id="96" name="図 95">
                <a:extLst>
                  <a:ext uri="{FF2B5EF4-FFF2-40B4-BE49-F238E27FC236}">
                    <a16:creationId xmlns:a16="http://schemas.microsoft.com/office/drawing/2014/main" id="{AA219D70-9156-4038-D72E-033EBD4450F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37791" y="30533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97" name="図 96">
                <a:extLst>
                  <a:ext uri="{FF2B5EF4-FFF2-40B4-BE49-F238E27FC236}">
                    <a16:creationId xmlns:a16="http://schemas.microsoft.com/office/drawing/2014/main" id="{2A758146-E17F-513E-FFC7-983EBC12CAE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28251" y="32438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98" name="図 97">
                <a:extLst>
                  <a:ext uri="{FF2B5EF4-FFF2-40B4-BE49-F238E27FC236}">
                    <a16:creationId xmlns:a16="http://schemas.microsoft.com/office/drawing/2014/main" id="{231F3E22-3E7E-4802-7A31-D3B43C98355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28251" y="3434360"/>
                <a:ext cx="123810" cy="123810"/>
              </a:xfrm>
              <a:prstGeom prst="rect">
                <a:avLst/>
              </a:prstGeom>
            </xdr:spPr>
          </xdr:pic>
          <xdr:sp macro="" textlink="">
            <xdr:nvSpPr>
              <xdr:cNvPr id="99" name="正方形/長方形 98">
                <a:extLst>
                  <a:ext uri="{FF2B5EF4-FFF2-40B4-BE49-F238E27FC236}">
                    <a16:creationId xmlns:a16="http://schemas.microsoft.com/office/drawing/2014/main" id="{EB7441AF-DE60-FB65-DC12-09763490E5A5}"/>
                  </a:ext>
                </a:extLst>
              </xdr:cNvPr>
              <xdr:cNvSpPr/>
            </xdr:nvSpPr>
            <xdr:spPr>
              <a:xfrm>
                <a:off x="4814849" y="3039655"/>
                <a:ext cx="561446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bg1">
                        <a:lumMod val="75000"/>
                      </a:schemeClr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メモリ</a:t>
                </a:r>
              </a:p>
            </xdr:txBody>
          </xdr:sp>
          <xdr:sp macro="" textlink="">
            <xdr:nvSpPr>
              <xdr:cNvPr id="100" name="正方形/長方形 99">
                <a:extLst>
                  <a:ext uri="{FF2B5EF4-FFF2-40B4-BE49-F238E27FC236}">
                    <a16:creationId xmlns:a16="http://schemas.microsoft.com/office/drawing/2014/main" id="{34985E0A-8FCD-28E4-6F57-310EBC2D23FB}"/>
                  </a:ext>
                </a:extLst>
              </xdr:cNvPr>
              <xdr:cNvSpPr/>
            </xdr:nvSpPr>
            <xdr:spPr>
              <a:xfrm>
                <a:off x="4782750" y="3230155"/>
                <a:ext cx="607886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FF0000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計画データ</a:t>
                </a:r>
              </a:p>
            </xdr:txBody>
          </xdr:sp>
          <xdr:sp macro="" textlink="">
            <xdr:nvSpPr>
              <xdr:cNvPr id="101" name="正方形/長方形 100">
                <a:extLst>
                  <a:ext uri="{FF2B5EF4-FFF2-40B4-BE49-F238E27FC236}">
                    <a16:creationId xmlns:a16="http://schemas.microsoft.com/office/drawing/2014/main" id="{3E4A43F5-D402-282C-3303-F94E56A9464B}"/>
                  </a:ext>
                </a:extLst>
              </xdr:cNvPr>
              <xdr:cNvSpPr/>
            </xdr:nvSpPr>
            <xdr:spPr>
              <a:xfrm>
                <a:off x="4779440" y="3420656"/>
                <a:ext cx="607658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0000FF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地盤データ</a:t>
                </a:r>
              </a:p>
            </xdr:txBody>
          </xdr:sp>
        </xdr:grpSp>
        <xdr:grpSp>
          <xdr:nvGrpSpPr>
            <xdr:cNvPr id="105" name="グループ化 104">
              <a:extLst>
                <a:ext uri="{FF2B5EF4-FFF2-40B4-BE49-F238E27FC236}">
                  <a16:creationId xmlns:a16="http://schemas.microsoft.com/office/drawing/2014/main" id="{1E85A35F-1341-43A9-AEBF-DEEB4B671E93}"/>
                </a:ext>
              </a:extLst>
            </xdr:cNvPr>
            <xdr:cNvGrpSpPr/>
          </xdr:nvGrpSpPr>
          <xdr:grpSpPr>
            <a:xfrm>
              <a:off x="4821119" y="2088173"/>
              <a:ext cx="1133074" cy="190500"/>
              <a:chOff x="5936564" y="2555291"/>
              <a:chExt cx="1132773" cy="190500"/>
            </a:xfrm>
          </xdr:grpSpPr>
          <xdr:sp macro="" textlink="">
            <xdr:nvSpPr>
              <xdr:cNvPr id="106" name="四角形: 角を丸くする 105">
                <a:extLst>
                  <a:ext uri="{FF2B5EF4-FFF2-40B4-BE49-F238E27FC236}">
                    <a16:creationId xmlns:a16="http://schemas.microsoft.com/office/drawing/2014/main" id="{679BEFE4-0084-24EC-0979-07D2667691A3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右測点数</a:t>
                </a:r>
              </a:p>
            </xdr:txBody>
          </xdr:sp>
          <xdr:sp macro="" textlink="">
            <xdr:nvSpPr>
              <xdr:cNvPr id="107" name="正方形/長方形 106">
                <a:extLst>
                  <a:ext uri="{FF2B5EF4-FFF2-40B4-BE49-F238E27FC236}">
                    <a16:creationId xmlns:a16="http://schemas.microsoft.com/office/drawing/2014/main" id="{9BA357D1-5C0E-DFE8-E27B-99F9DABFB089}"/>
                  </a:ext>
                </a:extLst>
              </xdr:cNvPr>
              <xdr:cNvSpPr/>
            </xdr:nvSpPr>
            <xdr:spPr>
              <a:xfrm>
                <a:off x="6886118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117" name="グループ化 116">
              <a:extLst>
                <a:ext uri="{FF2B5EF4-FFF2-40B4-BE49-F238E27FC236}">
                  <a16:creationId xmlns:a16="http://schemas.microsoft.com/office/drawing/2014/main" id="{B1639C81-8D85-A08F-846B-618A301E828B}"/>
                </a:ext>
              </a:extLst>
            </xdr:cNvPr>
            <xdr:cNvGrpSpPr/>
          </xdr:nvGrpSpPr>
          <xdr:grpSpPr>
            <a:xfrm>
              <a:off x="4821115" y="2970335"/>
              <a:ext cx="915866" cy="197827"/>
              <a:chOff x="4821115" y="3094892"/>
              <a:chExt cx="915866" cy="197827"/>
            </a:xfrm>
          </xdr:grpSpPr>
          <xdr:sp macro="" textlink="">
            <xdr:nvSpPr>
              <xdr:cNvPr id="108" name="正方形/長方形 107">
                <a:extLst>
                  <a:ext uri="{FF2B5EF4-FFF2-40B4-BE49-F238E27FC236}">
                    <a16:creationId xmlns:a16="http://schemas.microsoft.com/office/drawing/2014/main" id="{61B933BF-E979-43C8-7C8E-CAD88D03DBA5}"/>
                  </a:ext>
                </a:extLst>
              </xdr:cNvPr>
              <xdr:cNvSpPr/>
            </xdr:nvSpPr>
            <xdr:spPr>
              <a:xfrm>
                <a:off x="4821115" y="3094892"/>
                <a:ext cx="915866" cy="190500"/>
              </a:xfrm>
              <a:prstGeom prst="rect">
                <a:avLst/>
              </a:prstGeom>
              <a:solidFill>
                <a:srgbClr val="F0F0F0"/>
              </a:solidFill>
              <a:ln w="6350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b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一括縮尺</a:t>
                </a:r>
              </a:p>
            </xdr:txBody>
          </xdr:sp>
          <xdr:cxnSp macro="">
            <xdr:nvCxnSpPr>
              <xdr:cNvPr id="110" name="直線コネクタ 109">
                <a:extLst>
                  <a:ext uri="{FF2B5EF4-FFF2-40B4-BE49-F238E27FC236}">
                    <a16:creationId xmlns:a16="http://schemas.microsoft.com/office/drawing/2014/main" id="{04E42D5A-5E47-F439-FDFD-7C5FD900179C}"/>
                  </a:ext>
                </a:extLst>
              </xdr:cNvPr>
              <xdr:cNvCxnSpPr/>
            </xdr:nvCxnSpPr>
            <xdr:spPr>
              <a:xfrm>
                <a:off x="4821115" y="3275867"/>
                <a:ext cx="915866" cy="0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2" name="直線コネクタ 111">
                <a:extLst>
                  <a:ext uri="{FF2B5EF4-FFF2-40B4-BE49-F238E27FC236}">
                    <a16:creationId xmlns:a16="http://schemas.microsoft.com/office/drawing/2014/main" id="{D18FE903-AF60-4758-A45E-71FD0AC7D1E8}"/>
                  </a:ext>
                </a:extLst>
              </xdr:cNvPr>
              <xdr:cNvCxnSpPr/>
            </xdr:nvCxnSpPr>
            <xdr:spPr>
              <a:xfrm flipV="1">
                <a:off x="5729654" y="3094892"/>
                <a:ext cx="0" cy="197827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412DF853-E836-45D2-9002-0FC20030E45E}"/>
              </a:ext>
            </a:extLst>
          </xdr:cNvPr>
          <xdr:cNvSpPr/>
        </xdr:nvSpPr>
        <xdr:spPr>
          <a:xfrm>
            <a:off x="2530666" y="1596983"/>
            <a:ext cx="732692" cy="184923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横断初期設定</a:t>
            </a:r>
          </a:p>
        </xdr:txBody>
      </xdr:sp>
    </xdr:grpSp>
    <xdr:clientData/>
  </xdr:twoCellAnchor>
  <xdr:twoCellAnchor>
    <xdr:from>
      <xdr:col>21</xdr:col>
      <xdr:colOff>95250</xdr:colOff>
      <xdr:row>8</xdr:row>
      <xdr:rowOff>93455</xdr:rowOff>
    </xdr:from>
    <xdr:to>
      <xdr:col>34</xdr:col>
      <xdr:colOff>103918</xdr:colOff>
      <xdr:row>16</xdr:row>
      <xdr:rowOff>180975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062E8A85-7BB1-8D1A-90C8-B6E5E09386A5}"/>
            </a:ext>
          </a:extLst>
        </xdr:cNvPr>
        <xdr:cNvGrpSpPr/>
      </xdr:nvGrpSpPr>
      <xdr:grpSpPr>
        <a:xfrm>
          <a:off x="3771900" y="1588880"/>
          <a:ext cx="2361343" cy="1611520"/>
          <a:chOff x="4638915" y="1610172"/>
          <a:chExt cx="2389918" cy="1611520"/>
        </a:xfrm>
      </xdr:grpSpPr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20F1B668-629C-4544-BF2A-263C5A089816}"/>
              </a:ext>
            </a:extLst>
          </xdr:cNvPr>
          <xdr:cNvSpPr/>
        </xdr:nvSpPr>
        <xdr:spPr>
          <a:xfrm>
            <a:off x="4638915" y="1697691"/>
            <a:ext cx="2389918" cy="1524001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DE11D9D5-6C3D-462B-B0F3-1A470710CCCC}"/>
              </a:ext>
            </a:extLst>
          </xdr:cNvPr>
          <xdr:cNvSpPr/>
        </xdr:nvSpPr>
        <xdr:spPr>
          <a:xfrm>
            <a:off x="4718923" y="1610172"/>
            <a:ext cx="732692" cy="184923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切削初期設定</a:t>
            </a:r>
          </a:p>
        </xdr:txBody>
      </xdr:sp>
      <xdr:grpSp>
        <xdr:nvGrpSpPr>
          <xdr:cNvPr id="146" name="グループ化 145">
            <a:extLst>
              <a:ext uri="{FF2B5EF4-FFF2-40B4-BE49-F238E27FC236}">
                <a16:creationId xmlns:a16="http://schemas.microsoft.com/office/drawing/2014/main" id="{7F3B4A09-3420-6604-8076-BB45FFE5B4C9}"/>
              </a:ext>
            </a:extLst>
          </xdr:cNvPr>
          <xdr:cNvGrpSpPr/>
        </xdr:nvGrpSpPr>
        <xdr:grpSpPr>
          <a:xfrm>
            <a:off x="4674577" y="1816629"/>
            <a:ext cx="2293109" cy="1282945"/>
            <a:chOff x="4640050" y="3714017"/>
            <a:chExt cx="2293109" cy="1282945"/>
          </a:xfrm>
        </xdr:grpSpPr>
        <xdr:grpSp>
          <xdr:nvGrpSpPr>
            <xdr:cNvPr id="123" name="グループ化 122">
              <a:extLst>
                <a:ext uri="{FF2B5EF4-FFF2-40B4-BE49-F238E27FC236}">
                  <a16:creationId xmlns:a16="http://schemas.microsoft.com/office/drawing/2014/main" id="{D80F9AA0-8C56-42FD-C3FB-5B8B1D5C0347}"/>
                </a:ext>
              </a:extLst>
            </xdr:cNvPr>
            <xdr:cNvGrpSpPr/>
          </xdr:nvGrpSpPr>
          <xdr:grpSpPr>
            <a:xfrm>
              <a:off x="4640055" y="3714017"/>
              <a:ext cx="1142709" cy="190500"/>
              <a:chOff x="5936563" y="2488616"/>
              <a:chExt cx="1142405" cy="190500"/>
            </a:xfrm>
          </xdr:grpSpPr>
          <xdr:sp macro="" textlink="">
            <xdr:nvSpPr>
              <xdr:cNvPr id="139" name="四角形: 角を丸くする 138">
                <a:extLst>
                  <a:ext uri="{FF2B5EF4-FFF2-40B4-BE49-F238E27FC236}">
                    <a16:creationId xmlns:a16="http://schemas.microsoft.com/office/drawing/2014/main" id="{06743967-CCA7-F1D6-8DB2-D51C54C0EF41}"/>
                  </a:ext>
                </a:extLst>
              </xdr:cNvPr>
              <xdr:cNvSpPr/>
            </xdr:nvSpPr>
            <xdr:spPr>
              <a:xfrm>
                <a:off x="5936563" y="2488616"/>
                <a:ext cx="915677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左測点数</a:t>
                </a:r>
              </a:p>
            </xdr:txBody>
          </xdr:sp>
          <xdr:sp macro="" textlink="">
            <xdr:nvSpPr>
              <xdr:cNvPr id="140" name="正方形/長方形 139">
                <a:extLst>
                  <a:ext uri="{FF2B5EF4-FFF2-40B4-BE49-F238E27FC236}">
                    <a16:creationId xmlns:a16="http://schemas.microsoft.com/office/drawing/2014/main" id="{D3544EBD-9640-807B-E70E-64F160EC3FED}"/>
                  </a:ext>
                </a:extLst>
              </xdr:cNvPr>
              <xdr:cNvSpPr/>
            </xdr:nvSpPr>
            <xdr:spPr>
              <a:xfrm>
                <a:off x="6895749" y="2488616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sp macro="" textlink="">
          <xdr:nvSpPr>
            <xdr:cNvPr id="132" name="四角形: 角を丸くする 131">
              <a:extLst>
                <a:ext uri="{FF2B5EF4-FFF2-40B4-BE49-F238E27FC236}">
                  <a16:creationId xmlns:a16="http://schemas.microsoft.com/office/drawing/2014/main" id="{020A911F-8BD3-F511-FBB7-65A3BA290A75}"/>
                </a:ext>
              </a:extLst>
            </xdr:cNvPr>
            <xdr:cNvSpPr/>
          </xdr:nvSpPr>
          <xdr:spPr>
            <a:xfrm>
              <a:off x="4640050" y="4148504"/>
              <a:ext cx="915866" cy="190500"/>
            </a:xfrm>
            <a:prstGeom prst="roundRect">
              <a:avLst/>
            </a:prstGeom>
            <a:solidFill>
              <a:srgbClr val="F6BA92"/>
            </a:solidFill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algn="ctr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tx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初期印刷項目</a:t>
              </a:r>
            </a:p>
          </xdr:txBody>
        </xdr:sp>
        <xdr:pic>
          <xdr:nvPicPr>
            <xdr:cNvPr id="133" name="図 132">
              <a:extLst>
                <a:ext uri="{FF2B5EF4-FFF2-40B4-BE49-F238E27FC236}">
                  <a16:creationId xmlns:a16="http://schemas.microsoft.com/office/drawing/2014/main" id="{6AFA5DC3-8645-DB36-CDA3-CF2CB1C19CA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08319" y="4176863"/>
              <a:ext cx="125153" cy="123810"/>
            </a:xfrm>
            <a:prstGeom prst="rect">
              <a:avLst/>
            </a:prstGeom>
          </xdr:spPr>
        </xdr:pic>
        <xdr:pic>
          <xdr:nvPicPr>
            <xdr:cNvPr id="134" name="図 133">
              <a:extLst>
                <a:ext uri="{FF2B5EF4-FFF2-40B4-BE49-F238E27FC236}">
                  <a16:creationId xmlns:a16="http://schemas.microsoft.com/office/drawing/2014/main" id="{D9A9C0A0-4C54-655D-1F22-15711230FD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08319" y="4376888"/>
              <a:ext cx="125153" cy="123810"/>
            </a:xfrm>
            <a:prstGeom prst="rect">
              <a:avLst/>
            </a:prstGeom>
          </xdr:spPr>
        </xdr:pic>
        <xdr:pic>
          <xdr:nvPicPr>
            <xdr:cNvPr id="135" name="図 134">
              <a:extLst>
                <a:ext uri="{FF2B5EF4-FFF2-40B4-BE49-F238E27FC236}">
                  <a16:creationId xmlns:a16="http://schemas.microsoft.com/office/drawing/2014/main" id="{59A0CFE5-34B5-2011-5446-B2943EB2F53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08319" y="4557863"/>
              <a:ext cx="125153" cy="123810"/>
            </a:xfrm>
            <a:prstGeom prst="rect">
              <a:avLst/>
            </a:prstGeom>
          </xdr:spPr>
        </xdr:pic>
        <xdr:sp macro="" textlink="">
          <xdr:nvSpPr>
            <xdr:cNvPr id="136" name="正方形/長方形 135">
              <a:extLst>
                <a:ext uri="{FF2B5EF4-FFF2-40B4-BE49-F238E27FC236}">
                  <a16:creationId xmlns:a16="http://schemas.microsoft.com/office/drawing/2014/main" id="{A8F97E0D-A72F-6400-215F-37B176D545DF}"/>
                </a:ext>
              </a:extLst>
            </xdr:cNvPr>
            <xdr:cNvSpPr/>
          </xdr:nvSpPr>
          <xdr:spPr>
            <a:xfrm>
              <a:off x="5768009" y="4144108"/>
              <a:ext cx="732693" cy="190500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bg1">
                      <a:lumMod val="65000"/>
                    </a:schemeClr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メモリ</a:t>
              </a:r>
            </a:p>
          </xdr:txBody>
        </xdr:sp>
        <xdr:sp macro="" textlink="">
          <xdr:nvSpPr>
            <xdr:cNvPr id="137" name="正方形/長方形 136">
              <a:extLst>
                <a:ext uri="{FF2B5EF4-FFF2-40B4-BE49-F238E27FC236}">
                  <a16:creationId xmlns:a16="http://schemas.microsoft.com/office/drawing/2014/main" id="{95AFC7C6-DA41-82B6-7CDA-C2133D62B2C5}"/>
                </a:ext>
              </a:extLst>
            </xdr:cNvPr>
            <xdr:cNvSpPr/>
          </xdr:nvSpPr>
          <xdr:spPr>
            <a:xfrm>
              <a:off x="5773749" y="4353658"/>
              <a:ext cx="605532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計画データ</a:t>
              </a:r>
            </a:p>
          </xdr:txBody>
        </xdr:sp>
        <xdr:sp macro="" textlink="">
          <xdr:nvSpPr>
            <xdr:cNvPr id="138" name="正方形/長方形 137">
              <a:extLst>
                <a:ext uri="{FF2B5EF4-FFF2-40B4-BE49-F238E27FC236}">
                  <a16:creationId xmlns:a16="http://schemas.microsoft.com/office/drawing/2014/main" id="{853F12DA-07F8-48A5-FD10-51B92A1E5BAF}"/>
                </a:ext>
              </a:extLst>
            </xdr:cNvPr>
            <xdr:cNvSpPr/>
          </xdr:nvSpPr>
          <xdr:spPr>
            <a:xfrm>
              <a:off x="5773748" y="4544159"/>
              <a:ext cx="605532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0000FF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地盤データ</a:t>
              </a:r>
            </a:p>
          </xdr:txBody>
        </xdr:sp>
        <xdr:grpSp>
          <xdr:nvGrpSpPr>
            <xdr:cNvPr id="125" name="グループ化 124">
              <a:extLst>
                <a:ext uri="{FF2B5EF4-FFF2-40B4-BE49-F238E27FC236}">
                  <a16:creationId xmlns:a16="http://schemas.microsoft.com/office/drawing/2014/main" id="{94FBEBB1-F14A-2E6F-4D55-C813C2803A50}"/>
                </a:ext>
              </a:extLst>
            </xdr:cNvPr>
            <xdr:cNvGrpSpPr/>
          </xdr:nvGrpSpPr>
          <xdr:grpSpPr>
            <a:xfrm>
              <a:off x="4640055" y="3926498"/>
              <a:ext cx="1142708" cy="190500"/>
              <a:chOff x="5936563" y="2488616"/>
              <a:chExt cx="1142404" cy="190500"/>
            </a:xfrm>
          </xdr:grpSpPr>
          <xdr:sp macro="" textlink="">
            <xdr:nvSpPr>
              <xdr:cNvPr id="130" name="四角形: 角を丸くする 129">
                <a:extLst>
                  <a:ext uri="{FF2B5EF4-FFF2-40B4-BE49-F238E27FC236}">
                    <a16:creationId xmlns:a16="http://schemas.microsoft.com/office/drawing/2014/main" id="{ACA259C5-7BA4-2E56-B57E-8D3F1F14C984}"/>
                  </a:ext>
                </a:extLst>
              </xdr:cNvPr>
              <xdr:cNvSpPr/>
            </xdr:nvSpPr>
            <xdr:spPr>
              <a:xfrm>
                <a:off x="5936563" y="2488616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右測点数</a:t>
                </a:r>
              </a:p>
            </xdr:txBody>
          </xdr:sp>
          <xdr:sp macro="" textlink="">
            <xdr:nvSpPr>
              <xdr:cNvPr id="131" name="正方形/長方形 130">
                <a:extLst>
                  <a:ext uri="{FF2B5EF4-FFF2-40B4-BE49-F238E27FC236}">
                    <a16:creationId xmlns:a16="http://schemas.microsoft.com/office/drawing/2014/main" id="{E7E30511-FAD5-E78F-93B0-20FAF1B096A5}"/>
                  </a:ext>
                </a:extLst>
              </xdr:cNvPr>
              <xdr:cNvSpPr/>
            </xdr:nvSpPr>
            <xdr:spPr>
              <a:xfrm>
                <a:off x="6895748" y="2488616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126" name="グループ化 125">
              <a:extLst>
                <a:ext uri="{FF2B5EF4-FFF2-40B4-BE49-F238E27FC236}">
                  <a16:creationId xmlns:a16="http://schemas.microsoft.com/office/drawing/2014/main" id="{C25B8F91-FE88-F698-B3F3-306F0B4B3FD5}"/>
                </a:ext>
              </a:extLst>
            </xdr:cNvPr>
            <xdr:cNvGrpSpPr/>
          </xdr:nvGrpSpPr>
          <xdr:grpSpPr>
            <a:xfrm>
              <a:off x="4640050" y="4799135"/>
              <a:ext cx="915866" cy="197827"/>
              <a:chOff x="4821115" y="3018692"/>
              <a:chExt cx="915866" cy="197827"/>
            </a:xfrm>
          </xdr:grpSpPr>
          <xdr:sp macro="" textlink="">
            <xdr:nvSpPr>
              <xdr:cNvPr id="127" name="正方形/長方形 126">
                <a:extLst>
                  <a:ext uri="{FF2B5EF4-FFF2-40B4-BE49-F238E27FC236}">
                    <a16:creationId xmlns:a16="http://schemas.microsoft.com/office/drawing/2014/main" id="{F76389F0-2B5D-7816-2053-CF04588D47DF}"/>
                  </a:ext>
                </a:extLst>
              </xdr:cNvPr>
              <xdr:cNvSpPr/>
            </xdr:nvSpPr>
            <xdr:spPr>
              <a:xfrm>
                <a:off x="4821115" y="3018692"/>
                <a:ext cx="915866" cy="190500"/>
              </a:xfrm>
              <a:prstGeom prst="rect">
                <a:avLst/>
              </a:prstGeom>
              <a:solidFill>
                <a:srgbClr val="F0F0F0"/>
              </a:solidFill>
              <a:ln w="6350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b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一括縮尺</a:t>
                </a:r>
              </a:p>
            </xdr:txBody>
          </xdr:sp>
          <xdr:cxnSp macro="">
            <xdr:nvCxnSpPr>
              <xdr:cNvPr id="128" name="直線コネクタ 127">
                <a:extLst>
                  <a:ext uri="{FF2B5EF4-FFF2-40B4-BE49-F238E27FC236}">
                    <a16:creationId xmlns:a16="http://schemas.microsoft.com/office/drawing/2014/main" id="{0F7E3BA6-0F0F-2B95-89B2-193CA6E6D3CD}"/>
                  </a:ext>
                </a:extLst>
              </xdr:cNvPr>
              <xdr:cNvCxnSpPr/>
            </xdr:nvCxnSpPr>
            <xdr:spPr>
              <a:xfrm>
                <a:off x="4821115" y="3209192"/>
                <a:ext cx="915866" cy="0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9" name="直線コネクタ 128">
                <a:extLst>
                  <a:ext uri="{FF2B5EF4-FFF2-40B4-BE49-F238E27FC236}">
                    <a16:creationId xmlns:a16="http://schemas.microsoft.com/office/drawing/2014/main" id="{D7C0EEBA-040F-38B7-7B25-F6F4170D038E}"/>
                  </a:ext>
                </a:extLst>
              </xdr:cNvPr>
              <xdr:cNvCxnSpPr/>
            </xdr:nvCxnSpPr>
            <xdr:spPr>
              <a:xfrm flipV="1">
                <a:off x="5729654" y="3018692"/>
                <a:ext cx="0" cy="197827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pic>
          <xdr:nvPicPr>
            <xdr:cNvPr id="142" name="図 141">
              <a:extLst>
                <a:ext uri="{FF2B5EF4-FFF2-40B4-BE49-F238E27FC236}">
                  <a16:creationId xmlns:a16="http://schemas.microsoft.com/office/drawing/2014/main" id="{AA1CED82-D1C5-4DF4-9FDD-480E8CC184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386591" y="4179061"/>
              <a:ext cx="125153" cy="123810"/>
            </a:xfrm>
            <a:prstGeom prst="rect">
              <a:avLst/>
            </a:prstGeom>
          </xdr:spPr>
        </xdr:pic>
        <xdr:pic>
          <xdr:nvPicPr>
            <xdr:cNvPr id="143" name="図 142">
              <a:extLst>
                <a:ext uri="{FF2B5EF4-FFF2-40B4-BE49-F238E27FC236}">
                  <a16:creationId xmlns:a16="http://schemas.microsoft.com/office/drawing/2014/main" id="{34098D2E-42DD-4C54-A98E-96C743E157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386591" y="4369561"/>
              <a:ext cx="125153" cy="123810"/>
            </a:xfrm>
            <a:prstGeom prst="rect">
              <a:avLst/>
            </a:prstGeom>
          </xdr:spPr>
        </xdr:pic>
        <xdr:sp macro="" textlink="">
          <xdr:nvSpPr>
            <xdr:cNvPr id="144" name="正方形/長方形 143">
              <a:extLst>
                <a:ext uri="{FF2B5EF4-FFF2-40B4-BE49-F238E27FC236}">
                  <a16:creationId xmlns:a16="http://schemas.microsoft.com/office/drawing/2014/main" id="{E4E4DF63-F88C-4C5D-94F1-0661C253DBD5}"/>
                </a:ext>
              </a:extLst>
            </xdr:cNvPr>
            <xdr:cNvSpPr/>
          </xdr:nvSpPr>
          <xdr:spPr>
            <a:xfrm>
              <a:off x="6546282" y="4155831"/>
              <a:ext cx="272565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accent2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基層</a:t>
              </a:r>
            </a:p>
          </xdr:txBody>
        </xdr:sp>
        <xdr:sp macro="" textlink="">
          <xdr:nvSpPr>
            <xdr:cNvPr id="145" name="正方形/長方形 144">
              <a:extLst>
                <a:ext uri="{FF2B5EF4-FFF2-40B4-BE49-F238E27FC236}">
                  <a16:creationId xmlns:a16="http://schemas.microsoft.com/office/drawing/2014/main" id="{14A45AE0-09EE-451C-838B-CCE6C64B604B}"/>
                </a:ext>
              </a:extLst>
            </xdr:cNvPr>
            <xdr:cNvSpPr/>
          </xdr:nvSpPr>
          <xdr:spPr>
            <a:xfrm>
              <a:off x="6556515" y="4346331"/>
              <a:ext cx="376644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00FF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中間層</a:t>
              </a:r>
            </a:p>
          </xdr:txBody>
        </xdr:sp>
      </xdr:grpSp>
    </xdr:grpSp>
    <xdr:clientData/>
  </xdr:twoCellAnchor>
  <xdr:twoCellAnchor>
    <xdr:from>
      <xdr:col>34</xdr:col>
      <xdr:colOff>152958</xdr:colOff>
      <xdr:row>8</xdr:row>
      <xdr:rowOff>101067</xdr:rowOff>
    </xdr:from>
    <xdr:to>
      <xdr:col>44</xdr:col>
      <xdr:colOff>95250</xdr:colOff>
      <xdr:row>16</xdr:row>
      <xdr:rowOff>180975</xdr:rowOff>
    </xdr:to>
    <xdr:grpSp>
      <xdr:nvGrpSpPr>
        <xdr:cNvPr id="201" name="グループ化 200">
          <a:extLst>
            <a:ext uri="{FF2B5EF4-FFF2-40B4-BE49-F238E27FC236}">
              <a16:creationId xmlns:a16="http://schemas.microsoft.com/office/drawing/2014/main" id="{87639655-F700-BFE9-F004-3BC779812349}"/>
            </a:ext>
          </a:extLst>
        </xdr:cNvPr>
        <xdr:cNvGrpSpPr/>
      </xdr:nvGrpSpPr>
      <xdr:grpSpPr>
        <a:xfrm>
          <a:off x="6182283" y="1596492"/>
          <a:ext cx="1752042" cy="1603908"/>
          <a:chOff x="2432538" y="3700785"/>
          <a:chExt cx="1774023" cy="1603908"/>
        </a:xfrm>
      </xdr:grpSpPr>
      <xdr:sp macro="" textlink="">
        <xdr:nvSpPr>
          <xdr:cNvPr id="147" name="正方形/長方形 146">
            <a:extLst>
              <a:ext uri="{FF2B5EF4-FFF2-40B4-BE49-F238E27FC236}">
                <a16:creationId xmlns:a16="http://schemas.microsoft.com/office/drawing/2014/main" id="{13EB544E-2352-470D-8C36-2E9301864A79}"/>
              </a:ext>
            </a:extLst>
          </xdr:cNvPr>
          <xdr:cNvSpPr/>
        </xdr:nvSpPr>
        <xdr:spPr>
          <a:xfrm>
            <a:off x="2432538" y="3780692"/>
            <a:ext cx="1774023" cy="1524001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grpSp>
        <xdr:nvGrpSpPr>
          <xdr:cNvPr id="148" name="グループ化 147">
            <a:extLst>
              <a:ext uri="{FF2B5EF4-FFF2-40B4-BE49-F238E27FC236}">
                <a16:creationId xmlns:a16="http://schemas.microsoft.com/office/drawing/2014/main" id="{011E11FE-EF82-4C93-ACCE-09CC70188A25}"/>
              </a:ext>
            </a:extLst>
          </xdr:cNvPr>
          <xdr:cNvGrpSpPr/>
        </xdr:nvGrpSpPr>
        <xdr:grpSpPr>
          <a:xfrm>
            <a:off x="2476497" y="3971882"/>
            <a:ext cx="1702681" cy="1216270"/>
            <a:chOff x="4821112" y="1875692"/>
            <a:chExt cx="1702681" cy="1216270"/>
          </a:xfrm>
        </xdr:grpSpPr>
        <xdr:grpSp>
          <xdr:nvGrpSpPr>
            <xdr:cNvPr id="149" name="グループ化 148">
              <a:extLst>
                <a:ext uri="{FF2B5EF4-FFF2-40B4-BE49-F238E27FC236}">
                  <a16:creationId xmlns:a16="http://schemas.microsoft.com/office/drawing/2014/main" id="{B740BA92-4822-78A0-99F8-7BE0BFBBD0F9}"/>
                </a:ext>
              </a:extLst>
            </xdr:cNvPr>
            <xdr:cNvGrpSpPr/>
          </xdr:nvGrpSpPr>
          <xdr:grpSpPr>
            <a:xfrm>
              <a:off x="4821115" y="1875692"/>
              <a:ext cx="1113784" cy="190500"/>
              <a:chOff x="5936564" y="2555291"/>
              <a:chExt cx="1113489" cy="190500"/>
            </a:xfrm>
          </xdr:grpSpPr>
          <xdr:sp macro="" textlink="">
            <xdr:nvSpPr>
              <xdr:cNvPr id="165" name="四角形: 角を丸くする 164">
                <a:extLst>
                  <a:ext uri="{FF2B5EF4-FFF2-40B4-BE49-F238E27FC236}">
                    <a16:creationId xmlns:a16="http://schemas.microsoft.com/office/drawing/2014/main" id="{423798C3-81A7-0B77-CE2E-BBD3FD22B526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左測点数</a:t>
                </a:r>
              </a:p>
            </xdr:txBody>
          </xdr:sp>
          <xdr:sp macro="" textlink="">
            <xdr:nvSpPr>
              <xdr:cNvPr id="166" name="正方形/長方形 165">
                <a:extLst>
                  <a:ext uri="{FF2B5EF4-FFF2-40B4-BE49-F238E27FC236}">
                    <a16:creationId xmlns:a16="http://schemas.microsoft.com/office/drawing/2014/main" id="{1B0AEACA-710C-8C7F-7279-01F287CA5983}"/>
                  </a:ext>
                </a:extLst>
              </xdr:cNvPr>
              <xdr:cNvSpPr/>
            </xdr:nvSpPr>
            <xdr:spPr>
              <a:xfrm>
                <a:off x="6866834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150" name="グループ化 149">
              <a:extLst>
                <a:ext uri="{FF2B5EF4-FFF2-40B4-BE49-F238E27FC236}">
                  <a16:creationId xmlns:a16="http://schemas.microsoft.com/office/drawing/2014/main" id="{40D930F4-D210-8CFA-5D26-652AAED8F19C}"/>
                </a:ext>
              </a:extLst>
            </xdr:cNvPr>
            <xdr:cNvGrpSpPr/>
          </xdr:nvGrpSpPr>
          <xdr:grpSpPr>
            <a:xfrm>
              <a:off x="4821112" y="2300654"/>
              <a:ext cx="1702681" cy="586155"/>
              <a:chOff x="3679902" y="3015476"/>
              <a:chExt cx="1684409" cy="586155"/>
            </a:xfrm>
          </xdr:grpSpPr>
          <xdr:sp macro="" textlink="">
            <xdr:nvSpPr>
              <xdr:cNvPr id="158" name="四角形: 角を丸くする 157">
                <a:extLst>
                  <a:ext uri="{FF2B5EF4-FFF2-40B4-BE49-F238E27FC236}">
                    <a16:creationId xmlns:a16="http://schemas.microsoft.com/office/drawing/2014/main" id="{750E86DD-D7BC-D253-37C2-8925BCAE160F}"/>
                  </a:ext>
                </a:extLst>
              </xdr:cNvPr>
              <xdr:cNvSpPr/>
            </xdr:nvSpPr>
            <xdr:spPr>
              <a:xfrm>
                <a:off x="3679902" y="3015476"/>
                <a:ext cx="906037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初期印刷項目</a:t>
                </a:r>
              </a:p>
            </xdr:txBody>
          </xdr:sp>
          <xdr:pic>
            <xdr:nvPicPr>
              <xdr:cNvPr id="159" name="図 158">
                <a:extLst>
                  <a:ext uri="{FF2B5EF4-FFF2-40B4-BE49-F238E27FC236}">
                    <a16:creationId xmlns:a16="http://schemas.microsoft.com/office/drawing/2014/main" id="{1B7DF12C-E0C8-A309-04E4-0552BF5D10B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0533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160" name="図 159">
                <a:extLst>
                  <a:ext uri="{FF2B5EF4-FFF2-40B4-BE49-F238E27FC236}">
                    <a16:creationId xmlns:a16="http://schemas.microsoft.com/office/drawing/2014/main" id="{6BB41E0A-A1C2-72F3-E511-5F1F8F62E15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2438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161" name="図 160">
                <a:extLst>
                  <a:ext uri="{FF2B5EF4-FFF2-40B4-BE49-F238E27FC236}">
                    <a16:creationId xmlns:a16="http://schemas.microsoft.com/office/drawing/2014/main" id="{64BC7DB1-7ACC-6D1B-7BD1-BCD6F5A992D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434360"/>
                <a:ext cx="123810" cy="123810"/>
              </a:xfrm>
              <a:prstGeom prst="rect">
                <a:avLst/>
              </a:prstGeom>
            </xdr:spPr>
          </xdr:pic>
          <xdr:sp macro="" textlink="">
            <xdr:nvSpPr>
              <xdr:cNvPr id="162" name="正方形/長方形 161">
                <a:extLst>
                  <a:ext uri="{FF2B5EF4-FFF2-40B4-BE49-F238E27FC236}">
                    <a16:creationId xmlns:a16="http://schemas.microsoft.com/office/drawing/2014/main" id="{F12A5FCE-9269-4C29-67BF-8B2C124F5E2C}"/>
                  </a:ext>
                </a:extLst>
              </xdr:cNvPr>
              <xdr:cNvSpPr/>
            </xdr:nvSpPr>
            <xdr:spPr>
              <a:xfrm>
                <a:off x="4767147" y="3030130"/>
                <a:ext cx="507380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bg1">
                        <a:lumMod val="65000"/>
                      </a:schemeClr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メモリ</a:t>
                </a:r>
              </a:p>
            </xdr:txBody>
          </xdr:sp>
          <xdr:sp macro="" textlink="">
            <xdr:nvSpPr>
              <xdr:cNvPr id="163" name="正方形/長方形 162">
                <a:extLst>
                  <a:ext uri="{FF2B5EF4-FFF2-40B4-BE49-F238E27FC236}">
                    <a16:creationId xmlns:a16="http://schemas.microsoft.com/office/drawing/2014/main" id="{AC8FC21A-D061-65BD-5974-5BFFAA2101FE}"/>
                  </a:ext>
                </a:extLst>
              </xdr:cNvPr>
              <xdr:cNvSpPr/>
            </xdr:nvSpPr>
            <xdr:spPr>
              <a:xfrm>
                <a:off x="4764340" y="3220630"/>
                <a:ext cx="599971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FF0000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計画データ</a:t>
                </a:r>
              </a:p>
            </xdr:txBody>
          </xdr:sp>
          <xdr:sp macro="" textlink="">
            <xdr:nvSpPr>
              <xdr:cNvPr id="164" name="正方形/長方形 163">
                <a:extLst>
                  <a:ext uri="{FF2B5EF4-FFF2-40B4-BE49-F238E27FC236}">
                    <a16:creationId xmlns:a16="http://schemas.microsoft.com/office/drawing/2014/main" id="{FC73FDF2-A7A9-3694-00A8-69FCBB5996B5}"/>
                  </a:ext>
                </a:extLst>
              </xdr:cNvPr>
              <xdr:cNvSpPr/>
            </xdr:nvSpPr>
            <xdr:spPr>
              <a:xfrm>
                <a:off x="4764339" y="3411131"/>
                <a:ext cx="599971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0000FF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地盤データ</a:t>
                </a:r>
              </a:p>
            </xdr:txBody>
          </xdr:sp>
        </xdr:grpSp>
        <xdr:grpSp>
          <xdr:nvGrpSpPr>
            <xdr:cNvPr id="151" name="グループ化 150">
              <a:extLst>
                <a:ext uri="{FF2B5EF4-FFF2-40B4-BE49-F238E27FC236}">
                  <a16:creationId xmlns:a16="http://schemas.microsoft.com/office/drawing/2014/main" id="{4993F3A7-3403-EDA4-3C80-F6CAE54E4D97}"/>
                </a:ext>
              </a:extLst>
            </xdr:cNvPr>
            <xdr:cNvGrpSpPr/>
          </xdr:nvGrpSpPr>
          <xdr:grpSpPr>
            <a:xfrm>
              <a:off x="4821115" y="2088173"/>
              <a:ext cx="1113784" cy="190500"/>
              <a:chOff x="5936564" y="2555291"/>
              <a:chExt cx="1113489" cy="190500"/>
            </a:xfrm>
          </xdr:grpSpPr>
          <xdr:sp macro="" textlink="">
            <xdr:nvSpPr>
              <xdr:cNvPr id="156" name="四角形: 角を丸くする 155">
                <a:extLst>
                  <a:ext uri="{FF2B5EF4-FFF2-40B4-BE49-F238E27FC236}">
                    <a16:creationId xmlns:a16="http://schemas.microsoft.com/office/drawing/2014/main" id="{59F256F0-43C4-44E6-5793-072074D30F28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右測点数</a:t>
                </a:r>
              </a:p>
            </xdr:txBody>
          </xdr:sp>
          <xdr:sp macro="" textlink="">
            <xdr:nvSpPr>
              <xdr:cNvPr id="157" name="正方形/長方形 156">
                <a:extLst>
                  <a:ext uri="{FF2B5EF4-FFF2-40B4-BE49-F238E27FC236}">
                    <a16:creationId xmlns:a16="http://schemas.microsoft.com/office/drawing/2014/main" id="{81032344-A429-9390-215B-72EB5222EA34}"/>
                  </a:ext>
                </a:extLst>
              </xdr:cNvPr>
              <xdr:cNvSpPr/>
            </xdr:nvSpPr>
            <xdr:spPr>
              <a:xfrm>
                <a:off x="6866834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152" name="グループ化 151">
              <a:extLst>
                <a:ext uri="{FF2B5EF4-FFF2-40B4-BE49-F238E27FC236}">
                  <a16:creationId xmlns:a16="http://schemas.microsoft.com/office/drawing/2014/main" id="{E9B46474-EB1C-758F-301D-2216F68E22FC}"/>
                </a:ext>
              </a:extLst>
            </xdr:cNvPr>
            <xdr:cNvGrpSpPr/>
          </xdr:nvGrpSpPr>
          <xdr:grpSpPr>
            <a:xfrm>
              <a:off x="4821115" y="2894135"/>
              <a:ext cx="915866" cy="197827"/>
              <a:chOff x="4821115" y="3018692"/>
              <a:chExt cx="915866" cy="197827"/>
            </a:xfrm>
          </xdr:grpSpPr>
          <xdr:sp macro="" textlink="">
            <xdr:nvSpPr>
              <xdr:cNvPr id="153" name="正方形/長方形 152">
                <a:extLst>
                  <a:ext uri="{FF2B5EF4-FFF2-40B4-BE49-F238E27FC236}">
                    <a16:creationId xmlns:a16="http://schemas.microsoft.com/office/drawing/2014/main" id="{3CC412F8-0270-17CD-82E0-03C1B6817F40}"/>
                  </a:ext>
                </a:extLst>
              </xdr:cNvPr>
              <xdr:cNvSpPr/>
            </xdr:nvSpPr>
            <xdr:spPr>
              <a:xfrm>
                <a:off x="4821115" y="3018692"/>
                <a:ext cx="915866" cy="190500"/>
              </a:xfrm>
              <a:prstGeom prst="rect">
                <a:avLst/>
              </a:prstGeom>
              <a:solidFill>
                <a:srgbClr val="F0F0F0"/>
              </a:solidFill>
              <a:ln w="6350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b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一括縮尺</a:t>
                </a:r>
              </a:p>
            </xdr:txBody>
          </xdr:sp>
          <xdr:cxnSp macro="">
            <xdr:nvCxnSpPr>
              <xdr:cNvPr id="154" name="直線コネクタ 153">
                <a:extLst>
                  <a:ext uri="{FF2B5EF4-FFF2-40B4-BE49-F238E27FC236}">
                    <a16:creationId xmlns:a16="http://schemas.microsoft.com/office/drawing/2014/main" id="{17AB3BFE-5879-5A12-0A45-B2C495597A85}"/>
                  </a:ext>
                </a:extLst>
              </xdr:cNvPr>
              <xdr:cNvCxnSpPr/>
            </xdr:nvCxnSpPr>
            <xdr:spPr>
              <a:xfrm>
                <a:off x="4821115" y="3209192"/>
                <a:ext cx="915866" cy="0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5" name="直線コネクタ 154">
                <a:extLst>
                  <a:ext uri="{FF2B5EF4-FFF2-40B4-BE49-F238E27FC236}">
                    <a16:creationId xmlns:a16="http://schemas.microsoft.com/office/drawing/2014/main" id="{E3BE84AD-068E-6BDA-6656-D09BDB3BE7B7}"/>
                  </a:ext>
                </a:extLst>
              </xdr:cNvPr>
              <xdr:cNvCxnSpPr/>
            </xdr:nvCxnSpPr>
            <xdr:spPr>
              <a:xfrm flipV="1">
                <a:off x="5729654" y="3018692"/>
                <a:ext cx="0" cy="197827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4F0FE2E3-E96A-40C4-80E9-96D53CDB1831}"/>
              </a:ext>
            </a:extLst>
          </xdr:cNvPr>
          <xdr:cNvSpPr/>
        </xdr:nvSpPr>
        <xdr:spPr>
          <a:xfrm>
            <a:off x="2533006" y="3700785"/>
            <a:ext cx="1265216" cy="184923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オーバーレイ初期設定</a:t>
            </a:r>
          </a:p>
        </xdr:txBody>
      </xdr:sp>
    </xdr:grpSp>
    <xdr:clientData/>
  </xdr:twoCellAnchor>
  <xdr:twoCellAnchor>
    <xdr:from>
      <xdr:col>44</xdr:col>
      <xdr:colOff>144983</xdr:colOff>
      <xdr:row>8</xdr:row>
      <xdr:rowOff>101067</xdr:rowOff>
    </xdr:from>
    <xdr:to>
      <xdr:col>57</xdr:col>
      <xdr:colOff>142875</xdr:colOff>
      <xdr:row>16</xdr:row>
      <xdr:rowOff>180975</xdr:rowOff>
    </xdr:to>
    <xdr:grpSp>
      <xdr:nvGrpSpPr>
        <xdr:cNvPr id="202" name="グループ化 201">
          <a:extLst>
            <a:ext uri="{FF2B5EF4-FFF2-40B4-BE49-F238E27FC236}">
              <a16:creationId xmlns:a16="http://schemas.microsoft.com/office/drawing/2014/main" id="{585C76F7-2A80-9E7F-CBCC-6AE439033AA4}"/>
            </a:ext>
          </a:extLst>
        </xdr:cNvPr>
        <xdr:cNvGrpSpPr/>
      </xdr:nvGrpSpPr>
      <xdr:grpSpPr>
        <a:xfrm>
          <a:off x="7984058" y="1596492"/>
          <a:ext cx="2350567" cy="1603908"/>
          <a:chOff x="4640051" y="3700784"/>
          <a:chExt cx="2379142" cy="1603908"/>
        </a:xfrm>
      </xdr:grpSpPr>
      <xdr:sp macro="" textlink="">
        <xdr:nvSpPr>
          <xdr:cNvPr id="168" name="正方形/長方形 167">
            <a:extLst>
              <a:ext uri="{FF2B5EF4-FFF2-40B4-BE49-F238E27FC236}">
                <a16:creationId xmlns:a16="http://schemas.microsoft.com/office/drawing/2014/main" id="{9ED2CB6A-A5F1-4BF6-8B1B-A55B1114E857}"/>
              </a:ext>
            </a:extLst>
          </xdr:cNvPr>
          <xdr:cNvSpPr/>
        </xdr:nvSpPr>
        <xdr:spPr>
          <a:xfrm>
            <a:off x="4640051" y="3780691"/>
            <a:ext cx="2379142" cy="1524001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9" name="正方形/長方形 168">
            <a:extLst>
              <a:ext uri="{FF2B5EF4-FFF2-40B4-BE49-F238E27FC236}">
                <a16:creationId xmlns:a16="http://schemas.microsoft.com/office/drawing/2014/main" id="{34B4804A-2C9D-4AA6-8970-D56C551B4C34}"/>
              </a:ext>
            </a:extLst>
          </xdr:cNvPr>
          <xdr:cNvSpPr/>
        </xdr:nvSpPr>
        <xdr:spPr>
          <a:xfrm>
            <a:off x="4740519" y="3700784"/>
            <a:ext cx="732692" cy="184923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掘削初期設定</a:t>
            </a:r>
          </a:p>
        </xdr:txBody>
      </xdr:sp>
      <xdr:grpSp>
        <xdr:nvGrpSpPr>
          <xdr:cNvPr id="197" name="グループ化 196">
            <a:extLst>
              <a:ext uri="{FF2B5EF4-FFF2-40B4-BE49-F238E27FC236}">
                <a16:creationId xmlns:a16="http://schemas.microsoft.com/office/drawing/2014/main" id="{9036B3FA-C09D-907B-370A-13EB5AD45741}"/>
              </a:ext>
            </a:extLst>
          </xdr:cNvPr>
          <xdr:cNvGrpSpPr/>
        </xdr:nvGrpSpPr>
        <xdr:grpSpPr>
          <a:xfrm>
            <a:off x="4674577" y="3966304"/>
            <a:ext cx="2312394" cy="1216270"/>
            <a:chOff x="4821116" y="3966304"/>
            <a:chExt cx="2312394" cy="1216270"/>
          </a:xfrm>
        </xdr:grpSpPr>
        <xdr:grpSp>
          <xdr:nvGrpSpPr>
            <xdr:cNvPr id="171" name="グループ化 170">
              <a:extLst>
                <a:ext uri="{FF2B5EF4-FFF2-40B4-BE49-F238E27FC236}">
                  <a16:creationId xmlns:a16="http://schemas.microsoft.com/office/drawing/2014/main" id="{2C5B0DAD-87A9-1CDA-F01E-AE3F0616F9A5}"/>
                </a:ext>
              </a:extLst>
            </xdr:cNvPr>
            <xdr:cNvGrpSpPr/>
          </xdr:nvGrpSpPr>
          <xdr:grpSpPr>
            <a:xfrm>
              <a:off x="4821116" y="3966304"/>
              <a:ext cx="1113784" cy="190500"/>
              <a:chOff x="5936564" y="2555291"/>
              <a:chExt cx="1113489" cy="190500"/>
            </a:xfrm>
          </xdr:grpSpPr>
          <xdr:sp macro="" textlink="">
            <xdr:nvSpPr>
              <xdr:cNvPr id="190" name="四角形: 角を丸くする 189">
                <a:extLst>
                  <a:ext uri="{FF2B5EF4-FFF2-40B4-BE49-F238E27FC236}">
                    <a16:creationId xmlns:a16="http://schemas.microsoft.com/office/drawing/2014/main" id="{8D05D80C-8598-811D-4F50-BCAC1500DD9B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左測点数</a:t>
                </a:r>
              </a:p>
            </xdr:txBody>
          </xdr:sp>
          <xdr:sp macro="" textlink="">
            <xdr:nvSpPr>
              <xdr:cNvPr id="191" name="正方形/長方形 190">
                <a:extLst>
                  <a:ext uri="{FF2B5EF4-FFF2-40B4-BE49-F238E27FC236}">
                    <a16:creationId xmlns:a16="http://schemas.microsoft.com/office/drawing/2014/main" id="{24DD7989-BCC3-68E8-8858-AC918BC34BBF}"/>
                  </a:ext>
                </a:extLst>
              </xdr:cNvPr>
              <xdr:cNvSpPr/>
            </xdr:nvSpPr>
            <xdr:spPr>
              <a:xfrm>
                <a:off x="6866834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sp macro="" textlink="">
          <xdr:nvSpPr>
            <xdr:cNvPr id="172" name="四角形: 角を丸くする 171">
              <a:extLst>
                <a:ext uri="{FF2B5EF4-FFF2-40B4-BE49-F238E27FC236}">
                  <a16:creationId xmlns:a16="http://schemas.microsoft.com/office/drawing/2014/main" id="{548A1AC4-138D-5B9F-0A7F-F5C6B0FA97D5}"/>
                </a:ext>
              </a:extLst>
            </xdr:cNvPr>
            <xdr:cNvSpPr/>
          </xdr:nvSpPr>
          <xdr:spPr>
            <a:xfrm>
              <a:off x="4821116" y="4391266"/>
              <a:ext cx="915866" cy="190500"/>
            </a:xfrm>
            <a:prstGeom prst="roundRect">
              <a:avLst/>
            </a:prstGeom>
            <a:solidFill>
              <a:srgbClr val="F6BA92"/>
            </a:solidFill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algn="ctr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tx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初期印刷項目</a:t>
              </a:r>
            </a:p>
          </xdr:txBody>
        </xdr:sp>
        <xdr:pic>
          <xdr:nvPicPr>
            <xdr:cNvPr id="173" name="図 172">
              <a:extLst>
                <a:ext uri="{FF2B5EF4-FFF2-40B4-BE49-F238E27FC236}">
                  <a16:creationId xmlns:a16="http://schemas.microsoft.com/office/drawing/2014/main" id="{3DB9D9C7-14F0-5F8A-67EC-EA550EAF61A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60464" y="4429150"/>
              <a:ext cx="125153" cy="123810"/>
            </a:xfrm>
            <a:prstGeom prst="rect">
              <a:avLst/>
            </a:prstGeom>
          </xdr:spPr>
        </xdr:pic>
        <xdr:pic>
          <xdr:nvPicPr>
            <xdr:cNvPr id="174" name="図 173">
              <a:extLst>
                <a:ext uri="{FF2B5EF4-FFF2-40B4-BE49-F238E27FC236}">
                  <a16:creationId xmlns:a16="http://schemas.microsoft.com/office/drawing/2014/main" id="{6F9DF06E-12FF-61E9-C61E-C0AAF22C10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60464" y="4619650"/>
              <a:ext cx="125153" cy="123810"/>
            </a:xfrm>
            <a:prstGeom prst="rect">
              <a:avLst/>
            </a:prstGeom>
          </xdr:spPr>
        </xdr:pic>
        <xdr:pic>
          <xdr:nvPicPr>
            <xdr:cNvPr id="175" name="図 174">
              <a:extLst>
                <a:ext uri="{FF2B5EF4-FFF2-40B4-BE49-F238E27FC236}">
                  <a16:creationId xmlns:a16="http://schemas.microsoft.com/office/drawing/2014/main" id="{6E2EF020-44D2-FF68-995E-680B6CFA1F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60464" y="4810150"/>
              <a:ext cx="125153" cy="123810"/>
            </a:xfrm>
            <a:prstGeom prst="rect">
              <a:avLst/>
            </a:prstGeom>
          </xdr:spPr>
        </xdr:pic>
        <xdr:sp macro="" textlink="">
          <xdr:nvSpPr>
            <xdr:cNvPr id="176" name="正方形/長方形 175">
              <a:extLst>
                <a:ext uri="{FF2B5EF4-FFF2-40B4-BE49-F238E27FC236}">
                  <a16:creationId xmlns:a16="http://schemas.microsoft.com/office/drawing/2014/main" id="{1C318A64-35F7-024C-ED66-85832480137E}"/>
                </a:ext>
              </a:extLst>
            </xdr:cNvPr>
            <xdr:cNvSpPr/>
          </xdr:nvSpPr>
          <xdr:spPr>
            <a:xfrm>
              <a:off x="5920155" y="4405920"/>
              <a:ext cx="732693" cy="190500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bg1">
                      <a:lumMod val="65000"/>
                    </a:schemeClr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メモリ</a:t>
              </a:r>
            </a:p>
          </xdr:txBody>
        </xdr:sp>
        <xdr:sp macro="" textlink="">
          <xdr:nvSpPr>
            <xdr:cNvPr id="177" name="正方形/長方形 176">
              <a:extLst>
                <a:ext uri="{FF2B5EF4-FFF2-40B4-BE49-F238E27FC236}">
                  <a16:creationId xmlns:a16="http://schemas.microsoft.com/office/drawing/2014/main" id="{5F154021-1D8A-71A5-0BAF-A82805AC5122}"/>
                </a:ext>
              </a:extLst>
            </xdr:cNvPr>
            <xdr:cNvSpPr/>
          </xdr:nvSpPr>
          <xdr:spPr>
            <a:xfrm>
              <a:off x="5920155" y="4596420"/>
              <a:ext cx="732693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計画データ</a:t>
              </a:r>
            </a:p>
          </xdr:txBody>
        </xdr:sp>
        <xdr:sp macro="" textlink="">
          <xdr:nvSpPr>
            <xdr:cNvPr id="178" name="正方形/長方形 177">
              <a:extLst>
                <a:ext uri="{FF2B5EF4-FFF2-40B4-BE49-F238E27FC236}">
                  <a16:creationId xmlns:a16="http://schemas.microsoft.com/office/drawing/2014/main" id="{45F60FF4-5194-94C9-A39C-33CC763B351C}"/>
                </a:ext>
              </a:extLst>
            </xdr:cNvPr>
            <xdr:cNvSpPr/>
          </xdr:nvSpPr>
          <xdr:spPr>
            <a:xfrm>
              <a:off x="5920155" y="4786921"/>
              <a:ext cx="732693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0000FF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地盤データ</a:t>
              </a:r>
            </a:p>
          </xdr:txBody>
        </xdr:sp>
        <xdr:grpSp>
          <xdr:nvGrpSpPr>
            <xdr:cNvPr id="179" name="グループ化 178">
              <a:extLst>
                <a:ext uri="{FF2B5EF4-FFF2-40B4-BE49-F238E27FC236}">
                  <a16:creationId xmlns:a16="http://schemas.microsoft.com/office/drawing/2014/main" id="{F6E06B5F-A156-5267-F182-41D0DFE7C291}"/>
                </a:ext>
              </a:extLst>
            </xdr:cNvPr>
            <xdr:cNvGrpSpPr/>
          </xdr:nvGrpSpPr>
          <xdr:grpSpPr>
            <a:xfrm>
              <a:off x="4821116" y="4178785"/>
              <a:ext cx="1113784" cy="190500"/>
              <a:chOff x="5936564" y="2555291"/>
              <a:chExt cx="1113489" cy="190500"/>
            </a:xfrm>
          </xdr:grpSpPr>
          <xdr:sp macro="" textlink="">
            <xdr:nvSpPr>
              <xdr:cNvPr id="188" name="四角形: 角を丸くする 187">
                <a:extLst>
                  <a:ext uri="{FF2B5EF4-FFF2-40B4-BE49-F238E27FC236}">
                    <a16:creationId xmlns:a16="http://schemas.microsoft.com/office/drawing/2014/main" id="{64835EA9-2949-B40C-70C8-A21CFC122D90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右測点数</a:t>
                </a:r>
              </a:p>
            </xdr:txBody>
          </xdr:sp>
          <xdr:sp macro="" textlink="">
            <xdr:nvSpPr>
              <xdr:cNvPr id="189" name="正方形/長方形 188">
                <a:extLst>
                  <a:ext uri="{FF2B5EF4-FFF2-40B4-BE49-F238E27FC236}">
                    <a16:creationId xmlns:a16="http://schemas.microsoft.com/office/drawing/2014/main" id="{655F8402-B2EF-C09A-79DC-17ABFF892F5D}"/>
                  </a:ext>
                </a:extLst>
              </xdr:cNvPr>
              <xdr:cNvSpPr/>
            </xdr:nvSpPr>
            <xdr:spPr>
              <a:xfrm>
                <a:off x="6866834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180" name="グループ化 179">
              <a:extLst>
                <a:ext uri="{FF2B5EF4-FFF2-40B4-BE49-F238E27FC236}">
                  <a16:creationId xmlns:a16="http://schemas.microsoft.com/office/drawing/2014/main" id="{59F7E413-04F9-268D-1289-C70BE89668E4}"/>
                </a:ext>
              </a:extLst>
            </xdr:cNvPr>
            <xdr:cNvGrpSpPr/>
          </xdr:nvGrpSpPr>
          <xdr:grpSpPr>
            <a:xfrm>
              <a:off x="4857751" y="4984747"/>
              <a:ext cx="915866" cy="197827"/>
              <a:chOff x="4857750" y="3018692"/>
              <a:chExt cx="915866" cy="197827"/>
            </a:xfrm>
          </xdr:grpSpPr>
          <xdr:sp macro="" textlink="">
            <xdr:nvSpPr>
              <xdr:cNvPr id="185" name="正方形/長方形 184">
                <a:extLst>
                  <a:ext uri="{FF2B5EF4-FFF2-40B4-BE49-F238E27FC236}">
                    <a16:creationId xmlns:a16="http://schemas.microsoft.com/office/drawing/2014/main" id="{7A31CF6D-6852-EEFA-004C-92A1E35066AC}"/>
                  </a:ext>
                </a:extLst>
              </xdr:cNvPr>
              <xdr:cNvSpPr/>
            </xdr:nvSpPr>
            <xdr:spPr>
              <a:xfrm>
                <a:off x="4857750" y="3018692"/>
                <a:ext cx="915866" cy="190500"/>
              </a:xfrm>
              <a:prstGeom prst="rect">
                <a:avLst/>
              </a:prstGeom>
              <a:solidFill>
                <a:srgbClr val="F0F0F0"/>
              </a:solidFill>
              <a:ln w="6350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b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一括縮尺</a:t>
                </a:r>
              </a:p>
            </xdr:txBody>
          </xdr:sp>
          <xdr:cxnSp macro="">
            <xdr:nvCxnSpPr>
              <xdr:cNvPr id="186" name="直線コネクタ 185">
                <a:extLst>
                  <a:ext uri="{FF2B5EF4-FFF2-40B4-BE49-F238E27FC236}">
                    <a16:creationId xmlns:a16="http://schemas.microsoft.com/office/drawing/2014/main" id="{D3260788-4ED6-A39F-00E2-1E92B4DE43AB}"/>
                  </a:ext>
                </a:extLst>
              </xdr:cNvPr>
              <xdr:cNvCxnSpPr/>
            </xdr:nvCxnSpPr>
            <xdr:spPr>
              <a:xfrm>
                <a:off x="4857750" y="3209192"/>
                <a:ext cx="915866" cy="0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7" name="直線コネクタ 186">
                <a:extLst>
                  <a:ext uri="{FF2B5EF4-FFF2-40B4-BE49-F238E27FC236}">
                    <a16:creationId xmlns:a16="http://schemas.microsoft.com/office/drawing/2014/main" id="{AF47929F-D187-FA22-3101-477F42CCC837}"/>
                  </a:ext>
                </a:extLst>
              </xdr:cNvPr>
              <xdr:cNvCxnSpPr/>
            </xdr:nvCxnSpPr>
            <xdr:spPr>
              <a:xfrm flipV="1">
                <a:off x="5766289" y="3018692"/>
                <a:ext cx="0" cy="197827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pic>
          <xdr:nvPicPr>
            <xdr:cNvPr id="181" name="図 180">
              <a:extLst>
                <a:ext uri="{FF2B5EF4-FFF2-40B4-BE49-F238E27FC236}">
                  <a16:creationId xmlns:a16="http://schemas.microsoft.com/office/drawing/2014/main" id="{DC362415-EEA1-1767-36C6-309D726FAC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586937" y="4421823"/>
              <a:ext cx="125153" cy="123810"/>
            </a:xfrm>
            <a:prstGeom prst="rect">
              <a:avLst/>
            </a:prstGeom>
          </xdr:spPr>
        </xdr:pic>
        <xdr:pic>
          <xdr:nvPicPr>
            <xdr:cNvPr id="182" name="図 181">
              <a:extLst>
                <a:ext uri="{FF2B5EF4-FFF2-40B4-BE49-F238E27FC236}">
                  <a16:creationId xmlns:a16="http://schemas.microsoft.com/office/drawing/2014/main" id="{15D6F006-9125-6062-E854-CF9C7AC6EB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586937" y="4612323"/>
              <a:ext cx="125153" cy="123810"/>
            </a:xfrm>
            <a:prstGeom prst="rect">
              <a:avLst/>
            </a:prstGeom>
          </xdr:spPr>
        </xdr:pic>
        <xdr:sp macro="" textlink="">
          <xdr:nvSpPr>
            <xdr:cNvPr id="183" name="正方形/長方形 182">
              <a:extLst>
                <a:ext uri="{FF2B5EF4-FFF2-40B4-BE49-F238E27FC236}">
                  <a16:creationId xmlns:a16="http://schemas.microsoft.com/office/drawing/2014/main" id="{2325FD10-B5B2-0B1C-B8BD-F4F4C5D783D4}"/>
                </a:ext>
              </a:extLst>
            </xdr:cNvPr>
            <xdr:cNvSpPr/>
          </xdr:nvSpPr>
          <xdr:spPr>
            <a:xfrm>
              <a:off x="6746628" y="4398593"/>
              <a:ext cx="272565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accent2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基層</a:t>
              </a:r>
            </a:p>
          </xdr:txBody>
        </xdr:sp>
        <xdr:sp macro="" textlink="">
          <xdr:nvSpPr>
            <xdr:cNvPr id="184" name="正方形/長方形 183">
              <a:extLst>
                <a:ext uri="{FF2B5EF4-FFF2-40B4-BE49-F238E27FC236}">
                  <a16:creationId xmlns:a16="http://schemas.microsoft.com/office/drawing/2014/main" id="{28C89CDF-7288-B788-659B-833632DEF552}"/>
                </a:ext>
              </a:extLst>
            </xdr:cNvPr>
            <xdr:cNvSpPr/>
          </xdr:nvSpPr>
          <xdr:spPr>
            <a:xfrm>
              <a:off x="6756866" y="4589093"/>
              <a:ext cx="376644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00FF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中間層</a:t>
              </a:r>
            </a:p>
          </xdr:txBody>
        </xdr:sp>
        <xdr:grpSp>
          <xdr:nvGrpSpPr>
            <xdr:cNvPr id="192" name="グループ化 191">
              <a:extLst>
                <a:ext uri="{FF2B5EF4-FFF2-40B4-BE49-F238E27FC236}">
                  <a16:creationId xmlns:a16="http://schemas.microsoft.com/office/drawing/2014/main" id="{9F8AF26D-FAF6-48D7-ACBE-83EB959598FE}"/>
                </a:ext>
              </a:extLst>
            </xdr:cNvPr>
            <xdr:cNvGrpSpPr/>
          </xdr:nvGrpSpPr>
          <xdr:grpSpPr>
            <a:xfrm>
              <a:off x="5883518" y="4982306"/>
              <a:ext cx="1213357" cy="197827"/>
              <a:chOff x="4784480" y="3018692"/>
              <a:chExt cx="1213357" cy="197827"/>
            </a:xfrm>
          </xdr:grpSpPr>
          <xdr:sp macro="" textlink="">
            <xdr:nvSpPr>
              <xdr:cNvPr id="193" name="正方形/長方形 192">
                <a:extLst>
                  <a:ext uri="{FF2B5EF4-FFF2-40B4-BE49-F238E27FC236}">
                    <a16:creationId xmlns:a16="http://schemas.microsoft.com/office/drawing/2014/main" id="{9D097F43-32B7-457F-A014-5AF8AA4D2366}"/>
                  </a:ext>
                </a:extLst>
              </xdr:cNvPr>
              <xdr:cNvSpPr/>
            </xdr:nvSpPr>
            <xdr:spPr>
              <a:xfrm>
                <a:off x="4784480" y="3018692"/>
                <a:ext cx="1213356" cy="190500"/>
              </a:xfrm>
              <a:prstGeom prst="rect">
                <a:avLst/>
              </a:prstGeom>
              <a:solidFill>
                <a:srgbClr val="F0F0F0"/>
              </a:solidFill>
              <a:ln w="6350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b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掘削高計算は計画高</a:t>
                </a:r>
              </a:p>
            </xdr:txBody>
          </xdr:sp>
          <xdr:cxnSp macro="">
            <xdr:nvCxnSpPr>
              <xdr:cNvPr id="194" name="直線コネクタ 193">
                <a:extLst>
                  <a:ext uri="{FF2B5EF4-FFF2-40B4-BE49-F238E27FC236}">
                    <a16:creationId xmlns:a16="http://schemas.microsoft.com/office/drawing/2014/main" id="{B8BFF587-0C93-B741-92B6-87088C6A60D2}"/>
                  </a:ext>
                </a:extLst>
              </xdr:cNvPr>
              <xdr:cNvCxnSpPr/>
            </xdr:nvCxnSpPr>
            <xdr:spPr>
              <a:xfrm>
                <a:off x="4784480" y="3209192"/>
                <a:ext cx="1213357" cy="0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5" name="直線コネクタ 194">
                <a:extLst>
                  <a:ext uri="{FF2B5EF4-FFF2-40B4-BE49-F238E27FC236}">
                    <a16:creationId xmlns:a16="http://schemas.microsoft.com/office/drawing/2014/main" id="{A2BE52A2-0826-6A5C-3109-6A1FE6FD787F}"/>
                  </a:ext>
                </a:extLst>
              </xdr:cNvPr>
              <xdr:cNvCxnSpPr/>
            </xdr:nvCxnSpPr>
            <xdr:spPr>
              <a:xfrm flipV="1">
                <a:off x="5993424" y="3018692"/>
                <a:ext cx="0" cy="197827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2</xdr:col>
      <xdr:colOff>0</xdr:colOff>
      <xdr:row>19</xdr:row>
      <xdr:rowOff>189810</xdr:rowOff>
    </xdr:from>
    <xdr:to>
      <xdr:col>3</xdr:col>
      <xdr:colOff>0</xdr:colOff>
      <xdr:row>21</xdr:row>
      <xdr:rowOff>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F62FC74-8B35-4A50-A025-FF6D98C544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025" t="-16145" r="-19025" b="-16145"/>
        <a:stretch/>
      </xdr:blipFill>
      <xdr:spPr bwMode="auto">
        <a:xfrm>
          <a:off x="10610850" y="1685235"/>
          <a:ext cx="180975" cy="191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22</xdr:row>
      <xdr:rowOff>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8D369D3-8E04-45B9-A501-51CE38730F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18764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3</xdr:col>
      <xdr:colOff>0</xdr:colOff>
      <xdr:row>23</xdr:row>
      <xdr:rowOff>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83CE9766-6756-400C-AB22-B091A869D2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20669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3</xdr:col>
      <xdr:colOff>0</xdr:colOff>
      <xdr:row>24</xdr:row>
      <xdr:rowOff>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B76C85C4-B960-473E-B874-A8392139CF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22574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25</xdr:row>
      <xdr:rowOff>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291623CE-13BE-4055-839C-C62CE27DC8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24479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3</xdr:col>
      <xdr:colOff>0</xdr:colOff>
      <xdr:row>26</xdr:row>
      <xdr:rowOff>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67642FF2-9383-415E-952F-3F243CEAC0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26384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</xdr:row>
      <xdr:rowOff>0</xdr:rowOff>
    </xdr:from>
    <xdr:to>
      <xdr:col>3</xdr:col>
      <xdr:colOff>0</xdr:colOff>
      <xdr:row>27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D0429240-E3D0-40D0-B061-B5B4434342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28289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3</xdr:col>
      <xdr:colOff>0</xdr:colOff>
      <xdr:row>28</xdr:row>
      <xdr:rowOff>0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CD8B5A74-CAEA-42CD-8450-CFB5F42A3C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30194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29</xdr:row>
      <xdr:rowOff>0</xdr:rowOff>
    </xdr:to>
    <xdr:pic>
      <xdr:nvPicPr>
        <xdr:cNvPr id="104" name="図 103">
          <a:extLst>
            <a:ext uri="{FF2B5EF4-FFF2-40B4-BE49-F238E27FC236}">
              <a16:creationId xmlns:a16="http://schemas.microsoft.com/office/drawing/2014/main" id="{A9889731-566A-4E09-B58F-20EC6E1C17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32099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6281</xdr:colOff>
      <xdr:row>17</xdr:row>
      <xdr:rowOff>8182</xdr:rowOff>
    </xdr:from>
    <xdr:to>
      <xdr:col>57</xdr:col>
      <xdr:colOff>0</xdr:colOff>
      <xdr:row>19</xdr:row>
      <xdr:rowOff>146538</xdr:rowOff>
    </xdr:to>
    <xdr:grpSp>
      <xdr:nvGrpSpPr>
        <xdr:cNvPr id="124" name="グループ化 123">
          <a:extLst>
            <a:ext uri="{FF2B5EF4-FFF2-40B4-BE49-F238E27FC236}">
              <a16:creationId xmlns:a16="http://schemas.microsoft.com/office/drawing/2014/main" id="{71FD7E05-9957-011D-6B88-A32D44F8042B}"/>
            </a:ext>
          </a:extLst>
        </xdr:cNvPr>
        <xdr:cNvGrpSpPr/>
      </xdr:nvGrpSpPr>
      <xdr:grpSpPr>
        <a:xfrm>
          <a:off x="244406" y="3218107"/>
          <a:ext cx="9947344" cy="519356"/>
          <a:chOff x="106240" y="3597519"/>
          <a:chExt cx="10071275" cy="519356"/>
        </a:xfrm>
      </xdr:grpSpPr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A7D977C0-F595-4FC4-889B-907A75BDEAC1}"/>
              </a:ext>
            </a:extLst>
          </xdr:cNvPr>
          <xdr:cNvSpPr/>
        </xdr:nvSpPr>
        <xdr:spPr>
          <a:xfrm>
            <a:off x="106240" y="3686298"/>
            <a:ext cx="10071275" cy="430577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3766E82F-5ABE-4A70-BBD2-1651B3CF63BB}"/>
              </a:ext>
            </a:extLst>
          </xdr:cNvPr>
          <xdr:cNvSpPr/>
        </xdr:nvSpPr>
        <xdr:spPr>
          <a:xfrm>
            <a:off x="207548" y="3597519"/>
            <a:ext cx="550483" cy="184671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検索設定</a:t>
            </a:r>
          </a:p>
        </xdr:txBody>
      </xdr:sp>
      <xdr:sp macro="" textlink="">
        <xdr:nvSpPr>
          <xdr:cNvPr id="109" name="四角形: 角を丸くする 108">
            <a:extLst>
              <a:ext uri="{FF2B5EF4-FFF2-40B4-BE49-F238E27FC236}">
                <a16:creationId xmlns:a16="http://schemas.microsoft.com/office/drawing/2014/main" id="{D4CDBDA9-4EFC-4A26-98CF-C98A577BAE2E}"/>
              </a:ext>
            </a:extLst>
          </xdr:cNvPr>
          <xdr:cNvSpPr/>
        </xdr:nvSpPr>
        <xdr:spPr>
          <a:xfrm>
            <a:off x="213842" y="3796844"/>
            <a:ext cx="817731" cy="190500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工事名称</a:t>
            </a: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8EC1971D-B56D-4EA8-B3A2-5EE6B613BACA}"/>
              </a:ext>
            </a:extLst>
          </xdr:cNvPr>
          <xdr:cNvSpPr/>
        </xdr:nvSpPr>
        <xdr:spPr>
          <a:xfrm>
            <a:off x="1047927" y="3796844"/>
            <a:ext cx="1202800" cy="19050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13" name="四角形: 角を丸くする 112">
            <a:extLst>
              <a:ext uri="{FF2B5EF4-FFF2-40B4-BE49-F238E27FC236}">
                <a16:creationId xmlns:a16="http://schemas.microsoft.com/office/drawing/2014/main" id="{83BF85A4-36A4-4DEB-8507-59512B20C52C}"/>
              </a:ext>
            </a:extLst>
          </xdr:cNvPr>
          <xdr:cNvSpPr/>
        </xdr:nvSpPr>
        <xdr:spPr>
          <a:xfrm>
            <a:off x="2411919" y="3796844"/>
            <a:ext cx="817731" cy="190500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工事場所</a:t>
            </a: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798F1137-DFA0-423F-BED0-7DB519838A0A}"/>
              </a:ext>
            </a:extLst>
          </xdr:cNvPr>
          <xdr:cNvSpPr/>
        </xdr:nvSpPr>
        <xdr:spPr>
          <a:xfrm>
            <a:off x="3246004" y="3796844"/>
            <a:ext cx="1202800" cy="19050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1</xdr:colOff>
      <xdr:row>34</xdr:row>
      <xdr:rowOff>1</xdr:rowOff>
    </xdr:to>
    <xdr:pic>
      <xdr:nvPicPr>
        <xdr:cNvPr id="170" name="図 169">
          <a:extLst>
            <a:ext uri="{FF2B5EF4-FFF2-40B4-BE49-F238E27FC236}">
              <a16:creationId xmlns:a16="http://schemas.microsoft.com/office/drawing/2014/main" id="{CE934556-A280-41A2-A71B-9A1C3EBA77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>
          <a:off x="10610850" y="5686425"/>
          <a:ext cx="180976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85725</xdr:colOff>
      <xdr:row>35</xdr:row>
      <xdr:rowOff>0</xdr:rowOff>
    </xdr:from>
    <xdr:to>
      <xdr:col>19</xdr:col>
      <xdr:colOff>137955</xdr:colOff>
      <xdr:row>36</xdr:row>
      <xdr:rowOff>153080</xdr:rowOff>
    </xdr:to>
    <xdr:grpSp>
      <xdr:nvGrpSpPr>
        <xdr:cNvPr id="209" name="グループ化 208">
          <a:extLst>
            <a:ext uri="{FF2B5EF4-FFF2-40B4-BE49-F238E27FC236}">
              <a16:creationId xmlns:a16="http://schemas.microsoft.com/office/drawing/2014/main" id="{DB035258-2FDF-42D4-83D8-857DDC13F962}"/>
            </a:ext>
          </a:extLst>
        </xdr:cNvPr>
        <xdr:cNvGrpSpPr/>
      </xdr:nvGrpSpPr>
      <xdr:grpSpPr>
        <a:xfrm>
          <a:off x="142875" y="6638925"/>
          <a:ext cx="3309780" cy="343580"/>
          <a:chOff x="186591" y="1561562"/>
          <a:chExt cx="3309780" cy="343580"/>
        </a:xfrm>
      </xdr:grpSpPr>
      <xdr:sp macro="" textlink="">
        <xdr:nvSpPr>
          <xdr:cNvPr id="210" name="角丸四角形 44">
            <a:extLst>
              <a:ext uri="{FF2B5EF4-FFF2-40B4-BE49-F238E27FC236}">
                <a16:creationId xmlns:a16="http://schemas.microsoft.com/office/drawing/2014/main" id="{02E914FC-1615-743E-DEF7-7307F4CD7576}"/>
              </a:ext>
            </a:extLst>
          </xdr:cNvPr>
          <xdr:cNvSpPr/>
        </xdr:nvSpPr>
        <xdr:spPr>
          <a:xfrm>
            <a:off x="186591" y="1561562"/>
            <a:ext cx="82531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1" name="角丸四角形 45">
            <a:extLst>
              <a:ext uri="{FF2B5EF4-FFF2-40B4-BE49-F238E27FC236}">
                <a16:creationId xmlns:a16="http://schemas.microsoft.com/office/drawing/2014/main" id="{F27DCC22-C9DF-23D0-A812-45E87B86FEC8}"/>
              </a:ext>
            </a:extLst>
          </xdr:cNvPr>
          <xdr:cNvSpPr/>
        </xdr:nvSpPr>
        <xdr:spPr>
          <a:xfrm>
            <a:off x="1840801" y="1561562"/>
            <a:ext cx="8259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F3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2" name="角丸四角形 46">
            <a:extLst>
              <a:ext uri="{FF2B5EF4-FFF2-40B4-BE49-F238E27FC236}">
                <a16:creationId xmlns:a16="http://schemas.microsoft.com/office/drawing/2014/main" id="{A249034D-7674-E088-83B1-533DD6FE51EF}"/>
              </a:ext>
            </a:extLst>
          </xdr:cNvPr>
          <xdr:cNvSpPr/>
        </xdr:nvSpPr>
        <xdr:spPr>
          <a:xfrm>
            <a:off x="2670197" y="1561562"/>
            <a:ext cx="82617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F4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3" name="角丸四角形 56">
            <a:extLst>
              <a:ext uri="{FF2B5EF4-FFF2-40B4-BE49-F238E27FC236}">
                <a16:creationId xmlns:a16="http://schemas.microsoft.com/office/drawing/2014/main" id="{5A7A30CE-DAAE-86C0-1E1E-B962933E3B69}"/>
              </a:ext>
            </a:extLst>
          </xdr:cNvPr>
          <xdr:cNvSpPr/>
        </xdr:nvSpPr>
        <xdr:spPr>
          <a:xfrm>
            <a:off x="1013263" y="1561704"/>
            <a:ext cx="8254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4" name="角丸四角形 58">
            <a:extLst>
              <a:ext uri="{FF2B5EF4-FFF2-40B4-BE49-F238E27FC236}">
                <a16:creationId xmlns:a16="http://schemas.microsoft.com/office/drawing/2014/main" id="{71CFDABB-8436-68C2-E169-2143B5F15C34}"/>
              </a:ext>
            </a:extLst>
          </xdr:cNvPr>
          <xdr:cNvSpPr/>
        </xdr:nvSpPr>
        <xdr:spPr>
          <a:xfrm>
            <a:off x="1014931" y="1561562"/>
            <a:ext cx="825494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データ登録</a:t>
            </a:r>
          </a:p>
        </xdr:txBody>
      </xdr:sp>
    </xdr:grpSp>
    <xdr:clientData/>
  </xdr:twoCellAnchor>
  <xdr:twoCellAnchor>
    <xdr:from>
      <xdr:col>20</xdr:col>
      <xdr:colOff>47625</xdr:colOff>
      <xdr:row>34</xdr:row>
      <xdr:rowOff>185730</xdr:rowOff>
    </xdr:from>
    <xdr:to>
      <xdr:col>38</xdr:col>
      <xdr:colOff>104889</xdr:colOff>
      <xdr:row>36</xdr:row>
      <xdr:rowOff>153080</xdr:rowOff>
    </xdr:to>
    <xdr:grpSp>
      <xdr:nvGrpSpPr>
        <xdr:cNvPr id="215" name="グループ化 214">
          <a:extLst>
            <a:ext uri="{FF2B5EF4-FFF2-40B4-BE49-F238E27FC236}">
              <a16:creationId xmlns:a16="http://schemas.microsoft.com/office/drawing/2014/main" id="{427B838B-A2A0-483F-AF8C-81B6EE50708C}"/>
            </a:ext>
          </a:extLst>
        </xdr:cNvPr>
        <xdr:cNvGrpSpPr/>
      </xdr:nvGrpSpPr>
      <xdr:grpSpPr>
        <a:xfrm>
          <a:off x="3543300" y="6634155"/>
          <a:ext cx="3314814" cy="348350"/>
          <a:chOff x="180474" y="2128650"/>
          <a:chExt cx="3314814" cy="348350"/>
        </a:xfrm>
      </xdr:grpSpPr>
      <xdr:sp macro="" textlink="">
        <xdr:nvSpPr>
          <xdr:cNvPr id="216" name="角丸四角形 47">
            <a:extLst>
              <a:ext uri="{FF2B5EF4-FFF2-40B4-BE49-F238E27FC236}">
                <a16:creationId xmlns:a16="http://schemas.microsoft.com/office/drawing/2014/main" id="{0963C57C-895D-6CE7-892C-BB54B8929124}"/>
              </a:ext>
            </a:extLst>
          </xdr:cNvPr>
          <xdr:cNvSpPr/>
        </xdr:nvSpPr>
        <xdr:spPr>
          <a:xfrm>
            <a:off x="180474" y="2133062"/>
            <a:ext cx="82664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F5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7" name="角丸四角形 48">
            <a:extLst>
              <a:ext uri="{FF2B5EF4-FFF2-40B4-BE49-F238E27FC236}">
                <a16:creationId xmlns:a16="http://schemas.microsoft.com/office/drawing/2014/main" id="{DAABAD95-F531-B0A2-78FC-54D39B791283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8" name="角丸四角形 49">
            <a:extLst>
              <a:ext uri="{FF2B5EF4-FFF2-40B4-BE49-F238E27FC236}">
                <a16:creationId xmlns:a16="http://schemas.microsoft.com/office/drawing/2014/main" id="{A77020FE-7AD5-DFF5-DED0-809BA9F4BEDA}"/>
              </a:ext>
            </a:extLst>
          </xdr:cNvPr>
          <xdr:cNvSpPr/>
        </xdr:nvSpPr>
        <xdr:spPr>
          <a:xfrm>
            <a:off x="1837940" y="2133562"/>
            <a:ext cx="82664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F7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9" name="角丸四角形 50">
            <a:extLst>
              <a:ext uri="{FF2B5EF4-FFF2-40B4-BE49-F238E27FC236}">
                <a16:creationId xmlns:a16="http://schemas.microsoft.com/office/drawing/2014/main" id="{8CCCF2C6-7CFD-8333-581E-B3D73C9B909A}"/>
              </a:ext>
            </a:extLst>
          </xdr:cNvPr>
          <xdr:cNvSpPr/>
        </xdr:nvSpPr>
        <xdr:spPr>
          <a:xfrm>
            <a:off x="2668988" y="2133562"/>
            <a:ext cx="82630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F8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20" name="角丸四角形 59">
            <a:extLst>
              <a:ext uri="{FF2B5EF4-FFF2-40B4-BE49-F238E27FC236}">
                <a16:creationId xmlns:a16="http://schemas.microsoft.com/office/drawing/2014/main" id="{B2DBAD22-F889-8B40-F2F6-5012E61DD58A}"/>
              </a:ext>
            </a:extLst>
          </xdr:cNvPr>
          <xdr:cNvSpPr/>
        </xdr:nvSpPr>
        <xdr:spPr>
          <a:xfrm>
            <a:off x="180474" y="2128650"/>
            <a:ext cx="826640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F5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データ検索</a:t>
            </a:r>
          </a:p>
        </xdr:txBody>
      </xdr:sp>
      <xdr:sp macro="" textlink="">
        <xdr:nvSpPr>
          <xdr:cNvPr id="221" name="角丸四角形 60">
            <a:extLst>
              <a:ext uri="{FF2B5EF4-FFF2-40B4-BE49-F238E27FC236}">
                <a16:creationId xmlns:a16="http://schemas.microsoft.com/office/drawing/2014/main" id="{7160B5FE-4DA5-3867-3E61-19DC931C5816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画面クリア</a:t>
            </a:r>
          </a:p>
        </xdr:txBody>
      </xdr:sp>
    </xdr:grpSp>
    <xdr:clientData/>
  </xdr:twoCellAnchor>
  <xdr:oneCellAnchor>
    <xdr:from>
      <xdr:col>55</xdr:col>
      <xdr:colOff>0</xdr:colOff>
      <xdr:row>32</xdr:row>
      <xdr:rowOff>190499</xdr:rowOff>
    </xdr:from>
    <xdr:ext cx="179614" cy="190500"/>
    <xdr:pic>
      <xdr:nvPicPr>
        <xdr:cNvPr id="222" name="図 221">
          <a:extLst>
            <a:ext uri="{FF2B5EF4-FFF2-40B4-BE49-F238E27FC236}">
              <a16:creationId xmlns:a16="http://schemas.microsoft.com/office/drawing/2014/main" id="{9E5A040C-332E-4384-BD69-B94526F71A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18505714" y="5687785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55</xdr:col>
      <xdr:colOff>0</xdr:colOff>
      <xdr:row>32</xdr:row>
      <xdr:rowOff>190499</xdr:rowOff>
    </xdr:from>
    <xdr:ext cx="179614" cy="190500"/>
    <xdr:pic>
      <xdr:nvPicPr>
        <xdr:cNvPr id="223" name="図 222">
          <a:extLst>
            <a:ext uri="{FF2B5EF4-FFF2-40B4-BE49-F238E27FC236}">
              <a16:creationId xmlns:a16="http://schemas.microsoft.com/office/drawing/2014/main" id="{5D2F885D-CC40-4AA4-B172-C06719DE01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18505714" y="5687785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56</xdr:col>
      <xdr:colOff>0</xdr:colOff>
      <xdr:row>31</xdr:row>
      <xdr:rowOff>190500</xdr:rowOff>
    </xdr:from>
    <xdr:ext cx="179614" cy="190500"/>
    <xdr:pic>
      <xdr:nvPicPr>
        <xdr:cNvPr id="224" name="図 223">
          <a:extLst>
            <a:ext uri="{FF2B5EF4-FFF2-40B4-BE49-F238E27FC236}">
              <a16:creationId xmlns:a16="http://schemas.microsoft.com/office/drawing/2014/main" id="{107889F9-B57E-4A74-B3CD-DE1F585079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8677164" y="5502729"/>
          <a:ext cx="190500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56</xdr:col>
      <xdr:colOff>0</xdr:colOff>
      <xdr:row>20</xdr:row>
      <xdr:rowOff>2</xdr:rowOff>
    </xdr:from>
    <xdr:ext cx="179613" cy="190500"/>
    <xdr:pic>
      <xdr:nvPicPr>
        <xdr:cNvPr id="225" name="図 224">
          <a:extLst>
            <a:ext uri="{FF2B5EF4-FFF2-40B4-BE49-F238E27FC236}">
              <a16:creationId xmlns:a16="http://schemas.microsoft.com/office/drawing/2014/main" id="{BBB71FBB-5D91-452E-B339-D8CC96EE9E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5400000">
          <a:off x="18677164" y="1692731"/>
          <a:ext cx="190500" cy="17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29</xdr:row>
      <xdr:rowOff>0</xdr:rowOff>
    </xdr:from>
    <xdr:to>
      <xdr:col>3</xdr:col>
      <xdr:colOff>0</xdr:colOff>
      <xdr:row>30</xdr:row>
      <xdr:rowOff>0</xdr:rowOff>
    </xdr:to>
    <xdr:pic>
      <xdr:nvPicPr>
        <xdr:cNvPr id="226" name="図 225">
          <a:extLst>
            <a:ext uri="{FF2B5EF4-FFF2-40B4-BE49-F238E27FC236}">
              <a16:creationId xmlns:a16="http://schemas.microsoft.com/office/drawing/2014/main" id="{84CB68C7-E9AA-41CF-8966-9A44F973E7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368643" y="3401786"/>
          <a:ext cx="176893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3</xdr:col>
      <xdr:colOff>0</xdr:colOff>
      <xdr:row>31</xdr:row>
      <xdr:rowOff>0</xdr:rowOff>
    </xdr:to>
    <xdr:pic>
      <xdr:nvPicPr>
        <xdr:cNvPr id="227" name="図 226">
          <a:extLst>
            <a:ext uri="{FF2B5EF4-FFF2-40B4-BE49-F238E27FC236}">
              <a16:creationId xmlns:a16="http://schemas.microsoft.com/office/drawing/2014/main" id="{800217D6-1012-4A32-B808-02CDA5D6EB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368643" y="3592286"/>
          <a:ext cx="176893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3</xdr:col>
      <xdr:colOff>0</xdr:colOff>
      <xdr:row>32</xdr:row>
      <xdr:rowOff>0</xdr:rowOff>
    </xdr:to>
    <xdr:pic>
      <xdr:nvPicPr>
        <xdr:cNvPr id="228" name="図 227">
          <a:extLst>
            <a:ext uri="{FF2B5EF4-FFF2-40B4-BE49-F238E27FC236}">
              <a16:creationId xmlns:a16="http://schemas.microsoft.com/office/drawing/2014/main" id="{086AF612-DD76-453F-993E-6B17867168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368643" y="3782786"/>
          <a:ext cx="176893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3</xdr:col>
      <xdr:colOff>0</xdr:colOff>
      <xdr:row>33</xdr:row>
      <xdr:rowOff>0</xdr:rowOff>
    </xdr:to>
    <xdr:pic>
      <xdr:nvPicPr>
        <xdr:cNvPr id="229" name="図 228">
          <a:extLst>
            <a:ext uri="{FF2B5EF4-FFF2-40B4-BE49-F238E27FC236}">
              <a16:creationId xmlns:a16="http://schemas.microsoft.com/office/drawing/2014/main" id="{3B1B5131-E9CF-4A45-9F28-DD208EC37A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368643" y="3973286"/>
          <a:ext cx="176893" cy="190500"/>
        </a:xfrm>
        <a:prstGeom prst="rect">
          <a:avLst/>
        </a:prstGeom>
      </xdr:spPr>
    </xdr:pic>
    <xdr:clientData/>
  </xdr:twoCellAnchor>
  <xdr:twoCellAnchor>
    <xdr:from>
      <xdr:col>47</xdr:col>
      <xdr:colOff>111039</xdr:colOff>
      <xdr:row>5</xdr:row>
      <xdr:rowOff>0</xdr:rowOff>
    </xdr:from>
    <xdr:to>
      <xdr:col>52</xdr:col>
      <xdr:colOff>12233</xdr:colOff>
      <xdr:row>6</xdr:row>
      <xdr:rowOff>0</xdr:rowOff>
    </xdr:to>
    <xdr:sp macro="" textlink="">
      <xdr:nvSpPr>
        <xdr:cNvPr id="230" name="四角形: 角を丸くする 229">
          <a:extLst>
            <a:ext uri="{FF2B5EF4-FFF2-40B4-BE49-F238E27FC236}">
              <a16:creationId xmlns:a16="http://schemas.microsoft.com/office/drawing/2014/main" id="{5311519E-3419-4D15-A951-3A0454C82EC7}"/>
            </a:ext>
          </a:extLst>
        </xdr:cNvPr>
        <xdr:cNvSpPr/>
      </xdr:nvSpPr>
      <xdr:spPr>
        <a:xfrm>
          <a:off x="8493039" y="923925"/>
          <a:ext cx="806069" cy="1905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データ</a:t>
          </a: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52</xdr:col>
      <xdr:colOff>28029</xdr:colOff>
      <xdr:row>5</xdr:row>
      <xdr:rowOff>0</xdr:rowOff>
    </xdr:from>
    <xdr:to>
      <xdr:col>57</xdr:col>
      <xdr:colOff>111040</xdr:colOff>
      <xdr:row>6</xdr:row>
      <xdr:rowOff>0</xdr:rowOff>
    </xdr:to>
    <xdr:sp macro="" textlink="">
      <xdr:nvSpPr>
        <xdr:cNvPr id="231" name="正方形/長方形 230">
          <a:extLst>
            <a:ext uri="{FF2B5EF4-FFF2-40B4-BE49-F238E27FC236}">
              <a16:creationId xmlns:a16="http://schemas.microsoft.com/office/drawing/2014/main" id="{E6116B73-1CDA-44AF-BC32-8373956B00B3}"/>
            </a:ext>
          </a:extLst>
        </xdr:cNvPr>
        <xdr:cNvSpPr/>
      </xdr:nvSpPr>
      <xdr:spPr>
        <a:xfrm>
          <a:off x="9314904" y="923925"/>
          <a:ext cx="987886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18851</xdr:colOff>
      <xdr:row>35</xdr:row>
      <xdr:rowOff>0</xdr:rowOff>
    </xdr:from>
    <xdr:to>
      <xdr:col>57</xdr:col>
      <xdr:colOff>77150</xdr:colOff>
      <xdr:row>36</xdr:row>
      <xdr:rowOff>165361</xdr:rowOff>
    </xdr:to>
    <xdr:grpSp>
      <xdr:nvGrpSpPr>
        <xdr:cNvPr id="233" name="グループ化 232">
          <a:extLst>
            <a:ext uri="{FF2B5EF4-FFF2-40B4-BE49-F238E27FC236}">
              <a16:creationId xmlns:a16="http://schemas.microsoft.com/office/drawing/2014/main" id="{4F52A46F-C82A-5E35-9AFF-2C26A1375E33}"/>
            </a:ext>
          </a:extLst>
        </xdr:cNvPr>
        <xdr:cNvGrpSpPr/>
      </xdr:nvGrpSpPr>
      <xdr:grpSpPr>
        <a:xfrm>
          <a:off x="6953051" y="6638925"/>
          <a:ext cx="3315849" cy="355861"/>
          <a:chOff x="6960485" y="6634976"/>
          <a:chExt cx="3320031" cy="355861"/>
        </a:xfrm>
      </xdr:grpSpPr>
      <xdr:sp macro="" textlink="">
        <xdr:nvSpPr>
          <xdr:cNvPr id="203" name="角丸四角形 51">
            <a:extLst>
              <a:ext uri="{FF2B5EF4-FFF2-40B4-BE49-F238E27FC236}">
                <a16:creationId xmlns:a16="http://schemas.microsoft.com/office/drawing/2014/main" id="{0BA8F5F5-20A7-BC72-871F-C5AE1DAA7589}"/>
              </a:ext>
            </a:extLst>
          </xdr:cNvPr>
          <xdr:cNvSpPr/>
        </xdr:nvSpPr>
        <xdr:spPr>
          <a:xfrm>
            <a:off x="6960485" y="6634976"/>
            <a:ext cx="827683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F9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4" name="角丸四角形 52">
            <a:extLst>
              <a:ext uri="{FF2B5EF4-FFF2-40B4-BE49-F238E27FC236}">
                <a16:creationId xmlns:a16="http://schemas.microsoft.com/office/drawing/2014/main" id="{E4758545-6820-BCAC-2D2A-FF23AFF75B53}"/>
              </a:ext>
            </a:extLst>
          </xdr:cNvPr>
          <xdr:cNvSpPr/>
        </xdr:nvSpPr>
        <xdr:spPr>
          <a:xfrm>
            <a:off x="7788855" y="6645678"/>
            <a:ext cx="827343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F10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5" name="角丸四角形 53">
            <a:extLst>
              <a:ext uri="{FF2B5EF4-FFF2-40B4-BE49-F238E27FC236}">
                <a16:creationId xmlns:a16="http://schemas.microsoft.com/office/drawing/2014/main" id="{D7F4D6F8-BF02-2D62-CE0E-81AE2D1A4788}"/>
              </a:ext>
            </a:extLst>
          </xdr:cNvPr>
          <xdr:cNvSpPr/>
        </xdr:nvSpPr>
        <xdr:spPr>
          <a:xfrm>
            <a:off x="8620524" y="6645678"/>
            <a:ext cx="82768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F11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6" name="角丸四角形 54">
            <a:extLst>
              <a:ext uri="{FF2B5EF4-FFF2-40B4-BE49-F238E27FC236}">
                <a16:creationId xmlns:a16="http://schemas.microsoft.com/office/drawing/2014/main" id="{4067A7E0-9B0F-2EFE-406E-56F1DA56AE83}"/>
              </a:ext>
            </a:extLst>
          </xdr:cNvPr>
          <xdr:cNvSpPr/>
        </xdr:nvSpPr>
        <xdr:spPr>
          <a:xfrm>
            <a:off x="9452531" y="6647399"/>
            <a:ext cx="827342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F12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7" name="角丸四角形 55">
            <a:extLst>
              <a:ext uri="{FF2B5EF4-FFF2-40B4-BE49-F238E27FC236}">
                <a16:creationId xmlns:a16="http://schemas.microsoft.com/office/drawing/2014/main" id="{C0CB3BF0-A2E0-6964-484D-FC2BCC127F7D}"/>
              </a:ext>
            </a:extLst>
          </xdr:cNvPr>
          <xdr:cNvSpPr/>
        </xdr:nvSpPr>
        <xdr:spPr>
          <a:xfrm>
            <a:off x="9453174" y="6645678"/>
            <a:ext cx="827342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F12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画面終了</a:t>
            </a:r>
          </a:p>
        </xdr:txBody>
      </xdr:sp>
      <xdr:sp macro="" textlink="">
        <xdr:nvSpPr>
          <xdr:cNvPr id="208" name="角丸四角形 57">
            <a:extLst>
              <a:ext uri="{FF2B5EF4-FFF2-40B4-BE49-F238E27FC236}">
                <a16:creationId xmlns:a16="http://schemas.microsoft.com/office/drawing/2014/main" id="{A0996673-601A-55E4-4B8F-11F6C528976E}"/>
              </a:ext>
            </a:extLst>
          </xdr:cNvPr>
          <xdr:cNvSpPr/>
        </xdr:nvSpPr>
        <xdr:spPr>
          <a:xfrm>
            <a:off x="6960485" y="6634976"/>
            <a:ext cx="827683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F9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データ削除</a:t>
            </a:r>
          </a:p>
        </xdr:txBody>
      </xdr:sp>
    </xdr:grpSp>
    <xdr:clientData/>
  </xdr:twoCellAnchor>
  <xdr:twoCellAnchor>
    <xdr:from>
      <xdr:col>1</xdr:col>
      <xdr:colOff>104774</xdr:colOff>
      <xdr:row>3</xdr:row>
      <xdr:rowOff>14060</xdr:rowOff>
    </xdr:from>
    <xdr:to>
      <xdr:col>10</xdr:col>
      <xdr:colOff>88279</xdr:colOff>
      <xdr:row>4</xdr:row>
      <xdr:rowOff>14060</xdr:rowOff>
    </xdr:to>
    <xdr:sp macro="" textlink="">
      <xdr:nvSpPr>
        <xdr:cNvPr id="234" name="正方形/長方形 233">
          <a:extLst>
            <a:ext uri="{FF2B5EF4-FFF2-40B4-BE49-F238E27FC236}">
              <a16:creationId xmlns:a16="http://schemas.microsoft.com/office/drawing/2014/main" id="{1D8FBFE4-1610-CBF8-332E-185503E6068B}"/>
            </a:ext>
          </a:extLst>
        </xdr:cNvPr>
        <xdr:cNvSpPr/>
      </xdr:nvSpPr>
      <xdr:spPr>
        <a:xfrm>
          <a:off x="160530" y="553036"/>
          <a:ext cx="1614371" cy="190500"/>
        </a:xfrm>
        <a:prstGeom prst="rect">
          <a:avLst/>
        </a:prstGeom>
        <a:noFill/>
        <a:ln w="635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horz" lIns="0" tIns="0" rIns="0" bIns="0" rtlCol="0" anchor="b" anchorCtr="0"/>
        <a:lstStyle/>
        <a:p>
          <a:pPr algn="l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工事情報登録・編集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120431</xdr:colOff>
      <xdr:row>3</xdr:row>
      <xdr:rowOff>14060</xdr:rowOff>
    </xdr:from>
    <xdr:to>
      <xdr:col>57</xdr:col>
      <xdr:colOff>171331</xdr:colOff>
      <xdr:row>3</xdr:row>
      <xdr:rowOff>185489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EF6B649-2239-443D-8031-A40B256C3B35}"/>
            </a:ext>
          </a:extLst>
        </xdr:cNvPr>
        <xdr:cNvGrpSpPr/>
      </xdr:nvGrpSpPr>
      <xdr:grpSpPr>
        <a:xfrm>
          <a:off x="9226331" y="556985"/>
          <a:ext cx="1136750" cy="171429"/>
          <a:chOff x="9591261" y="546652"/>
          <a:chExt cx="961987" cy="171429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F77C59E5-652F-4D65-07ED-285F52631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91261" y="546652"/>
            <a:ext cx="304762" cy="17142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8E65CDDC-4234-5EE7-7013-4D994EB74F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924674" y="546652"/>
            <a:ext cx="304762" cy="171429"/>
          </a:xfrm>
          <a:prstGeom prst="rect">
            <a:avLst/>
          </a:prstGeom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59F80578-1782-81E5-00F6-20C3AD9B09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48486" y="546652"/>
            <a:ext cx="304762" cy="17142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</xdr:row>
      <xdr:rowOff>0</xdr:rowOff>
    </xdr:from>
    <xdr:to>
      <xdr:col>6</xdr:col>
      <xdr:colOff>85320</xdr:colOff>
      <xdr:row>6</xdr:row>
      <xdr:rowOff>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FBDC1CD7-3F1F-5FAF-9066-72F9E4C2EB96}"/>
            </a:ext>
          </a:extLst>
        </xdr:cNvPr>
        <xdr:cNvSpPr/>
      </xdr:nvSpPr>
      <xdr:spPr>
        <a:xfrm>
          <a:off x="243052" y="926224"/>
          <a:ext cx="821044" cy="190500"/>
        </a:xfrm>
        <a:prstGeom prst="roundRect">
          <a:avLst/>
        </a:prstGeom>
        <a:solidFill>
          <a:srgbClr val="F6BA9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工事名称</a:t>
          </a:r>
        </a:p>
      </xdr:txBody>
    </xdr:sp>
    <xdr:clientData/>
  </xdr:twoCellAnchor>
  <xdr:twoCellAnchor>
    <xdr:from>
      <xdr:col>6</xdr:col>
      <xdr:colOff>108310</xdr:colOff>
      <xdr:row>5</xdr:row>
      <xdr:rowOff>0</xdr:rowOff>
    </xdr:from>
    <xdr:to>
      <xdr:col>25</xdr:col>
      <xdr:colOff>103058</xdr:colOff>
      <xdr:row>6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5C01756-EE53-6837-5140-81245D7C5C41}"/>
            </a:ext>
          </a:extLst>
        </xdr:cNvPr>
        <xdr:cNvSpPr/>
      </xdr:nvSpPr>
      <xdr:spPr>
        <a:xfrm>
          <a:off x="1087086" y="926224"/>
          <a:ext cx="3489438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180473</xdr:colOff>
      <xdr:row>8</xdr:row>
      <xdr:rowOff>0</xdr:rowOff>
    </xdr:from>
    <xdr:to>
      <xdr:col>6</xdr:col>
      <xdr:colOff>180473</xdr:colOff>
      <xdr:row>9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F9FA69B-DA93-9464-6524-649A54541DDB}"/>
            </a:ext>
          </a:extLst>
        </xdr:cNvPr>
        <xdr:cNvSpPr/>
      </xdr:nvSpPr>
      <xdr:spPr>
        <a:xfrm>
          <a:off x="599573" y="1495425"/>
          <a:ext cx="542925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1</xdr:colOff>
      <xdr:row>34</xdr:row>
      <xdr:rowOff>1</xdr:rowOff>
    </xdr:to>
    <xdr:pic>
      <xdr:nvPicPr>
        <xdr:cNvPr id="154" name="図 153">
          <a:extLst>
            <a:ext uri="{FF2B5EF4-FFF2-40B4-BE49-F238E27FC236}">
              <a16:creationId xmlns:a16="http://schemas.microsoft.com/office/drawing/2014/main" id="{A5BB36DF-322E-4CA7-9825-E2DB965FEA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>
          <a:off x="238125" y="6257925"/>
          <a:ext cx="180976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85725</xdr:colOff>
      <xdr:row>35</xdr:row>
      <xdr:rowOff>0</xdr:rowOff>
    </xdr:from>
    <xdr:to>
      <xdr:col>19</xdr:col>
      <xdr:colOff>137955</xdr:colOff>
      <xdr:row>36</xdr:row>
      <xdr:rowOff>153080</xdr:rowOff>
    </xdr:to>
    <xdr:grpSp>
      <xdr:nvGrpSpPr>
        <xdr:cNvPr id="155" name="グループ化 154">
          <a:extLst>
            <a:ext uri="{FF2B5EF4-FFF2-40B4-BE49-F238E27FC236}">
              <a16:creationId xmlns:a16="http://schemas.microsoft.com/office/drawing/2014/main" id="{DBA84322-E1A1-4FCF-BDDA-C6B49DFA3FD3}"/>
            </a:ext>
          </a:extLst>
        </xdr:cNvPr>
        <xdr:cNvGrpSpPr/>
      </xdr:nvGrpSpPr>
      <xdr:grpSpPr>
        <a:xfrm>
          <a:off x="142875" y="6638925"/>
          <a:ext cx="3309780" cy="343580"/>
          <a:chOff x="186591" y="1561562"/>
          <a:chExt cx="3309780" cy="343580"/>
        </a:xfrm>
      </xdr:grpSpPr>
      <xdr:sp macro="" textlink="">
        <xdr:nvSpPr>
          <xdr:cNvPr id="156" name="角丸四角形 44">
            <a:extLst>
              <a:ext uri="{FF2B5EF4-FFF2-40B4-BE49-F238E27FC236}">
                <a16:creationId xmlns:a16="http://schemas.microsoft.com/office/drawing/2014/main" id="{9DFD9CF9-24CB-8B9B-8216-034AF344B427}"/>
              </a:ext>
            </a:extLst>
          </xdr:cNvPr>
          <xdr:cNvSpPr/>
        </xdr:nvSpPr>
        <xdr:spPr>
          <a:xfrm>
            <a:off x="186591" y="1561562"/>
            <a:ext cx="82531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7" name="角丸四角形 45">
            <a:extLst>
              <a:ext uri="{FF2B5EF4-FFF2-40B4-BE49-F238E27FC236}">
                <a16:creationId xmlns:a16="http://schemas.microsoft.com/office/drawing/2014/main" id="{733B58EC-D9F3-1BC6-655A-21F2D59496D3}"/>
              </a:ext>
            </a:extLst>
          </xdr:cNvPr>
          <xdr:cNvSpPr/>
        </xdr:nvSpPr>
        <xdr:spPr>
          <a:xfrm>
            <a:off x="1840801" y="1561562"/>
            <a:ext cx="8259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F3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8" name="角丸四角形 46">
            <a:extLst>
              <a:ext uri="{FF2B5EF4-FFF2-40B4-BE49-F238E27FC236}">
                <a16:creationId xmlns:a16="http://schemas.microsoft.com/office/drawing/2014/main" id="{CC7B4E5C-315A-E946-4612-2CD3DCD09765}"/>
              </a:ext>
            </a:extLst>
          </xdr:cNvPr>
          <xdr:cNvSpPr/>
        </xdr:nvSpPr>
        <xdr:spPr>
          <a:xfrm>
            <a:off x="2670197" y="1561562"/>
            <a:ext cx="82617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F4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9" name="角丸四角形 56">
            <a:extLst>
              <a:ext uri="{FF2B5EF4-FFF2-40B4-BE49-F238E27FC236}">
                <a16:creationId xmlns:a16="http://schemas.microsoft.com/office/drawing/2014/main" id="{3A9C2A49-02B4-2C19-0996-3609FCD74792}"/>
              </a:ext>
            </a:extLst>
          </xdr:cNvPr>
          <xdr:cNvSpPr/>
        </xdr:nvSpPr>
        <xdr:spPr>
          <a:xfrm>
            <a:off x="1013263" y="1561704"/>
            <a:ext cx="8254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0" name="角丸四角形 58">
            <a:extLst>
              <a:ext uri="{FF2B5EF4-FFF2-40B4-BE49-F238E27FC236}">
                <a16:creationId xmlns:a16="http://schemas.microsoft.com/office/drawing/2014/main" id="{EE4A7576-5E1F-8FE0-E710-5E370272C238}"/>
              </a:ext>
            </a:extLst>
          </xdr:cNvPr>
          <xdr:cNvSpPr/>
        </xdr:nvSpPr>
        <xdr:spPr>
          <a:xfrm>
            <a:off x="1014931" y="1561562"/>
            <a:ext cx="825494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データ登録</a:t>
            </a:r>
          </a:p>
        </xdr:txBody>
      </xdr:sp>
    </xdr:grpSp>
    <xdr:clientData/>
  </xdr:twoCellAnchor>
  <xdr:twoCellAnchor>
    <xdr:from>
      <xdr:col>20</xdr:col>
      <xdr:colOff>47625</xdr:colOff>
      <xdr:row>34</xdr:row>
      <xdr:rowOff>185730</xdr:rowOff>
    </xdr:from>
    <xdr:to>
      <xdr:col>38</xdr:col>
      <xdr:colOff>104889</xdr:colOff>
      <xdr:row>36</xdr:row>
      <xdr:rowOff>153080</xdr:rowOff>
    </xdr:to>
    <xdr:grpSp>
      <xdr:nvGrpSpPr>
        <xdr:cNvPr id="161" name="グループ化 160">
          <a:extLst>
            <a:ext uri="{FF2B5EF4-FFF2-40B4-BE49-F238E27FC236}">
              <a16:creationId xmlns:a16="http://schemas.microsoft.com/office/drawing/2014/main" id="{5FF97BBE-C5AA-4D67-AE10-15F7D9E91739}"/>
            </a:ext>
          </a:extLst>
        </xdr:cNvPr>
        <xdr:cNvGrpSpPr/>
      </xdr:nvGrpSpPr>
      <xdr:grpSpPr>
        <a:xfrm>
          <a:off x="3543300" y="6634155"/>
          <a:ext cx="3314814" cy="348350"/>
          <a:chOff x="180474" y="2128650"/>
          <a:chExt cx="3314814" cy="348350"/>
        </a:xfrm>
      </xdr:grpSpPr>
      <xdr:sp macro="" textlink="">
        <xdr:nvSpPr>
          <xdr:cNvPr id="162" name="角丸四角形 47">
            <a:extLst>
              <a:ext uri="{FF2B5EF4-FFF2-40B4-BE49-F238E27FC236}">
                <a16:creationId xmlns:a16="http://schemas.microsoft.com/office/drawing/2014/main" id="{AC36E1D9-F5F2-93BB-8FD0-8EA1A0E1BA44}"/>
              </a:ext>
            </a:extLst>
          </xdr:cNvPr>
          <xdr:cNvSpPr/>
        </xdr:nvSpPr>
        <xdr:spPr>
          <a:xfrm>
            <a:off x="180474" y="2133062"/>
            <a:ext cx="82664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F5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3" name="角丸四角形 48">
            <a:extLst>
              <a:ext uri="{FF2B5EF4-FFF2-40B4-BE49-F238E27FC236}">
                <a16:creationId xmlns:a16="http://schemas.microsoft.com/office/drawing/2014/main" id="{DAFF4533-0B07-02F5-D95E-58081846A7D1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4" name="角丸四角形 49">
            <a:extLst>
              <a:ext uri="{FF2B5EF4-FFF2-40B4-BE49-F238E27FC236}">
                <a16:creationId xmlns:a16="http://schemas.microsoft.com/office/drawing/2014/main" id="{F02D67B3-B988-FD52-C493-43FF4354B77E}"/>
              </a:ext>
            </a:extLst>
          </xdr:cNvPr>
          <xdr:cNvSpPr/>
        </xdr:nvSpPr>
        <xdr:spPr>
          <a:xfrm>
            <a:off x="1837940" y="2133562"/>
            <a:ext cx="82664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F7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5" name="角丸四角形 50">
            <a:extLst>
              <a:ext uri="{FF2B5EF4-FFF2-40B4-BE49-F238E27FC236}">
                <a16:creationId xmlns:a16="http://schemas.microsoft.com/office/drawing/2014/main" id="{E2E253D8-F48F-C327-E441-53ABD62AE0B4}"/>
              </a:ext>
            </a:extLst>
          </xdr:cNvPr>
          <xdr:cNvSpPr/>
        </xdr:nvSpPr>
        <xdr:spPr>
          <a:xfrm>
            <a:off x="2668988" y="2133562"/>
            <a:ext cx="82630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F8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6" name="角丸四角形 59">
            <a:extLst>
              <a:ext uri="{FF2B5EF4-FFF2-40B4-BE49-F238E27FC236}">
                <a16:creationId xmlns:a16="http://schemas.microsoft.com/office/drawing/2014/main" id="{3675BA5A-471F-CF29-8134-1C22EED79EE7}"/>
              </a:ext>
            </a:extLst>
          </xdr:cNvPr>
          <xdr:cNvSpPr/>
        </xdr:nvSpPr>
        <xdr:spPr>
          <a:xfrm>
            <a:off x="1842170" y="2128650"/>
            <a:ext cx="826640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F7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行挿入</a:t>
            </a:r>
          </a:p>
        </xdr:txBody>
      </xdr:sp>
      <xdr:sp macro="" textlink="">
        <xdr:nvSpPr>
          <xdr:cNvPr id="167" name="角丸四角形 60">
            <a:extLst>
              <a:ext uri="{FF2B5EF4-FFF2-40B4-BE49-F238E27FC236}">
                <a16:creationId xmlns:a16="http://schemas.microsoft.com/office/drawing/2014/main" id="{2E43DB98-934D-052C-DE9E-42C40A85D4B6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クリア</a:t>
            </a:r>
          </a:p>
        </xdr:txBody>
      </xdr:sp>
    </xdr:grpSp>
    <xdr:clientData/>
  </xdr:twoCellAnchor>
  <xdr:oneCellAnchor>
    <xdr:from>
      <xdr:col>55</xdr:col>
      <xdr:colOff>0</xdr:colOff>
      <xdr:row>32</xdr:row>
      <xdr:rowOff>190499</xdr:rowOff>
    </xdr:from>
    <xdr:ext cx="179614" cy="190500"/>
    <xdr:pic>
      <xdr:nvPicPr>
        <xdr:cNvPr id="168" name="図 167">
          <a:extLst>
            <a:ext uri="{FF2B5EF4-FFF2-40B4-BE49-F238E27FC236}">
              <a16:creationId xmlns:a16="http://schemas.microsoft.com/office/drawing/2014/main" id="{CD819DCA-0105-4228-9CF8-0816EDAA46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9829800" y="6257924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55</xdr:col>
      <xdr:colOff>0</xdr:colOff>
      <xdr:row>32</xdr:row>
      <xdr:rowOff>190499</xdr:rowOff>
    </xdr:from>
    <xdr:ext cx="179614" cy="190500"/>
    <xdr:pic>
      <xdr:nvPicPr>
        <xdr:cNvPr id="169" name="図 168">
          <a:extLst>
            <a:ext uri="{FF2B5EF4-FFF2-40B4-BE49-F238E27FC236}">
              <a16:creationId xmlns:a16="http://schemas.microsoft.com/office/drawing/2014/main" id="{B3E2A163-A82A-412D-B3A9-5E01D39AE9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9829800" y="6257924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56</xdr:col>
      <xdr:colOff>0</xdr:colOff>
      <xdr:row>31</xdr:row>
      <xdr:rowOff>190500</xdr:rowOff>
    </xdr:from>
    <xdr:ext cx="179614" cy="190500"/>
    <xdr:pic>
      <xdr:nvPicPr>
        <xdr:cNvPr id="170" name="図 169">
          <a:extLst>
            <a:ext uri="{FF2B5EF4-FFF2-40B4-BE49-F238E27FC236}">
              <a16:creationId xmlns:a16="http://schemas.microsoft.com/office/drawing/2014/main" id="{1B972DC2-4998-41AD-A641-371A630639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0005332" y="6072868"/>
          <a:ext cx="190500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56</xdr:col>
      <xdr:colOff>0</xdr:colOff>
      <xdr:row>10</xdr:row>
      <xdr:rowOff>2</xdr:rowOff>
    </xdr:from>
    <xdr:ext cx="179613" cy="190500"/>
    <xdr:pic>
      <xdr:nvPicPr>
        <xdr:cNvPr id="171" name="図 170">
          <a:extLst>
            <a:ext uri="{FF2B5EF4-FFF2-40B4-BE49-F238E27FC236}">
              <a16:creationId xmlns:a16="http://schemas.microsoft.com/office/drawing/2014/main" id="{78426885-E64F-4F15-913F-18467DC27A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5400000">
          <a:off x="10005332" y="3786870"/>
          <a:ext cx="190500" cy="17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107414</xdr:colOff>
      <xdr:row>3</xdr:row>
      <xdr:rowOff>9525</xdr:rowOff>
    </xdr:from>
    <xdr:to>
      <xdr:col>7</xdr:col>
      <xdr:colOff>38100</xdr:colOff>
      <xdr:row>4</xdr:row>
      <xdr:rowOff>9525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D11F9233-343D-4AC3-B803-6B9C534121CA}"/>
            </a:ext>
          </a:extLst>
        </xdr:cNvPr>
        <xdr:cNvSpPr/>
      </xdr:nvSpPr>
      <xdr:spPr>
        <a:xfrm>
          <a:off x="164564" y="552450"/>
          <a:ext cx="1016536" cy="190500"/>
        </a:xfrm>
        <a:prstGeom prst="rect">
          <a:avLst/>
        </a:prstGeom>
        <a:noFill/>
        <a:ln w="635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horz" lIns="0" tIns="0" rIns="0" bIns="0" rtlCol="0" anchor="b" anchorCtr="0"/>
        <a:lstStyle/>
        <a:p>
          <a:pPr algn="l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縦断図測定値</a:t>
          </a:r>
        </a:p>
      </xdr:txBody>
    </xdr:sp>
    <xdr:clientData/>
  </xdr:twoCellAnchor>
  <xdr:twoCellAnchor>
    <xdr:from>
      <xdr:col>26</xdr:col>
      <xdr:colOff>104775</xdr:colOff>
      <xdr:row>5</xdr:row>
      <xdr:rowOff>0</xdr:rowOff>
    </xdr:from>
    <xdr:to>
      <xdr:col>34</xdr:col>
      <xdr:colOff>154501</xdr:colOff>
      <xdr:row>6</xdr:row>
      <xdr:rowOff>39892</xdr:rowOff>
    </xdr:to>
    <xdr:grpSp>
      <xdr:nvGrpSpPr>
        <xdr:cNvPr id="206" name="グループ化 205">
          <a:extLst>
            <a:ext uri="{FF2B5EF4-FFF2-40B4-BE49-F238E27FC236}">
              <a16:creationId xmlns:a16="http://schemas.microsoft.com/office/drawing/2014/main" id="{D327F8C4-7F12-4C66-B8C7-B76640B6CCBE}"/>
            </a:ext>
          </a:extLst>
        </xdr:cNvPr>
        <xdr:cNvGrpSpPr/>
      </xdr:nvGrpSpPr>
      <xdr:grpSpPr>
        <a:xfrm>
          <a:off x="4686300" y="923925"/>
          <a:ext cx="1497526" cy="230392"/>
          <a:chOff x="4762172" y="926224"/>
          <a:chExt cx="1521174" cy="230392"/>
        </a:xfrm>
      </xdr:grpSpPr>
      <xdr:sp macro="" textlink="">
        <xdr:nvSpPr>
          <xdr:cNvPr id="189" name="正方形/長方形 188">
            <a:extLst>
              <a:ext uri="{FF2B5EF4-FFF2-40B4-BE49-F238E27FC236}">
                <a16:creationId xmlns:a16="http://schemas.microsoft.com/office/drawing/2014/main" id="{67D0DA9D-A118-440A-8498-2CD0E1817422}"/>
              </a:ext>
            </a:extLst>
          </xdr:cNvPr>
          <xdr:cNvSpPr/>
        </xdr:nvSpPr>
        <xdr:spPr>
          <a:xfrm>
            <a:off x="6099366" y="999392"/>
            <a:ext cx="183980" cy="157224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horz" lIns="0" tIns="0" rIns="0" bIns="0" rtlCol="0" anchor="b" anchorCtr="0"/>
          <a:lstStyle/>
          <a:p>
            <a:pPr algn="l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ｍ</a:t>
            </a:r>
          </a:p>
        </xdr:txBody>
      </xdr:sp>
      <xdr:sp macro="" textlink="">
        <xdr:nvSpPr>
          <xdr:cNvPr id="187" name="四角形: 角を丸くする 186">
            <a:extLst>
              <a:ext uri="{FF2B5EF4-FFF2-40B4-BE49-F238E27FC236}">
                <a16:creationId xmlns:a16="http://schemas.microsoft.com/office/drawing/2014/main" id="{99AD7B8C-6007-4F44-A031-084F2F76AEA6}"/>
              </a:ext>
            </a:extLst>
          </xdr:cNvPr>
          <xdr:cNvSpPr/>
        </xdr:nvSpPr>
        <xdr:spPr>
          <a:xfrm>
            <a:off x="4762172" y="926224"/>
            <a:ext cx="919710" cy="190241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測点距離</a:t>
            </a:r>
          </a:p>
        </xdr:txBody>
      </xdr:sp>
      <xdr:sp macro="" textlink="">
        <xdr:nvSpPr>
          <xdr:cNvPr id="188" name="正方形/長方形 187">
            <a:extLst>
              <a:ext uri="{FF2B5EF4-FFF2-40B4-BE49-F238E27FC236}">
                <a16:creationId xmlns:a16="http://schemas.microsoft.com/office/drawing/2014/main" id="{0A800A93-4867-4540-8B47-23F5893D3EC4}"/>
              </a:ext>
            </a:extLst>
          </xdr:cNvPr>
          <xdr:cNvSpPr/>
        </xdr:nvSpPr>
        <xdr:spPr>
          <a:xfrm>
            <a:off x="5709685" y="926224"/>
            <a:ext cx="367958" cy="190241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34</xdr:col>
      <xdr:colOff>139767</xdr:colOff>
      <xdr:row>4</xdr:row>
      <xdr:rowOff>177485</xdr:rowOff>
    </xdr:from>
    <xdr:to>
      <xdr:col>40</xdr:col>
      <xdr:colOff>42408</xdr:colOff>
      <xdr:row>6</xdr:row>
      <xdr:rowOff>19065</xdr:rowOff>
    </xdr:to>
    <xdr:grpSp>
      <xdr:nvGrpSpPr>
        <xdr:cNvPr id="201" name="グループ化 200">
          <a:extLst>
            <a:ext uri="{FF2B5EF4-FFF2-40B4-BE49-F238E27FC236}">
              <a16:creationId xmlns:a16="http://schemas.microsoft.com/office/drawing/2014/main" id="{3E757A60-CBC7-4F3D-8373-46EB07B1E16F}"/>
            </a:ext>
          </a:extLst>
        </xdr:cNvPr>
        <xdr:cNvGrpSpPr/>
      </xdr:nvGrpSpPr>
      <xdr:grpSpPr>
        <a:xfrm>
          <a:off x="6169092" y="910910"/>
          <a:ext cx="988491" cy="222580"/>
          <a:chOff x="8193299" y="1284920"/>
          <a:chExt cx="993302" cy="222580"/>
        </a:xfrm>
      </xdr:grpSpPr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1786BFB0-C147-A1F4-F64E-2E287AF62171}"/>
              </a:ext>
            </a:extLst>
          </xdr:cNvPr>
          <xdr:cNvSpPr/>
        </xdr:nvSpPr>
        <xdr:spPr>
          <a:xfrm>
            <a:off x="8194007" y="1288520"/>
            <a:ext cx="992594" cy="218980"/>
          </a:xfrm>
          <a:prstGeom prst="rect">
            <a:avLst/>
          </a:prstGeom>
          <a:solidFill>
            <a:schemeClr val="bg1">
              <a:lumMod val="95000"/>
            </a:schemeClr>
          </a:solidFill>
          <a:ln w="635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地盤高自動計算</a:t>
            </a:r>
          </a:p>
        </xdr:txBody>
      </xdr:sp>
      <xdr:cxnSp macro="">
        <xdr:nvCxnSpPr>
          <xdr:cNvPr id="203" name="直線コネクタ 202">
            <a:extLst>
              <a:ext uri="{FF2B5EF4-FFF2-40B4-BE49-F238E27FC236}">
                <a16:creationId xmlns:a16="http://schemas.microsoft.com/office/drawing/2014/main" id="{562A0714-8483-22B9-9EBD-9D14E435CC96}"/>
              </a:ext>
            </a:extLst>
          </xdr:cNvPr>
          <xdr:cNvCxnSpPr/>
        </xdr:nvCxnSpPr>
        <xdr:spPr>
          <a:xfrm>
            <a:off x="8193299" y="1498185"/>
            <a:ext cx="992012" cy="0"/>
          </a:xfrm>
          <a:prstGeom prst="line">
            <a:avLst/>
          </a:prstGeom>
          <a:ln w="19050">
            <a:solidFill>
              <a:srgbClr val="A0A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4" name="直線コネクタ 203">
            <a:extLst>
              <a:ext uri="{FF2B5EF4-FFF2-40B4-BE49-F238E27FC236}">
                <a16:creationId xmlns:a16="http://schemas.microsoft.com/office/drawing/2014/main" id="{620F06DE-6FEA-A698-E478-517BF7126220}"/>
              </a:ext>
            </a:extLst>
          </xdr:cNvPr>
          <xdr:cNvCxnSpPr/>
        </xdr:nvCxnSpPr>
        <xdr:spPr>
          <a:xfrm flipV="1">
            <a:off x="9177240" y="1284920"/>
            <a:ext cx="0" cy="219600"/>
          </a:xfrm>
          <a:prstGeom prst="line">
            <a:avLst/>
          </a:prstGeom>
          <a:ln w="19050">
            <a:solidFill>
              <a:srgbClr val="A0A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180473</xdr:colOff>
      <xdr:row>7</xdr:row>
      <xdr:rowOff>1469</xdr:rowOff>
    </xdr:from>
    <xdr:to>
      <xdr:col>6</xdr:col>
      <xdr:colOff>180473</xdr:colOff>
      <xdr:row>7</xdr:row>
      <xdr:rowOff>190499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B2907C81-6CD9-C553-3A00-F4B9FC978C71}"/>
            </a:ext>
          </a:extLst>
        </xdr:cNvPr>
        <xdr:cNvSpPr/>
      </xdr:nvSpPr>
      <xdr:spPr>
        <a:xfrm>
          <a:off x="599573" y="1306394"/>
          <a:ext cx="542925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測点</a:t>
          </a: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No.</a:t>
          </a: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180473</xdr:colOff>
      <xdr:row>8</xdr:row>
      <xdr:rowOff>0</xdr:rowOff>
    </xdr:from>
    <xdr:to>
      <xdr:col>9</xdr:col>
      <xdr:colOff>180473</xdr:colOff>
      <xdr:row>9</xdr:row>
      <xdr:rowOff>0</xdr:rowOff>
    </xdr:to>
    <xdr:sp macro="" textlink="">
      <xdr:nvSpPr>
        <xdr:cNvPr id="207" name="正方形/長方形 206">
          <a:extLst>
            <a:ext uri="{FF2B5EF4-FFF2-40B4-BE49-F238E27FC236}">
              <a16:creationId xmlns:a16="http://schemas.microsoft.com/office/drawing/2014/main" id="{AB3937AA-E60A-4551-B4E1-1D5D0E0FB204}"/>
            </a:ext>
          </a:extLst>
        </xdr:cNvPr>
        <xdr:cNvSpPr/>
      </xdr:nvSpPr>
      <xdr:spPr>
        <a:xfrm>
          <a:off x="1142498" y="1495425"/>
          <a:ext cx="542925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180473</xdr:colOff>
      <xdr:row>7</xdr:row>
      <xdr:rowOff>1469</xdr:rowOff>
    </xdr:from>
    <xdr:to>
      <xdr:col>9</xdr:col>
      <xdr:colOff>180473</xdr:colOff>
      <xdr:row>7</xdr:row>
      <xdr:rowOff>190499</xdr:rowOff>
    </xdr:to>
    <xdr:sp macro="" textlink="">
      <xdr:nvSpPr>
        <xdr:cNvPr id="208" name="四角形: 角を丸くする 207">
          <a:extLst>
            <a:ext uri="{FF2B5EF4-FFF2-40B4-BE49-F238E27FC236}">
              <a16:creationId xmlns:a16="http://schemas.microsoft.com/office/drawing/2014/main" id="{4CC2F3FC-FC9E-451C-895E-C2586A3DA519}"/>
            </a:ext>
          </a:extLst>
        </xdr:cNvPr>
        <xdr:cNvSpPr/>
      </xdr:nvSpPr>
      <xdr:spPr>
        <a:xfrm>
          <a:off x="1142498" y="1306394"/>
          <a:ext cx="542925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追加距離</a:t>
          </a:r>
        </a:p>
      </xdr:txBody>
    </xdr:sp>
    <xdr:clientData/>
  </xdr:twoCellAnchor>
  <xdr:twoCellAnchor>
    <xdr:from>
      <xdr:col>9</xdr:col>
      <xdr:colOff>180473</xdr:colOff>
      <xdr:row>8</xdr:row>
      <xdr:rowOff>1469</xdr:rowOff>
    </xdr:from>
    <xdr:to>
      <xdr:col>14</xdr:col>
      <xdr:colOff>1742</xdr:colOff>
      <xdr:row>9</xdr:row>
      <xdr:rowOff>1469</xdr:rowOff>
    </xdr:to>
    <xdr:sp macro="" textlink="">
      <xdr:nvSpPr>
        <xdr:cNvPr id="209" name="正方形/長方形 208">
          <a:extLst>
            <a:ext uri="{FF2B5EF4-FFF2-40B4-BE49-F238E27FC236}">
              <a16:creationId xmlns:a16="http://schemas.microsoft.com/office/drawing/2014/main" id="{95D62A1D-5969-4A66-BF04-A786E7078EEE}"/>
            </a:ext>
          </a:extLst>
        </xdr:cNvPr>
        <xdr:cNvSpPr/>
      </xdr:nvSpPr>
      <xdr:spPr>
        <a:xfrm>
          <a:off x="1685423" y="1496894"/>
          <a:ext cx="726144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180473</xdr:colOff>
      <xdr:row>7</xdr:row>
      <xdr:rowOff>1469</xdr:rowOff>
    </xdr:from>
    <xdr:to>
      <xdr:col>14</xdr:col>
      <xdr:colOff>1742</xdr:colOff>
      <xdr:row>7</xdr:row>
      <xdr:rowOff>190499</xdr:rowOff>
    </xdr:to>
    <xdr:sp macro="" textlink="">
      <xdr:nvSpPr>
        <xdr:cNvPr id="210" name="四角形: 角を丸くする 209">
          <a:extLst>
            <a:ext uri="{FF2B5EF4-FFF2-40B4-BE49-F238E27FC236}">
              <a16:creationId xmlns:a16="http://schemas.microsoft.com/office/drawing/2014/main" id="{C3D2B72F-D26F-481A-B78A-2CDA3935B11F}"/>
            </a:ext>
          </a:extLst>
        </xdr:cNvPr>
        <xdr:cNvSpPr/>
      </xdr:nvSpPr>
      <xdr:spPr>
        <a:xfrm>
          <a:off x="1685423" y="1306394"/>
          <a:ext cx="726144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地盤高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14</xdr:col>
      <xdr:colOff>1742</xdr:colOff>
      <xdr:row>8</xdr:row>
      <xdr:rowOff>1469</xdr:rowOff>
    </xdr:from>
    <xdr:to>
      <xdr:col>18</xdr:col>
      <xdr:colOff>1743</xdr:colOff>
      <xdr:row>9</xdr:row>
      <xdr:rowOff>1469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31796933-560A-4B99-BB5B-371491766049}"/>
            </a:ext>
          </a:extLst>
        </xdr:cNvPr>
        <xdr:cNvSpPr/>
      </xdr:nvSpPr>
      <xdr:spPr>
        <a:xfrm>
          <a:off x="2411567" y="1496894"/>
          <a:ext cx="723901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14</xdr:col>
      <xdr:colOff>1742</xdr:colOff>
      <xdr:row>7</xdr:row>
      <xdr:rowOff>1469</xdr:rowOff>
    </xdr:from>
    <xdr:to>
      <xdr:col>18</xdr:col>
      <xdr:colOff>1743</xdr:colOff>
      <xdr:row>7</xdr:row>
      <xdr:rowOff>190499</xdr:rowOff>
    </xdr:to>
    <xdr:sp macro="" textlink="">
      <xdr:nvSpPr>
        <xdr:cNvPr id="212" name="四角形: 角を丸くする 211">
          <a:extLst>
            <a:ext uri="{FF2B5EF4-FFF2-40B4-BE49-F238E27FC236}">
              <a16:creationId xmlns:a16="http://schemas.microsoft.com/office/drawing/2014/main" id="{F1AA7B6E-5D4B-4CAB-851D-07CF87BB3C04}"/>
            </a:ext>
          </a:extLst>
        </xdr:cNvPr>
        <xdr:cNvSpPr/>
      </xdr:nvSpPr>
      <xdr:spPr>
        <a:xfrm>
          <a:off x="2411567" y="1306394"/>
          <a:ext cx="723901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設定高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1743</xdr:colOff>
      <xdr:row>8</xdr:row>
      <xdr:rowOff>1469</xdr:rowOff>
    </xdr:from>
    <xdr:to>
      <xdr:col>22</xdr:col>
      <xdr:colOff>1712</xdr:colOff>
      <xdr:row>9</xdr:row>
      <xdr:rowOff>1469</xdr:rowOff>
    </xdr:to>
    <xdr:sp macro="" textlink="">
      <xdr:nvSpPr>
        <xdr:cNvPr id="213" name="正方形/長方形 212">
          <a:extLst>
            <a:ext uri="{FF2B5EF4-FFF2-40B4-BE49-F238E27FC236}">
              <a16:creationId xmlns:a16="http://schemas.microsoft.com/office/drawing/2014/main" id="{0A02595F-7A39-4C1F-9908-310D3421CD6D}"/>
            </a:ext>
          </a:extLst>
        </xdr:cNvPr>
        <xdr:cNvSpPr/>
      </xdr:nvSpPr>
      <xdr:spPr>
        <a:xfrm>
          <a:off x="3135468" y="1496894"/>
          <a:ext cx="723869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1743</xdr:colOff>
      <xdr:row>7</xdr:row>
      <xdr:rowOff>1469</xdr:rowOff>
    </xdr:from>
    <xdr:to>
      <xdr:col>22</xdr:col>
      <xdr:colOff>1712</xdr:colOff>
      <xdr:row>7</xdr:row>
      <xdr:rowOff>190499</xdr:rowOff>
    </xdr:to>
    <xdr:sp macro="" textlink="">
      <xdr:nvSpPr>
        <xdr:cNvPr id="214" name="四角形: 角を丸くする 213">
          <a:extLst>
            <a:ext uri="{FF2B5EF4-FFF2-40B4-BE49-F238E27FC236}">
              <a16:creationId xmlns:a16="http://schemas.microsoft.com/office/drawing/2014/main" id="{2C624C8C-284A-4F85-BA5F-C1ED5F40DCD1}"/>
            </a:ext>
          </a:extLst>
        </xdr:cNvPr>
        <xdr:cNvSpPr/>
      </xdr:nvSpPr>
      <xdr:spPr>
        <a:xfrm>
          <a:off x="3135468" y="1306394"/>
          <a:ext cx="723869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計画高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1742</xdr:colOff>
      <xdr:row>8</xdr:row>
      <xdr:rowOff>0</xdr:rowOff>
    </xdr:from>
    <xdr:to>
      <xdr:col>26</xdr:col>
      <xdr:colOff>1712</xdr:colOff>
      <xdr:row>9</xdr:row>
      <xdr:rowOff>0</xdr:rowOff>
    </xdr:to>
    <xdr:sp macro="" textlink="">
      <xdr:nvSpPr>
        <xdr:cNvPr id="215" name="正方形/長方形 214">
          <a:extLst>
            <a:ext uri="{FF2B5EF4-FFF2-40B4-BE49-F238E27FC236}">
              <a16:creationId xmlns:a16="http://schemas.microsoft.com/office/drawing/2014/main" id="{614AA880-9FA7-4199-AA4A-157B5F48F9EC}"/>
            </a:ext>
          </a:extLst>
        </xdr:cNvPr>
        <xdr:cNvSpPr/>
      </xdr:nvSpPr>
      <xdr:spPr>
        <a:xfrm>
          <a:off x="3859367" y="1495425"/>
          <a:ext cx="723870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1742</xdr:colOff>
      <xdr:row>7</xdr:row>
      <xdr:rowOff>0</xdr:rowOff>
    </xdr:from>
    <xdr:to>
      <xdr:col>26</xdr:col>
      <xdr:colOff>1712</xdr:colOff>
      <xdr:row>7</xdr:row>
      <xdr:rowOff>189030</xdr:rowOff>
    </xdr:to>
    <xdr:sp macro="" textlink="">
      <xdr:nvSpPr>
        <xdr:cNvPr id="216" name="四角形: 角を丸くする 215">
          <a:extLst>
            <a:ext uri="{FF2B5EF4-FFF2-40B4-BE49-F238E27FC236}">
              <a16:creationId xmlns:a16="http://schemas.microsoft.com/office/drawing/2014/main" id="{BD158176-A135-447F-AB70-D0D44AD5E191}"/>
            </a:ext>
          </a:extLst>
        </xdr:cNvPr>
        <xdr:cNvSpPr/>
      </xdr:nvSpPr>
      <xdr:spPr>
        <a:xfrm>
          <a:off x="3859367" y="1304925"/>
          <a:ext cx="723870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VCL</a:t>
          </a:r>
        </a:p>
      </xdr:txBody>
    </xdr:sp>
    <xdr:clientData/>
  </xdr:twoCellAnchor>
  <xdr:twoCellAnchor>
    <xdr:from>
      <xdr:col>26</xdr:col>
      <xdr:colOff>30</xdr:colOff>
      <xdr:row>8</xdr:row>
      <xdr:rowOff>1469</xdr:rowOff>
    </xdr:from>
    <xdr:to>
      <xdr:col>30</xdr:col>
      <xdr:colOff>0</xdr:colOff>
      <xdr:row>9</xdr:row>
      <xdr:rowOff>1469</xdr:rowOff>
    </xdr:to>
    <xdr:sp macro="" textlink="">
      <xdr:nvSpPr>
        <xdr:cNvPr id="217" name="正方形/長方形 216">
          <a:extLst>
            <a:ext uri="{FF2B5EF4-FFF2-40B4-BE49-F238E27FC236}">
              <a16:creationId xmlns:a16="http://schemas.microsoft.com/office/drawing/2014/main" id="{E55CFE7C-7B67-41CE-81B2-46DBFFD18F21}"/>
            </a:ext>
          </a:extLst>
        </xdr:cNvPr>
        <xdr:cNvSpPr/>
      </xdr:nvSpPr>
      <xdr:spPr>
        <a:xfrm>
          <a:off x="4581555" y="1496894"/>
          <a:ext cx="723870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26</xdr:col>
      <xdr:colOff>30</xdr:colOff>
      <xdr:row>7</xdr:row>
      <xdr:rowOff>1469</xdr:rowOff>
    </xdr:from>
    <xdr:to>
      <xdr:col>30</xdr:col>
      <xdr:colOff>0</xdr:colOff>
      <xdr:row>7</xdr:row>
      <xdr:rowOff>190499</xdr:rowOff>
    </xdr:to>
    <xdr:sp macro="" textlink="">
      <xdr:nvSpPr>
        <xdr:cNvPr id="218" name="四角形: 角を丸くする 217">
          <a:extLst>
            <a:ext uri="{FF2B5EF4-FFF2-40B4-BE49-F238E27FC236}">
              <a16:creationId xmlns:a16="http://schemas.microsoft.com/office/drawing/2014/main" id="{0CBA56E0-0E32-4EBA-8683-749CD08BA241}"/>
            </a:ext>
          </a:extLst>
        </xdr:cNvPr>
        <xdr:cNvSpPr/>
      </xdr:nvSpPr>
      <xdr:spPr>
        <a:xfrm>
          <a:off x="4581555" y="1306394"/>
          <a:ext cx="723870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切盛高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</xdr:colOff>
      <xdr:row>8</xdr:row>
      <xdr:rowOff>1469</xdr:rowOff>
    </xdr:from>
    <xdr:to>
      <xdr:col>33</xdr:col>
      <xdr:colOff>1</xdr:colOff>
      <xdr:row>9</xdr:row>
      <xdr:rowOff>1469</xdr:rowOff>
    </xdr:to>
    <xdr:sp macro="" textlink="">
      <xdr:nvSpPr>
        <xdr:cNvPr id="220" name="正方形/長方形 219">
          <a:extLst>
            <a:ext uri="{FF2B5EF4-FFF2-40B4-BE49-F238E27FC236}">
              <a16:creationId xmlns:a16="http://schemas.microsoft.com/office/drawing/2014/main" id="{A9AF5C7D-8EC3-4165-B5F5-132497F55585}"/>
            </a:ext>
          </a:extLst>
        </xdr:cNvPr>
        <xdr:cNvSpPr/>
      </xdr:nvSpPr>
      <xdr:spPr>
        <a:xfrm>
          <a:off x="5305426" y="1496894"/>
          <a:ext cx="542925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</xdr:colOff>
      <xdr:row>7</xdr:row>
      <xdr:rowOff>1469</xdr:rowOff>
    </xdr:from>
    <xdr:to>
      <xdr:col>33</xdr:col>
      <xdr:colOff>1</xdr:colOff>
      <xdr:row>7</xdr:row>
      <xdr:rowOff>190499</xdr:rowOff>
    </xdr:to>
    <xdr:sp macro="" textlink="">
      <xdr:nvSpPr>
        <xdr:cNvPr id="221" name="四角形: 角を丸くする 220">
          <a:extLst>
            <a:ext uri="{FF2B5EF4-FFF2-40B4-BE49-F238E27FC236}">
              <a16:creationId xmlns:a16="http://schemas.microsoft.com/office/drawing/2014/main" id="{6F31E6CA-8A7F-48C0-92D1-BF8441A51BE6}"/>
            </a:ext>
          </a:extLst>
        </xdr:cNvPr>
        <xdr:cNvSpPr/>
      </xdr:nvSpPr>
      <xdr:spPr>
        <a:xfrm>
          <a:off x="5305426" y="1306394"/>
          <a:ext cx="542925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地盤勾配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8</xdr:row>
      <xdr:rowOff>1469</xdr:rowOff>
    </xdr:from>
    <xdr:to>
      <xdr:col>35</xdr:col>
      <xdr:colOff>180473</xdr:colOff>
      <xdr:row>9</xdr:row>
      <xdr:rowOff>1469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FEB4854E-251B-4905-8DF4-FE59DE7BB4EC}"/>
            </a:ext>
          </a:extLst>
        </xdr:cNvPr>
        <xdr:cNvSpPr/>
      </xdr:nvSpPr>
      <xdr:spPr>
        <a:xfrm>
          <a:off x="5848350" y="1496894"/>
          <a:ext cx="542423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7</xdr:row>
      <xdr:rowOff>1469</xdr:rowOff>
    </xdr:from>
    <xdr:to>
      <xdr:col>35</xdr:col>
      <xdr:colOff>180473</xdr:colOff>
      <xdr:row>7</xdr:row>
      <xdr:rowOff>190499</xdr:rowOff>
    </xdr:to>
    <xdr:sp macro="" textlink="">
      <xdr:nvSpPr>
        <xdr:cNvPr id="223" name="四角形: 角を丸くする 222">
          <a:extLst>
            <a:ext uri="{FF2B5EF4-FFF2-40B4-BE49-F238E27FC236}">
              <a16:creationId xmlns:a16="http://schemas.microsoft.com/office/drawing/2014/main" id="{63981094-6887-4E3F-A2DD-C0000A595D8E}"/>
            </a:ext>
          </a:extLst>
        </xdr:cNvPr>
        <xdr:cNvSpPr/>
      </xdr:nvSpPr>
      <xdr:spPr>
        <a:xfrm>
          <a:off x="5848350" y="1306394"/>
          <a:ext cx="542423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計画勾配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35</xdr:col>
      <xdr:colOff>180473</xdr:colOff>
      <xdr:row>8</xdr:row>
      <xdr:rowOff>1469</xdr:rowOff>
    </xdr:from>
    <xdr:to>
      <xdr:col>39</xdr:col>
      <xdr:colOff>1</xdr:colOff>
      <xdr:row>9</xdr:row>
      <xdr:rowOff>1469</xdr:rowOff>
    </xdr:to>
    <xdr:sp macro="" textlink="">
      <xdr:nvSpPr>
        <xdr:cNvPr id="224" name="正方形/長方形 223">
          <a:extLst>
            <a:ext uri="{FF2B5EF4-FFF2-40B4-BE49-F238E27FC236}">
              <a16:creationId xmlns:a16="http://schemas.microsoft.com/office/drawing/2014/main" id="{351267AE-0782-4E38-8B19-830FE5B0BE4B}"/>
            </a:ext>
          </a:extLst>
        </xdr:cNvPr>
        <xdr:cNvSpPr/>
      </xdr:nvSpPr>
      <xdr:spPr>
        <a:xfrm>
          <a:off x="6390773" y="1496894"/>
          <a:ext cx="543428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35</xdr:col>
      <xdr:colOff>180473</xdr:colOff>
      <xdr:row>7</xdr:row>
      <xdr:rowOff>1469</xdr:rowOff>
    </xdr:from>
    <xdr:to>
      <xdr:col>39</xdr:col>
      <xdr:colOff>1</xdr:colOff>
      <xdr:row>7</xdr:row>
      <xdr:rowOff>190499</xdr:rowOff>
    </xdr:to>
    <xdr:sp macro="" textlink="">
      <xdr:nvSpPr>
        <xdr:cNvPr id="225" name="四角形: 角を丸くする 224">
          <a:extLst>
            <a:ext uri="{FF2B5EF4-FFF2-40B4-BE49-F238E27FC236}">
              <a16:creationId xmlns:a16="http://schemas.microsoft.com/office/drawing/2014/main" id="{0C53957D-ED31-409B-BEA6-D80A72FFACCE}"/>
            </a:ext>
          </a:extLst>
        </xdr:cNvPr>
        <xdr:cNvSpPr/>
      </xdr:nvSpPr>
      <xdr:spPr>
        <a:xfrm>
          <a:off x="6390773" y="1306394"/>
          <a:ext cx="543428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累積距離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180472</xdr:colOff>
      <xdr:row>8</xdr:row>
      <xdr:rowOff>1469</xdr:rowOff>
    </xdr:from>
    <xdr:to>
      <xdr:col>41</xdr:col>
      <xdr:colOff>180974</xdr:colOff>
      <xdr:row>9</xdr:row>
      <xdr:rowOff>1469</xdr:rowOff>
    </xdr:to>
    <xdr:sp macro="" textlink="">
      <xdr:nvSpPr>
        <xdr:cNvPr id="226" name="正方形/長方形 225">
          <a:extLst>
            <a:ext uri="{FF2B5EF4-FFF2-40B4-BE49-F238E27FC236}">
              <a16:creationId xmlns:a16="http://schemas.microsoft.com/office/drawing/2014/main" id="{389F4DC5-68BB-4722-BEC0-18353FDDC3A0}"/>
            </a:ext>
          </a:extLst>
        </xdr:cNvPr>
        <xdr:cNvSpPr/>
      </xdr:nvSpPr>
      <xdr:spPr>
        <a:xfrm>
          <a:off x="6933697" y="1496894"/>
          <a:ext cx="543427" cy="190500"/>
        </a:xfrm>
        <a:prstGeom prst="rect">
          <a:avLst/>
        </a:prstGeom>
        <a:solidFill>
          <a:sysClr val="window" lastClr="FFFFFF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180472</xdr:colOff>
      <xdr:row>7</xdr:row>
      <xdr:rowOff>1469</xdr:rowOff>
    </xdr:from>
    <xdr:to>
      <xdr:col>41</xdr:col>
      <xdr:colOff>180974</xdr:colOff>
      <xdr:row>7</xdr:row>
      <xdr:rowOff>190499</xdr:rowOff>
    </xdr:to>
    <xdr:sp macro="" textlink="">
      <xdr:nvSpPr>
        <xdr:cNvPr id="227" name="四角形: 角を丸くする 226">
          <a:extLst>
            <a:ext uri="{FF2B5EF4-FFF2-40B4-BE49-F238E27FC236}">
              <a16:creationId xmlns:a16="http://schemas.microsoft.com/office/drawing/2014/main" id="{8A704254-DD19-4EB2-832E-EEDF2C829335}"/>
            </a:ext>
          </a:extLst>
        </xdr:cNvPr>
        <xdr:cNvSpPr/>
      </xdr:nvSpPr>
      <xdr:spPr>
        <a:xfrm>
          <a:off x="6933697" y="1306394"/>
          <a:ext cx="543427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VCL</a:t>
          </a:r>
          <a:r>
            <a:rPr kumimoji="1" lang="ja-JP" altLang="en-US" sz="900" b="0" cap="none" spc="0" baseline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No.</a:t>
          </a:r>
        </a:p>
      </xdr:txBody>
    </xdr:sp>
    <xdr:clientData/>
  </xdr:twoCellAnchor>
  <xdr:twoCellAnchor>
    <xdr:from>
      <xdr:col>41</xdr:col>
      <xdr:colOff>180473</xdr:colOff>
      <xdr:row>8</xdr:row>
      <xdr:rowOff>1469</xdr:rowOff>
    </xdr:from>
    <xdr:to>
      <xdr:col>45</xdr:col>
      <xdr:colOff>0</xdr:colOff>
      <xdr:row>9</xdr:row>
      <xdr:rowOff>1469</xdr:rowOff>
    </xdr:to>
    <xdr:sp macro="" textlink="">
      <xdr:nvSpPr>
        <xdr:cNvPr id="228" name="正方形/長方形 227">
          <a:extLst>
            <a:ext uri="{FF2B5EF4-FFF2-40B4-BE49-F238E27FC236}">
              <a16:creationId xmlns:a16="http://schemas.microsoft.com/office/drawing/2014/main" id="{2E0E8E14-3F5F-4F52-9100-4BEF7365A626}"/>
            </a:ext>
          </a:extLst>
        </xdr:cNvPr>
        <xdr:cNvSpPr/>
      </xdr:nvSpPr>
      <xdr:spPr>
        <a:xfrm>
          <a:off x="7476623" y="1496894"/>
          <a:ext cx="543427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180473</xdr:colOff>
      <xdr:row>7</xdr:row>
      <xdr:rowOff>1469</xdr:rowOff>
    </xdr:from>
    <xdr:to>
      <xdr:col>45</xdr:col>
      <xdr:colOff>0</xdr:colOff>
      <xdr:row>7</xdr:row>
      <xdr:rowOff>190499</xdr:rowOff>
    </xdr:to>
    <xdr:sp macro="" textlink="">
      <xdr:nvSpPr>
        <xdr:cNvPr id="229" name="四角形: 角を丸くする 228">
          <a:extLst>
            <a:ext uri="{FF2B5EF4-FFF2-40B4-BE49-F238E27FC236}">
              <a16:creationId xmlns:a16="http://schemas.microsoft.com/office/drawing/2014/main" id="{E0B3024A-27B5-400E-A893-BC3FFFE688F7}"/>
            </a:ext>
          </a:extLst>
        </xdr:cNvPr>
        <xdr:cNvSpPr/>
      </xdr:nvSpPr>
      <xdr:spPr>
        <a:xfrm>
          <a:off x="7476623" y="1306394"/>
          <a:ext cx="543427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設定勾配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6006</xdr:colOff>
      <xdr:row>34</xdr:row>
      <xdr:rowOff>185730</xdr:rowOff>
    </xdr:from>
    <xdr:to>
      <xdr:col>38</xdr:col>
      <xdr:colOff>109439</xdr:colOff>
      <xdr:row>36</xdr:row>
      <xdr:rowOff>148168</xdr:rowOff>
    </xdr:to>
    <xdr:sp macro="" textlink="">
      <xdr:nvSpPr>
        <xdr:cNvPr id="309" name="角丸四角形 59">
          <a:extLst>
            <a:ext uri="{FF2B5EF4-FFF2-40B4-BE49-F238E27FC236}">
              <a16:creationId xmlns:a16="http://schemas.microsoft.com/office/drawing/2014/main" id="{54178159-5DF3-46C7-829D-AECBFD0BB358}"/>
            </a:ext>
          </a:extLst>
        </xdr:cNvPr>
        <xdr:cNvSpPr/>
      </xdr:nvSpPr>
      <xdr:spPr>
        <a:xfrm>
          <a:off x="6081740" y="6630304"/>
          <a:ext cx="833008" cy="343438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0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F8</a:t>
          </a:r>
        </a:p>
        <a:p>
          <a:pPr algn="l">
            <a:lnSpc>
              <a:spcPts val="10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行削除</a:t>
          </a:r>
        </a:p>
      </xdr:txBody>
    </xdr:sp>
    <xdr:clientData/>
  </xdr:twoCellAnchor>
  <xdr:twoCellAnchor>
    <xdr:from>
      <xdr:col>15</xdr:col>
      <xdr:colOff>35522</xdr:colOff>
      <xdr:row>34</xdr:row>
      <xdr:rowOff>190500</xdr:rowOff>
    </xdr:from>
    <xdr:to>
      <xdr:col>19</xdr:col>
      <xdr:colOff>137810</xdr:colOff>
      <xdr:row>36</xdr:row>
      <xdr:rowOff>152938</xdr:rowOff>
    </xdr:to>
    <xdr:sp macro="" textlink="">
      <xdr:nvSpPr>
        <xdr:cNvPr id="310" name="角丸四角形 58">
          <a:extLst>
            <a:ext uri="{FF2B5EF4-FFF2-40B4-BE49-F238E27FC236}">
              <a16:creationId xmlns:a16="http://schemas.microsoft.com/office/drawing/2014/main" id="{EB1E246D-09BE-4CAA-A56F-7AEC6D7F1133}"/>
            </a:ext>
          </a:extLst>
        </xdr:cNvPr>
        <xdr:cNvSpPr/>
      </xdr:nvSpPr>
      <xdr:spPr>
        <a:xfrm>
          <a:off x="2645777" y="6635074"/>
          <a:ext cx="831863" cy="343438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0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F4</a:t>
          </a:r>
        </a:p>
        <a:p>
          <a:pPr algn="l">
            <a:lnSpc>
              <a:spcPts val="10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10</xdr:col>
      <xdr:colOff>119840</xdr:colOff>
      <xdr:row>35</xdr:row>
      <xdr:rowOff>0</xdr:rowOff>
    </xdr:from>
    <xdr:to>
      <xdr:col>15</xdr:col>
      <xdr:colOff>41675</xdr:colOff>
      <xdr:row>36</xdr:row>
      <xdr:rowOff>152938</xdr:rowOff>
    </xdr:to>
    <xdr:sp macro="" textlink="">
      <xdr:nvSpPr>
        <xdr:cNvPr id="311" name="角丸四角形 58">
          <a:extLst>
            <a:ext uri="{FF2B5EF4-FFF2-40B4-BE49-F238E27FC236}">
              <a16:creationId xmlns:a16="http://schemas.microsoft.com/office/drawing/2014/main" id="{5546D87E-44E5-4DBD-8444-9884BE1F3F6B}"/>
            </a:ext>
          </a:extLst>
        </xdr:cNvPr>
        <xdr:cNvSpPr/>
      </xdr:nvSpPr>
      <xdr:spPr>
        <a:xfrm>
          <a:off x="1786715" y="6631781"/>
          <a:ext cx="814804" cy="343438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0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F3</a:t>
          </a:r>
        </a:p>
        <a:p>
          <a:pPr algn="l">
            <a:lnSpc>
              <a:spcPts val="10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再計算</a:t>
          </a:r>
        </a:p>
      </xdr:txBody>
    </xdr:sp>
    <xdr:clientData/>
  </xdr:twoCellAnchor>
  <xdr:twoCellAnchor>
    <xdr:from>
      <xdr:col>39</xdr:col>
      <xdr:colOff>18851</xdr:colOff>
      <xdr:row>35</xdr:row>
      <xdr:rowOff>0</xdr:rowOff>
    </xdr:from>
    <xdr:to>
      <xdr:col>57</xdr:col>
      <xdr:colOff>77150</xdr:colOff>
      <xdr:row>36</xdr:row>
      <xdr:rowOff>155285</xdr:rowOff>
    </xdr:to>
    <xdr:grpSp>
      <xdr:nvGrpSpPr>
        <xdr:cNvPr id="313" name="グループ化 312">
          <a:extLst>
            <a:ext uri="{FF2B5EF4-FFF2-40B4-BE49-F238E27FC236}">
              <a16:creationId xmlns:a16="http://schemas.microsoft.com/office/drawing/2014/main" id="{80090924-FE66-D782-CFF0-11B172D47D17}"/>
            </a:ext>
          </a:extLst>
        </xdr:cNvPr>
        <xdr:cNvGrpSpPr/>
      </xdr:nvGrpSpPr>
      <xdr:grpSpPr>
        <a:xfrm>
          <a:off x="6953051" y="6638925"/>
          <a:ext cx="3315849" cy="345785"/>
          <a:chOff x="6906365" y="6648062"/>
          <a:chExt cx="3294116" cy="345785"/>
        </a:xfrm>
      </xdr:grpSpPr>
      <xdr:grpSp>
        <xdr:nvGrpSpPr>
          <xdr:cNvPr id="178" name="グループ化 177">
            <a:extLst>
              <a:ext uri="{FF2B5EF4-FFF2-40B4-BE49-F238E27FC236}">
                <a16:creationId xmlns:a16="http://schemas.microsoft.com/office/drawing/2014/main" id="{63D59081-9EC3-43AD-87D9-A43442C4C443}"/>
              </a:ext>
            </a:extLst>
          </xdr:cNvPr>
          <xdr:cNvGrpSpPr/>
        </xdr:nvGrpSpPr>
        <xdr:grpSpPr>
          <a:xfrm>
            <a:off x="6906365" y="6648062"/>
            <a:ext cx="3294116" cy="345785"/>
            <a:chOff x="6960485" y="6645052"/>
            <a:chExt cx="3320031" cy="345785"/>
          </a:xfrm>
        </xdr:grpSpPr>
        <xdr:sp macro="" textlink="">
          <xdr:nvSpPr>
            <xdr:cNvPr id="179" name="角丸四角形 51">
              <a:extLst>
                <a:ext uri="{FF2B5EF4-FFF2-40B4-BE49-F238E27FC236}">
                  <a16:creationId xmlns:a16="http://schemas.microsoft.com/office/drawing/2014/main" id="{2AE073D8-DA3D-2393-9913-FA52B810F575}"/>
                </a:ext>
              </a:extLst>
            </xdr:cNvPr>
            <xdr:cNvSpPr/>
          </xdr:nvSpPr>
          <xdr:spPr>
            <a:xfrm>
              <a:off x="6960485" y="6645708"/>
              <a:ext cx="827683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F9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0" name="角丸四角形 52">
              <a:extLst>
                <a:ext uri="{FF2B5EF4-FFF2-40B4-BE49-F238E27FC236}">
                  <a16:creationId xmlns:a16="http://schemas.microsoft.com/office/drawing/2014/main" id="{8D193196-1EE9-5D90-52E7-423980520F10}"/>
                </a:ext>
              </a:extLst>
            </xdr:cNvPr>
            <xdr:cNvSpPr/>
          </xdr:nvSpPr>
          <xdr:spPr>
            <a:xfrm>
              <a:off x="7788855" y="6645678"/>
              <a:ext cx="827343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F10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1" name="角丸四角形 53">
              <a:extLst>
                <a:ext uri="{FF2B5EF4-FFF2-40B4-BE49-F238E27FC236}">
                  <a16:creationId xmlns:a16="http://schemas.microsoft.com/office/drawing/2014/main" id="{2402E19C-07EC-A18B-3DE6-342681CAE3F9}"/>
                </a:ext>
              </a:extLst>
            </xdr:cNvPr>
            <xdr:cNvSpPr/>
          </xdr:nvSpPr>
          <xdr:spPr>
            <a:xfrm>
              <a:off x="8620524" y="6645678"/>
              <a:ext cx="82768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2" name="角丸四角形 54">
              <a:extLst>
                <a:ext uri="{FF2B5EF4-FFF2-40B4-BE49-F238E27FC236}">
                  <a16:creationId xmlns:a16="http://schemas.microsoft.com/office/drawing/2014/main" id="{0BBB76FE-2D90-AD83-8A7E-0206ACCB96CF}"/>
                </a:ext>
              </a:extLst>
            </xdr:cNvPr>
            <xdr:cNvSpPr/>
          </xdr:nvSpPr>
          <xdr:spPr>
            <a:xfrm>
              <a:off x="9452531" y="6647399"/>
              <a:ext cx="827342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3" name="角丸四角形 55">
              <a:extLst>
                <a:ext uri="{FF2B5EF4-FFF2-40B4-BE49-F238E27FC236}">
                  <a16:creationId xmlns:a16="http://schemas.microsoft.com/office/drawing/2014/main" id="{1572E1E4-6B53-2FF5-EED4-B8834D373F12}"/>
                </a:ext>
              </a:extLst>
            </xdr:cNvPr>
            <xdr:cNvSpPr/>
          </xdr:nvSpPr>
          <xdr:spPr>
            <a:xfrm>
              <a:off x="9453174" y="6645678"/>
              <a:ext cx="827342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画面終了</a:t>
              </a:r>
            </a:p>
          </xdr:txBody>
        </xdr:sp>
        <xdr:sp macro="" textlink="">
          <xdr:nvSpPr>
            <xdr:cNvPr id="185" name="角丸四角形 55">
              <a:extLst>
                <a:ext uri="{FF2B5EF4-FFF2-40B4-BE49-F238E27FC236}">
                  <a16:creationId xmlns:a16="http://schemas.microsoft.com/office/drawing/2014/main" id="{20D02DAB-D6FF-15BF-6D7D-C94320827DB6}"/>
                </a:ext>
              </a:extLst>
            </xdr:cNvPr>
            <xdr:cNvSpPr/>
          </xdr:nvSpPr>
          <xdr:spPr>
            <a:xfrm>
              <a:off x="8622482" y="6645052"/>
              <a:ext cx="827342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印刷</a:t>
              </a:r>
            </a:p>
          </xdr:txBody>
        </xdr:sp>
      </xdr:grpSp>
      <xdr:sp macro="" textlink="">
        <xdr:nvSpPr>
          <xdr:cNvPr id="312" name="角丸四角形 57">
            <a:extLst>
              <a:ext uri="{FF2B5EF4-FFF2-40B4-BE49-F238E27FC236}">
                <a16:creationId xmlns:a16="http://schemas.microsoft.com/office/drawing/2014/main" id="{D7282B46-6C14-40CE-86BF-D8C429F84DF3}"/>
              </a:ext>
            </a:extLst>
          </xdr:cNvPr>
          <xdr:cNvSpPr/>
        </xdr:nvSpPr>
        <xdr:spPr>
          <a:xfrm>
            <a:off x="7731839" y="6649329"/>
            <a:ext cx="820159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F10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工事選択</a:t>
            </a:r>
          </a:p>
        </xdr:txBody>
      </xdr:sp>
    </xdr:grpSp>
    <xdr:clientData/>
  </xdr:twoCellAnchor>
  <xdr:twoCellAnchor>
    <xdr:from>
      <xdr:col>1</xdr:col>
      <xdr:colOff>179971</xdr:colOff>
      <xdr:row>8</xdr:row>
      <xdr:rowOff>5423</xdr:rowOff>
    </xdr:from>
    <xdr:to>
      <xdr:col>3</xdr:col>
      <xdr:colOff>180473</xdr:colOff>
      <xdr:row>9</xdr:row>
      <xdr:rowOff>5423</xdr:rowOff>
    </xdr:to>
    <xdr:sp macro="" textlink="">
      <xdr:nvSpPr>
        <xdr:cNvPr id="314" name="正方形/長方形 313">
          <a:extLst>
            <a:ext uri="{FF2B5EF4-FFF2-40B4-BE49-F238E27FC236}">
              <a16:creationId xmlns:a16="http://schemas.microsoft.com/office/drawing/2014/main" id="{8282DD8A-FC7C-4249-9F90-AFD18AB77243}"/>
            </a:ext>
          </a:extLst>
        </xdr:cNvPr>
        <xdr:cNvSpPr/>
      </xdr:nvSpPr>
      <xdr:spPr>
        <a:xfrm>
          <a:off x="237121" y="1500848"/>
          <a:ext cx="362452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179971</xdr:colOff>
      <xdr:row>7</xdr:row>
      <xdr:rowOff>5423</xdr:rowOff>
    </xdr:from>
    <xdr:to>
      <xdr:col>3</xdr:col>
      <xdr:colOff>180473</xdr:colOff>
      <xdr:row>8</xdr:row>
      <xdr:rowOff>3953</xdr:rowOff>
    </xdr:to>
    <xdr:sp macro="" textlink="">
      <xdr:nvSpPr>
        <xdr:cNvPr id="315" name="四角形: 角を丸くする 314">
          <a:extLst>
            <a:ext uri="{FF2B5EF4-FFF2-40B4-BE49-F238E27FC236}">
              <a16:creationId xmlns:a16="http://schemas.microsoft.com/office/drawing/2014/main" id="{9F305DBD-FE6C-4AB5-8E85-357CCDCABAFC}"/>
            </a:ext>
          </a:extLst>
        </xdr:cNvPr>
        <xdr:cNvSpPr/>
      </xdr:nvSpPr>
      <xdr:spPr>
        <a:xfrm>
          <a:off x="237121" y="1310348"/>
          <a:ext cx="362452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No.</a:t>
          </a:r>
        </a:p>
      </xdr:txBody>
    </xdr:sp>
    <xdr:clientData/>
  </xdr:twoCellAnchor>
  <xdr:twoCellAnchor>
    <xdr:from>
      <xdr:col>45</xdr:col>
      <xdr:colOff>0</xdr:colOff>
      <xdr:row>8</xdr:row>
      <xdr:rowOff>1470</xdr:rowOff>
    </xdr:from>
    <xdr:to>
      <xdr:col>48</xdr:col>
      <xdr:colOff>502</xdr:colOff>
      <xdr:row>9</xdr:row>
      <xdr:rowOff>1470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3FCED40-B147-4427-AD0A-DAB37B7E47B9}"/>
            </a:ext>
          </a:extLst>
        </xdr:cNvPr>
        <xdr:cNvSpPr/>
      </xdr:nvSpPr>
      <xdr:spPr>
        <a:xfrm>
          <a:off x="8020050" y="1496895"/>
          <a:ext cx="543427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45</xdr:col>
      <xdr:colOff>0</xdr:colOff>
      <xdr:row>7</xdr:row>
      <xdr:rowOff>1470</xdr:rowOff>
    </xdr:from>
    <xdr:to>
      <xdr:col>48</xdr:col>
      <xdr:colOff>502</xdr:colOff>
      <xdr:row>8</xdr:row>
      <xdr:rowOff>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33F2C338-0033-4BA3-8D25-5DD9D8773731}"/>
            </a:ext>
          </a:extLst>
        </xdr:cNvPr>
        <xdr:cNvSpPr/>
      </xdr:nvSpPr>
      <xdr:spPr>
        <a:xfrm>
          <a:off x="8020050" y="1306395"/>
          <a:ext cx="543427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元計画高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48</xdr:col>
      <xdr:colOff>0</xdr:colOff>
      <xdr:row>8</xdr:row>
      <xdr:rowOff>1470</xdr:rowOff>
    </xdr:from>
    <xdr:to>
      <xdr:col>52</xdr:col>
      <xdr:colOff>0</xdr:colOff>
      <xdr:row>9</xdr:row>
      <xdr:rowOff>1469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C5D9FD9-3543-4903-BBCC-C3E67B1AA7F1}"/>
            </a:ext>
          </a:extLst>
        </xdr:cNvPr>
        <xdr:cNvSpPr/>
      </xdr:nvSpPr>
      <xdr:spPr>
        <a:xfrm>
          <a:off x="8562975" y="1496895"/>
          <a:ext cx="723900" cy="190499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48</xdr:col>
      <xdr:colOff>0</xdr:colOff>
      <xdr:row>7</xdr:row>
      <xdr:rowOff>1470</xdr:rowOff>
    </xdr:from>
    <xdr:to>
      <xdr:col>52</xdr:col>
      <xdr:colOff>0</xdr:colOff>
      <xdr:row>8</xdr:row>
      <xdr:rowOff>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B4EDC43-FF53-4724-8423-BA93F8202531}"/>
            </a:ext>
          </a:extLst>
        </xdr:cNvPr>
        <xdr:cNvSpPr/>
      </xdr:nvSpPr>
      <xdr:spPr>
        <a:xfrm>
          <a:off x="8562975" y="1306395"/>
          <a:ext cx="723900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元計画勾配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47</xdr:col>
      <xdr:colOff>38100</xdr:colOff>
      <xdr:row>5</xdr:row>
      <xdr:rowOff>0</xdr:rowOff>
    </xdr:from>
    <xdr:to>
      <xdr:col>52</xdr:col>
      <xdr:colOff>19901</xdr:colOff>
      <xdr:row>6</xdr:row>
      <xdr:rowOff>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CBDE0D28-5208-4C47-95AE-7CF446FAD3F3}"/>
            </a:ext>
          </a:extLst>
        </xdr:cNvPr>
        <xdr:cNvSpPr/>
      </xdr:nvSpPr>
      <xdr:spPr>
        <a:xfrm>
          <a:off x="8420100" y="923925"/>
          <a:ext cx="886676" cy="1905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工事データ</a:t>
          </a: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52</xdr:col>
      <xdr:colOff>40815</xdr:colOff>
      <xdr:row>5</xdr:row>
      <xdr:rowOff>0</xdr:rowOff>
    </xdr:from>
    <xdr:to>
      <xdr:col>57</xdr:col>
      <xdr:colOff>123826</xdr:colOff>
      <xdr:row>6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08CF765-A9B5-41CF-B899-8EEC1A65EAFF}"/>
            </a:ext>
          </a:extLst>
        </xdr:cNvPr>
        <xdr:cNvSpPr/>
      </xdr:nvSpPr>
      <xdr:spPr>
        <a:xfrm>
          <a:off x="9327690" y="923925"/>
          <a:ext cx="987886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37562</xdr:rowOff>
    </xdr:from>
    <xdr:to>
      <xdr:col>19</xdr:col>
      <xdr:colOff>67323</xdr:colOff>
      <xdr:row>9</xdr:row>
      <xdr:rowOff>12423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408C4F-6BA1-4018-B375-429A9E7B4F65}"/>
            </a:ext>
          </a:extLst>
        </xdr:cNvPr>
        <xdr:cNvGrpSpPr/>
      </xdr:nvGrpSpPr>
      <xdr:grpSpPr>
        <a:xfrm>
          <a:off x="180975" y="1371062"/>
          <a:ext cx="3324873" cy="355861"/>
          <a:chOff x="180474" y="2704562"/>
          <a:chExt cx="3315849" cy="355861"/>
        </a:xfrm>
      </xdr:grpSpPr>
      <xdr:sp macro="" textlink="">
        <xdr:nvSpPr>
          <xdr:cNvPr id="3" name="角丸四角形 51">
            <a:extLst>
              <a:ext uri="{FF2B5EF4-FFF2-40B4-BE49-F238E27FC236}">
                <a16:creationId xmlns:a16="http://schemas.microsoft.com/office/drawing/2014/main" id="{30EC96ED-9592-51FB-B42E-1150CBB6B9CF}"/>
              </a:ext>
            </a:extLst>
          </xdr:cNvPr>
          <xdr:cNvSpPr/>
        </xdr:nvSpPr>
        <xdr:spPr>
          <a:xfrm>
            <a:off x="180474" y="2704562"/>
            <a:ext cx="82664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F9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" name="角丸四角形 52">
            <a:extLst>
              <a:ext uri="{FF2B5EF4-FFF2-40B4-BE49-F238E27FC236}">
                <a16:creationId xmlns:a16="http://schemas.microsoft.com/office/drawing/2014/main" id="{20AB0331-03F1-31D8-CDDC-3662433EFCD4}"/>
              </a:ext>
            </a:extLst>
          </xdr:cNvPr>
          <xdr:cNvSpPr/>
        </xdr:nvSpPr>
        <xdr:spPr>
          <a:xfrm>
            <a:off x="1007801" y="2715264"/>
            <a:ext cx="82630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F10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5" name="角丸四角形 53">
            <a:extLst>
              <a:ext uri="{FF2B5EF4-FFF2-40B4-BE49-F238E27FC236}">
                <a16:creationId xmlns:a16="http://schemas.microsoft.com/office/drawing/2014/main" id="{226E2D04-E346-D05F-ACE5-C44762BF10F6}"/>
              </a:ext>
            </a:extLst>
          </xdr:cNvPr>
          <xdr:cNvSpPr/>
        </xdr:nvSpPr>
        <xdr:spPr>
          <a:xfrm>
            <a:off x="1838422" y="2715264"/>
            <a:ext cx="82664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F11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6" name="角丸四角形 54">
            <a:extLst>
              <a:ext uri="{FF2B5EF4-FFF2-40B4-BE49-F238E27FC236}">
                <a16:creationId xmlns:a16="http://schemas.microsoft.com/office/drawing/2014/main" id="{6E68114D-4F05-CA01-321E-57849E438CB4}"/>
              </a:ext>
            </a:extLst>
          </xdr:cNvPr>
          <xdr:cNvSpPr/>
        </xdr:nvSpPr>
        <xdr:spPr>
          <a:xfrm>
            <a:off x="2669381" y="2716985"/>
            <a:ext cx="82630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F12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7" name="角丸四角形 55">
            <a:extLst>
              <a:ext uri="{FF2B5EF4-FFF2-40B4-BE49-F238E27FC236}">
                <a16:creationId xmlns:a16="http://schemas.microsoft.com/office/drawing/2014/main" id="{963EF12F-1E99-46A6-B8AB-85A69892E3F8}"/>
              </a:ext>
            </a:extLst>
          </xdr:cNvPr>
          <xdr:cNvSpPr/>
        </xdr:nvSpPr>
        <xdr:spPr>
          <a:xfrm>
            <a:off x="2670023" y="2715264"/>
            <a:ext cx="826300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F12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画面終了</a:t>
            </a:r>
          </a:p>
        </xdr:txBody>
      </xdr:sp>
      <xdr:sp macro="" textlink="">
        <xdr:nvSpPr>
          <xdr:cNvPr id="8" name="角丸四角形 57">
            <a:extLst>
              <a:ext uri="{FF2B5EF4-FFF2-40B4-BE49-F238E27FC236}">
                <a16:creationId xmlns:a16="http://schemas.microsoft.com/office/drawing/2014/main" id="{90EFAC1A-8DDA-5F7C-A3C2-8475B2384796}"/>
              </a:ext>
            </a:extLst>
          </xdr:cNvPr>
          <xdr:cNvSpPr/>
        </xdr:nvSpPr>
        <xdr:spPr>
          <a:xfrm>
            <a:off x="180474" y="2704562"/>
            <a:ext cx="826640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F9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データ削除</a:t>
            </a:r>
          </a:p>
        </xdr:txBody>
      </xdr:sp>
    </xdr:grpSp>
    <xdr:clientData/>
  </xdr:twoCellAnchor>
  <xdr:twoCellAnchor>
    <xdr:from>
      <xdr:col>1</xdr:col>
      <xdr:colOff>6117</xdr:colOff>
      <xdr:row>1</xdr:row>
      <xdr:rowOff>37562</xdr:rowOff>
    </xdr:from>
    <xdr:to>
      <xdr:col>19</xdr:col>
      <xdr:colOff>67371</xdr:colOff>
      <xdr:row>3</xdr:row>
      <xdr:rowOff>142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C99E97F2-02E7-4AA5-9FB5-F85188607B6F}"/>
            </a:ext>
          </a:extLst>
        </xdr:cNvPr>
        <xdr:cNvGrpSpPr/>
      </xdr:nvGrpSpPr>
      <xdr:grpSpPr>
        <a:xfrm>
          <a:off x="187092" y="228062"/>
          <a:ext cx="3318804" cy="343580"/>
          <a:chOff x="186591" y="1561562"/>
          <a:chExt cx="3309780" cy="343580"/>
        </a:xfrm>
      </xdr:grpSpPr>
      <xdr:sp macro="" textlink="">
        <xdr:nvSpPr>
          <xdr:cNvPr id="10" name="角丸四角形 44">
            <a:extLst>
              <a:ext uri="{FF2B5EF4-FFF2-40B4-BE49-F238E27FC236}">
                <a16:creationId xmlns:a16="http://schemas.microsoft.com/office/drawing/2014/main" id="{C8212AD1-AAAE-BEB5-C845-1DD4387516A9}"/>
              </a:ext>
            </a:extLst>
          </xdr:cNvPr>
          <xdr:cNvSpPr/>
        </xdr:nvSpPr>
        <xdr:spPr>
          <a:xfrm>
            <a:off x="186591" y="1561562"/>
            <a:ext cx="82531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1" name="角丸四角形 45">
            <a:extLst>
              <a:ext uri="{FF2B5EF4-FFF2-40B4-BE49-F238E27FC236}">
                <a16:creationId xmlns:a16="http://schemas.microsoft.com/office/drawing/2014/main" id="{442F7EE6-62F2-60ED-26DF-0C7A8D4B5CFF}"/>
              </a:ext>
            </a:extLst>
          </xdr:cNvPr>
          <xdr:cNvSpPr/>
        </xdr:nvSpPr>
        <xdr:spPr>
          <a:xfrm>
            <a:off x="1840801" y="1561562"/>
            <a:ext cx="8259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F3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角丸四角形 46">
            <a:extLst>
              <a:ext uri="{FF2B5EF4-FFF2-40B4-BE49-F238E27FC236}">
                <a16:creationId xmlns:a16="http://schemas.microsoft.com/office/drawing/2014/main" id="{BF998D9B-5B96-0C38-0B70-D9B48B3134F9}"/>
              </a:ext>
            </a:extLst>
          </xdr:cNvPr>
          <xdr:cNvSpPr/>
        </xdr:nvSpPr>
        <xdr:spPr>
          <a:xfrm>
            <a:off x="2670197" y="1561562"/>
            <a:ext cx="82617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F4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" name="角丸四角形 56">
            <a:extLst>
              <a:ext uri="{FF2B5EF4-FFF2-40B4-BE49-F238E27FC236}">
                <a16:creationId xmlns:a16="http://schemas.microsoft.com/office/drawing/2014/main" id="{B48E6B9B-399E-BA33-AC87-A8C7912CE43A}"/>
              </a:ext>
            </a:extLst>
          </xdr:cNvPr>
          <xdr:cNvSpPr/>
        </xdr:nvSpPr>
        <xdr:spPr>
          <a:xfrm>
            <a:off x="1013263" y="1561704"/>
            <a:ext cx="8254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角丸四角形 58">
            <a:extLst>
              <a:ext uri="{FF2B5EF4-FFF2-40B4-BE49-F238E27FC236}">
                <a16:creationId xmlns:a16="http://schemas.microsoft.com/office/drawing/2014/main" id="{F5816F94-0B15-8BEF-0492-F51D12656264}"/>
              </a:ext>
            </a:extLst>
          </xdr:cNvPr>
          <xdr:cNvSpPr/>
        </xdr:nvSpPr>
        <xdr:spPr>
          <a:xfrm>
            <a:off x="1014931" y="1561562"/>
            <a:ext cx="825494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データ登録</a:t>
            </a:r>
          </a:p>
        </xdr:txBody>
      </xdr:sp>
    </xdr:grpSp>
    <xdr:clientData/>
  </xdr:twoCellAnchor>
  <xdr:twoCellAnchor>
    <xdr:from>
      <xdr:col>1</xdr:col>
      <xdr:colOff>0</xdr:colOff>
      <xdr:row>4</xdr:row>
      <xdr:rowOff>33150</xdr:rowOff>
    </xdr:from>
    <xdr:to>
      <xdr:col>19</xdr:col>
      <xdr:colOff>66288</xdr:colOff>
      <xdr:row>6</xdr:row>
      <xdr:rowOff>500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354E9865-0074-49D0-A584-84FC2B15BC6A}"/>
            </a:ext>
          </a:extLst>
        </xdr:cNvPr>
        <xdr:cNvGrpSpPr/>
      </xdr:nvGrpSpPr>
      <xdr:grpSpPr>
        <a:xfrm>
          <a:off x="180975" y="795150"/>
          <a:ext cx="3323838" cy="348350"/>
          <a:chOff x="180474" y="2128650"/>
          <a:chExt cx="3314814" cy="348350"/>
        </a:xfrm>
      </xdr:grpSpPr>
      <xdr:sp macro="" textlink="">
        <xdr:nvSpPr>
          <xdr:cNvPr id="16" name="角丸四角形 47">
            <a:extLst>
              <a:ext uri="{FF2B5EF4-FFF2-40B4-BE49-F238E27FC236}">
                <a16:creationId xmlns:a16="http://schemas.microsoft.com/office/drawing/2014/main" id="{3A93BF34-9B79-8CC5-A07C-40CB54900A60}"/>
              </a:ext>
            </a:extLst>
          </xdr:cNvPr>
          <xdr:cNvSpPr/>
        </xdr:nvSpPr>
        <xdr:spPr>
          <a:xfrm>
            <a:off x="180474" y="2133062"/>
            <a:ext cx="82664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F5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角丸四角形 48">
            <a:extLst>
              <a:ext uri="{FF2B5EF4-FFF2-40B4-BE49-F238E27FC236}">
                <a16:creationId xmlns:a16="http://schemas.microsoft.com/office/drawing/2014/main" id="{DFDFEEBB-D68D-5FEF-66A2-B34876D7003E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8" name="角丸四角形 49">
            <a:extLst>
              <a:ext uri="{FF2B5EF4-FFF2-40B4-BE49-F238E27FC236}">
                <a16:creationId xmlns:a16="http://schemas.microsoft.com/office/drawing/2014/main" id="{7A1D0040-F871-8581-4228-6EA2F53323D7}"/>
              </a:ext>
            </a:extLst>
          </xdr:cNvPr>
          <xdr:cNvSpPr/>
        </xdr:nvSpPr>
        <xdr:spPr>
          <a:xfrm>
            <a:off x="1837940" y="2133562"/>
            <a:ext cx="82664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F7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9" name="角丸四角形 50">
            <a:extLst>
              <a:ext uri="{FF2B5EF4-FFF2-40B4-BE49-F238E27FC236}">
                <a16:creationId xmlns:a16="http://schemas.microsoft.com/office/drawing/2014/main" id="{D6EA55E7-5696-3AE2-2AA6-3CC5D355A1A4}"/>
              </a:ext>
            </a:extLst>
          </xdr:cNvPr>
          <xdr:cNvSpPr/>
        </xdr:nvSpPr>
        <xdr:spPr>
          <a:xfrm>
            <a:off x="2668988" y="2133562"/>
            <a:ext cx="82630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F8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" name="角丸四角形 59">
            <a:extLst>
              <a:ext uri="{FF2B5EF4-FFF2-40B4-BE49-F238E27FC236}">
                <a16:creationId xmlns:a16="http://schemas.microsoft.com/office/drawing/2014/main" id="{C673FA85-70A4-41BE-67A6-CFFCFCA7C42A}"/>
              </a:ext>
            </a:extLst>
          </xdr:cNvPr>
          <xdr:cNvSpPr/>
        </xdr:nvSpPr>
        <xdr:spPr>
          <a:xfrm>
            <a:off x="180474" y="2128650"/>
            <a:ext cx="826640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F5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検索</a:t>
            </a:r>
          </a:p>
        </xdr:txBody>
      </xdr:sp>
      <xdr:sp macro="" textlink="">
        <xdr:nvSpPr>
          <xdr:cNvPr id="21" name="角丸四角形 60">
            <a:extLst>
              <a:ext uri="{FF2B5EF4-FFF2-40B4-BE49-F238E27FC236}">
                <a16:creationId xmlns:a16="http://schemas.microsoft.com/office/drawing/2014/main" id="{1160450A-BDE2-12BF-78F1-495479527A02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クリア</a:t>
            </a:r>
          </a:p>
        </xdr:txBody>
      </xdr:sp>
    </xdr:grpSp>
    <xdr:clientData/>
  </xdr:twoCellAnchor>
  <xdr:twoCellAnchor>
    <xdr:from>
      <xdr:col>19</xdr:col>
      <xdr:colOff>70422</xdr:colOff>
      <xdr:row>1</xdr:row>
      <xdr:rowOff>180474</xdr:rowOff>
    </xdr:from>
    <xdr:to>
      <xdr:col>19</xdr:col>
      <xdr:colOff>160422</xdr:colOff>
      <xdr:row>2</xdr:row>
      <xdr:rowOff>180474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C742728-7169-4DBD-9386-56E8CDAC1649}"/>
            </a:ext>
          </a:extLst>
        </xdr:cNvPr>
        <xdr:cNvSpPr/>
      </xdr:nvSpPr>
      <xdr:spPr>
        <a:xfrm>
          <a:off x="3508947" y="1704474"/>
          <a:ext cx="900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13684</xdr:colOff>
      <xdr:row>10</xdr:row>
      <xdr:rowOff>25139</xdr:rowOff>
    </xdr:from>
    <xdr:to>
      <xdr:col>61</xdr:col>
      <xdr:colOff>49304</xdr:colOff>
      <xdr:row>12</xdr:row>
      <xdr:rowOff>0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641A52F6-A2D8-4BB1-BB37-30A697F89426}"/>
            </a:ext>
          </a:extLst>
        </xdr:cNvPr>
        <xdr:cNvGrpSpPr/>
      </xdr:nvGrpSpPr>
      <xdr:grpSpPr>
        <a:xfrm>
          <a:off x="194659" y="1930139"/>
          <a:ext cx="10894120" cy="355861"/>
          <a:chOff x="181578" y="3263639"/>
          <a:chExt cx="10137654" cy="355861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270D540B-6F86-CEE4-803F-1F8606C663F0}"/>
              </a:ext>
            </a:extLst>
          </xdr:cNvPr>
          <xdr:cNvGrpSpPr/>
        </xdr:nvGrpSpPr>
        <xdr:grpSpPr>
          <a:xfrm>
            <a:off x="7003383" y="3263639"/>
            <a:ext cx="3315849" cy="355861"/>
            <a:chOff x="180474" y="2704562"/>
            <a:chExt cx="3315849" cy="355861"/>
          </a:xfrm>
        </xdr:grpSpPr>
        <xdr:sp macro="" textlink="">
          <xdr:nvSpPr>
            <xdr:cNvPr id="39" name="角丸四角形 51">
              <a:extLst>
                <a:ext uri="{FF2B5EF4-FFF2-40B4-BE49-F238E27FC236}">
                  <a16:creationId xmlns:a16="http://schemas.microsoft.com/office/drawing/2014/main" id="{946E29F0-F6C8-D0D1-2BAD-F7E74A10209F}"/>
                </a:ext>
              </a:extLst>
            </xdr:cNvPr>
            <xdr:cNvSpPr/>
          </xdr:nvSpPr>
          <xdr:spPr>
            <a:xfrm>
              <a:off x="180474" y="2704562"/>
              <a:ext cx="82664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F9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角丸四角形 52">
              <a:extLst>
                <a:ext uri="{FF2B5EF4-FFF2-40B4-BE49-F238E27FC236}">
                  <a16:creationId xmlns:a16="http://schemas.microsoft.com/office/drawing/2014/main" id="{6A201632-CE27-8A00-1FE4-98AA668949CE}"/>
                </a:ext>
              </a:extLst>
            </xdr:cNvPr>
            <xdr:cNvSpPr/>
          </xdr:nvSpPr>
          <xdr:spPr>
            <a:xfrm>
              <a:off x="1007801" y="2704581"/>
              <a:ext cx="82630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F10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1" name="角丸四角形 53">
              <a:extLst>
                <a:ext uri="{FF2B5EF4-FFF2-40B4-BE49-F238E27FC236}">
                  <a16:creationId xmlns:a16="http://schemas.microsoft.com/office/drawing/2014/main" id="{62569DCC-1252-7181-B681-848C2C5347E0}"/>
                </a:ext>
              </a:extLst>
            </xdr:cNvPr>
            <xdr:cNvSpPr/>
          </xdr:nvSpPr>
          <xdr:spPr>
            <a:xfrm>
              <a:off x="1838422" y="2708175"/>
              <a:ext cx="82664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2" name="角丸四角形 54">
              <a:extLst>
                <a:ext uri="{FF2B5EF4-FFF2-40B4-BE49-F238E27FC236}">
                  <a16:creationId xmlns:a16="http://schemas.microsoft.com/office/drawing/2014/main" id="{00B2652F-520B-2690-6586-542907F12C6A}"/>
                </a:ext>
              </a:extLst>
            </xdr:cNvPr>
            <xdr:cNvSpPr/>
          </xdr:nvSpPr>
          <xdr:spPr>
            <a:xfrm>
              <a:off x="2669381" y="2716985"/>
              <a:ext cx="82630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3" name="角丸四角形 55">
              <a:extLst>
                <a:ext uri="{FF2B5EF4-FFF2-40B4-BE49-F238E27FC236}">
                  <a16:creationId xmlns:a16="http://schemas.microsoft.com/office/drawing/2014/main" id="{0CC75459-9AD5-A3F4-3126-907697F6A9B7}"/>
                </a:ext>
              </a:extLst>
            </xdr:cNvPr>
            <xdr:cNvSpPr/>
          </xdr:nvSpPr>
          <xdr:spPr>
            <a:xfrm>
              <a:off x="2670023" y="2708175"/>
              <a:ext cx="826300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画面終了</a:t>
              </a:r>
            </a:p>
          </xdr:txBody>
        </xdr:sp>
        <xdr:sp macro="" textlink="">
          <xdr:nvSpPr>
            <xdr:cNvPr id="44" name="角丸四角形 57">
              <a:extLst>
                <a:ext uri="{FF2B5EF4-FFF2-40B4-BE49-F238E27FC236}">
                  <a16:creationId xmlns:a16="http://schemas.microsoft.com/office/drawing/2014/main" id="{C11D8DC2-0561-F932-C01B-64395CEB6C59}"/>
                </a:ext>
              </a:extLst>
            </xdr:cNvPr>
            <xdr:cNvSpPr/>
          </xdr:nvSpPr>
          <xdr:spPr>
            <a:xfrm>
              <a:off x="180474" y="2704562"/>
              <a:ext cx="826640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F9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データ削除</a:t>
              </a:r>
            </a:p>
          </xdr:txBody>
        </xdr:sp>
      </xdr:grpSp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7FE07C17-B533-1C10-C811-6BB525E356E9}"/>
              </a:ext>
            </a:extLst>
          </xdr:cNvPr>
          <xdr:cNvGrpSpPr/>
        </xdr:nvGrpSpPr>
        <xdr:grpSpPr>
          <a:xfrm>
            <a:off x="181578" y="3263639"/>
            <a:ext cx="3309780" cy="343580"/>
            <a:chOff x="186591" y="1561562"/>
            <a:chExt cx="3309780" cy="343580"/>
          </a:xfrm>
        </xdr:grpSpPr>
        <xdr:sp macro="" textlink="">
          <xdr:nvSpPr>
            <xdr:cNvPr id="34" name="角丸四角形 44">
              <a:extLst>
                <a:ext uri="{FF2B5EF4-FFF2-40B4-BE49-F238E27FC236}">
                  <a16:creationId xmlns:a16="http://schemas.microsoft.com/office/drawing/2014/main" id="{5C6FFEBB-AF9E-BC1F-DAB0-EC4672159FE7}"/>
                </a:ext>
              </a:extLst>
            </xdr:cNvPr>
            <xdr:cNvSpPr/>
          </xdr:nvSpPr>
          <xdr:spPr>
            <a:xfrm>
              <a:off x="186591" y="1561562"/>
              <a:ext cx="82531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5" name="角丸四角形 45">
              <a:extLst>
                <a:ext uri="{FF2B5EF4-FFF2-40B4-BE49-F238E27FC236}">
                  <a16:creationId xmlns:a16="http://schemas.microsoft.com/office/drawing/2014/main" id="{D34454A7-B892-06DE-5489-1CE396453CA1}"/>
                </a:ext>
              </a:extLst>
            </xdr:cNvPr>
            <xdr:cNvSpPr/>
          </xdr:nvSpPr>
          <xdr:spPr>
            <a:xfrm>
              <a:off x="1840801" y="1561562"/>
              <a:ext cx="82599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F3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6" name="角丸四角形 46">
              <a:extLst>
                <a:ext uri="{FF2B5EF4-FFF2-40B4-BE49-F238E27FC236}">
                  <a16:creationId xmlns:a16="http://schemas.microsoft.com/office/drawing/2014/main" id="{C35237B0-C598-7489-8F7C-87D1A16621A3}"/>
                </a:ext>
              </a:extLst>
            </xdr:cNvPr>
            <xdr:cNvSpPr/>
          </xdr:nvSpPr>
          <xdr:spPr>
            <a:xfrm>
              <a:off x="2670197" y="1561562"/>
              <a:ext cx="82617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F4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7" name="角丸四角形 56">
              <a:extLst>
                <a:ext uri="{FF2B5EF4-FFF2-40B4-BE49-F238E27FC236}">
                  <a16:creationId xmlns:a16="http://schemas.microsoft.com/office/drawing/2014/main" id="{79ADBF4F-7BCA-38C1-F731-9FBCE5F1E067}"/>
                </a:ext>
              </a:extLst>
            </xdr:cNvPr>
            <xdr:cNvSpPr/>
          </xdr:nvSpPr>
          <xdr:spPr>
            <a:xfrm>
              <a:off x="1013263" y="1561704"/>
              <a:ext cx="82549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F2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8" name="角丸四角形 58">
              <a:extLst>
                <a:ext uri="{FF2B5EF4-FFF2-40B4-BE49-F238E27FC236}">
                  <a16:creationId xmlns:a16="http://schemas.microsoft.com/office/drawing/2014/main" id="{2F0B9679-A558-7DD6-E7C2-95964F39B0F1}"/>
                </a:ext>
              </a:extLst>
            </xdr:cNvPr>
            <xdr:cNvSpPr/>
          </xdr:nvSpPr>
          <xdr:spPr>
            <a:xfrm>
              <a:off x="1014931" y="1561562"/>
              <a:ext cx="825494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F2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データ登録</a:t>
              </a:r>
            </a:p>
          </xdr:txBody>
        </xdr:sp>
      </xdr:grpSp>
      <xdr:grpSp>
        <xdr:nvGrpSpPr>
          <xdr:cNvPr id="27" name="グループ化 26">
            <a:extLst>
              <a:ext uri="{FF2B5EF4-FFF2-40B4-BE49-F238E27FC236}">
                <a16:creationId xmlns:a16="http://schemas.microsoft.com/office/drawing/2014/main" id="{92CF4585-E9E8-1AB8-A6F3-7ED1F8EBA43E}"/>
              </a:ext>
            </a:extLst>
          </xdr:cNvPr>
          <xdr:cNvGrpSpPr/>
        </xdr:nvGrpSpPr>
        <xdr:grpSpPr>
          <a:xfrm>
            <a:off x="3589422" y="3263781"/>
            <a:ext cx="3314814" cy="350706"/>
            <a:chOff x="180474" y="2133562"/>
            <a:chExt cx="3314814" cy="350706"/>
          </a:xfrm>
        </xdr:grpSpPr>
        <xdr:sp macro="" textlink="">
          <xdr:nvSpPr>
            <xdr:cNvPr id="28" name="角丸四角形 47">
              <a:extLst>
                <a:ext uri="{FF2B5EF4-FFF2-40B4-BE49-F238E27FC236}">
                  <a16:creationId xmlns:a16="http://schemas.microsoft.com/office/drawing/2014/main" id="{CD91A106-9F34-44EF-D6BE-0F5A76CE1863}"/>
                </a:ext>
              </a:extLst>
            </xdr:cNvPr>
            <xdr:cNvSpPr/>
          </xdr:nvSpPr>
          <xdr:spPr>
            <a:xfrm>
              <a:off x="180474" y="2138075"/>
              <a:ext cx="82664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F5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角丸四角形 48">
              <a:extLst>
                <a:ext uri="{FF2B5EF4-FFF2-40B4-BE49-F238E27FC236}">
                  <a16:creationId xmlns:a16="http://schemas.microsoft.com/office/drawing/2014/main" id="{E40225F3-F003-E2F8-C196-718E7282B2FB}"/>
                </a:ext>
              </a:extLst>
            </xdr:cNvPr>
            <xdr:cNvSpPr/>
          </xdr:nvSpPr>
          <xdr:spPr>
            <a:xfrm>
              <a:off x="1007993" y="2138075"/>
              <a:ext cx="82630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F6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0" name="角丸四角形 49">
              <a:extLst>
                <a:ext uri="{FF2B5EF4-FFF2-40B4-BE49-F238E27FC236}">
                  <a16:creationId xmlns:a16="http://schemas.microsoft.com/office/drawing/2014/main" id="{92673E81-F336-59A1-4AA6-8381F2FAACA5}"/>
                </a:ext>
              </a:extLst>
            </xdr:cNvPr>
            <xdr:cNvSpPr/>
          </xdr:nvSpPr>
          <xdr:spPr>
            <a:xfrm>
              <a:off x="1837940" y="2133562"/>
              <a:ext cx="82664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F7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1" name="角丸四角形 50">
              <a:extLst>
                <a:ext uri="{FF2B5EF4-FFF2-40B4-BE49-F238E27FC236}">
                  <a16:creationId xmlns:a16="http://schemas.microsoft.com/office/drawing/2014/main" id="{89E8D680-20AD-C0D8-A264-C1F95FB0E576}"/>
                </a:ext>
              </a:extLst>
            </xdr:cNvPr>
            <xdr:cNvSpPr/>
          </xdr:nvSpPr>
          <xdr:spPr>
            <a:xfrm>
              <a:off x="2668988" y="2133562"/>
              <a:ext cx="82630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F8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" name="角丸四角形 59">
              <a:extLst>
                <a:ext uri="{FF2B5EF4-FFF2-40B4-BE49-F238E27FC236}">
                  <a16:creationId xmlns:a16="http://schemas.microsoft.com/office/drawing/2014/main" id="{77C2C10E-A21E-1FBC-C910-5C9B7C1D70FD}"/>
                </a:ext>
              </a:extLst>
            </xdr:cNvPr>
            <xdr:cNvSpPr/>
          </xdr:nvSpPr>
          <xdr:spPr>
            <a:xfrm>
              <a:off x="180474" y="2136418"/>
              <a:ext cx="826640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F5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検索</a:t>
              </a:r>
            </a:p>
          </xdr:txBody>
        </xdr:sp>
        <xdr:sp macro="" textlink="">
          <xdr:nvSpPr>
            <xdr:cNvPr id="33" name="角丸四角形 60">
              <a:extLst>
                <a:ext uri="{FF2B5EF4-FFF2-40B4-BE49-F238E27FC236}">
                  <a16:creationId xmlns:a16="http://schemas.microsoft.com/office/drawing/2014/main" id="{2943D209-4A63-AD92-ECF4-9E6BA8DFBABA}"/>
                </a:ext>
              </a:extLst>
            </xdr:cNvPr>
            <xdr:cNvSpPr/>
          </xdr:nvSpPr>
          <xdr:spPr>
            <a:xfrm>
              <a:off x="1007993" y="2140830"/>
              <a:ext cx="826301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F6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クリア</a:t>
              </a:r>
            </a:p>
          </xdr:txBody>
        </xdr:sp>
      </xdr:grpSp>
    </xdr:grpSp>
    <xdr:clientData/>
  </xdr:twoCellAnchor>
  <xdr:twoCellAnchor>
    <xdr:from>
      <xdr:col>19</xdr:col>
      <xdr:colOff>65409</xdr:colOff>
      <xdr:row>10</xdr:row>
      <xdr:rowOff>188103</xdr:rowOff>
    </xdr:from>
    <xdr:to>
      <xdr:col>19</xdr:col>
      <xdr:colOff>155409</xdr:colOff>
      <xdr:row>11</xdr:row>
      <xdr:rowOff>188103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EC35D999-AB7B-4A29-97AC-612D8E88AA29}"/>
            </a:ext>
          </a:extLst>
        </xdr:cNvPr>
        <xdr:cNvSpPr/>
      </xdr:nvSpPr>
      <xdr:spPr>
        <a:xfrm>
          <a:off x="3503934" y="3426603"/>
          <a:ext cx="900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52612</xdr:colOff>
      <xdr:row>11</xdr:row>
      <xdr:rowOff>0</xdr:rowOff>
    </xdr:from>
    <xdr:to>
      <xdr:col>38</xdr:col>
      <xdr:colOff>142612</xdr:colOff>
      <xdr:row>12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4EEDA442-7E54-4C74-9B21-4BACD1E1AB03}"/>
            </a:ext>
          </a:extLst>
        </xdr:cNvPr>
        <xdr:cNvSpPr/>
      </xdr:nvSpPr>
      <xdr:spPr>
        <a:xfrm>
          <a:off x="6929662" y="3429000"/>
          <a:ext cx="900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 w="6350">
          <a:noFill/>
        </a:ln>
      </a:spPr>
      <a:bodyPr vertOverflow="clip" horzOverflow="clip" vert="horz" lIns="0" tIns="0" rIns="0" bIns="0" rtlCol="0" anchor="b" anchorCtr="0"/>
      <a:lstStyle>
        <a:defPPr algn="l">
          <a:lnSpc>
            <a:spcPts val="1300"/>
          </a:lnSpc>
          <a:defRPr kumimoji="1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9"/>
  <sheetViews>
    <sheetView workbookViewId="0"/>
  </sheetViews>
  <sheetFormatPr defaultColWidth="2.7109375" defaultRowHeight="18" customHeight="1"/>
  <cols>
    <col min="1" max="16384" width="2.7109375" style="1"/>
  </cols>
  <sheetData>
    <row r="1" spans="1:51" ht="6.95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3"/>
    </row>
    <row r="2" spans="1:51" ht="6.95" customHeight="1">
      <c r="A2" s="34"/>
      <c r="AY2" s="33"/>
    </row>
    <row r="3" spans="1:51" ht="18" customHeight="1">
      <c r="A3" s="34"/>
      <c r="AG3" s="375" t="s">
        <v>1</v>
      </c>
      <c r="AH3" s="376"/>
      <c r="AI3" s="376"/>
      <c r="AJ3" s="376"/>
      <c r="AK3" s="376"/>
      <c r="AL3" s="377"/>
      <c r="AM3" s="79"/>
      <c r="AN3" s="80"/>
      <c r="AO3" s="80"/>
      <c r="AP3" s="80"/>
      <c r="AQ3" s="80"/>
      <c r="AR3" s="37" t="s">
        <v>0</v>
      </c>
      <c r="AS3" s="80"/>
      <c r="AT3" s="80"/>
      <c r="AU3" s="37" t="s">
        <v>0</v>
      </c>
      <c r="AV3" s="80"/>
      <c r="AW3" s="80"/>
      <c r="AX3" s="81"/>
      <c r="AY3" s="33"/>
    </row>
    <row r="4" spans="1:51" ht="18" customHeight="1" thickBot="1">
      <c r="A4" s="34"/>
      <c r="AY4" s="33"/>
    </row>
    <row r="5" spans="1:51" ht="18" customHeight="1" thickTop="1">
      <c r="A5" s="34"/>
      <c r="L5" s="378" t="s">
        <v>2</v>
      </c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8"/>
      <c r="AD5" s="378"/>
      <c r="AE5" s="378"/>
      <c r="AF5" s="378"/>
      <c r="AG5" s="378"/>
      <c r="AH5" s="378"/>
      <c r="AI5" s="378"/>
      <c r="AJ5" s="378"/>
      <c r="AK5" s="378"/>
      <c r="AL5" s="378"/>
      <c r="AM5" s="378"/>
      <c r="AN5" s="378"/>
      <c r="AO5" s="378"/>
      <c r="AY5" s="33"/>
    </row>
    <row r="6" spans="1:51" ht="18" customHeight="1">
      <c r="A6" s="34"/>
      <c r="L6" s="379"/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  <c r="Y6" s="379"/>
      <c r="Z6" s="379"/>
      <c r="AA6" s="379"/>
      <c r="AB6" s="379"/>
      <c r="AC6" s="379"/>
      <c r="AD6" s="379"/>
      <c r="AE6" s="379"/>
      <c r="AF6" s="379"/>
      <c r="AG6" s="379"/>
      <c r="AH6" s="379"/>
      <c r="AI6" s="379"/>
      <c r="AJ6" s="379"/>
      <c r="AK6" s="379"/>
      <c r="AL6" s="379"/>
      <c r="AM6" s="379"/>
      <c r="AN6" s="379"/>
      <c r="AO6" s="379"/>
      <c r="AY6" s="33"/>
    </row>
    <row r="7" spans="1:51" ht="18" customHeight="1" thickBot="1">
      <c r="A7" s="34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380"/>
      <c r="Y7" s="380"/>
      <c r="Z7" s="380"/>
      <c r="AA7" s="380"/>
      <c r="AB7" s="380"/>
      <c r="AC7" s="380"/>
      <c r="AD7" s="380"/>
      <c r="AE7" s="380"/>
      <c r="AF7" s="380"/>
      <c r="AG7" s="380"/>
      <c r="AH7" s="380"/>
      <c r="AI7" s="380"/>
      <c r="AJ7" s="380"/>
      <c r="AK7" s="380"/>
      <c r="AL7" s="380"/>
      <c r="AM7" s="380"/>
      <c r="AN7" s="380"/>
      <c r="AO7" s="380"/>
      <c r="AP7" s="54"/>
      <c r="AQ7" s="54"/>
      <c r="AR7" s="54"/>
      <c r="AS7" s="54"/>
      <c r="AT7" s="54"/>
      <c r="AU7" s="54"/>
      <c r="AV7" s="54"/>
      <c r="AW7" s="54"/>
      <c r="AX7" s="54"/>
      <c r="AY7" s="55"/>
    </row>
    <row r="8" spans="1:51" ht="18" customHeight="1" thickTop="1">
      <c r="A8" s="34"/>
      <c r="AP8" s="54"/>
      <c r="AQ8" s="54"/>
      <c r="AR8" s="54"/>
      <c r="AS8" s="54"/>
      <c r="AT8" s="54"/>
      <c r="AU8" s="54"/>
      <c r="AV8" s="54"/>
      <c r="AW8" s="54"/>
      <c r="AX8" s="54"/>
      <c r="AY8" s="55"/>
    </row>
    <row r="9" spans="1:51" ht="18" customHeight="1">
      <c r="A9" s="34"/>
      <c r="L9" s="409" t="s">
        <v>29</v>
      </c>
      <c r="M9" s="410"/>
      <c r="N9" s="410"/>
      <c r="O9" s="410"/>
      <c r="P9" s="410"/>
      <c r="Q9" s="410"/>
      <c r="R9" s="410"/>
      <c r="S9" s="410"/>
      <c r="T9" s="410"/>
      <c r="U9" s="410"/>
      <c r="V9" s="410"/>
      <c r="W9" s="410"/>
      <c r="X9" s="410"/>
      <c r="Y9" s="410"/>
      <c r="Z9" s="410"/>
      <c r="AA9" s="410"/>
      <c r="AB9" s="410"/>
      <c r="AC9" s="410"/>
      <c r="AD9" s="410"/>
      <c r="AE9" s="410"/>
      <c r="AF9" s="410"/>
      <c r="AG9" s="410"/>
      <c r="AH9" s="410"/>
      <c r="AI9" s="410"/>
      <c r="AJ9" s="410"/>
      <c r="AK9" s="410"/>
      <c r="AL9" s="410"/>
      <c r="AM9" s="410"/>
      <c r="AN9" s="410"/>
      <c r="AO9" s="411"/>
      <c r="AP9" s="54"/>
      <c r="AQ9" s="54"/>
      <c r="AR9" s="54"/>
      <c r="AS9" s="54"/>
      <c r="AT9" s="54"/>
      <c r="AU9" s="54"/>
      <c r="AV9" s="54"/>
      <c r="AW9" s="54"/>
      <c r="AX9" s="54"/>
      <c r="AY9" s="55"/>
    </row>
    <row r="10" spans="1:51" ht="18" customHeight="1">
      <c r="A10" s="34"/>
      <c r="L10" s="412"/>
      <c r="M10" s="413"/>
      <c r="N10" s="413"/>
      <c r="O10" s="413"/>
      <c r="P10" s="413"/>
      <c r="Q10" s="413"/>
      <c r="R10" s="413"/>
      <c r="S10" s="413"/>
      <c r="T10" s="413"/>
      <c r="U10" s="413"/>
      <c r="V10" s="413"/>
      <c r="W10" s="413"/>
      <c r="X10" s="413"/>
      <c r="Y10" s="413"/>
      <c r="Z10" s="413"/>
      <c r="AA10" s="413"/>
      <c r="AB10" s="413"/>
      <c r="AC10" s="413"/>
      <c r="AD10" s="413"/>
      <c r="AE10" s="413"/>
      <c r="AF10" s="413"/>
      <c r="AG10" s="413"/>
      <c r="AH10" s="413"/>
      <c r="AI10" s="413"/>
      <c r="AJ10" s="413"/>
      <c r="AK10" s="413"/>
      <c r="AL10" s="413"/>
      <c r="AM10" s="413"/>
      <c r="AN10" s="413"/>
      <c r="AO10" s="414"/>
      <c r="AY10" s="33"/>
    </row>
    <row r="11" spans="1:51" ht="18" customHeight="1">
      <c r="A11" s="34"/>
      <c r="AY11" s="33"/>
    </row>
    <row r="12" spans="1:51" ht="18" customHeight="1">
      <c r="A12" s="34"/>
      <c r="AY12" s="33"/>
    </row>
    <row r="13" spans="1:51" ht="18" customHeight="1">
      <c r="A13" s="34"/>
      <c r="E13" s="381" t="s">
        <v>4</v>
      </c>
      <c r="F13" s="381"/>
      <c r="G13" s="381"/>
      <c r="H13" s="381"/>
      <c r="I13" s="381"/>
      <c r="J13" s="381"/>
      <c r="K13" s="381"/>
      <c r="L13" s="381"/>
      <c r="M13" s="12"/>
      <c r="N13" s="387"/>
      <c r="O13" s="387"/>
      <c r="P13" s="387"/>
      <c r="Q13" s="387"/>
      <c r="R13" s="387"/>
      <c r="S13" s="387"/>
      <c r="T13" s="387"/>
      <c r="U13" s="387"/>
      <c r="V13" s="387"/>
      <c r="W13" s="387"/>
      <c r="X13" s="387"/>
      <c r="Y13" s="387"/>
      <c r="Z13" s="387"/>
      <c r="AA13" s="387"/>
      <c r="AB13" s="387"/>
      <c r="AC13" s="387"/>
      <c r="AD13" s="387"/>
      <c r="AE13" s="387"/>
      <c r="AF13" s="387"/>
      <c r="AG13" s="387"/>
      <c r="AH13" s="387"/>
      <c r="AI13" s="387"/>
      <c r="AJ13" s="387"/>
      <c r="AK13" s="387"/>
      <c r="AL13" s="387"/>
      <c r="AM13" s="387"/>
      <c r="AN13" s="387"/>
      <c r="AO13" s="387"/>
      <c r="AP13" s="387"/>
      <c r="AQ13" s="387"/>
      <c r="AR13" s="387"/>
      <c r="AS13" s="387"/>
      <c r="AT13" s="387"/>
      <c r="AU13" s="387"/>
      <c r="AY13" s="33"/>
    </row>
    <row r="14" spans="1:51" ht="18" customHeight="1" thickBot="1">
      <c r="A14" s="34"/>
      <c r="E14" s="382"/>
      <c r="F14" s="382"/>
      <c r="G14" s="382"/>
      <c r="H14" s="382"/>
      <c r="I14" s="382"/>
      <c r="J14" s="382"/>
      <c r="K14" s="382"/>
      <c r="L14" s="382"/>
      <c r="M14" s="13"/>
      <c r="N14" s="388"/>
      <c r="O14" s="388"/>
      <c r="P14" s="388"/>
      <c r="Q14" s="388"/>
      <c r="R14" s="388"/>
      <c r="S14" s="388"/>
      <c r="T14" s="388"/>
      <c r="U14" s="388"/>
      <c r="V14" s="388"/>
      <c r="W14" s="388"/>
      <c r="X14" s="388"/>
      <c r="Y14" s="388"/>
      <c r="Z14" s="388"/>
      <c r="AA14" s="388"/>
      <c r="AB14" s="388"/>
      <c r="AC14" s="388"/>
      <c r="AD14" s="388"/>
      <c r="AE14" s="388"/>
      <c r="AF14" s="388"/>
      <c r="AG14" s="388"/>
      <c r="AH14" s="388"/>
      <c r="AI14" s="388"/>
      <c r="AJ14" s="388"/>
      <c r="AK14" s="388"/>
      <c r="AL14" s="388"/>
      <c r="AM14" s="388"/>
      <c r="AN14" s="388"/>
      <c r="AO14" s="388"/>
      <c r="AP14" s="388"/>
      <c r="AQ14" s="388"/>
      <c r="AR14" s="388"/>
      <c r="AS14" s="388"/>
      <c r="AT14" s="388"/>
      <c r="AU14" s="388"/>
      <c r="AY14" s="33"/>
    </row>
    <row r="15" spans="1:51" ht="18" customHeight="1">
      <c r="A15" s="34"/>
      <c r="AY15" s="33"/>
    </row>
    <row r="16" spans="1:51" ht="18" customHeight="1">
      <c r="A16" s="34"/>
      <c r="E16" s="381" t="s">
        <v>3</v>
      </c>
      <c r="F16" s="381"/>
      <c r="G16" s="381"/>
      <c r="H16" s="381"/>
      <c r="I16" s="381"/>
      <c r="J16" s="381"/>
      <c r="K16" s="381"/>
      <c r="L16" s="381"/>
      <c r="M16" s="12"/>
      <c r="N16" s="389" t="s">
        <v>76</v>
      </c>
      <c r="O16" s="389"/>
      <c r="P16" s="389"/>
      <c r="Q16" s="389"/>
      <c r="R16" s="389"/>
      <c r="S16" s="389"/>
      <c r="T16" s="389"/>
      <c r="U16" s="389"/>
      <c r="V16" s="389"/>
      <c r="W16" s="389"/>
      <c r="X16" s="389"/>
      <c r="Y16" s="389"/>
      <c r="Z16" s="389"/>
      <c r="AA16" s="389"/>
      <c r="AB16" s="389"/>
      <c r="AC16" s="389"/>
      <c r="AD16" s="389"/>
      <c r="AE16" s="389"/>
      <c r="AF16" s="389"/>
      <c r="AG16" s="389"/>
      <c r="AH16" s="389"/>
      <c r="AI16" s="389"/>
      <c r="AJ16" s="389"/>
      <c r="AK16" s="389"/>
      <c r="AL16" s="389"/>
      <c r="AM16" s="389"/>
      <c r="AN16" s="389"/>
      <c r="AO16" s="389"/>
      <c r="AP16" s="389"/>
      <c r="AQ16" s="389"/>
      <c r="AR16" s="389"/>
      <c r="AS16" s="389"/>
      <c r="AT16" s="389"/>
      <c r="AU16" s="389"/>
      <c r="AY16" s="33"/>
    </row>
    <row r="17" spans="1:51" ht="18" customHeight="1" thickBot="1">
      <c r="A17" s="34"/>
      <c r="E17" s="382"/>
      <c r="F17" s="382"/>
      <c r="G17" s="382"/>
      <c r="H17" s="382"/>
      <c r="I17" s="382"/>
      <c r="J17" s="382"/>
      <c r="K17" s="382"/>
      <c r="L17" s="382"/>
      <c r="M17" s="13"/>
      <c r="N17" s="390"/>
      <c r="O17" s="390"/>
      <c r="P17" s="390"/>
      <c r="Q17" s="390"/>
      <c r="R17" s="390"/>
      <c r="S17" s="390"/>
      <c r="T17" s="390"/>
      <c r="U17" s="390"/>
      <c r="V17" s="390"/>
      <c r="W17" s="390"/>
      <c r="X17" s="390"/>
      <c r="Y17" s="390"/>
      <c r="Z17" s="390"/>
      <c r="AA17" s="390"/>
      <c r="AB17" s="390"/>
      <c r="AC17" s="390"/>
      <c r="AD17" s="390"/>
      <c r="AE17" s="390"/>
      <c r="AF17" s="390"/>
      <c r="AG17" s="390"/>
      <c r="AH17" s="390"/>
      <c r="AI17" s="390"/>
      <c r="AJ17" s="390"/>
      <c r="AK17" s="390"/>
      <c r="AL17" s="390"/>
      <c r="AM17" s="390"/>
      <c r="AN17" s="390"/>
      <c r="AO17" s="390"/>
      <c r="AP17" s="390"/>
      <c r="AQ17" s="390"/>
      <c r="AR17" s="390"/>
      <c r="AS17" s="390"/>
      <c r="AT17" s="390"/>
      <c r="AU17" s="390"/>
      <c r="AY17" s="33"/>
    </row>
    <row r="18" spans="1:51" ht="18" customHeight="1">
      <c r="A18" s="34"/>
      <c r="AY18" s="33"/>
    </row>
    <row r="19" spans="1:51" ht="18" customHeight="1" thickBot="1">
      <c r="A19" s="34"/>
      <c r="E19" s="415" t="s">
        <v>27</v>
      </c>
      <c r="F19" s="415"/>
      <c r="G19" s="415"/>
      <c r="H19" s="415"/>
      <c r="I19" s="415"/>
      <c r="J19" s="415"/>
      <c r="K19" s="415"/>
      <c r="L19" s="415"/>
      <c r="M19" s="63"/>
      <c r="N19" s="416"/>
      <c r="O19" s="416"/>
      <c r="P19" s="416"/>
      <c r="Q19" s="416"/>
      <c r="R19" s="416"/>
      <c r="S19" s="416"/>
      <c r="T19" s="416"/>
      <c r="U19" s="416"/>
      <c r="V19" s="416"/>
      <c r="W19" s="416"/>
      <c r="X19" s="416"/>
      <c r="Y19" s="416"/>
      <c r="Z19" s="416"/>
      <c r="AA19" s="416"/>
      <c r="AB19" s="416"/>
      <c r="AC19" s="416"/>
      <c r="AD19" s="416"/>
      <c r="AE19" s="416"/>
      <c r="AF19" s="416"/>
      <c r="AG19" s="416"/>
      <c r="AH19" s="416"/>
      <c r="AI19" s="416"/>
      <c r="AJ19" s="416"/>
      <c r="AK19" s="416"/>
      <c r="AL19" s="416"/>
      <c r="AM19" s="416"/>
      <c r="AN19" s="416"/>
      <c r="AO19" s="416"/>
      <c r="AP19" s="416"/>
      <c r="AQ19" s="416"/>
      <c r="AR19" s="416"/>
      <c r="AS19" s="416"/>
      <c r="AT19" s="416"/>
      <c r="AU19" s="416"/>
      <c r="AY19" s="33"/>
    </row>
    <row r="20" spans="1:51" ht="18" customHeight="1">
      <c r="A20" s="34"/>
      <c r="AY20" s="33"/>
    </row>
    <row r="21" spans="1:51" ht="18" customHeight="1">
      <c r="A21" s="34"/>
      <c r="H21" s="391" t="s">
        <v>5</v>
      </c>
      <c r="I21" s="392"/>
      <c r="J21" s="8"/>
      <c r="K21" s="9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5"/>
      <c r="AA21" s="2"/>
      <c r="AB21" s="9"/>
      <c r="AC21" s="404"/>
      <c r="AD21" s="404"/>
      <c r="AE21" s="404"/>
      <c r="AF21" s="404"/>
      <c r="AG21" s="404"/>
      <c r="AH21" s="404"/>
      <c r="AI21" s="404"/>
      <c r="AJ21" s="404"/>
      <c r="AK21" s="404"/>
      <c r="AL21" s="404"/>
      <c r="AM21" s="404"/>
      <c r="AN21" s="404"/>
      <c r="AO21" s="404"/>
      <c r="AP21" s="417"/>
      <c r="AQ21" s="393" t="s">
        <v>10</v>
      </c>
      <c r="AR21" s="393"/>
      <c r="AS21" s="3"/>
      <c r="AY21" s="33"/>
    </row>
    <row r="22" spans="1:51" ht="18" customHeight="1">
      <c r="A22" s="34"/>
      <c r="H22" s="383"/>
      <c r="I22" s="384"/>
      <c r="J22" s="399" t="s">
        <v>8</v>
      </c>
      <c r="K22" s="394"/>
      <c r="L22" s="397"/>
      <c r="M22" s="397"/>
      <c r="N22" s="397"/>
      <c r="O22" s="397"/>
      <c r="P22" s="397"/>
      <c r="Q22" s="397"/>
      <c r="R22" s="397"/>
      <c r="S22" s="397"/>
      <c r="T22" s="397"/>
      <c r="U22" s="397"/>
      <c r="V22" s="397"/>
      <c r="W22" s="397"/>
      <c r="X22" s="397"/>
      <c r="Y22" s="397"/>
      <c r="Z22" s="398"/>
      <c r="AA22" s="400" t="s">
        <v>9</v>
      </c>
      <c r="AB22" s="394"/>
      <c r="AC22" s="397"/>
      <c r="AD22" s="397"/>
      <c r="AE22" s="397"/>
      <c r="AF22" s="397"/>
      <c r="AG22" s="397"/>
      <c r="AH22" s="397"/>
      <c r="AI22" s="397"/>
      <c r="AJ22" s="397"/>
      <c r="AK22" s="397"/>
      <c r="AL22" s="397"/>
      <c r="AM22" s="397"/>
      <c r="AN22" s="397"/>
      <c r="AO22" s="397"/>
      <c r="AP22" s="401"/>
      <c r="AQ22" s="394"/>
      <c r="AR22" s="394"/>
      <c r="AS22" s="4"/>
      <c r="AY22" s="33"/>
    </row>
    <row r="23" spans="1:51" ht="18" customHeight="1">
      <c r="A23" s="34"/>
      <c r="H23" s="383" t="s">
        <v>6</v>
      </c>
      <c r="I23" s="384"/>
      <c r="J23" s="10"/>
      <c r="K23" s="11"/>
      <c r="L23" s="397"/>
      <c r="M23" s="397"/>
      <c r="N23" s="397"/>
      <c r="O23" s="397"/>
      <c r="P23" s="397"/>
      <c r="Q23" s="397"/>
      <c r="R23" s="397"/>
      <c r="S23" s="397"/>
      <c r="T23" s="397"/>
      <c r="U23" s="397"/>
      <c r="V23" s="397"/>
      <c r="W23" s="397"/>
      <c r="X23" s="397"/>
      <c r="Y23" s="397"/>
      <c r="Z23" s="398"/>
      <c r="AA23" s="5"/>
      <c r="AB23" s="11"/>
      <c r="AC23" s="397"/>
      <c r="AD23" s="397"/>
      <c r="AE23" s="397"/>
      <c r="AF23" s="397"/>
      <c r="AG23" s="397"/>
      <c r="AH23" s="397"/>
      <c r="AI23" s="397"/>
      <c r="AJ23" s="397"/>
      <c r="AK23" s="397"/>
      <c r="AL23" s="397"/>
      <c r="AM23" s="397"/>
      <c r="AN23" s="397"/>
      <c r="AO23" s="397"/>
      <c r="AP23" s="401"/>
      <c r="AQ23" s="395" t="s">
        <v>10</v>
      </c>
      <c r="AR23" s="395"/>
      <c r="AS23" s="6"/>
      <c r="AY23" s="33"/>
    </row>
    <row r="24" spans="1:51" ht="18" customHeight="1">
      <c r="A24" s="34"/>
      <c r="H24" s="383"/>
      <c r="I24" s="384"/>
      <c r="J24" s="399" t="s">
        <v>8</v>
      </c>
      <c r="K24" s="394"/>
      <c r="L24" s="397"/>
      <c r="M24" s="397"/>
      <c r="N24" s="397"/>
      <c r="O24" s="397"/>
      <c r="P24" s="397"/>
      <c r="Q24" s="397"/>
      <c r="R24" s="397"/>
      <c r="S24" s="397"/>
      <c r="T24" s="397"/>
      <c r="U24" s="397"/>
      <c r="V24" s="397"/>
      <c r="W24" s="397"/>
      <c r="X24" s="397"/>
      <c r="Y24" s="397"/>
      <c r="Z24" s="398"/>
      <c r="AA24" s="400" t="s">
        <v>9</v>
      </c>
      <c r="AB24" s="394"/>
      <c r="AC24" s="397"/>
      <c r="AD24" s="397"/>
      <c r="AE24" s="397"/>
      <c r="AF24" s="397"/>
      <c r="AG24" s="397"/>
      <c r="AH24" s="397"/>
      <c r="AI24" s="397"/>
      <c r="AJ24" s="397"/>
      <c r="AK24" s="397"/>
      <c r="AL24" s="397"/>
      <c r="AM24" s="397"/>
      <c r="AN24" s="397"/>
      <c r="AO24" s="397"/>
      <c r="AP24" s="401"/>
      <c r="AQ24" s="394"/>
      <c r="AR24" s="394"/>
      <c r="AS24" s="4"/>
      <c r="AY24" s="33"/>
    </row>
    <row r="25" spans="1:51" ht="18" customHeight="1">
      <c r="A25" s="34"/>
      <c r="H25" s="383" t="s">
        <v>7</v>
      </c>
      <c r="I25" s="384"/>
      <c r="J25" s="10"/>
      <c r="K25" s="11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8"/>
      <c r="AA25" s="5"/>
      <c r="AB25" s="11"/>
      <c r="AC25" s="397"/>
      <c r="AD25" s="397"/>
      <c r="AE25" s="397"/>
      <c r="AF25" s="397"/>
      <c r="AG25" s="397"/>
      <c r="AH25" s="397"/>
      <c r="AI25" s="397"/>
      <c r="AJ25" s="397"/>
      <c r="AK25" s="397"/>
      <c r="AL25" s="397"/>
      <c r="AM25" s="397"/>
      <c r="AN25" s="397"/>
      <c r="AO25" s="397"/>
      <c r="AP25" s="401"/>
      <c r="AQ25" s="395" t="s">
        <v>10</v>
      </c>
      <c r="AR25" s="395"/>
      <c r="AS25" s="6"/>
      <c r="AY25" s="33"/>
    </row>
    <row r="26" spans="1:51" ht="18" customHeight="1">
      <c r="A26" s="34"/>
      <c r="H26" s="385"/>
      <c r="I26" s="386"/>
      <c r="J26" s="407" t="s">
        <v>8</v>
      </c>
      <c r="K26" s="396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6"/>
      <c r="AA26" s="408" t="s">
        <v>9</v>
      </c>
      <c r="AB26" s="396"/>
      <c r="AC26" s="402"/>
      <c r="AD26" s="402"/>
      <c r="AE26" s="402"/>
      <c r="AF26" s="402"/>
      <c r="AG26" s="402"/>
      <c r="AH26" s="402"/>
      <c r="AI26" s="402"/>
      <c r="AJ26" s="402"/>
      <c r="AK26" s="402"/>
      <c r="AL26" s="402"/>
      <c r="AM26" s="402"/>
      <c r="AN26" s="402"/>
      <c r="AO26" s="402"/>
      <c r="AP26" s="403"/>
      <c r="AQ26" s="396"/>
      <c r="AR26" s="396"/>
      <c r="AS26" s="7"/>
      <c r="AY26" s="33"/>
    </row>
    <row r="27" spans="1:51" ht="18" customHeight="1">
      <c r="A27" s="34"/>
      <c r="AY27" s="33"/>
    </row>
    <row r="28" spans="1:51" ht="18" customHeight="1">
      <c r="A28" s="34"/>
      <c r="AY28" s="33"/>
    </row>
    <row r="29" spans="1:51" ht="18" customHeight="1" thickBot="1">
      <c r="A29" s="35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36"/>
    </row>
  </sheetData>
  <sheetProtection selectLockedCells="1"/>
  <mergeCells count="27">
    <mergeCell ref="L9:AO10"/>
    <mergeCell ref="E19:L19"/>
    <mergeCell ref="N19:AU19"/>
    <mergeCell ref="AC21:AP22"/>
    <mergeCell ref="AC23:AP24"/>
    <mergeCell ref="AC25:AP26"/>
    <mergeCell ref="J22:K22"/>
    <mergeCell ref="L21:Z22"/>
    <mergeCell ref="L25:Z26"/>
    <mergeCell ref="J26:K26"/>
    <mergeCell ref="AA26:AB26"/>
    <mergeCell ref="AG3:AL3"/>
    <mergeCell ref="L5:AO7"/>
    <mergeCell ref="E16:L17"/>
    <mergeCell ref="H23:I24"/>
    <mergeCell ref="H25:I26"/>
    <mergeCell ref="E13:L14"/>
    <mergeCell ref="N13:AU14"/>
    <mergeCell ref="N16:AU17"/>
    <mergeCell ref="H21:I22"/>
    <mergeCell ref="AQ21:AR22"/>
    <mergeCell ref="AQ23:AR24"/>
    <mergeCell ref="AQ25:AR26"/>
    <mergeCell ref="L23:Z24"/>
    <mergeCell ref="J24:K24"/>
    <mergeCell ref="AA24:AB24"/>
    <mergeCell ref="AA22:AB22"/>
  </mergeCells>
  <phoneticPr fontId="6"/>
  <pageMargins left="0.39370078740157483" right="0.39370078740157483" top="0.78740157480314965" bottom="0.39370078740157483" header="0.59055118110236227" footer="0.19685039370078741"/>
  <pageSetup paperSize="9" orientation="landscape" r:id="rId1"/>
  <headerFooter scaleWithDoc="0">
    <oddHeader>&amp;L&amp;"メイリオ,ボールド"&amp;8&amp;K00-032&amp;F&amp;R&amp;"メイリオ,ボールド"&amp;9&amp;K00-048&amp;A</oddHeader>
    <oddFooter>&amp;R&amp;"メイリオ,レギュラー"&amp;9出力日：&amp;D　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2.7109375" defaultRowHeight="15"/>
  <cols>
    <col min="1" max="63" width="2.7109375" style="199"/>
    <col min="64" max="64" width="13" style="199" bestFit="1" customWidth="1"/>
    <col min="65" max="16384" width="2.7109375" style="199"/>
  </cols>
  <sheetData/>
  <phoneticPr fontId="2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/>
  </sheetViews>
  <sheetFormatPr defaultRowHeight="15"/>
  <cols>
    <col min="3" max="3" width="4" bestFit="1" customWidth="1"/>
  </cols>
  <sheetData>
    <row r="1" spans="1:4">
      <c r="A1" s="261" t="s">
        <v>172</v>
      </c>
      <c r="B1" s="261" t="s">
        <v>171</v>
      </c>
      <c r="C1" s="261" t="s">
        <v>101</v>
      </c>
      <c r="D1" s="261" t="s">
        <v>173</v>
      </c>
    </row>
    <row r="2" spans="1:4">
      <c r="A2" t="s">
        <v>170</v>
      </c>
      <c r="B2" t="s">
        <v>174</v>
      </c>
      <c r="C2">
        <v>1</v>
      </c>
      <c r="D2" t="s">
        <v>21</v>
      </c>
    </row>
    <row r="3" spans="1:4">
      <c r="C3">
        <v>2</v>
      </c>
      <c r="D3" t="s">
        <v>168</v>
      </c>
    </row>
    <row r="4" spans="1:4">
      <c r="C4">
        <v>3</v>
      </c>
      <c r="D4" t="s">
        <v>169</v>
      </c>
    </row>
    <row r="5" spans="1:4">
      <c r="C5">
        <v>4</v>
      </c>
      <c r="D5" t="s">
        <v>175</v>
      </c>
    </row>
    <row r="6" spans="1:4">
      <c r="C6">
        <v>5</v>
      </c>
      <c r="D6" t="s">
        <v>179</v>
      </c>
    </row>
    <row r="7" spans="1:4">
      <c r="C7">
        <v>6</v>
      </c>
      <c r="D7" t="s">
        <v>180</v>
      </c>
    </row>
    <row r="8" spans="1:4">
      <c r="C8">
        <v>7</v>
      </c>
      <c r="D8" t="s">
        <v>176</v>
      </c>
    </row>
    <row r="9" spans="1:4">
      <c r="C9">
        <v>8</v>
      </c>
      <c r="D9" t="s">
        <v>177</v>
      </c>
    </row>
    <row r="10" spans="1:4">
      <c r="C10">
        <v>9</v>
      </c>
      <c r="D10" t="s">
        <v>178</v>
      </c>
    </row>
  </sheetData>
  <phoneticPr fontId="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32"/>
  <sheetViews>
    <sheetView workbookViewId="0">
      <selection sqref="A1:E2"/>
    </sheetView>
  </sheetViews>
  <sheetFormatPr defaultColWidth="2.7109375" defaultRowHeight="15"/>
  <cols>
    <col min="1" max="4" width="2.7109375" style="16"/>
    <col min="5" max="35" width="2.7109375" style="14"/>
    <col min="36" max="48" width="2.7109375" style="15"/>
    <col min="49" max="16384" width="2.7109375" style="14"/>
  </cols>
  <sheetData>
    <row r="1" spans="1:51" s="82" customFormat="1" ht="18" customHeight="1">
      <c r="A1" s="457" t="s">
        <v>25</v>
      </c>
      <c r="B1" s="458"/>
      <c r="C1" s="458"/>
      <c r="D1" s="458"/>
      <c r="E1" s="459"/>
      <c r="F1" s="463" t="str">
        <f>IF(NOT(ISBLANK(表紙!N16)),表紙!N16,"")</f>
        <v>縦横断システム</v>
      </c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4"/>
      <c r="T1" s="464"/>
      <c r="U1" s="464"/>
      <c r="V1" s="464"/>
      <c r="W1" s="465"/>
      <c r="X1" s="469" t="s">
        <v>30</v>
      </c>
      <c r="Y1" s="470"/>
      <c r="Z1" s="470"/>
      <c r="AA1" s="418" t="s">
        <v>31</v>
      </c>
      <c r="AB1" s="419"/>
      <c r="AC1" s="419"/>
      <c r="AD1" s="419"/>
      <c r="AE1" s="419"/>
      <c r="AF1" s="419"/>
      <c r="AG1" s="419"/>
      <c r="AH1" s="419"/>
      <c r="AI1" s="419"/>
      <c r="AJ1" s="419"/>
      <c r="AK1" s="419"/>
      <c r="AL1" s="419"/>
      <c r="AM1" s="419"/>
      <c r="AN1" s="420"/>
      <c r="AO1" s="424" t="s">
        <v>32</v>
      </c>
      <c r="AP1" s="425"/>
      <c r="AQ1" s="426" t="str">
        <f>IF($AV1&lt;&gt;"",VLOOKUP($AV1,$A$4:$AL$31,33,FALSE),"")</f>
        <v>采野</v>
      </c>
      <c r="AR1" s="427"/>
      <c r="AS1" s="428"/>
      <c r="AT1" s="473" t="s">
        <v>32</v>
      </c>
      <c r="AU1" s="474"/>
      <c r="AV1" s="451">
        <f>IF(NOT(ISBLANK(A4)),A4,"")</f>
        <v>44930</v>
      </c>
      <c r="AW1" s="451"/>
      <c r="AX1" s="451"/>
      <c r="AY1" s="452"/>
    </row>
    <row r="2" spans="1:51" s="82" customFormat="1" ht="18" customHeight="1" thickBot="1">
      <c r="A2" s="460"/>
      <c r="B2" s="461"/>
      <c r="C2" s="461"/>
      <c r="D2" s="461"/>
      <c r="E2" s="462"/>
      <c r="F2" s="466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8"/>
      <c r="X2" s="471"/>
      <c r="Y2" s="472"/>
      <c r="Z2" s="472"/>
      <c r="AA2" s="421"/>
      <c r="AB2" s="422"/>
      <c r="AC2" s="422"/>
      <c r="AD2" s="422"/>
      <c r="AE2" s="422"/>
      <c r="AF2" s="422"/>
      <c r="AG2" s="422"/>
      <c r="AH2" s="422"/>
      <c r="AI2" s="422"/>
      <c r="AJ2" s="422"/>
      <c r="AK2" s="422"/>
      <c r="AL2" s="422"/>
      <c r="AM2" s="422"/>
      <c r="AN2" s="423"/>
      <c r="AO2" s="429" t="s">
        <v>39</v>
      </c>
      <c r="AP2" s="430"/>
      <c r="AQ2" s="431" t="str">
        <f>IF($AV2&lt;&gt;"",VLOOKUP($AV2,$A$4:$AL$31,33,FALSE),"")</f>
        <v>采野</v>
      </c>
      <c r="AR2" s="432"/>
      <c r="AS2" s="433"/>
      <c r="AT2" s="453" t="s">
        <v>33</v>
      </c>
      <c r="AU2" s="454"/>
      <c r="AV2" s="455">
        <f>IF(AND(NOT(ISBLANK(AV1)),AV1&lt;&gt;""),MAX(A4:D31),"")</f>
        <v>44930</v>
      </c>
      <c r="AW2" s="455"/>
      <c r="AX2" s="455"/>
      <c r="AY2" s="456"/>
    </row>
    <row r="3" spans="1:51" ht="19.5" customHeight="1" thickBot="1">
      <c r="A3" s="496" t="s">
        <v>17</v>
      </c>
      <c r="B3" s="494"/>
      <c r="C3" s="494"/>
      <c r="D3" s="497"/>
      <c r="E3" s="493" t="s">
        <v>11</v>
      </c>
      <c r="F3" s="497"/>
      <c r="G3" s="493" t="s">
        <v>12</v>
      </c>
      <c r="H3" s="494"/>
      <c r="I3" s="494"/>
      <c r="J3" s="494"/>
      <c r="K3" s="494"/>
      <c r="L3" s="494"/>
      <c r="M3" s="494"/>
      <c r="N3" s="494"/>
      <c r="O3" s="494"/>
      <c r="P3" s="494"/>
      <c r="Q3" s="494"/>
      <c r="R3" s="494"/>
      <c r="S3" s="494"/>
      <c r="T3" s="494"/>
      <c r="U3" s="494"/>
      <c r="V3" s="494"/>
      <c r="W3" s="494"/>
      <c r="X3" s="497"/>
      <c r="Y3" s="493" t="s">
        <v>18</v>
      </c>
      <c r="Z3" s="494"/>
      <c r="AA3" s="494"/>
      <c r="AB3" s="494"/>
      <c r="AC3" s="494"/>
      <c r="AD3" s="494"/>
      <c r="AE3" s="494"/>
      <c r="AF3" s="497"/>
      <c r="AG3" s="493" t="s">
        <v>13</v>
      </c>
      <c r="AH3" s="494"/>
      <c r="AI3" s="497"/>
      <c r="AJ3" s="490" t="s">
        <v>6</v>
      </c>
      <c r="AK3" s="491"/>
      <c r="AL3" s="492"/>
      <c r="AM3" s="493" t="s">
        <v>14</v>
      </c>
      <c r="AN3" s="494"/>
      <c r="AO3" s="494"/>
      <c r="AP3" s="494"/>
      <c r="AQ3" s="494"/>
      <c r="AR3" s="494"/>
      <c r="AS3" s="494"/>
      <c r="AT3" s="494"/>
      <c r="AU3" s="494"/>
      <c r="AV3" s="494"/>
      <c r="AW3" s="494"/>
      <c r="AX3" s="494"/>
      <c r="AY3" s="495"/>
    </row>
    <row r="4" spans="1:51" ht="15.75" thickTop="1">
      <c r="A4" s="480">
        <v>44930</v>
      </c>
      <c r="B4" s="481"/>
      <c r="C4" s="481"/>
      <c r="D4" s="482"/>
      <c r="E4" s="483" t="s">
        <v>15</v>
      </c>
      <c r="F4" s="484"/>
      <c r="G4" s="50" t="s">
        <v>16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7"/>
      <c r="Y4" s="448"/>
      <c r="Z4" s="449"/>
      <c r="AA4" s="449"/>
      <c r="AB4" s="449"/>
      <c r="AC4" s="449"/>
      <c r="AD4" s="449"/>
      <c r="AE4" s="449"/>
      <c r="AF4" s="450"/>
      <c r="AG4" s="50" t="s">
        <v>20</v>
      </c>
      <c r="AH4" s="56"/>
      <c r="AI4" s="57"/>
      <c r="AJ4" s="50"/>
      <c r="AK4" s="56"/>
      <c r="AL4" s="57"/>
      <c r="AM4" s="50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8"/>
    </row>
    <row r="5" spans="1:51">
      <c r="A5" s="475"/>
      <c r="B5" s="476"/>
      <c r="C5" s="476"/>
      <c r="D5" s="477"/>
      <c r="E5" s="478"/>
      <c r="F5" s="479"/>
      <c r="G5" s="11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3"/>
      <c r="Y5" s="434"/>
      <c r="Z5" s="435"/>
      <c r="AA5" s="435"/>
      <c r="AB5" s="435"/>
      <c r="AC5" s="435"/>
      <c r="AD5" s="435"/>
      <c r="AE5" s="435"/>
      <c r="AF5" s="436"/>
      <c r="AG5" s="118"/>
      <c r="AH5" s="9"/>
      <c r="AI5" s="3"/>
      <c r="AJ5" s="118"/>
      <c r="AK5" s="9"/>
      <c r="AL5" s="3"/>
      <c r="AM5" s="118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59"/>
    </row>
    <row r="6" spans="1:51">
      <c r="A6" s="443"/>
      <c r="B6" s="444"/>
      <c r="C6" s="444"/>
      <c r="D6" s="445"/>
      <c r="E6" s="446"/>
      <c r="F6" s="447"/>
      <c r="G6" s="11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17"/>
      <c r="Y6" s="437"/>
      <c r="Z6" s="438"/>
      <c r="AA6" s="438"/>
      <c r="AB6" s="438"/>
      <c r="AC6" s="438"/>
      <c r="AD6" s="438"/>
      <c r="AE6" s="438"/>
      <c r="AF6" s="439"/>
      <c r="AG6" s="116"/>
      <c r="AH6" s="1"/>
      <c r="AI6" s="117"/>
      <c r="AJ6" s="116"/>
      <c r="AK6" s="1"/>
      <c r="AL6" s="117"/>
      <c r="AM6" s="116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33"/>
    </row>
    <row r="7" spans="1:51">
      <c r="A7" s="443"/>
      <c r="B7" s="444"/>
      <c r="C7" s="444"/>
      <c r="D7" s="445"/>
      <c r="E7" s="446"/>
      <c r="F7" s="447"/>
      <c r="G7" s="11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17"/>
      <c r="Y7" s="437"/>
      <c r="Z7" s="438"/>
      <c r="AA7" s="438"/>
      <c r="AB7" s="438"/>
      <c r="AC7" s="438"/>
      <c r="AD7" s="438"/>
      <c r="AE7" s="438"/>
      <c r="AF7" s="439"/>
      <c r="AG7" s="116"/>
      <c r="AH7" s="1"/>
      <c r="AI7" s="117"/>
      <c r="AJ7" s="116"/>
      <c r="AK7" s="1"/>
      <c r="AL7" s="117"/>
      <c r="AM7" s="116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33"/>
    </row>
    <row r="8" spans="1:51">
      <c r="A8" s="443"/>
      <c r="B8" s="444"/>
      <c r="C8" s="444"/>
      <c r="D8" s="445"/>
      <c r="E8" s="446"/>
      <c r="F8" s="447"/>
      <c r="G8" s="116"/>
      <c r="H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17"/>
      <c r="Y8" s="437"/>
      <c r="Z8" s="438"/>
      <c r="AA8" s="438"/>
      <c r="AB8" s="438"/>
      <c r="AC8" s="438"/>
      <c r="AD8" s="438"/>
      <c r="AE8" s="438"/>
      <c r="AF8" s="439"/>
      <c r="AG8" s="116"/>
      <c r="AH8" s="1"/>
      <c r="AI8" s="117"/>
      <c r="AJ8" s="116"/>
      <c r="AK8" s="1"/>
      <c r="AL8" s="117"/>
      <c r="AM8" s="116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33"/>
    </row>
    <row r="9" spans="1:51">
      <c r="A9" s="443"/>
      <c r="B9" s="444"/>
      <c r="C9" s="444"/>
      <c r="D9" s="445"/>
      <c r="E9" s="446"/>
      <c r="F9" s="447"/>
      <c r="G9" s="11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17"/>
      <c r="Y9" s="437"/>
      <c r="Z9" s="438"/>
      <c r="AA9" s="438"/>
      <c r="AB9" s="438"/>
      <c r="AC9" s="438"/>
      <c r="AD9" s="438"/>
      <c r="AE9" s="438"/>
      <c r="AF9" s="439"/>
      <c r="AG9" s="116"/>
      <c r="AH9" s="1"/>
      <c r="AI9" s="117"/>
      <c r="AJ9" s="116"/>
      <c r="AK9" s="1"/>
      <c r="AL9" s="117"/>
      <c r="AM9" s="116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33"/>
    </row>
    <row r="10" spans="1:51">
      <c r="A10" s="443"/>
      <c r="B10" s="444"/>
      <c r="C10" s="444"/>
      <c r="D10" s="445"/>
      <c r="E10" s="446"/>
      <c r="F10" s="447"/>
      <c r="G10" s="11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17"/>
      <c r="Y10" s="437"/>
      <c r="Z10" s="438"/>
      <c r="AA10" s="438"/>
      <c r="AB10" s="438"/>
      <c r="AC10" s="438"/>
      <c r="AD10" s="438"/>
      <c r="AE10" s="438"/>
      <c r="AF10" s="439"/>
      <c r="AG10" s="116"/>
      <c r="AH10" s="1"/>
      <c r="AI10" s="117"/>
      <c r="AJ10" s="116"/>
      <c r="AK10" s="1"/>
      <c r="AL10" s="117"/>
      <c r="AM10" s="116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33"/>
    </row>
    <row r="11" spans="1:51">
      <c r="A11" s="443"/>
      <c r="B11" s="444"/>
      <c r="C11" s="444"/>
      <c r="D11" s="445"/>
      <c r="E11" s="446"/>
      <c r="F11" s="447"/>
      <c r="G11" s="11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17"/>
      <c r="Y11" s="437"/>
      <c r="Z11" s="438"/>
      <c r="AA11" s="438"/>
      <c r="AB11" s="438"/>
      <c r="AC11" s="438"/>
      <c r="AD11" s="438"/>
      <c r="AE11" s="438"/>
      <c r="AF11" s="439"/>
      <c r="AG11" s="116"/>
      <c r="AH11" s="1"/>
      <c r="AI11" s="117"/>
      <c r="AJ11" s="116"/>
      <c r="AK11" s="1"/>
      <c r="AL11" s="117"/>
      <c r="AM11" s="116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33"/>
    </row>
    <row r="12" spans="1:51">
      <c r="A12" s="443"/>
      <c r="B12" s="444"/>
      <c r="C12" s="444"/>
      <c r="D12" s="445"/>
      <c r="E12" s="446"/>
      <c r="F12" s="447"/>
      <c r="G12" s="1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17"/>
      <c r="Y12" s="437"/>
      <c r="Z12" s="438"/>
      <c r="AA12" s="438"/>
      <c r="AB12" s="438"/>
      <c r="AC12" s="438"/>
      <c r="AD12" s="438"/>
      <c r="AE12" s="438"/>
      <c r="AF12" s="439"/>
      <c r="AG12" s="116"/>
      <c r="AH12" s="1"/>
      <c r="AI12" s="117"/>
      <c r="AJ12" s="116"/>
      <c r="AK12" s="1"/>
      <c r="AL12" s="117"/>
      <c r="AM12" s="116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33"/>
    </row>
    <row r="13" spans="1:51">
      <c r="A13" s="443"/>
      <c r="B13" s="444"/>
      <c r="C13" s="444"/>
      <c r="D13" s="445"/>
      <c r="E13" s="446"/>
      <c r="F13" s="447"/>
      <c r="G13" s="11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17"/>
      <c r="Y13" s="437"/>
      <c r="Z13" s="438"/>
      <c r="AA13" s="438"/>
      <c r="AB13" s="438"/>
      <c r="AC13" s="438"/>
      <c r="AD13" s="438"/>
      <c r="AE13" s="438"/>
      <c r="AF13" s="439"/>
      <c r="AG13" s="116"/>
      <c r="AH13" s="1"/>
      <c r="AI13" s="117"/>
      <c r="AJ13" s="116"/>
      <c r="AK13" s="1"/>
      <c r="AL13" s="117"/>
      <c r="AM13" s="116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33"/>
    </row>
    <row r="14" spans="1:51">
      <c r="A14" s="443"/>
      <c r="B14" s="444"/>
      <c r="C14" s="444"/>
      <c r="D14" s="445"/>
      <c r="E14" s="446"/>
      <c r="F14" s="447"/>
      <c r="G14" s="11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17"/>
      <c r="Y14" s="437"/>
      <c r="Z14" s="438"/>
      <c r="AA14" s="438"/>
      <c r="AB14" s="438"/>
      <c r="AC14" s="438"/>
      <c r="AD14" s="438"/>
      <c r="AE14" s="438"/>
      <c r="AF14" s="439"/>
      <c r="AG14" s="116"/>
      <c r="AH14" s="1"/>
      <c r="AI14" s="117"/>
      <c r="AJ14" s="116"/>
      <c r="AK14" s="1"/>
      <c r="AL14" s="117"/>
      <c r="AM14" s="116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33"/>
    </row>
    <row r="15" spans="1:51">
      <c r="A15" s="443"/>
      <c r="B15" s="444"/>
      <c r="C15" s="444"/>
      <c r="D15" s="445"/>
      <c r="E15" s="446"/>
      <c r="F15" s="447"/>
      <c r="G15" s="116"/>
      <c r="H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17"/>
      <c r="Y15" s="437"/>
      <c r="Z15" s="438"/>
      <c r="AA15" s="438"/>
      <c r="AB15" s="438"/>
      <c r="AC15" s="438"/>
      <c r="AD15" s="438"/>
      <c r="AE15" s="438"/>
      <c r="AF15" s="439"/>
      <c r="AG15" s="116"/>
      <c r="AH15" s="1"/>
      <c r="AI15" s="117"/>
      <c r="AJ15" s="116"/>
      <c r="AK15" s="1"/>
      <c r="AL15" s="117"/>
      <c r="AM15" s="116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33"/>
    </row>
    <row r="16" spans="1:51">
      <c r="A16" s="443"/>
      <c r="B16" s="444"/>
      <c r="C16" s="444"/>
      <c r="D16" s="445"/>
      <c r="E16" s="446"/>
      <c r="F16" s="447"/>
      <c r="G16" s="116"/>
      <c r="H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17"/>
      <c r="Y16" s="437"/>
      <c r="Z16" s="438"/>
      <c r="AA16" s="438"/>
      <c r="AB16" s="438"/>
      <c r="AC16" s="438"/>
      <c r="AD16" s="438"/>
      <c r="AE16" s="438"/>
      <c r="AF16" s="439"/>
      <c r="AG16" s="116"/>
      <c r="AH16" s="1"/>
      <c r="AI16" s="117"/>
      <c r="AJ16" s="116"/>
      <c r="AK16" s="1"/>
      <c r="AL16" s="117"/>
      <c r="AM16" s="116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33"/>
    </row>
    <row r="17" spans="1:51">
      <c r="A17" s="443"/>
      <c r="B17" s="444"/>
      <c r="C17" s="444"/>
      <c r="D17" s="445"/>
      <c r="E17" s="446"/>
      <c r="F17" s="447"/>
      <c r="G17" s="11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17"/>
      <c r="Y17" s="437"/>
      <c r="Z17" s="438"/>
      <c r="AA17" s="438"/>
      <c r="AB17" s="438"/>
      <c r="AC17" s="438"/>
      <c r="AD17" s="438"/>
      <c r="AE17" s="438"/>
      <c r="AF17" s="439"/>
      <c r="AG17" s="116"/>
      <c r="AH17" s="1"/>
      <c r="AI17" s="117"/>
      <c r="AJ17" s="116"/>
      <c r="AK17" s="1"/>
      <c r="AL17" s="117"/>
      <c r="AM17" s="116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33"/>
    </row>
    <row r="18" spans="1:51">
      <c r="A18" s="443"/>
      <c r="B18" s="444"/>
      <c r="C18" s="444"/>
      <c r="D18" s="445"/>
      <c r="E18" s="446"/>
      <c r="F18" s="447"/>
      <c r="G18" s="116"/>
      <c r="H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17"/>
      <c r="Y18" s="437"/>
      <c r="Z18" s="438"/>
      <c r="AA18" s="438"/>
      <c r="AB18" s="438"/>
      <c r="AC18" s="438"/>
      <c r="AD18" s="438"/>
      <c r="AE18" s="438"/>
      <c r="AF18" s="439"/>
      <c r="AG18" s="116"/>
      <c r="AH18" s="1"/>
      <c r="AI18" s="117"/>
      <c r="AJ18" s="116"/>
      <c r="AK18" s="1"/>
      <c r="AL18" s="117"/>
      <c r="AM18" s="116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33"/>
    </row>
    <row r="19" spans="1:51">
      <c r="A19" s="443"/>
      <c r="B19" s="444"/>
      <c r="C19" s="444"/>
      <c r="D19" s="445"/>
      <c r="E19" s="446"/>
      <c r="F19" s="447"/>
      <c r="G19" s="116"/>
      <c r="H1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17"/>
      <c r="Y19" s="437"/>
      <c r="Z19" s="438"/>
      <c r="AA19" s="438"/>
      <c r="AB19" s="438"/>
      <c r="AC19" s="438"/>
      <c r="AD19" s="438"/>
      <c r="AE19" s="438"/>
      <c r="AF19" s="439"/>
      <c r="AG19" s="116"/>
      <c r="AH19" s="1"/>
      <c r="AI19" s="117"/>
      <c r="AJ19" s="116"/>
      <c r="AK19" s="1"/>
      <c r="AL19" s="117"/>
      <c r="AM19" s="116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33"/>
    </row>
    <row r="20" spans="1:51">
      <c r="A20" s="443"/>
      <c r="B20" s="444"/>
      <c r="C20" s="444"/>
      <c r="D20" s="445"/>
      <c r="E20" s="446"/>
      <c r="F20" s="447"/>
      <c r="G20" s="11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17"/>
      <c r="Y20" s="437"/>
      <c r="Z20" s="438"/>
      <c r="AA20" s="438"/>
      <c r="AB20" s="438"/>
      <c r="AC20" s="438"/>
      <c r="AD20" s="438"/>
      <c r="AE20" s="438"/>
      <c r="AF20" s="439"/>
      <c r="AG20" s="116"/>
      <c r="AH20" s="1"/>
      <c r="AI20" s="117"/>
      <c r="AJ20" s="116"/>
      <c r="AK20" s="1"/>
      <c r="AL20" s="117"/>
      <c r="AM20" s="116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33"/>
    </row>
    <row r="21" spans="1:51">
      <c r="A21" s="443"/>
      <c r="B21" s="444"/>
      <c r="C21" s="444"/>
      <c r="D21" s="445"/>
      <c r="E21" s="446"/>
      <c r="F21" s="447"/>
      <c r="G21" s="1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17"/>
      <c r="Y21" s="437"/>
      <c r="Z21" s="438"/>
      <c r="AA21" s="438"/>
      <c r="AB21" s="438"/>
      <c r="AC21" s="438"/>
      <c r="AD21" s="438"/>
      <c r="AE21" s="438"/>
      <c r="AF21" s="439"/>
      <c r="AG21" s="116"/>
      <c r="AH21" s="1"/>
      <c r="AI21" s="117"/>
      <c r="AJ21" s="116"/>
      <c r="AK21" s="1"/>
      <c r="AL21" s="117"/>
      <c r="AM21" s="116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33"/>
    </row>
    <row r="22" spans="1:51">
      <c r="A22" s="443"/>
      <c r="B22" s="444"/>
      <c r="C22" s="444"/>
      <c r="D22" s="445"/>
      <c r="E22" s="446"/>
      <c r="F22" s="447"/>
      <c r="G22" s="11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17"/>
      <c r="Y22" s="437"/>
      <c r="Z22" s="438"/>
      <c r="AA22" s="438"/>
      <c r="AB22" s="438"/>
      <c r="AC22" s="438"/>
      <c r="AD22" s="438"/>
      <c r="AE22" s="438"/>
      <c r="AF22" s="439"/>
      <c r="AG22" s="116"/>
      <c r="AH22" s="1"/>
      <c r="AI22" s="117"/>
      <c r="AJ22" s="116"/>
      <c r="AK22" s="1"/>
      <c r="AL22" s="117"/>
      <c r="AM22" s="116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33"/>
    </row>
    <row r="23" spans="1:51">
      <c r="A23" s="443"/>
      <c r="B23" s="444"/>
      <c r="C23" s="444"/>
      <c r="D23" s="445"/>
      <c r="E23" s="446"/>
      <c r="F23" s="447"/>
      <c r="G23" s="11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17"/>
      <c r="Y23" s="437"/>
      <c r="Z23" s="438"/>
      <c r="AA23" s="438"/>
      <c r="AB23" s="438"/>
      <c r="AC23" s="438"/>
      <c r="AD23" s="438"/>
      <c r="AE23" s="438"/>
      <c r="AF23" s="439"/>
      <c r="AG23" s="116"/>
      <c r="AH23" s="1"/>
      <c r="AI23" s="117"/>
      <c r="AJ23" s="116"/>
      <c r="AK23" s="1"/>
      <c r="AL23" s="117"/>
      <c r="AM23" s="116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33"/>
    </row>
    <row r="24" spans="1:51">
      <c r="A24" s="443"/>
      <c r="B24" s="444"/>
      <c r="C24" s="444"/>
      <c r="D24" s="445"/>
      <c r="E24" s="446"/>
      <c r="F24" s="447"/>
      <c r="G24" s="11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17"/>
      <c r="Y24" s="437"/>
      <c r="Z24" s="438"/>
      <c r="AA24" s="438"/>
      <c r="AB24" s="438"/>
      <c r="AC24" s="438"/>
      <c r="AD24" s="438"/>
      <c r="AE24" s="438"/>
      <c r="AF24" s="439"/>
      <c r="AG24" s="116"/>
      <c r="AH24" s="1"/>
      <c r="AI24" s="117"/>
      <c r="AJ24" s="116"/>
      <c r="AK24" s="1"/>
      <c r="AL24" s="117"/>
      <c r="AM24" s="116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33"/>
    </row>
    <row r="25" spans="1:51">
      <c r="A25" s="443"/>
      <c r="B25" s="444"/>
      <c r="C25" s="444"/>
      <c r="D25" s="445"/>
      <c r="E25" s="446"/>
      <c r="F25" s="447"/>
      <c r="G25" s="116"/>
      <c r="H2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17"/>
      <c r="Y25" s="437"/>
      <c r="Z25" s="438"/>
      <c r="AA25" s="438"/>
      <c r="AB25" s="438"/>
      <c r="AC25" s="438"/>
      <c r="AD25" s="438"/>
      <c r="AE25" s="438"/>
      <c r="AF25" s="439"/>
      <c r="AG25" s="116"/>
      <c r="AH25" s="1"/>
      <c r="AI25" s="117"/>
      <c r="AJ25" s="116"/>
      <c r="AK25" s="1"/>
      <c r="AL25" s="117"/>
      <c r="AM25" s="116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33"/>
    </row>
    <row r="26" spans="1:51">
      <c r="A26" s="443"/>
      <c r="B26" s="444"/>
      <c r="C26" s="444"/>
      <c r="D26" s="445"/>
      <c r="E26" s="446"/>
      <c r="F26" s="447"/>
      <c r="G26" s="11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17"/>
      <c r="Y26" s="437"/>
      <c r="Z26" s="438"/>
      <c r="AA26" s="438"/>
      <c r="AB26" s="438"/>
      <c r="AC26" s="438"/>
      <c r="AD26" s="438"/>
      <c r="AE26" s="438"/>
      <c r="AF26" s="439"/>
      <c r="AG26" s="116"/>
      <c r="AH26" s="1"/>
      <c r="AI26" s="117"/>
      <c r="AJ26" s="116"/>
      <c r="AK26" s="1"/>
      <c r="AL26" s="117"/>
      <c r="AM26" s="116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33"/>
    </row>
    <row r="27" spans="1:51">
      <c r="A27" s="443"/>
      <c r="B27" s="444"/>
      <c r="C27" s="444"/>
      <c r="D27" s="445"/>
      <c r="E27" s="446"/>
      <c r="F27" s="447"/>
      <c r="G27" s="116"/>
      <c r="H2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17"/>
      <c r="Y27" s="437"/>
      <c r="Z27" s="438"/>
      <c r="AA27" s="438"/>
      <c r="AB27" s="438"/>
      <c r="AC27" s="438"/>
      <c r="AD27" s="438"/>
      <c r="AE27" s="438"/>
      <c r="AF27" s="439"/>
      <c r="AG27" s="116"/>
      <c r="AH27" s="1"/>
      <c r="AI27" s="117"/>
      <c r="AJ27" s="116"/>
      <c r="AK27" s="1"/>
      <c r="AL27" s="117"/>
      <c r="AM27" s="116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33"/>
    </row>
    <row r="28" spans="1:51">
      <c r="A28" s="443"/>
      <c r="B28" s="444"/>
      <c r="C28" s="444"/>
      <c r="D28" s="445"/>
      <c r="E28" s="446"/>
      <c r="F28" s="447"/>
      <c r="G28" s="116"/>
      <c r="H28" s="1"/>
      <c r="I2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17"/>
      <c r="Y28" s="437"/>
      <c r="Z28" s="438"/>
      <c r="AA28" s="438"/>
      <c r="AB28" s="438"/>
      <c r="AC28" s="438"/>
      <c r="AD28" s="438"/>
      <c r="AE28" s="438"/>
      <c r="AF28" s="439"/>
      <c r="AG28" s="116"/>
      <c r="AH28" s="1"/>
      <c r="AI28" s="117"/>
      <c r="AJ28" s="116"/>
      <c r="AK28" s="1"/>
      <c r="AL28" s="117"/>
      <c r="AM28" s="116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33"/>
    </row>
    <row r="29" spans="1:51">
      <c r="A29" s="443"/>
      <c r="B29" s="444"/>
      <c r="C29" s="444"/>
      <c r="D29" s="445"/>
      <c r="E29" s="446"/>
      <c r="F29" s="447"/>
      <c r="G29" s="116"/>
      <c r="H2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17"/>
      <c r="Y29" s="437"/>
      <c r="Z29" s="438"/>
      <c r="AA29" s="438"/>
      <c r="AB29" s="438"/>
      <c r="AC29" s="438"/>
      <c r="AD29" s="438"/>
      <c r="AE29" s="438"/>
      <c r="AF29" s="439"/>
      <c r="AG29" s="116"/>
      <c r="AH29" s="1"/>
      <c r="AI29" s="117"/>
      <c r="AJ29" s="116"/>
      <c r="AK29" s="1"/>
      <c r="AL29" s="117"/>
      <c r="AM29" s="116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33"/>
    </row>
    <row r="30" spans="1:51">
      <c r="A30" s="443"/>
      <c r="B30" s="444"/>
      <c r="C30" s="444"/>
      <c r="D30" s="445"/>
      <c r="E30" s="446"/>
      <c r="F30" s="447"/>
      <c r="G30" s="116"/>
      <c r="H30" s="1"/>
      <c r="I3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17"/>
      <c r="Y30" s="437"/>
      <c r="Z30" s="438"/>
      <c r="AA30" s="438"/>
      <c r="AB30" s="438"/>
      <c r="AC30" s="438"/>
      <c r="AD30" s="438"/>
      <c r="AE30" s="438"/>
      <c r="AF30" s="439"/>
      <c r="AG30" s="116"/>
      <c r="AH30" s="1"/>
      <c r="AI30" s="117"/>
      <c r="AJ30" s="116"/>
      <c r="AK30" s="1"/>
      <c r="AL30" s="117"/>
      <c r="AM30" s="116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33"/>
    </row>
    <row r="31" spans="1:51">
      <c r="A31" s="443"/>
      <c r="B31" s="444"/>
      <c r="C31" s="444"/>
      <c r="D31" s="445"/>
      <c r="E31" s="446"/>
      <c r="F31" s="447"/>
      <c r="G31" s="11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17"/>
      <c r="Y31" s="437"/>
      <c r="Z31" s="438"/>
      <c r="AA31" s="438"/>
      <c r="AB31" s="438"/>
      <c r="AC31" s="438"/>
      <c r="AD31" s="438"/>
      <c r="AE31" s="438"/>
      <c r="AF31" s="439"/>
      <c r="AG31" s="116"/>
      <c r="AH31" s="1"/>
      <c r="AI31" s="117"/>
      <c r="AJ31" s="116"/>
      <c r="AK31" s="1"/>
      <c r="AL31" s="117"/>
      <c r="AM31" s="116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33"/>
    </row>
    <row r="32" spans="1:51" ht="15.75" thickBot="1">
      <c r="A32" s="485"/>
      <c r="B32" s="486"/>
      <c r="C32" s="486"/>
      <c r="D32" s="487"/>
      <c r="E32" s="488"/>
      <c r="F32" s="489"/>
      <c r="G32" s="124"/>
      <c r="H32" s="125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126"/>
      <c r="Y32" s="440"/>
      <c r="Z32" s="441"/>
      <c r="AA32" s="441"/>
      <c r="AB32" s="441"/>
      <c r="AC32" s="441"/>
      <c r="AD32" s="441"/>
      <c r="AE32" s="441"/>
      <c r="AF32" s="442"/>
      <c r="AG32" s="124"/>
      <c r="AH32" s="63"/>
      <c r="AI32" s="126"/>
      <c r="AJ32" s="124"/>
      <c r="AK32" s="63"/>
      <c r="AL32" s="126"/>
      <c r="AM32" s="124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36"/>
    </row>
  </sheetData>
  <mergeCells count="106">
    <mergeCell ref="A32:D32"/>
    <mergeCell ref="E32:F32"/>
    <mergeCell ref="A31:D31"/>
    <mergeCell ref="AJ3:AL3"/>
    <mergeCell ref="AM3:AY3"/>
    <mergeCell ref="A3:D3"/>
    <mergeCell ref="E3:F3"/>
    <mergeCell ref="G3:X3"/>
    <mergeCell ref="Y3:AF3"/>
    <mergeCell ref="AG3:AI3"/>
    <mergeCell ref="A15:D15"/>
    <mergeCell ref="E15:F15"/>
    <mergeCell ref="A16:D16"/>
    <mergeCell ref="E16:F16"/>
    <mergeCell ref="A17:D17"/>
    <mergeCell ref="E17:F17"/>
    <mergeCell ref="A18:D18"/>
    <mergeCell ref="E18:F18"/>
    <mergeCell ref="A23:D23"/>
    <mergeCell ref="E23:F23"/>
    <mergeCell ref="A19:D19"/>
    <mergeCell ref="E31:F31"/>
    <mergeCell ref="A30:D30"/>
    <mergeCell ref="E30:F30"/>
    <mergeCell ref="AV1:AY1"/>
    <mergeCell ref="AT2:AU2"/>
    <mergeCell ref="AV2:AY2"/>
    <mergeCell ref="A1:E2"/>
    <mergeCell ref="F1:W2"/>
    <mergeCell ref="X1:Z2"/>
    <mergeCell ref="A28:D28"/>
    <mergeCell ref="E28:F28"/>
    <mergeCell ref="A27:D27"/>
    <mergeCell ref="E27:F27"/>
    <mergeCell ref="A26:D26"/>
    <mergeCell ref="E26:F26"/>
    <mergeCell ref="A24:D24"/>
    <mergeCell ref="AT1:AU1"/>
    <mergeCell ref="A11:D11"/>
    <mergeCell ref="E11:F11"/>
    <mergeCell ref="A10:D10"/>
    <mergeCell ref="E10:F10"/>
    <mergeCell ref="A9:D9"/>
    <mergeCell ref="E9:F9"/>
    <mergeCell ref="A5:D5"/>
    <mergeCell ref="E5:F5"/>
    <mergeCell ref="A4:D4"/>
    <mergeCell ref="E4:F4"/>
    <mergeCell ref="A29:D29"/>
    <mergeCell ref="E29:F29"/>
    <mergeCell ref="E24:F24"/>
    <mergeCell ref="A14:D14"/>
    <mergeCell ref="E14:F14"/>
    <mergeCell ref="A13:D13"/>
    <mergeCell ref="E13:F13"/>
    <mergeCell ref="A12:D12"/>
    <mergeCell ref="E12:F12"/>
    <mergeCell ref="A25:D25"/>
    <mergeCell ref="E25:F25"/>
    <mergeCell ref="E19:F19"/>
    <mergeCell ref="A20:D20"/>
    <mergeCell ref="E20:F20"/>
    <mergeCell ref="A21:D21"/>
    <mergeCell ref="E21:F21"/>
    <mergeCell ref="A22:D22"/>
    <mergeCell ref="E22:F22"/>
    <mergeCell ref="A8:D8"/>
    <mergeCell ref="E8:F8"/>
    <mergeCell ref="A7:D7"/>
    <mergeCell ref="E7:F7"/>
    <mergeCell ref="A6:D6"/>
    <mergeCell ref="E6:F6"/>
    <mergeCell ref="Y23:AF23"/>
    <mergeCell ref="Y4:AF4"/>
    <mergeCell ref="Y7:AF7"/>
    <mergeCell ref="Y8:AF8"/>
    <mergeCell ref="Y9:AF9"/>
    <mergeCell ref="Y10:AF10"/>
    <mergeCell ref="Y11:AF11"/>
    <mergeCell ref="Y12:AF12"/>
    <mergeCell ref="Y13:AF13"/>
    <mergeCell ref="Y14:AF14"/>
    <mergeCell ref="AA1:AN2"/>
    <mergeCell ref="AO1:AP1"/>
    <mergeCell ref="AQ1:AS1"/>
    <mergeCell ref="AO2:AP2"/>
    <mergeCell ref="AQ2:AS2"/>
    <mergeCell ref="Y5:AF5"/>
    <mergeCell ref="Y6:AF6"/>
    <mergeCell ref="Y32:AF32"/>
    <mergeCell ref="Y24:AF24"/>
    <mergeCell ref="Y26:AF26"/>
    <mergeCell ref="Y27:AF27"/>
    <mergeCell ref="Y28:AF28"/>
    <mergeCell ref="Y29:AF29"/>
    <mergeCell ref="Y30:AF30"/>
    <mergeCell ref="Y31:AF31"/>
    <mergeCell ref="Y25:AF25"/>
    <mergeCell ref="Y15:AF15"/>
    <mergeCell ref="Y16:AF16"/>
    <mergeCell ref="Y17:AF17"/>
    <mergeCell ref="Y18:AF18"/>
    <mergeCell ref="Y19:AF19"/>
    <mergeCell ref="Y20:AF20"/>
    <mergeCell ref="Y21:AF21"/>
    <mergeCell ref="Y22:AF22"/>
  </mergeCells>
  <phoneticPr fontId="6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&amp;L&amp;"メイリオ,ボールド"&amp;9&amp;K00-049&amp;F&amp;R&amp;"メイリオ,ボールド"&amp;9&amp;K00-049&amp;A</oddHeader>
    <oddFooter>&amp;C&amp;"メイリオ,レギュラー"&amp;8&amp;P/&amp;N&amp;R&amp;"メイリオ,レギュラー"&amp;9出力日：&amp;D &amp;T</oddFooter>
  </headerFooter>
  <colBreaks count="1" manualBreakCount="1">
    <brk id="51" max="3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L33"/>
  <sheetViews>
    <sheetView workbookViewId="0">
      <selection sqref="A1:E2"/>
    </sheetView>
  </sheetViews>
  <sheetFormatPr defaultColWidth="2.7109375" defaultRowHeight="15" customHeight="1"/>
  <cols>
    <col min="1" max="16384" width="2.7109375" style="17"/>
  </cols>
  <sheetData>
    <row r="1" spans="1:64" s="83" customFormat="1" ht="18" customHeight="1">
      <c r="A1" s="510" t="s">
        <v>25</v>
      </c>
      <c r="B1" s="511"/>
      <c r="C1" s="511"/>
      <c r="D1" s="511"/>
      <c r="E1" s="512"/>
      <c r="F1" s="524" t="str">
        <f>IF(NOT(ISBLANK(表紙!N16)),表紙!N16,"")</f>
        <v>縦横断システム</v>
      </c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5"/>
      <c r="W1" s="526"/>
      <c r="X1" s="530" t="s">
        <v>30</v>
      </c>
      <c r="Y1" s="531"/>
      <c r="Z1" s="531"/>
      <c r="AA1" s="534" t="s">
        <v>34</v>
      </c>
      <c r="AB1" s="535"/>
      <c r="AC1" s="535"/>
      <c r="AD1" s="535"/>
      <c r="AE1" s="535"/>
      <c r="AF1" s="535"/>
      <c r="AG1" s="535"/>
      <c r="AH1" s="535"/>
      <c r="AI1" s="535"/>
      <c r="AJ1" s="535"/>
      <c r="AK1" s="535"/>
      <c r="AL1" s="535"/>
      <c r="AM1" s="535"/>
      <c r="AN1" s="536"/>
      <c r="AO1" s="424" t="s">
        <v>32</v>
      </c>
      <c r="AP1" s="425"/>
      <c r="AQ1" s="516" t="s">
        <v>20</v>
      </c>
      <c r="AR1" s="517"/>
      <c r="AS1" s="518"/>
      <c r="AT1" s="502" t="s">
        <v>32</v>
      </c>
      <c r="AU1" s="503"/>
      <c r="AV1" s="504">
        <v>44568</v>
      </c>
      <c r="AW1" s="504"/>
      <c r="AX1" s="504"/>
      <c r="AY1" s="505"/>
    </row>
    <row r="2" spans="1:64" s="83" customFormat="1" ht="18" customHeight="1" thickBot="1">
      <c r="A2" s="513"/>
      <c r="B2" s="514"/>
      <c r="C2" s="514"/>
      <c r="D2" s="514"/>
      <c r="E2" s="515"/>
      <c r="F2" s="527"/>
      <c r="G2" s="528"/>
      <c r="H2" s="528"/>
      <c r="I2" s="528"/>
      <c r="J2" s="528"/>
      <c r="K2" s="528"/>
      <c r="L2" s="528"/>
      <c r="M2" s="528"/>
      <c r="N2" s="528"/>
      <c r="O2" s="528"/>
      <c r="P2" s="528"/>
      <c r="Q2" s="528"/>
      <c r="R2" s="528"/>
      <c r="S2" s="528"/>
      <c r="T2" s="528"/>
      <c r="U2" s="528"/>
      <c r="V2" s="528"/>
      <c r="W2" s="529"/>
      <c r="X2" s="532"/>
      <c r="Y2" s="533"/>
      <c r="Z2" s="533"/>
      <c r="AA2" s="537"/>
      <c r="AB2" s="538"/>
      <c r="AC2" s="538"/>
      <c r="AD2" s="538"/>
      <c r="AE2" s="538"/>
      <c r="AF2" s="538"/>
      <c r="AG2" s="538"/>
      <c r="AH2" s="538"/>
      <c r="AI2" s="538"/>
      <c r="AJ2" s="538"/>
      <c r="AK2" s="538"/>
      <c r="AL2" s="538"/>
      <c r="AM2" s="538"/>
      <c r="AN2" s="539"/>
      <c r="AO2" s="519" t="s">
        <v>39</v>
      </c>
      <c r="AP2" s="520"/>
      <c r="AQ2" s="521"/>
      <c r="AR2" s="522"/>
      <c r="AS2" s="523"/>
      <c r="AT2" s="506" t="s">
        <v>33</v>
      </c>
      <c r="AU2" s="507"/>
      <c r="AV2" s="508"/>
      <c r="AW2" s="508"/>
      <c r="AX2" s="508"/>
      <c r="AY2" s="509"/>
    </row>
    <row r="3" spans="1:64" ht="15" customHeight="1">
      <c r="A3" s="3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39"/>
      <c r="AF3" s="39"/>
      <c r="AG3" s="39"/>
      <c r="AH3" s="39"/>
      <c r="AI3" s="39"/>
      <c r="AJ3" s="39"/>
      <c r="AK3" s="39"/>
      <c r="AL3" s="39"/>
      <c r="AM3" s="40"/>
      <c r="AN3" s="40"/>
      <c r="AO3" s="39"/>
      <c r="AP3" s="39"/>
      <c r="AQ3" s="39"/>
      <c r="AR3" s="39"/>
      <c r="AS3" s="39"/>
      <c r="AT3" s="39"/>
      <c r="AU3" s="39"/>
      <c r="AV3" s="39"/>
      <c r="AW3" s="62"/>
      <c r="AX3" s="62"/>
      <c r="AY3" s="77"/>
      <c r="BG3" s="83"/>
      <c r="BH3" s="83"/>
      <c r="BI3" s="83"/>
      <c r="BJ3" s="83"/>
      <c r="BK3" s="83"/>
      <c r="BL3" s="83"/>
    </row>
    <row r="4" spans="1:64" ht="15" customHeight="1">
      <c r="A4" s="500" t="str">
        <f>$BA4&amp;"."</f>
        <v>1.</v>
      </c>
      <c r="B4" s="500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127"/>
      <c r="AX4" s="127"/>
      <c r="AY4" s="49"/>
      <c r="BA4" s="111">
        <f>BA3+1</f>
        <v>1</v>
      </c>
      <c r="BB4" s="25"/>
      <c r="BC4" s="25"/>
      <c r="BD4" s="25"/>
      <c r="BG4" s="114" t="str">
        <f ca="1">IF($BA4&lt;&gt;"",IF(MID(_xlfn.FORMULATEXT($BA4),SEARCH("[",_xlfn.FORMULATEXT($BA4))+1,SEARCH("]",_xlfn.FORMULATEXT($BA4))-(SEARCH("[",_xlfn.FORMULATEXT($BA4))+1))="-1","",1),"")</f>
        <v/>
      </c>
      <c r="BH4" s="123" t="str">
        <f ca="1">IF($BB4&lt;&gt;"",IF(MID(_xlfn.FORMULATEXT($BB4),SEARCH("[",_xlfn.FORMULATEXT($BB4))+1,SEARCH("]",_xlfn.FORMULATEXT($BB4))-(SEARCH("[",_xlfn.FORMULATEXT($BB4))+1))="-1","",1),"")</f>
        <v/>
      </c>
      <c r="BI4" s="123" t="str">
        <f ca="1">IF($BC4&lt;&gt;"",IF(MID(_xlfn.FORMULATEXT($BC4),SEARCH("[",_xlfn.FORMULATEXT($BC4))+1,SEARCH("]",_xlfn.FORMULATEXT($BC4))-(SEARCH("[",_xlfn.FORMULATEXT($BC4))+1))="-1","",1),"")</f>
        <v/>
      </c>
      <c r="BJ4" s="123" t="str">
        <f ca="1">IF($BD4&lt;&gt;"",IF(MID(_xlfn.FORMULATEXT($BD4),SEARCH("[",_xlfn.FORMULATEXT($BD4))+1,SEARCH("]",_xlfn.FORMULATEXT($BD4))-(SEARCH("[",_xlfn.FORMULATEXT($BD4))+1))="-1","",1),"")</f>
        <v/>
      </c>
      <c r="BK4" s="123" t="str">
        <f ca="1">IF($BE4&lt;&gt;"",IF(MID(_xlfn.FORMULATEXT($BE4),SEARCH("[",_xlfn.FORMULATEXT($BE4))+1,SEARCH("]",_xlfn.FORMULATEXT($BE4))-(SEARCH("[",_xlfn.FORMULATEXT($BE4))+1))="-1","",1),"")</f>
        <v/>
      </c>
      <c r="BL4" s="115" t="str">
        <f ca="1">IF($BF4&lt;&gt;"",IF(MID(_xlfn.FORMULATEXT($BF4),SEARCH("[",_xlfn.FORMULATEXT($BF4))+1,SEARCH("]",_xlfn.FORMULATEXT($BF4))-(SEARCH("[",_xlfn.FORMULATEXT($BF4))+1))="-1","",1),"")</f>
        <v/>
      </c>
    </row>
    <row r="5" spans="1:64" ht="15" customHeight="1">
      <c r="A5" s="4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127"/>
      <c r="AX5" s="127"/>
      <c r="AY5" s="49"/>
      <c r="BA5" s="113">
        <f t="shared" ref="BA5:BB10" si="0">BA4</f>
        <v>1</v>
      </c>
      <c r="BB5" s="25"/>
      <c r="BC5" s="25"/>
      <c r="BD5" s="25"/>
      <c r="BG5" s="114" t="str">
        <f t="shared" ref="BG5:BG19" ca="1" si="1">IF($BA5&lt;&gt;"",IF(MID(_xlfn.FORMULATEXT($BA5),SEARCH("[",_xlfn.FORMULATEXT($BA5))+1,SEARCH("]",_xlfn.FORMULATEXT($BA5))-(SEARCH("[",_xlfn.FORMULATEXT($BA5))+1))="-1","",1),"")</f>
        <v/>
      </c>
      <c r="BH5" s="123" t="str">
        <f t="shared" ref="BH5:BH19" ca="1" si="2">IF($BB5&lt;&gt;"",IF(MID(_xlfn.FORMULATEXT($BB5),SEARCH("[",_xlfn.FORMULATEXT($BB5))+1,SEARCH("]",_xlfn.FORMULATEXT($BB5))-(SEARCH("[",_xlfn.FORMULATEXT($BB5))+1))="-1","",1),"")</f>
        <v/>
      </c>
      <c r="BI5" s="123" t="str">
        <f t="shared" ref="BI5:BI19" ca="1" si="3">IF($BC5&lt;&gt;"",IF(MID(_xlfn.FORMULATEXT($BC5),SEARCH("[",_xlfn.FORMULATEXT($BC5))+1,SEARCH("]",_xlfn.FORMULATEXT($BC5))-(SEARCH("[",_xlfn.FORMULATEXT($BC5))+1))="-1","",1),"")</f>
        <v/>
      </c>
      <c r="BJ5" s="123" t="str">
        <f t="shared" ref="BJ5:BJ19" ca="1" si="4">IF($BD5&lt;&gt;"",IF(MID(_xlfn.FORMULATEXT($BD5),SEARCH("[",_xlfn.FORMULATEXT($BD5))+1,SEARCH("]",_xlfn.FORMULATEXT($BD5))-(SEARCH("[",_xlfn.FORMULATEXT($BD5))+1))="-1","",1),"")</f>
        <v/>
      </c>
      <c r="BK5" s="123" t="str">
        <f t="shared" ref="BK5:BK19" ca="1" si="5">IF($BE5&lt;&gt;"",IF(MID(_xlfn.FORMULATEXT($BE5),SEARCH("[",_xlfn.FORMULATEXT($BE5))+1,SEARCH("]",_xlfn.FORMULATEXT($BE5))-(SEARCH("[",_xlfn.FORMULATEXT($BE5))+1))="-1","",1),"")</f>
        <v/>
      </c>
      <c r="BL5" s="115" t="str">
        <f t="shared" ref="BL5:BL19" ca="1" si="6">IF($BF5&lt;&gt;"",IF(MID(_xlfn.FORMULATEXT($BF5),SEARCH("[",_xlfn.FORMULATEXT($BF5))+1,SEARCH("]",_xlfn.FORMULATEXT($BF5))-(SEARCH("[",_xlfn.FORMULATEXT($BF5))+1))="-1","",1),"")</f>
        <v/>
      </c>
    </row>
    <row r="6" spans="1:64" ht="15" customHeight="1">
      <c r="A6" s="498" t="str">
        <f>$BA6&amp;"."</f>
        <v>2.</v>
      </c>
      <c r="B6" s="499"/>
      <c r="C6" s="119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127"/>
      <c r="AX6" s="127"/>
      <c r="AY6" s="49"/>
      <c r="BA6" s="111">
        <f>BA5+1</f>
        <v>2</v>
      </c>
      <c r="BB6" s="25"/>
      <c r="BC6" s="25"/>
      <c r="BD6" s="25"/>
      <c r="BG6" s="114" t="str">
        <f t="shared" ca="1" si="1"/>
        <v/>
      </c>
      <c r="BH6" s="123" t="str">
        <f t="shared" ca="1" si="2"/>
        <v/>
      </c>
      <c r="BI6" s="123" t="str">
        <f t="shared" ca="1" si="3"/>
        <v/>
      </c>
      <c r="BJ6" s="123" t="str">
        <f t="shared" ca="1" si="4"/>
        <v/>
      </c>
      <c r="BK6" s="123" t="str">
        <f t="shared" ca="1" si="5"/>
        <v/>
      </c>
      <c r="BL6" s="115" t="str">
        <f t="shared" ca="1" si="6"/>
        <v/>
      </c>
    </row>
    <row r="7" spans="1:64" s="20" customFormat="1" ht="15" customHeight="1">
      <c r="A7" s="41"/>
      <c r="B7" s="32"/>
      <c r="C7" s="32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84"/>
      <c r="AZ7" s="18"/>
      <c r="BA7" s="113">
        <f t="shared" si="0"/>
        <v>2</v>
      </c>
      <c r="BB7" s="25"/>
      <c r="BC7" s="25"/>
      <c r="BD7" s="25"/>
      <c r="BE7" s="17"/>
      <c r="BF7" s="17"/>
      <c r="BG7" s="114" t="str">
        <f t="shared" ca="1" si="1"/>
        <v/>
      </c>
      <c r="BH7" s="123" t="str">
        <f t="shared" ca="1" si="2"/>
        <v/>
      </c>
      <c r="BI7" s="123" t="str">
        <f t="shared" ca="1" si="3"/>
        <v/>
      </c>
      <c r="BJ7" s="123" t="str">
        <f t="shared" ca="1" si="4"/>
        <v/>
      </c>
      <c r="BK7" s="123" t="str">
        <f t="shared" ca="1" si="5"/>
        <v/>
      </c>
      <c r="BL7" s="115" t="str">
        <f t="shared" ca="1" si="6"/>
        <v/>
      </c>
    </row>
    <row r="8" spans="1:64" s="20" customFormat="1" ht="15" customHeight="1">
      <c r="A8" s="498" t="str">
        <f>$BA8&amp;"."&amp;$BB8&amp;"."</f>
        <v>2.1.</v>
      </c>
      <c r="B8" s="499"/>
      <c r="C8" s="499"/>
      <c r="D8" s="128"/>
      <c r="E8" s="128"/>
      <c r="F8" s="128"/>
      <c r="G8" s="32"/>
      <c r="H8" s="32"/>
      <c r="I8" s="32"/>
      <c r="J8" s="32"/>
      <c r="K8" s="32"/>
      <c r="L8" s="32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84"/>
      <c r="AZ8" s="18"/>
      <c r="BA8" s="113">
        <f t="shared" si="0"/>
        <v>2</v>
      </c>
      <c r="BB8" s="111">
        <f>BB7+1</f>
        <v>1</v>
      </c>
      <c r="BC8" s="25"/>
      <c r="BD8" s="25"/>
      <c r="BE8" s="17"/>
      <c r="BF8" s="17"/>
      <c r="BG8" s="114" t="str">
        <f t="shared" ca="1" si="1"/>
        <v/>
      </c>
      <c r="BH8" s="123" t="str">
        <f t="shared" ca="1" si="2"/>
        <v/>
      </c>
      <c r="BI8" s="123" t="str">
        <f t="shared" ca="1" si="3"/>
        <v/>
      </c>
      <c r="BJ8" s="123" t="str">
        <f t="shared" ca="1" si="4"/>
        <v/>
      </c>
      <c r="BK8" s="123" t="str">
        <f t="shared" ca="1" si="5"/>
        <v/>
      </c>
      <c r="BL8" s="115" t="str">
        <f t="shared" ca="1" si="6"/>
        <v/>
      </c>
    </row>
    <row r="9" spans="1:64" s="20" customFormat="1" ht="15" customHeight="1">
      <c r="A9" s="24"/>
      <c r="B9" s="128"/>
      <c r="C9" s="128"/>
      <c r="D9" s="128"/>
      <c r="E9" s="128"/>
      <c r="F9" s="128"/>
      <c r="G9" s="32"/>
      <c r="H9" s="32"/>
      <c r="I9" s="32"/>
      <c r="J9" s="32"/>
      <c r="K9" s="32"/>
      <c r="L9" s="32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84"/>
      <c r="AZ9" s="18"/>
      <c r="BA9" s="113">
        <f t="shared" si="0"/>
        <v>2</v>
      </c>
      <c r="BB9" s="113">
        <f t="shared" si="0"/>
        <v>1</v>
      </c>
      <c r="BD9" s="25"/>
      <c r="BE9" s="17"/>
      <c r="BF9" s="17"/>
      <c r="BG9" s="114" t="str">
        <f t="shared" ca="1" si="1"/>
        <v/>
      </c>
      <c r="BH9" s="123" t="str">
        <f t="shared" ca="1" si="2"/>
        <v/>
      </c>
      <c r="BI9" s="123" t="str">
        <f t="shared" ca="1" si="3"/>
        <v/>
      </c>
      <c r="BJ9" s="123" t="str">
        <f t="shared" ca="1" si="4"/>
        <v/>
      </c>
      <c r="BK9" s="123" t="str">
        <f t="shared" ca="1" si="5"/>
        <v/>
      </c>
      <c r="BL9" s="115" t="str">
        <f t="shared" ca="1" si="6"/>
        <v/>
      </c>
    </row>
    <row r="10" spans="1:64" s="20" customFormat="1" ht="15" customHeight="1">
      <c r="A10" s="498" t="str">
        <f>$BA10&amp;"."&amp;$BB10&amp;"."&amp;$BC10&amp;"."</f>
        <v>2.1.1.</v>
      </c>
      <c r="B10" s="499"/>
      <c r="C10" s="499"/>
      <c r="D10" s="499"/>
      <c r="E10" s="128"/>
      <c r="F10" s="128"/>
      <c r="G10" s="32"/>
      <c r="H10" s="32"/>
      <c r="I10" s="32"/>
      <c r="J10" s="32"/>
      <c r="K10" s="32"/>
      <c r="L10" s="32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84"/>
      <c r="AZ10" s="18"/>
      <c r="BA10" s="113">
        <f t="shared" si="0"/>
        <v>2</v>
      </c>
      <c r="BB10" s="113">
        <f t="shared" si="0"/>
        <v>1</v>
      </c>
      <c r="BC10" s="111">
        <f>BC9+1</f>
        <v>1</v>
      </c>
      <c r="BD10" s="25"/>
      <c r="BE10" s="17"/>
      <c r="BF10" s="17"/>
      <c r="BG10" s="114" t="str">
        <f t="shared" ca="1" si="1"/>
        <v/>
      </c>
      <c r="BH10" s="123" t="str">
        <f t="shared" ca="1" si="2"/>
        <v/>
      </c>
      <c r="BI10" s="123" t="str">
        <f t="shared" ca="1" si="3"/>
        <v/>
      </c>
      <c r="BJ10" s="123" t="str">
        <f t="shared" ca="1" si="4"/>
        <v/>
      </c>
      <c r="BK10" s="123" t="str">
        <f t="shared" ca="1" si="5"/>
        <v/>
      </c>
      <c r="BL10" s="115" t="str">
        <f t="shared" ca="1" si="6"/>
        <v/>
      </c>
    </row>
    <row r="11" spans="1:64" s="20" customFormat="1" ht="15" customHeight="1">
      <c r="A11" s="24"/>
      <c r="B11" s="128"/>
      <c r="C11" s="128"/>
      <c r="D11" s="128"/>
      <c r="E11" s="128"/>
      <c r="F11" s="128"/>
      <c r="G11" s="32"/>
      <c r="H11" s="32"/>
      <c r="I11" s="32"/>
      <c r="J11" s="32"/>
      <c r="K11" s="32"/>
      <c r="L11" s="32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84"/>
      <c r="AZ11" s="18"/>
      <c r="BA11" s="113">
        <f>BA10</f>
        <v>2</v>
      </c>
      <c r="BB11" s="113">
        <f>BB10</f>
        <v>1</v>
      </c>
      <c r="BC11" s="113">
        <f>BC10</f>
        <v>1</v>
      </c>
      <c r="BD11" s="25"/>
      <c r="BE11" s="17"/>
      <c r="BF11" s="17"/>
      <c r="BG11" s="114" t="str">
        <f t="shared" ca="1" si="1"/>
        <v/>
      </c>
      <c r="BH11" s="123" t="str">
        <f t="shared" ca="1" si="2"/>
        <v/>
      </c>
      <c r="BI11" s="123" t="str">
        <f t="shared" ca="1" si="3"/>
        <v/>
      </c>
      <c r="BJ11" s="123" t="str">
        <f t="shared" ca="1" si="4"/>
        <v/>
      </c>
      <c r="BK11" s="123" t="str">
        <f t="shared" ca="1" si="5"/>
        <v/>
      </c>
      <c r="BL11" s="115" t="str">
        <f t="shared" ca="1" si="6"/>
        <v/>
      </c>
    </row>
    <row r="12" spans="1:64" s="20" customFormat="1" ht="15" customHeight="1">
      <c r="A12" s="501" t="str">
        <f>$BD12&amp;"."</f>
        <v>①.</v>
      </c>
      <c r="B12" s="500"/>
      <c r="C12" s="500"/>
      <c r="D12" s="500"/>
      <c r="E12" s="500"/>
      <c r="F12" s="128"/>
      <c r="G12" s="32"/>
      <c r="H12" s="32"/>
      <c r="I12" s="32"/>
      <c r="J12" s="32"/>
      <c r="K12" s="32"/>
      <c r="L12" s="32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84"/>
      <c r="AZ12" s="18"/>
      <c r="BA12" s="113">
        <f t="shared" ref="BA12:BF19" si="7">BA11</f>
        <v>2</v>
      </c>
      <c r="BB12" s="113">
        <f t="shared" si="7"/>
        <v>1</v>
      </c>
      <c r="BC12" s="113">
        <f t="shared" si="7"/>
        <v>1</v>
      </c>
      <c r="BD12" s="112" t="str">
        <f>IF(ISBLANK(BD11),"①",CHAR(CODE(BD11)+1))</f>
        <v>①</v>
      </c>
      <c r="BE12" s="17"/>
      <c r="BF12" s="18"/>
      <c r="BG12" s="114" t="str">
        <f t="shared" ca="1" si="1"/>
        <v/>
      </c>
      <c r="BH12" s="123" t="str">
        <f t="shared" ca="1" si="2"/>
        <v/>
      </c>
      <c r="BI12" s="123" t="str">
        <f t="shared" ca="1" si="3"/>
        <v/>
      </c>
      <c r="BJ12" s="123" t="str">
        <f t="shared" ca="1" si="4"/>
        <v/>
      </c>
      <c r="BK12" s="123" t="str">
        <f t="shared" ca="1" si="5"/>
        <v/>
      </c>
      <c r="BL12" s="115" t="str">
        <f t="shared" ca="1" si="6"/>
        <v/>
      </c>
    </row>
    <row r="13" spans="1:64" s="20" customFormat="1" ht="15" customHeight="1">
      <c r="A13" s="24"/>
      <c r="B13" s="128"/>
      <c r="C13" s="128"/>
      <c r="D13" s="128"/>
      <c r="E13" s="128"/>
      <c r="F13" s="128"/>
      <c r="G13" s="32"/>
      <c r="H13" s="32"/>
      <c r="I13" s="32"/>
      <c r="J13" s="32"/>
      <c r="K13" s="32"/>
      <c r="L13" s="32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84"/>
      <c r="AZ13" s="18"/>
      <c r="BA13" s="113">
        <f t="shared" si="7"/>
        <v>2</v>
      </c>
      <c r="BB13" s="25">
        <f t="shared" si="7"/>
        <v>1</v>
      </c>
      <c r="BC13" s="25">
        <f t="shared" si="7"/>
        <v>1</v>
      </c>
      <c r="BD13" s="113" t="str">
        <f>BD12</f>
        <v>①</v>
      </c>
      <c r="BE13" s="18"/>
      <c r="BF13" s="18"/>
      <c r="BG13" s="114" t="str">
        <f t="shared" ca="1" si="1"/>
        <v/>
      </c>
      <c r="BH13" s="123" t="str">
        <f t="shared" ca="1" si="2"/>
        <v/>
      </c>
      <c r="BI13" s="123" t="str">
        <f t="shared" ca="1" si="3"/>
        <v/>
      </c>
      <c r="BJ13" s="123" t="str">
        <f t="shared" ca="1" si="4"/>
        <v/>
      </c>
      <c r="BK13" s="123" t="str">
        <f t="shared" ca="1" si="5"/>
        <v/>
      </c>
      <c r="BL13" s="115" t="str">
        <f t="shared" ca="1" si="6"/>
        <v/>
      </c>
    </row>
    <row r="14" spans="1:64" s="20" customFormat="1" ht="15" customHeight="1">
      <c r="A14" s="501" t="str">
        <f>$BD14&amp;"."</f>
        <v>②.</v>
      </c>
      <c r="B14" s="500"/>
      <c r="C14" s="500"/>
      <c r="D14" s="500"/>
      <c r="E14" s="500"/>
      <c r="F14" s="128"/>
      <c r="G14" s="32"/>
      <c r="H14" s="32"/>
      <c r="I14" s="32"/>
      <c r="J14" s="32"/>
      <c r="K14" s="32"/>
      <c r="L14" s="32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84"/>
      <c r="AZ14" s="18"/>
      <c r="BA14" s="113">
        <f>BA13</f>
        <v>2</v>
      </c>
      <c r="BB14" s="25">
        <f t="shared" si="7"/>
        <v>1</v>
      </c>
      <c r="BC14" s="25">
        <f t="shared" si="7"/>
        <v>1</v>
      </c>
      <c r="BD14" s="112" t="str">
        <f>IF(ISBLANK(BD13),"①",CHAR(CODE(BD13)+1))</f>
        <v>②</v>
      </c>
      <c r="BE14" s="18"/>
      <c r="BF14" s="18"/>
      <c r="BG14" s="114" t="str">
        <f t="shared" ca="1" si="1"/>
        <v/>
      </c>
      <c r="BH14" s="123" t="str">
        <f t="shared" ca="1" si="2"/>
        <v/>
      </c>
      <c r="BI14" s="123" t="str">
        <f t="shared" ca="1" si="3"/>
        <v/>
      </c>
      <c r="BJ14" s="123" t="str">
        <f t="shared" ca="1" si="4"/>
        <v/>
      </c>
      <c r="BK14" s="123" t="str">
        <f t="shared" ca="1" si="5"/>
        <v/>
      </c>
      <c r="BL14" s="115" t="str">
        <f t="shared" ca="1" si="6"/>
        <v/>
      </c>
    </row>
    <row r="15" spans="1:64" s="20" customFormat="1" ht="15" customHeight="1">
      <c r="A15" s="24"/>
      <c r="B15" s="128"/>
      <c r="C15" s="128"/>
      <c r="D15" s="128"/>
      <c r="E15" s="128"/>
      <c r="F15" s="128"/>
      <c r="G15" s="32"/>
      <c r="H15" s="32"/>
      <c r="I15" s="32"/>
      <c r="J15" s="32"/>
      <c r="K15" s="32"/>
      <c r="L15" s="32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84"/>
      <c r="AZ15" s="18"/>
      <c r="BA15" s="113">
        <f t="shared" si="7"/>
        <v>2</v>
      </c>
      <c r="BB15" s="25">
        <f t="shared" si="7"/>
        <v>1</v>
      </c>
      <c r="BC15" s="25">
        <f t="shared" si="7"/>
        <v>1</v>
      </c>
      <c r="BD15" s="113" t="str">
        <f>BD14</f>
        <v>②</v>
      </c>
      <c r="BE15" s="18"/>
      <c r="BF15" s="18"/>
      <c r="BG15" s="114" t="str">
        <f t="shared" ca="1" si="1"/>
        <v/>
      </c>
      <c r="BH15" s="123" t="str">
        <f t="shared" ca="1" si="2"/>
        <v/>
      </c>
      <c r="BI15" s="123" t="str">
        <f t="shared" ca="1" si="3"/>
        <v/>
      </c>
      <c r="BJ15" s="123" t="str">
        <f t="shared" ca="1" si="4"/>
        <v/>
      </c>
      <c r="BK15" s="123" t="str">
        <f t="shared" ca="1" si="5"/>
        <v/>
      </c>
      <c r="BL15" s="115" t="str">
        <f t="shared" ca="1" si="6"/>
        <v/>
      </c>
    </row>
    <row r="16" spans="1:64" s="20" customFormat="1" ht="15" customHeight="1">
      <c r="A16" s="501" t="str">
        <f>$BD16&amp;"."&amp;$BE16&amp;"."</f>
        <v>②.1.</v>
      </c>
      <c r="B16" s="500"/>
      <c r="C16" s="500"/>
      <c r="D16" s="500"/>
      <c r="E16" s="500"/>
      <c r="F16" s="500"/>
      <c r="G16" s="32"/>
      <c r="H16" s="32"/>
      <c r="I16" s="32"/>
      <c r="J16" s="32"/>
      <c r="K16" s="32"/>
      <c r="L16" s="32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84"/>
      <c r="AZ16" s="18"/>
      <c r="BA16" s="113">
        <f t="shared" si="7"/>
        <v>2</v>
      </c>
      <c r="BB16" s="25">
        <f t="shared" si="7"/>
        <v>1</v>
      </c>
      <c r="BC16" s="25">
        <f t="shared" si="7"/>
        <v>1</v>
      </c>
      <c r="BD16" s="113" t="str">
        <f>BD15</f>
        <v>②</v>
      </c>
      <c r="BE16" s="111">
        <f>BE15+1</f>
        <v>1</v>
      </c>
      <c r="BF16" s="18"/>
      <c r="BG16" s="114" t="str">
        <f t="shared" ca="1" si="1"/>
        <v/>
      </c>
      <c r="BH16" s="123" t="str">
        <f t="shared" ca="1" si="2"/>
        <v/>
      </c>
      <c r="BI16" s="123" t="str">
        <f t="shared" ca="1" si="3"/>
        <v/>
      </c>
      <c r="BJ16" s="123" t="str">
        <f t="shared" ca="1" si="4"/>
        <v/>
      </c>
      <c r="BK16" s="123" t="str">
        <f t="shared" ca="1" si="5"/>
        <v/>
      </c>
      <c r="BL16" s="115" t="str">
        <f t="shared" ca="1" si="6"/>
        <v/>
      </c>
    </row>
    <row r="17" spans="1:64" s="20" customFormat="1" ht="15" customHeight="1">
      <c r="A17" s="24"/>
      <c r="B17" s="128"/>
      <c r="C17" s="128"/>
      <c r="D17" s="128"/>
      <c r="E17" s="128"/>
      <c r="F17" s="128"/>
      <c r="G17" s="32"/>
      <c r="H17" s="32"/>
      <c r="I17" s="32"/>
      <c r="J17" s="32"/>
      <c r="K17" s="32"/>
      <c r="L17" s="32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84"/>
      <c r="AZ17" s="18"/>
      <c r="BA17" s="113">
        <f t="shared" si="7"/>
        <v>2</v>
      </c>
      <c r="BB17" s="113">
        <f t="shared" si="7"/>
        <v>1</v>
      </c>
      <c r="BC17" s="113">
        <f t="shared" si="7"/>
        <v>1</v>
      </c>
      <c r="BD17" s="113" t="str">
        <f t="shared" si="7"/>
        <v>②</v>
      </c>
      <c r="BE17" s="113">
        <f t="shared" si="7"/>
        <v>1</v>
      </c>
      <c r="BF17" s="18"/>
      <c r="BG17" s="114" t="str">
        <f t="shared" ca="1" si="1"/>
        <v/>
      </c>
      <c r="BH17" s="123" t="str">
        <f t="shared" ca="1" si="2"/>
        <v/>
      </c>
      <c r="BI17" s="123" t="str">
        <f t="shared" ca="1" si="3"/>
        <v/>
      </c>
      <c r="BJ17" s="123" t="str">
        <f t="shared" ca="1" si="4"/>
        <v/>
      </c>
      <c r="BK17" s="123" t="str">
        <f t="shared" ca="1" si="5"/>
        <v/>
      </c>
      <c r="BL17" s="115" t="str">
        <f t="shared" ca="1" si="6"/>
        <v/>
      </c>
    </row>
    <row r="18" spans="1:64" s="20" customFormat="1" ht="15" customHeight="1">
      <c r="A18" s="501" t="str">
        <f>$BD18&amp;"."&amp;$BE18&amp;"."&amp;$BF18&amp;"."</f>
        <v>②.1.1.</v>
      </c>
      <c r="B18" s="500"/>
      <c r="C18" s="500"/>
      <c r="D18" s="500"/>
      <c r="E18" s="500"/>
      <c r="F18" s="500"/>
      <c r="G18" s="32"/>
      <c r="H18" s="32"/>
      <c r="I18" s="32"/>
      <c r="J18" s="32"/>
      <c r="K18" s="32"/>
      <c r="L18" s="32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84"/>
      <c r="AZ18" s="18"/>
      <c r="BA18" s="113">
        <f t="shared" si="7"/>
        <v>2</v>
      </c>
      <c r="BB18" s="113">
        <f t="shared" si="7"/>
        <v>1</v>
      </c>
      <c r="BC18" s="113">
        <f t="shared" si="7"/>
        <v>1</v>
      </c>
      <c r="BD18" s="113" t="str">
        <f t="shared" si="7"/>
        <v>②</v>
      </c>
      <c r="BE18" s="113">
        <f t="shared" si="7"/>
        <v>1</v>
      </c>
      <c r="BF18" s="111">
        <f>BF17+1</f>
        <v>1</v>
      </c>
      <c r="BG18" s="114" t="str">
        <f t="shared" ca="1" si="1"/>
        <v/>
      </c>
      <c r="BH18" s="123" t="str">
        <f t="shared" ca="1" si="2"/>
        <v/>
      </c>
      <c r="BI18" s="123" t="str">
        <f t="shared" ca="1" si="3"/>
        <v/>
      </c>
      <c r="BJ18" s="123" t="str">
        <f t="shared" ca="1" si="4"/>
        <v/>
      </c>
      <c r="BK18" s="123" t="str">
        <f t="shared" ca="1" si="5"/>
        <v/>
      </c>
      <c r="BL18" s="115" t="str">
        <f t="shared" ca="1" si="6"/>
        <v/>
      </c>
    </row>
    <row r="19" spans="1:64" s="20" customFormat="1" ht="15" customHeight="1">
      <c r="A19" s="24"/>
      <c r="B19" s="128"/>
      <c r="C19" s="128"/>
      <c r="D19" s="128"/>
      <c r="E19" s="128"/>
      <c r="F19" s="128"/>
      <c r="G19" s="32"/>
      <c r="H19" s="32"/>
      <c r="I19" s="32"/>
      <c r="J19" s="32"/>
      <c r="K19" s="32"/>
      <c r="L19" s="32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84"/>
      <c r="AZ19" s="18"/>
      <c r="BA19" s="113">
        <f t="shared" si="7"/>
        <v>2</v>
      </c>
      <c r="BB19" s="113">
        <f t="shared" si="7"/>
        <v>1</v>
      </c>
      <c r="BC19" s="113">
        <f t="shared" si="7"/>
        <v>1</v>
      </c>
      <c r="BD19" s="113" t="str">
        <f t="shared" si="7"/>
        <v>②</v>
      </c>
      <c r="BE19" s="113">
        <f t="shared" si="7"/>
        <v>1</v>
      </c>
      <c r="BF19" s="113">
        <f t="shared" si="7"/>
        <v>1</v>
      </c>
      <c r="BG19" s="114" t="str">
        <f t="shared" ca="1" si="1"/>
        <v/>
      </c>
      <c r="BH19" s="123" t="str">
        <f t="shared" ca="1" si="2"/>
        <v/>
      </c>
      <c r="BI19" s="123" t="str">
        <f t="shared" ca="1" si="3"/>
        <v/>
      </c>
      <c r="BJ19" s="123" t="str">
        <f t="shared" ca="1" si="4"/>
        <v/>
      </c>
      <c r="BK19" s="123" t="str">
        <f t="shared" ca="1" si="5"/>
        <v/>
      </c>
      <c r="BL19" s="115" t="str">
        <f t="shared" ca="1" si="6"/>
        <v/>
      </c>
    </row>
    <row r="20" spans="1:64" s="20" customFormat="1" ht="15" customHeight="1">
      <c r="A20" s="24"/>
      <c r="B20" s="128"/>
      <c r="C20" s="128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28"/>
      <c r="AW20" s="128"/>
      <c r="AX20" s="128"/>
      <c r="AY20" s="84"/>
      <c r="AZ20" s="18"/>
      <c r="BA20" s="18"/>
      <c r="BB20" s="18"/>
      <c r="BC20" s="18"/>
      <c r="BD20" s="18"/>
      <c r="BE20" s="18"/>
      <c r="BF20" s="18"/>
      <c r="BG20" s="18"/>
    </row>
    <row r="21" spans="1:64" s="20" customFormat="1" ht="15" customHeight="1">
      <c r="A21" s="24"/>
      <c r="B21" s="128"/>
      <c r="C21" s="128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28"/>
      <c r="AW21" s="128"/>
      <c r="AX21" s="128"/>
      <c r="AY21" s="84"/>
      <c r="AZ21" s="18"/>
      <c r="BA21" s="18"/>
      <c r="BB21" s="18"/>
      <c r="BC21" s="18"/>
      <c r="BD21" s="18"/>
      <c r="BE21" s="18"/>
      <c r="BF21" s="18"/>
      <c r="BG21" s="18"/>
    </row>
    <row r="22" spans="1:64" s="20" customFormat="1" ht="15" customHeight="1">
      <c r="A22" s="24"/>
      <c r="B22" s="128"/>
      <c r="C22" s="128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28"/>
      <c r="AW22" s="128"/>
      <c r="AX22" s="128"/>
      <c r="AY22" s="84"/>
      <c r="AZ22" s="18"/>
      <c r="BA22" s="18"/>
      <c r="BB22" s="18"/>
      <c r="BC22" s="18"/>
      <c r="BD22" s="18"/>
      <c r="BE22" s="18"/>
      <c r="BF22" s="18"/>
      <c r="BG22" s="18"/>
    </row>
    <row r="23" spans="1:64" s="20" customFormat="1" ht="15" customHeight="1">
      <c r="A23" s="24"/>
      <c r="B23" s="128"/>
      <c r="C23" s="128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28"/>
      <c r="AW23" s="128"/>
      <c r="AX23" s="128"/>
      <c r="AY23" s="84"/>
      <c r="AZ23" s="18"/>
      <c r="BA23" s="18"/>
      <c r="BB23" s="18"/>
      <c r="BC23" s="18"/>
      <c r="BD23" s="18"/>
      <c r="BE23" s="18"/>
      <c r="BF23" s="18"/>
      <c r="BG23" s="18"/>
    </row>
    <row r="24" spans="1:64" s="20" customFormat="1" ht="15" customHeight="1">
      <c r="A24" s="24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84"/>
      <c r="AZ24" s="18"/>
      <c r="BA24" s="18"/>
      <c r="BB24" s="18"/>
      <c r="BC24" s="18"/>
      <c r="BD24" s="18"/>
      <c r="BE24" s="18"/>
      <c r="BF24" s="18"/>
      <c r="BG24" s="18"/>
    </row>
    <row r="25" spans="1:64" s="20" customFormat="1" ht="15" customHeight="1">
      <c r="A25" s="24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84"/>
      <c r="AZ25" s="18"/>
      <c r="BA25" s="18"/>
      <c r="BB25" s="18"/>
      <c r="BC25" s="18"/>
      <c r="BD25" s="18"/>
      <c r="BE25" s="18"/>
      <c r="BF25" s="18"/>
      <c r="BG25" s="18"/>
    </row>
    <row r="26" spans="1:64" s="20" customFormat="1" ht="15" customHeight="1">
      <c r="A26" s="24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18"/>
      <c r="AX26" s="18"/>
      <c r="AY26" s="84"/>
      <c r="AZ26" s="18"/>
      <c r="BA26" s="18"/>
      <c r="BB26" s="18"/>
      <c r="BC26" s="18"/>
      <c r="BD26" s="18"/>
      <c r="BE26" s="18"/>
      <c r="BF26" s="18"/>
      <c r="BG26" s="18"/>
    </row>
    <row r="27" spans="1:64" s="20" customFormat="1" ht="15" customHeight="1">
      <c r="A27" s="24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18"/>
      <c r="AX27" s="18"/>
      <c r="AY27" s="84"/>
      <c r="AZ27" s="18"/>
      <c r="BA27" s="18"/>
      <c r="BB27" s="18"/>
      <c r="BC27" s="18"/>
      <c r="BD27" s="18"/>
      <c r="BE27" s="18"/>
      <c r="BF27" s="18"/>
      <c r="BG27" s="18"/>
    </row>
    <row r="28" spans="1:64" s="20" customFormat="1" ht="15" customHeight="1">
      <c r="A28" s="24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18"/>
      <c r="AX28" s="18"/>
      <c r="AY28" s="84"/>
      <c r="AZ28" s="18"/>
      <c r="BA28" s="18"/>
      <c r="BB28" s="18"/>
      <c r="BC28" s="18"/>
      <c r="BD28" s="18"/>
      <c r="BE28" s="18"/>
      <c r="BF28" s="18"/>
      <c r="BG28" s="18"/>
    </row>
    <row r="29" spans="1:64" s="20" customFormat="1" ht="15" customHeight="1">
      <c r="A29" s="24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18"/>
      <c r="AX29" s="18"/>
      <c r="AY29" s="84"/>
      <c r="AZ29" s="18"/>
      <c r="BA29" s="18"/>
      <c r="BB29" s="18"/>
      <c r="BC29" s="18"/>
      <c r="BD29" s="18"/>
      <c r="BE29" s="18"/>
      <c r="BF29" s="18"/>
      <c r="BG29" s="18"/>
    </row>
    <row r="30" spans="1:64" s="20" customFormat="1" ht="15" customHeight="1">
      <c r="A30" s="24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18"/>
      <c r="AX30" s="18"/>
      <c r="AY30" s="84"/>
      <c r="AZ30" s="18"/>
      <c r="BA30" s="18"/>
      <c r="BB30" s="18"/>
      <c r="BC30" s="18"/>
      <c r="BD30" s="18"/>
      <c r="BE30" s="18"/>
      <c r="BF30" s="18"/>
      <c r="BG30" s="18"/>
    </row>
    <row r="31" spans="1:64" s="20" customFormat="1" ht="15" customHeight="1">
      <c r="A31" s="24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18"/>
      <c r="AX31" s="18"/>
      <c r="AY31" s="84"/>
      <c r="AZ31" s="18"/>
      <c r="BA31" s="18"/>
      <c r="BB31" s="18"/>
      <c r="BC31" s="18"/>
      <c r="BD31" s="18"/>
      <c r="BE31" s="18"/>
      <c r="BF31" s="18"/>
      <c r="BG31" s="18"/>
    </row>
    <row r="32" spans="1:64" s="20" customFormat="1" ht="15" customHeight="1">
      <c r="A32" s="24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18"/>
      <c r="AX32" s="18"/>
      <c r="AY32" s="84"/>
      <c r="AZ32" s="18"/>
      <c r="BA32" s="18"/>
      <c r="BB32" s="18"/>
      <c r="BC32" s="18"/>
      <c r="BD32" s="18"/>
      <c r="BE32" s="18"/>
      <c r="BF32" s="18"/>
      <c r="BG32" s="18"/>
    </row>
    <row r="33" spans="1:59" s="20" customFormat="1" ht="15" customHeight="1" thickBot="1">
      <c r="A33" s="27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6"/>
      <c r="AX33" s="86"/>
      <c r="AY33" s="87"/>
      <c r="AZ33" s="18"/>
      <c r="BA33" s="18"/>
      <c r="BB33" s="18"/>
      <c r="BC33" s="18"/>
      <c r="BD33" s="18"/>
      <c r="BE33" s="18"/>
      <c r="BF33" s="18"/>
      <c r="BG33" s="18"/>
    </row>
  </sheetData>
  <mergeCells count="20">
    <mergeCell ref="AT1:AU1"/>
    <mergeCell ref="AV1:AY1"/>
    <mergeCell ref="AT2:AU2"/>
    <mergeCell ref="AV2:AY2"/>
    <mergeCell ref="A1:E2"/>
    <mergeCell ref="AQ1:AS1"/>
    <mergeCell ref="AO2:AP2"/>
    <mergeCell ref="AQ2:AS2"/>
    <mergeCell ref="F1:W2"/>
    <mergeCell ref="X1:Z2"/>
    <mergeCell ref="AA1:AN2"/>
    <mergeCell ref="AO1:AP1"/>
    <mergeCell ref="A6:B6"/>
    <mergeCell ref="A10:D10"/>
    <mergeCell ref="A8:C8"/>
    <mergeCell ref="A4:B4"/>
    <mergeCell ref="A18:F18"/>
    <mergeCell ref="A14:E14"/>
    <mergeCell ref="A16:F16"/>
    <mergeCell ref="A12:E12"/>
  </mergeCells>
  <phoneticPr fontId="28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F33"/>
  <sheetViews>
    <sheetView workbookViewId="0">
      <selection sqref="A1:E2"/>
    </sheetView>
  </sheetViews>
  <sheetFormatPr defaultColWidth="2.7109375" defaultRowHeight="15"/>
  <cols>
    <col min="1" max="49" width="2.7109375" style="17"/>
    <col min="50" max="54" width="2.7109375" style="25"/>
    <col min="55" max="16384" width="2.7109375" style="17"/>
  </cols>
  <sheetData>
    <row r="1" spans="1:58" s="83" customFormat="1" ht="18" customHeight="1">
      <c r="A1" s="510" t="s">
        <v>25</v>
      </c>
      <c r="B1" s="511"/>
      <c r="C1" s="511"/>
      <c r="D1" s="511"/>
      <c r="E1" s="512"/>
      <c r="F1" s="524" t="str">
        <f>IF(NOT(ISBLANK(表紙!N16)),表紙!N16,"")</f>
        <v>縦横断システム</v>
      </c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5"/>
      <c r="W1" s="526"/>
      <c r="X1" s="530" t="s">
        <v>30</v>
      </c>
      <c r="Y1" s="531"/>
      <c r="Z1" s="531"/>
      <c r="AA1" s="534" t="s">
        <v>34</v>
      </c>
      <c r="AB1" s="535"/>
      <c r="AC1" s="535"/>
      <c r="AD1" s="535"/>
      <c r="AE1" s="535"/>
      <c r="AF1" s="535"/>
      <c r="AG1" s="535"/>
      <c r="AH1" s="535"/>
      <c r="AI1" s="535"/>
      <c r="AJ1" s="535"/>
      <c r="AK1" s="535"/>
      <c r="AL1" s="535"/>
      <c r="AM1" s="535"/>
      <c r="AN1" s="536"/>
      <c r="AO1" s="424" t="s">
        <v>32</v>
      </c>
      <c r="AP1" s="425"/>
      <c r="AQ1" s="516" t="s">
        <v>20</v>
      </c>
      <c r="AR1" s="517"/>
      <c r="AS1" s="518"/>
      <c r="AT1" s="502" t="s">
        <v>32</v>
      </c>
      <c r="AU1" s="503"/>
      <c r="AV1" s="504">
        <v>44930</v>
      </c>
      <c r="AW1" s="504"/>
      <c r="AX1" s="504"/>
      <c r="AY1" s="505"/>
    </row>
    <row r="2" spans="1:58" s="83" customFormat="1" ht="18" customHeight="1" thickBot="1">
      <c r="A2" s="513"/>
      <c r="B2" s="514"/>
      <c r="C2" s="514"/>
      <c r="D2" s="514"/>
      <c r="E2" s="515"/>
      <c r="F2" s="527"/>
      <c r="G2" s="528"/>
      <c r="H2" s="528"/>
      <c r="I2" s="528"/>
      <c r="J2" s="528"/>
      <c r="K2" s="528"/>
      <c r="L2" s="528"/>
      <c r="M2" s="528"/>
      <c r="N2" s="528"/>
      <c r="O2" s="528"/>
      <c r="P2" s="528"/>
      <c r="Q2" s="528"/>
      <c r="R2" s="528"/>
      <c r="S2" s="528"/>
      <c r="T2" s="528"/>
      <c r="U2" s="528"/>
      <c r="V2" s="528"/>
      <c r="W2" s="529"/>
      <c r="X2" s="532"/>
      <c r="Y2" s="533"/>
      <c r="Z2" s="533"/>
      <c r="AA2" s="537"/>
      <c r="AB2" s="538"/>
      <c r="AC2" s="538"/>
      <c r="AD2" s="538"/>
      <c r="AE2" s="538"/>
      <c r="AF2" s="538"/>
      <c r="AG2" s="538"/>
      <c r="AH2" s="538"/>
      <c r="AI2" s="538"/>
      <c r="AJ2" s="538"/>
      <c r="AK2" s="538"/>
      <c r="AL2" s="538"/>
      <c r="AM2" s="538"/>
      <c r="AN2" s="539"/>
      <c r="AO2" s="519" t="s">
        <v>39</v>
      </c>
      <c r="AP2" s="520"/>
      <c r="AQ2" s="521" t="s">
        <v>41</v>
      </c>
      <c r="AR2" s="522"/>
      <c r="AS2" s="523"/>
      <c r="AT2" s="506" t="s">
        <v>33</v>
      </c>
      <c r="AU2" s="507"/>
      <c r="AV2" s="508">
        <v>44930</v>
      </c>
      <c r="AW2" s="508"/>
      <c r="AX2" s="508"/>
      <c r="AY2" s="509"/>
    </row>
    <row r="3" spans="1:58" ht="15" customHeight="1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62"/>
      <c r="AX3" s="22"/>
      <c r="AY3" s="23"/>
    </row>
    <row r="4" spans="1:58" s="19" customFormat="1" ht="15" customHeight="1">
      <c r="A4" s="29"/>
      <c r="B4" s="557" t="s">
        <v>21</v>
      </c>
      <c r="C4" s="557"/>
      <c r="D4" s="557" t="s">
        <v>26</v>
      </c>
      <c r="E4" s="557"/>
      <c r="F4" s="557"/>
      <c r="G4" s="557"/>
      <c r="H4" s="557"/>
      <c r="I4" s="557"/>
      <c r="J4" s="557" t="s">
        <v>24</v>
      </c>
      <c r="K4" s="557"/>
      <c r="L4" s="557"/>
      <c r="M4" s="557"/>
      <c r="N4" s="557"/>
      <c r="O4" s="557"/>
      <c r="P4" s="557"/>
      <c r="Q4" s="554" t="s">
        <v>22</v>
      </c>
      <c r="R4" s="555"/>
      <c r="S4" s="555"/>
      <c r="T4" s="555"/>
      <c r="U4" s="555"/>
      <c r="V4" s="555"/>
      <c r="W4" s="555"/>
      <c r="X4" s="555"/>
      <c r="Y4" s="555"/>
      <c r="Z4" s="555"/>
      <c r="AA4" s="555"/>
      <c r="AB4" s="555"/>
      <c r="AC4" s="555"/>
      <c r="AD4" s="555"/>
      <c r="AE4" s="555"/>
      <c r="AF4" s="555"/>
      <c r="AG4" s="555"/>
      <c r="AH4" s="556"/>
      <c r="AI4" s="561" t="s">
        <v>23</v>
      </c>
      <c r="AJ4" s="562"/>
      <c r="AK4" s="562"/>
      <c r="AL4" s="562"/>
      <c r="AM4" s="562"/>
      <c r="AN4" s="563"/>
      <c r="AO4" s="554" t="s">
        <v>19</v>
      </c>
      <c r="AP4" s="555"/>
      <c r="AQ4" s="555"/>
      <c r="AR4" s="555"/>
      <c r="AS4" s="555"/>
      <c r="AT4" s="555"/>
      <c r="AU4" s="555"/>
      <c r="AV4" s="555"/>
      <c r="AW4" s="555"/>
      <c r="AX4" s="556"/>
      <c r="AY4" s="31"/>
    </row>
    <row r="5" spans="1:58" ht="15" customHeight="1">
      <c r="A5" s="29"/>
      <c r="B5" s="550">
        <f>IF(NOT(ISBLANK(J5)),1,"")</f>
        <v>1</v>
      </c>
      <c r="C5" s="551"/>
      <c r="D5" s="198" t="s">
        <v>267</v>
      </c>
      <c r="E5" s="134"/>
      <c r="F5" s="134"/>
      <c r="G5" s="134"/>
      <c r="H5" s="134"/>
      <c r="I5" s="138"/>
      <c r="J5" s="558" t="s">
        <v>268</v>
      </c>
      <c r="K5" s="559"/>
      <c r="L5" s="559"/>
      <c r="M5" s="559"/>
      <c r="N5" s="559"/>
      <c r="O5" s="559"/>
      <c r="P5" s="560"/>
      <c r="Q5" s="78" t="s">
        <v>269</v>
      </c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2"/>
      <c r="AG5" s="282"/>
      <c r="AH5" s="282"/>
      <c r="AI5" s="78"/>
      <c r="AJ5" s="122"/>
      <c r="AK5" s="129"/>
      <c r="AL5" s="130"/>
      <c r="AM5" s="129"/>
      <c r="AN5" s="283"/>
      <c r="AO5" s="78"/>
      <c r="AP5" s="284"/>
      <c r="AQ5" s="284"/>
      <c r="AR5" s="284"/>
      <c r="AS5" s="284"/>
      <c r="AT5" s="284"/>
      <c r="AU5" s="284"/>
      <c r="AV5" s="284"/>
      <c r="AW5" s="284"/>
      <c r="AX5" s="285"/>
      <c r="AY5" s="26"/>
      <c r="BB5" s="17" t="str">
        <f t="shared" ref="BB5:BB32" si="0">IF($AI5 &lt;&gt;"",AI5&amp;AK5&amp;AM5,"")</f>
        <v/>
      </c>
      <c r="BF5" s="109" t="str">
        <f t="shared" ref="BF5:BF10" si="1">J5</f>
        <v>ファンクションボタン</v>
      </c>
    </row>
    <row r="6" spans="1:58" ht="15" customHeight="1">
      <c r="A6" s="29"/>
      <c r="B6" s="552">
        <f>IF(NOT(ISBLANK(J6)),B5+1,"")</f>
        <v>2</v>
      </c>
      <c r="C6" s="553"/>
      <c r="D6" s="271" t="s">
        <v>84</v>
      </c>
      <c r="E6" s="272"/>
      <c r="F6" s="272"/>
      <c r="G6" s="272"/>
      <c r="H6" s="272"/>
      <c r="I6" s="273"/>
      <c r="J6" s="543" t="s">
        <v>77</v>
      </c>
      <c r="K6" s="544"/>
      <c r="L6" s="544"/>
      <c r="M6" s="544"/>
      <c r="N6" s="544"/>
      <c r="O6" s="544"/>
      <c r="P6" s="545"/>
      <c r="Q6" s="274" t="s">
        <v>66</v>
      </c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4" t="s">
        <v>80</v>
      </c>
      <c r="AJ6" s="276"/>
      <c r="AK6" s="277" t="s">
        <v>81</v>
      </c>
      <c r="AL6" s="278"/>
      <c r="AM6" s="277" t="s">
        <v>40</v>
      </c>
      <c r="AN6" s="279"/>
      <c r="AO6" s="274"/>
      <c r="AP6" s="280"/>
      <c r="AQ6" s="280"/>
      <c r="AR6" s="280"/>
      <c r="AS6" s="280"/>
      <c r="AT6" s="280"/>
      <c r="AU6" s="280"/>
      <c r="AV6" s="280"/>
      <c r="AW6" s="280"/>
      <c r="AX6" s="281"/>
      <c r="AY6" s="26"/>
      <c r="BB6" s="17" t="str">
        <f t="shared" ref="BB6:BB12" si="2">IF($AI6 &lt;&gt;"",AI6&amp;AK6&amp;AM6,"")</f>
        <v>k0000001</v>
      </c>
      <c r="BF6" s="109" t="str">
        <f t="shared" si="1"/>
        <v>メインメニュー</v>
      </c>
    </row>
    <row r="7" spans="1:58" ht="15" customHeight="1">
      <c r="A7" s="29"/>
      <c r="B7" s="548">
        <f>IF(NOT(ISBLANK(J7)),MAX(B$5:B6)+1,"")</f>
        <v>3</v>
      </c>
      <c r="C7" s="549"/>
      <c r="D7" s="74" t="s">
        <v>84</v>
      </c>
      <c r="E7" s="73"/>
      <c r="F7" s="73"/>
      <c r="G7" s="73"/>
      <c r="H7" s="73"/>
      <c r="I7" s="75"/>
      <c r="J7" s="543" t="s">
        <v>78</v>
      </c>
      <c r="K7" s="544"/>
      <c r="L7" s="544"/>
      <c r="M7" s="544"/>
      <c r="N7" s="544"/>
      <c r="O7" s="544"/>
      <c r="P7" s="545"/>
      <c r="Q7" s="66" t="s">
        <v>67</v>
      </c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66" t="s">
        <v>80</v>
      </c>
      <c r="AJ7" s="136"/>
      <c r="AK7" s="107" t="s">
        <v>83</v>
      </c>
      <c r="AL7" s="90"/>
      <c r="AM7" s="107" t="s">
        <v>40</v>
      </c>
      <c r="AN7" s="91"/>
      <c r="AO7" s="66"/>
      <c r="AP7" s="67"/>
      <c r="AQ7" s="67"/>
      <c r="AR7" s="67"/>
      <c r="AS7" s="67"/>
      <c r="AT7" s="67"/>
      <c r="AU7" s="67"/>
      <c r="AV7" s="67"/>
      <c r="AW7" s="67"/>
      <c r="AX7" s="68"/>
      <c r="AY7" s="26"/>
      <c r="BB7" s="17" t="str">
        <f t="shared" si="2"/>
        <v>k0001001</v>
      </c>
      <c r="BF7" s="109" t="str">
        <f t="shared" si="1"/>
        <v>工事登録画面</v>
      </c>
    </row>
    <row r="8" spans="1:58" s="19" customFormat="1" ht="15" customHeight="1">
      <c r="A8" s="29"/>
      <c r="B8" s="548">
        <f>IF(NOT(ISBLANK(J8)),MAX(B$5:B7)+1,"")</f>
        <v>4</v>
      </c>
      <c r="C8" s="549"/>
      <c r="D8" s="74" t="s">
        <v>85</v>
      </c>
      <c r="E8" s="73"/>
      <c r="F8" s="73"/>
      <c r="G8" s="73"/>
      <c r="H8" s="73"/>
      <c r="I8" s="75"/>
      <c r="J8" s="543" t="s">
        <v>79</v>
      </c>
      <c r="K8" s="544"/>
      <c r="L8" s="544"/>
      <c r="M8" s="544"/>
      <c r="N8" s="544"/>
      <c r="O8" s="544"/>
      <c r="P8" s="545"/>
      <c r="Q8" s="66" t="s">
        <v>68</v>
      </c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66" t="s">
        <v>80</v>
      </c>
      <c r="AJ8" s="136"/>
      <c r="AK8" s="107" t="s">
        <v>82</v>
      </c>
      <c r="AL8" s="90"/>
      <c r="AM8" s="107" t="s">
        <v>40</v>
      </c>
      <c r="AN8" s="91"/>
      <c r="AO8" s="66"/>
      <c r="AP8" s="67"/>
      <c r="AQ8" s="67"/>
      <c r="AR8" s="67"/>
      <c r="AS8" s="67"/>
      <c r="AT8" s="67"/>
      <c r="AU8" s="67"/>
      <c r="AV8" s="67"/>
      <c r="AW8" s="67"/>
      <c r="AX8" s="68"/>
      <c r="AY8" s="31"/>
      <c r="BB8" s="17" t="str">
        <f t="shared" si="2"/>
        <v>k0002001</v>
      </c>
      <c r="BF8" s="109" t="str">
        <f t="shared" si="1"/>
        <v>縦断図測定値入力</v>
      </c>
    </row>
    <row r="9" spans="1:58" ht="15" customHeight="1">
      <c r="A9" s="29"/>
      <c r="B9" s="548" t="str">
        <f>IF(NOT(ISBLANK(J9)),MAX(B$5:B8)+1,"")</f>
        <v/>
      </c>
      <c r="C9" s="549"/>
      <c r="D9" s="74"/>
      <c r="E9" s="73"/>
      <c r="F9" s="73"/>
      <c r="G9" s="73"/>
      <c r="H9" s="73"/>
      <c r="I9" s="75"/>
      <c r="J9" s="540"/>
      <c r="K9" s="546"/>
      <c r="L9" s="546"/>
      <c r="M9" s="546"/>
      <c r="N9" s="546"/>
      <c r="O9" s="546"/>
      <c r="P9" s="547"/>
      <c r="Q9" s="66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66"/>
      <c r="AJ9" s="136"/>
      <c r="AK9" s="107"/>
      <c r="AL9" s="90"/>
      <c r="AM9" s="107"/>
      <c r="AN9" s="91"/>
      <c r="AO9" s="66"/>
      <c r="AP9" s="67"/>
      <c r="AQ9" s="67"/>
      <c r="AR9" s="67"/>
      <c r="AS9" s="67"/>
      <c r="AT9" s="67"/>
      <c r="AU9" s="67"/>
      <c r="AV9" s="67"/>
      <c r="AW9" s="67"/>
      <c r="AX9" s="68"/>
      <c r="AY9" s="26"/>
      <c r="BB9" s="17" t="str">
        <f t="shared" si="2"/>
        <v/>
      </c>
      <c r="BF9" s="109">
        <f t="shared" si="1"/>
        <v>0</v>
      </c>
    </row>
    <row r="10" spans="1:58" ht="15" customHeight="1">
      <c r="A10" s="29"/>
      <c r="B10" s="548" t="str">
        <f>IF(NOT(ISBLANK(J10)),MAX(B$5:B9)+1,"")</f>
        <v/>
      </c>
      <c r="C10" s="549"/>
      <c r="D10" s="74"/>
      <c r="E10" s="73"/>
      <c r="F10" s="73"/>
      <c r="G10" s="73"/>
      <c r="H10" s="73"/>
      <c r="I10" s="75"/>
      <c r="J10" s="540"/>
      <c r="K10" s="546"/>
      <c r="L10" s="546"/>
      <c r="M10" s="546"/>
      <c r="N10" s="546"/>
      <c r="O10" s="546"/>
      <c r="P10" s="547"/>
      <c r="Q10" s="66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66"/>
      <c r="AJ10" s="136"/>
      <c r="AK10" s="107"/>
      <c r="AL10" s="90"/>
      <c r="AM10" s="107"/>
      <c r="AN10" s="91"/>
      <c r="AO10" s="66"/>
      <c r="AP10" s="67"/>
      <c r="AQ10" s="67"/>
      <c r="AR10" s="67"/>
      <c r="AS10" s="67"/>
      <c r="AT10" s="67"/>
      <c r="AU10" s="67"/>
      <c r="AV10" s="67"/>
      <c r="AW10" s="67"/>
      <c r="AX10" s="68"/>
      <c r="AY10" s="26"/>
      <c r="BB10" s="17" t="str">
        <f t="shared" si="2"/>
        <v/>
      </c>
      <c r="BF10" s="109">
        <f t="shared" si="1"/>
        <v>0</v>
      </c>
    </row>
    <row r="11" spans="1:58" ht="15" customHeight="1">
      <c r="A11" s="29"/>
      <c r="B11" s="548" t="str">
        <f>IF(NOT(ISBLANK(J11)),MAX(B$5:B10)+1,"")</f>
        <v/>
      </c>
      <c r="C11" s="549"/>
      <c r="D11" s="74"/>
      <c r="E11" s="73"/>
      <c r="F11" s="73"/>
      <c r="G11" s="73"/>
      <c r="H11" s="73"/>
      <c r="I11" s="75"/>
      <c r="J11" s="540"/>
      <c r="K11" s="541"/>
      <c r="L11" s="541"/>
      <c r="M11" s="541"/>
      <c r="N11" s="541"/>
      <c r="O11" s="541"/>
      <c r="P11" s="542"/>
      <c r="Q11" s="66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6"/>
      <c r="AJ11" s="121"/>
      <c r="AK11" s="89"/>
      <c r="AL11" s="90"/>
      <c r="AM11" s="89"/>
      <c r="AN11" s="91"/>
      <c r="AO11" s="66"/>
      <c r="AP11" s="67"/>
      <c r="AQ11" s="67"/>
      <c r="AR11" s="67"/>
      <c r="AS11" s="67"/>
      <c r="AT11" s="67"/>
      <c r="AU11" s="67"/>
      <c r="AV11" s="67"/>
      <c r="AW11" s="67"/>
      <c r="AX11" s="68"/>
      <c r="AY11" s="26"/>
      <c r="BB11" s="17" t="str">
        <f t="shared" si="2"/>
        <v/>
      </c>
    </row>
    <row r="12" spans="1:58" ht="15" customHeight="1">
      <c r="A12" s="29"/>
      <c r="B12" s="548" t="str">
        <f>IF(NOT(ISBLANK(J12)),MAX(B$5:B11)+1,"")</f>
        <v/>
      </c>
      <c r="C12" s="549"/>
      <c r="D12" s="74"/>
      <c r="E12" s="73"/>
      <c r="F12" s="73"/>
      <c r="G12" s="73"/>
      <c r="H12" s="73"/>
      <c r="I12" s="75"/>
      <c r="J12" s="540"/>
      <c r="K12" s="541"/>
      <c r="L12" s="541"/>
      <c r="M12" s="541"/>
      <c r="N12" s="541"/>
      <c r="O12" s="541"/>
      <c r="P12" s="542"/>
      <c r="Q12" s="66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6"/>
      <c r="AJ12" s="121"/>
      <c r="AK12" s="89"/>
      <c r="AL12" s="90"/>
      <c r="AM12" s="89"/>
      <c r="AN12" s="91"/>
      <c r="AO12" s="66"/>
      <c r="AP12" s="67"/>
      <c r="AQ12" s="67"/>
      <c r="AR12" s="67"/>
      <c r="AS12" s="67"/>
      <c r="AT12" s="67"/>
      <c r="AU12" s="67"/>
      <c r="AV12" s="67"/>
      <c r="AW12" s="67"/>
      <c r="AX12" s="68"/>
      <c r="AY12" s="26"/>
      <c r="BB12" s="17" t="str">
        <f t="shared" si="2"/>
        <v/>
      </c>
    </row>
    <row r="13" spans="1:58" ht="15" customHeight="1">
      <c r="A13" s="29"/>
      <c r="B13" s="548" t="str">
        <f>IF(NOT(ISBLANK(J13)),MAX(B$5:B12)+1,"")</f>
        <v/>
      </c>
      <c r="C13" s="549"/>
      <c r="D13" s="74"/>
      <c r="E13" s="73"/>
      <c r="F13" s="73"/>
      <c r="G13" s="73"/>
      <c r="H13" s="73"/>
      <c r="I13" s="75"/>
      <c r="J13" s="540"/>
      <c r="K13" s="541"/>
      <c r="L13" s="541"/>
      <c r="M13" s="541"/>
      <c r="N13" s="541"/>
      <c r="O13" s="541"/>
      <c r="P13" s="542"/>
      <c r="Q13" s="66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6"/>
      <c r="AJ13" s="121"/>
      <c r="AK13" s="89"/>
      <c r="AL13" s="90"/>
      <c r="AM13" s="89"/>
      <c r="AN13" s="91"/>
      <c r="AO13" s="66"/>
      <c r="AP13" s="67"/>
      <c r="AQ13" s="67"/>
      <c r="AR13" s="67"/>
      <c r="AS13" s="67"/>
      <c r="AT13" s="67"/>
      <c r="AU13" s="67"/>
      <c r="AV13" s="67"/>
      <c r="AW13" s="67"/>
      <c r="AX13" s="68"/>
      <c r="AY13" s="26"/>
      <c r="BA13" s="76"/>
      <c r="BB13" s="17" t="str">
        <f t="shared" si="0"/>
        <v/>
      </c>
    </row>
    <row r="14" spans="1:58" ht="15" customHeight="1">
      <c r="A14" s="29"/>
      <c r="B14" s="548" t="str">
        <f>IF(NOT(ISBLANK(J14)),MAX(B$5:B13)+1,"")</f>
        <v/>
      </c>
      <c r="C14" s="549"/>
      <c r="D14" s="74"/>
      <c r="E14" s="73"/>
      <c r="F14" s="73"/>
      <c r="G14" s="73"/>
      <c r="H14" s="73"/>
      <c r="I14" s="75"/>
      <c r="J14" s="540"/>
      <c r="K14" s="541"/>
      <c r="L14" s="541"/>
      <c r="M14" s="541"/>
      <c r="N14" s="541"/>
      <c r="O14" s="541"/>
      <c r="P14" s="542"/>
      <c r="Q14" s="66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6"/>
      <c r="AJ14" s="121"/>
      <c r="AK14" s="89"/>
      <c r="AL14" s="90"/>
      <c r="AM14" s="89"/>
      <c r="AN14" s="91"/>
      <c r="AO14" s="66"/>
      <c r="AP14" s="67"/>
      <c r="AQ14" s="67"/>
      <c r="AR14" s="67"/>
      <c r="AS14" s="67"/>
      <c r="AT14" s="67"/>
      <c r="AU14" s="67"/>
      <c r="AV14" s="67"/>
      <c r="AW14" s="67"/>
      <c r="AX14" s="68"/>
      <c r="AY14" s="26"/>
      <c r="BB14" s="17" t="str">
        <f t="shared" si="0"/>
        <v/>
      </c>
    </row>
    <row r="15" spans="1:58" ht="15" customHeight="1">
      <c r="A15" s="29"/>
      <c r="B15" s="548" t="str">
        <f>IF(NOT(ISBLANK(J15)),MAX(B$5:B14)+1,"")</f>
        <v/>
      </c>
      <c r="C15" s="549"/>
      <c r="D15" s="74"/>
      <c r="E15" s="73"/>
      <c r="F15" s="73"/>
      <c r="G15" s="73"/>
      <c r="H15" s="73"/>
      <c r="I15" s="75"/>
      <c r="J15" s="540"/>
      <c r="K15" s="541"/>
      <c r="L15" s="541"/>
      <c r="M15" s="541"/>
      <c r="N15" s="541"/>
      <c r="O15" s="541"/>
      <c r="P15" s="542"/>
      <c r="Q15" s="66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6"/>
      <c r="AJ15" s="121"/>
      <c r="AK15" s="89"/>
      <c r="AL15" s="90"/>
      <c r="AM15" s="89"/>
      <c r="AN15" s="91"/>
      <c r="AO15" s="66"/>
      <c r="AP15" s="67"/>
      <c r="AQ15" s="67"/>
      <c r="AR15" s="67"/>
      <c r="AS15" s="67"/>
      <c r="AT15" s="67"/>
      <c r="AU15" s="67"/>
      <c r="AV15" s="67"/>
      <c r="AW15" s="67"/>
      <c r="AX15" s="68"/>
      <c r="AY15" s="26"/>
      <c r="BB15" s="17" t="str">
        <f t="shared" si="0"/>
        <v/>
      </c>
    </row>
    <row r="16" spans="1:58" ht="15" customHeight="1">
      <c r="A16" s="29"/>
      <c r="B16" s="548" t="str">
        <f>IF(NOT(ISBLANK(J16)),MAX(B$5:B15)+1,"")</f>
        <v/>
      </c>
      <c r="C16" s="549"/>
      <c r="D16" s="74"/>
      <c r="E16" s="73"/>
      <c r="F16" s="73"/>
      <c r="G16" s="73"/>
      <c r="H16" s="73"/>
      <c r="I16" s="75"/>
      <c r="J16" s="540"/>
      <c r="K16" s="541"/>
      <c r="L16" s="541"/>
      <c r="M16" s="541"/>
      <c r="N16" s="541"/>
      <c r="O16" s="541"/>
      <c r="P16" s="542"/>
      <c r="Q16" s="66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6"/>
      <c r="AJ16" s="121"/>
      <c r="AK16" s="89"/>
      <c r="AL16" s="90"/>
      <c r="AM16" s="89"/>
      <c r="AN16" s="91"/>
      <c r="AO16" s="66"/>
      <c r="AP16" s="67"/>
      <c r="AQ16" s="67"/>
      <c r="AR16" s="67"/>
      <c r="AS16" s="67"/>
      <c r="AT16" s="67"/>
      <c r="AU16" s="67"/>
      <c r="AV16" s="67"/>
      <c r="AW16" s="67"/>
      <c r="AX16" s="68"/>
      <c r="AY16" s="26"/>
      <c r="BB16" s="17" t="str">
        <f t="shared" si="0"/>
        <v/>
      </c>
    </row>
    <row r="17" spans="1:54" ht="15" customHeight="1">
      <c r="A17" s="29"/>
      <c r="B17" s="548" t="str">
        <f>IF(NOT(ISBLANK(J17)),MAX(B$5:B16)+1,"")</f>
        <v/>
      </c>
      <c r="C17" s="549"/>
      <c r="D17" s="74"/>
      <c r="E17" s="73"/>
      <c r="F17" s="73"/>
      <c r="G17" s="73"/>
      <c r="H17" s="73"/>
      <c r="I17" s="75"/>
      <c r="J17" s="540"/>
      <c r="K17" s="541"/>
      <c r="L17" s="541"/>
      <c r="M17" s="541"/>
      <c r="N17" s="541"/>
      <c r="O17" s="541"/>
      <c r="P17" s="542"/>
      <c r="Q17" s="66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6"/>
      <c r="AJ17" s="121"/>
      <c r="AK17" s="89"/>
      <c r="AL17" s="90"/>
      <c r="AM17" s="89"/>
      <c r="AN17" s="91"/>
      <c r="AO17" s="66"/>
      <c r="AP17" s="67"/>
      <c r="AQ17" s="67"/>
      <c r="AR17" s="67"/>
      <c r="AS17" s="67"/>
      <c r="AT17" s="67"/>
      <c r="AU17" s="67"/>
      <c r="AV17" s="67"/>
      <c r="AW17" s="67"/>
      <c r="AX17" s="68"/>
      <c r="AY17" s="26"/>
      <c r="BB17" s="17" t="str">
        <f t="shared" si="0"/>
        <v/>
      </c>
    </row>
    <row r="18" spans="1:54" ht="15" customHeight="1">
      <c r="A18" s="29"/>
      <c r="B18" s="548" t="str">
        <f>IF(NOT(ISBLANK(J18)),MAX(B$5:B17)+1,"")</f>
        <v/>
      </c>
      <c r="C18" s="549"/>
      <c r="D18" s="74"/>
      <c r="E18" s="73"/>
      <c r="F18" s="73"/>
      <c r="G18" s="73"/>
      <c r="H18" s="73"/>
      <c r="I18" s="75"/>
      <c r="J18" s="540"/>
      <c r="K18" s="541"/>
      <c r="L18" s="541"/>
      <c r="M18" s="541"/>
      <c r="N18" s="541"/>
      <c r="O18" s="541"/>
      <c r="P18" s="542"/>
      <c r="Q18" s="66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6"/>
      <c r="AJ18" s="121"/>
      <c r="AK18" s="89"/>
      <c r="AL18" s="90"/>
      <c r="AM18" s="89"/>
      <c r="AN18" s="91"/>
      <c r="AO18" s="66"/>
      <c r="AP18" s="67"/>
      <c r="AQ18" s="67"/>
      <c r="AR18" s="67"/>
      <c r="AS18" s="67"/>
      <c r="AT18" s="67"/>
      <c r="AU18" s="67"/>
      <c r="AV18" s="67"/>
      <c r="AW18" s="67"/>
      <c r="AX18" s="68"/>
      <c r="AY18" s="26"/>
      <c r="BB18" s="17" t="str">
        <f t="shared" si="0"/>
        <v/>
      </c>
    </row>
    <row r="19" spans="1:54" ht="15" customHeight="1">
      <c r="A19" s="29"/>
      <c r="B19" s="548" t="str">
        <f>IF(NOT(ISBLANK(J19)),MAX(B$5:B18)+1,"")</f>
        <v/>
      </c>
      <c r="C19" s="549"/>
      <c r="D19" s="74"/>
      <c r="E19" s="73"/>
      <c r="F19" s="73"/>
      <c r="G19" s="73"/>
      <c r="H19" s="73"/>
      <c r="I19" s="75"/>
      <c r="J19" s="540"/>
      <c r="K19" s="541"/>
      <c r="L19" s="541"/>
      <c r="M19" s="541"/>
      <c r="N19" s="541"/>
      <c r="O19" s="541"/>
      <c r="P19" s="542"/>
      <c r="Q19" s="66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6"/>
      <c r="AJ19" s="121"/>
      <c r="AK19" s="89"/>
      <c r="AL19" s="90"/>
      <c r="AM19" s="89"/>
      <c r="AN19" s="91"/>
      <c r="AO19" s="66"/>
      <c r="AP19" s="67"/>
      <c r="AQ19" s="67"/>
      <c r="AR19" s="67"/>
      <c r="AS19" s="67"/>
      <c r="AT19" s="67"/>
      <c r="AU19" s="67"/>
      <c r="AV19" s="67"/>
      <c r="AW19" s="67"/>
      <c r="AX19" s="68"/>
      <c r="AY19" s="26"/>
      <c r="BB19" s="17" t="str">
        <f t="shared" si="0"/>
        <v/>
      </c>
    </row>
    <row r="20" spans="1:54" ht="15" customHeight="1">
      <c r="A20" s="29"/>
      <c r="B20" s="548" t="str">
        <f>IF(NOT(ISBLANK(J20)),MAX(B$5:B19)+1,"")</f>
        <v/>
      </c>
      <c r="C20" s="549"/>
      <c r="D20" s="74"/>
      <c r="E20" s="73"/>
      <c r="F20" s="73"/>
      <c r="G20" s="73"/>
      <c r="H20" s="73"/>
      <c r="I20" s="75"/>
      <c r="J20" s="540"/>
      <c r="K20" s="541"/>
      <c r="L20" s="541"/>
      <c r="M20" s="541"/>
      <c r="N20" s="541"/>
      <c r="O20" s="541"/>
      <c r="P20" s="542"/>
      <c r="Q20" s="66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6"/>
      <c r="AJ20" s="121"/>
      <c r="AK20" s="89"/>
      <c r="AL20" s="90"/>
      <c r="AM20" s="89"/>
      <c r="AN20" s="91"/>
      <c r="AO20" s="66"/>
      <c r="AP20" s="67"/>
      <c r="AQ20" s="67"/>
      <c r="AR20" s="67"/>
      <c r="AS20" s="67"/>
      <c r="AT20" s="67"/>
      <c r="AU20" s="67"/>
      <c r="AV20" s="67"/>
      <c r="AW20" s="67"/>
      <c r="AX20" s="68"/>
      <c r="AY20" s="26"/>
      <c r="BB20" s="17" t="str">
        <f t="shared" si="0"/>
        <v/>
      </c>
    </row>
    <row r="21" spans="1:54" ht="15" customHeight="1">
      <c r="A21" s="29"/>
      <c r="B21" s="548" t="str">
        <f>IF(NOT(ISBLANK(J21)),MAX(B$5:B20)+1,"")</f>
        <v/>
      </c>
      <c r="C21" s="549"/>
      <c r="D21" s="74"/>
      <c r="E21" s="73"/>
      <c r="F21" s="73"/>
      <c r="G21" s="73"/>
      <c r="H21" s="73"/>
      <c r="I21" s="75"/>
      <c r="J21" s="540"/>
      <c r="K21" s="541"/>
      <c r="L21" s="541"/>
      <c r="M21" s="541"/>
      <c r="N21" s="541"/>
      <c r="O21" s="541"/>
      <c r="P21" s="542"/>
      <c r="Q21" s="66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6"/>
      <c r="AJ21" s="121"/>
      <c r="AK21" s="89"/>
      <c r="AL21" s="90"/>
      <c r="AM21" s="89"/>
      <c r="AN21" s="91"/>
      <c r="AO21" s="66"/>
      <c r="AP21" s="67"/>
      <c r="AQ21" s="67"/>
      <c r="AR21" s="67"/>
      <c r="AS21" s="67"/>
      <c r="AT21" s="67"/>
      <c r="AU21" s="67"/>
      <c r="AV21" s="67"/>
      <c r="AW21" s="67"/>
      <c r="AX21" s="68"/>
      <c r="AY21" s="26"/>
      <c r="BB21" s="17" t="str">
        <f t="shared" si="0"/>
        <v/>
      </c>
    </row>
    <row r="22" spans="1:54" ht="15" customHeight="1">
      <c r="A22" s="29"/>
      <c r="B22" s="548" t="str">
        <f>IF(NOT(ISBLANK(J22)),MAX(B$5:B21)+1,"")</f>
        <v/>
      </c>
      <c r="C22" s="549"/>
      <c r="D22" s="74"/>
      <c r="E22" s="73"/>
      <c r="F22" s="73"/>
      <c r="G22" s="73"/>
      <c r="H22" s="73"/>
      <c r="I22" s="75"/>
      <c r="J22" s="540"/>
      <c r="K22" s="541"/>
      <c r="L22" s="541"/>
      <c r="M22" s="541"/>
      <c r="N22" s="541"/>
      <c r="O22" s="541"/>
      <c r="P22" s="542"/>
      <c r="Q22" s="66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6"/>
      <c r="AJ22" s="121"/>
      <c r="AK22" s="89"/>
      <c r="AL22" s="90"/>
      <c r="AM22" s="89"/>
      <c r="AN22" s="91"/>
      <c r="AO22" s="66"/>
      <c r="AP22" s="67"/>
      <c r="AQ22" s="67"/>
      <c r="AR22" s="67"/>
      <c r="AS22" s="67"/>
      <c r="AT22" s="67"/>
      <c r="AU22" s="67"/>
      <c r="AV22" s="67"/>
      <c r="AW22" s="67"/>
      <c r="AX22" s="68"/>
      <c r="AY22" s="26"/>
      <c r="BB22" s="17" t="str">
        <f t="shared" si="0"/>
        <v/>
      </c>
    </row>
    <row r="23" spans="1:54" ht="15" customHeight="1">
      <c r="A23" s="29"/>
      <c r="B23" s="548" t="str">
        <f>IF(NOT(ISBLANK(J23)),MAX(B$5:B22)+1,"")</f>
        <v/>
      </c>
      <c r="C23" s="549"/>
      <c r="D23" s="74"/>
      <c r="E23" s="73"/>
      <c r="F23" s="73"/>
      <c r="G23" s="73"/>
      <c r="H23" s="73"/>
      <c r="I23" s="75"/>
      <c r="J23" s="540"/>
      <c r="K23" s="541"/>
      <c r="L23" s="541"/>
      <c r="M23" s="541"/>
      <c r="N23" s="541"/>
      <c r="O23" s="541"/>
      <c r="P23" s="542"/>
      <c r="Q23" s="66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6"/>
      <c r="AJ23" s="121"/>
      <c r="AK23" s="89"/>
      <c r="AL23" s="90"/>
      <c r="AM23" s="89"/>
      <c r="AN23" s="91"/>
      <c r="AO23" s="66"/>
      <c r="AP23" s="67"/>
      <c r="AQ23" s="67"/>
      <c r="AR23" s="67"/>
      <c r="AS23" s="67"/>
      <c r="AT23" s="67"/>
      <c r="AU23" s="67"/>
      <c r="AV23" s="67"/>
      <c r="AW23" s="67"/>
      <c r="AX23" s="68"/>
      <c r="AY23" s="26"/>
      <c r="BB23" s="17" t="str">
        <f t="shared" si="0"/>
        <v/>
      </c>
    </row>
    <row r="24" spans="1:54" ht="15" customHeight="1">
      <c r="A24" s="29"/>
      <c r="B24" s="548" t="str">
        <f>IF(NOT(ISBLANK(J24)),MAX(B$5:B23)+1,"")</f>
        <v/>
      </c>
      <c r="C24" s="549"/>
      <c r="D24" s="74"/>
      <c r="E24" s="73"/>
      <c r="F24" s="73"/>
      <c r="G24" s="73"/>
      <c r="H24" s="73"/>
      <c r="I24" s="75"/>
      <c r="J24" s="540"/>
      <c r="K24" s="541"/>
      <c r="L24" s="541"/>
      <c r="M24" s="541"/>
      <c r="N24" s="541"/>
      <c r="O24" s="541"/>
      <c r="P24" s="542"/>
      <c r="Q24" s="66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6"/>
      <c r="AJ24" s="121"/>
      <c r="AK24" s="89"/>
      <c r="AL24" s="90"/>
      <c r="AM24" s="89"/>
      <c r="AN24" s="91"/>
      <c r="AO24" s="66"/>
      <c r="AP24" s="67"/>
      <c r="AQ24" s="67"/>
      <c r="AR24" s="67"/>
      <c r="AS24" s="67"/>
      <c r="AT24" s="67"/>
      <c r="AU24" s="67"/>
      <c r="AV24" s="67"/>
      <c r="AW24" s="67"/>
      <c r="AX24" s="68"/>
      <c r="AY24" s="26"/>
      <c r="BB24" s="17" t="str">
        <f t="shared" si="0"/>
        <v/>
      </c>
    </row>
    <row r="25" spans="1:54" ht="15" customHeight="1">
      <c r="A25" s="29"/>
      <c r="B25" s="548" t="str">
        <f>IF(NOT(ISBLANK(J25)),MAX(B$5:B24)+1,"")</f>
        <v/>
      </c>
      <c r="C25" s="549"/>
      <c r="D25" s="74"/>
      <c r="E25" s="73"/>
      <c r="F25" s="73"/>
      <c r="G25" s="73"/>
      <c r="H25" s="73"/>
      <c r="I25" s="75"/>
      <c r="J25" s="540"/>
      <c r="K25" s="541"/>
      <c r="L25" s="541"/>
      <c r="M25" s="541"/>
      <c r="N25" s="541"/>
      <c r="O25" s="541"/>
      <c r="P25" s="542"/>
      <c r="Q25" s="66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6"/>
      <c r="AJ25" s="121"/>
      <c r="AK25" s="89"/>
      <c r="AL25" s="90"/>
      <c r="AM25" s="89"/>
      <c r="AN25" s="91"/>
      <c r="AO25" s="66"/>
      <c r="AP25" s="67"/>
      <c r="AQ25" s="67"/>
      <c r="AR25" s="67"/>
      <c r="AS25" s="67"/>
      <c r="AT25" s="67"/>
      <c r="AU25" s="67"/>
      <c r="AV25" s="67"/>
      <c r="AW25" s="67"/>
      <c r="AX25" s="68"/>
      <c r="AY25" s="26"/>
      <c r="BB25" s="17" t="str">
        <f t="shared" si="0"/>
        <v/>
      </c>
    </row>
    <row r="26" spans="1:54" ht="15" customHeight="1">
      <c r="A26" s="29"/>
      <c r="B26" s="548" t="str">
        <f>IF(NOT(ISBLANK(J26)),MAX(B$5:B25)+1,"")</f>
        <v/>
      </c>
      <c r="C26" s="549"/>
      <c r="D26" s="74"/>
      <c r="E26" s="73"/>
      <c r="F26" s="73"/>
      <c r="G26" s="73"/>
      <c r="H26" s="73"/>
      <c r="I26" s="75"/>
      <c r="J26" s="540"/>
      <c r="K26" s="541"/>
      <c r="L26" s="541"/>
      <c r="M26" s="541"/>
      <c r="N26" s="541"/>
      <c r="O26" s="541"/>
      <c r="P26" s="542"/>
      <c r="Q26" s="66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6"/>
      <c r="AJ26" s="121"/>
      <c r="AK26" s="89"/>
      <c r="AL26" s="90"/>
      <c r="AM26" s="89"/>
      <c r="AN26" s="91"/>
      <c r="AO26" s="66"/>
      <c r="AP26" s="67"/>
      <c r="AQ26" s="67"/>
      <c r="AR26" s="67"/>
      <c r="AS26" s="67"/>
      <c r="AT26" s="67"/>
      <c r="AU26" s="67"/>
      <c r="AV26" s="67"/>
      <c r="AW26" s="67"/>
      <c r="AX26" s="68"/>
      <c r="AY26" s="26"/>
      <c r="BB26" s="17" t="str">
        <f t="shared" si="0"/>
        <v/>
      </c>
    </row>
    <row r="27" spans="1:54" ht="15" customHeight="1">
      <c r="A27" s="29"/>
      <c r="B27" s="548" t="str">
        <f>IF(NOT(ISBLANK(J27)),MAX(B$5:B26)+1,"")</f>
        <v/>
      </c>
      <c r="C27" s="549"/>
      <c r="D27" s="74"/>
      <c r="E27" s="73"/>
      <c r="F27" s="73"/>
      <c r="G27" s="73"/>
      <c r="H27" s="73"/>
      <c r="I27" s="75"/>
      <c r="J27" s="540"/>
      <c r="K27" s="541"/>
      <c r="L27" s="541"/>
      <c r="M27" s="541"/>
      <c r="N27" s="541"/>
      <c r="O27" s="541"/>
      <c r="P27" s="542"/>
      <c r="Q27" s="66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6"/>
      <c r="AJ27" s="121"/>
      <c r="AK27" s="89"/>
      <c r="AL27" s="90"/>
      <c r="AM27" s="89"/>
      <c r="AN27" s="91"/>
      <c r="AO27" s="66"/>
      <c r="AP27" s="67"/>
      <c r="AQ27" s="67"/>
      <c r="AR27" s="67"/>
      <c r="AS27" s="67"/>
      <c r="AT27" s="67"/>
      <c r="AU27" s="67"/>
      <c r="AV27" s="67"/>
      <c r="AW27" s="67"/>
      <c r="AX27" s="68"/>
      <c r="AY27" s="26"/>
      <c r="BB27" s="17" t="str">
        <f t="shared" si="0"/>
        <v/>
      </c>
    </row>
    <row r="28" spans="1:54" ht="15" customHeight="1">
      <c r="A28" s="29"/>
      <c r="B28" s="548" t="str">
        <f>IF(NOT(ISBLANK(J28)),MAX(B$5:B27)+1,"")</f>
        <v/>
      </c>
      <c r="C28" s="549"/>
      <c r="D28" s="74"/>
      <c r="E28" s="73"/>
      <c r="F28" s="73"/>
      <c r="G28" s="73"/>
      <c r="H28" s="73"/>
      <c r="I28" s="75"/>
      <c r="J28" s="540"/>
      <c r="K28" s="541"/>
      <c r="L28" s="541"/>
      <c r="M28" s="541"/>
      <c r="N28" s="541"/>
      <c r="O28" s="541"/>
      <c r="P28" s="542"/>
      <c r="Q28" s="66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6"/>
      <c r="AJ28" s="121"/>
      <c r="AK28" s="89"/>
      <c r="AL28" s="90"/>
      <c r="AM28" s="89"/>
      <c r="AN28" s="91"/>
      <c r="AO28" s="66"/>
      <c r="AP28" s="67"/>
      <c r="AQ28" s="67"/>
      <c r="AR28" s="67"/>
      <c r="AS28" s="67"/>
      <c r="AT28" s="67"/>
      <c r="AU28" s="67"/>
      <c r="AV28" s="67"/>
      <c r="AW28" s="67"/>
      <c r="AX28" s="68"/>
      <c r="AY28" s="26"/>
      <c r="BB28" s="17" t="str">
        <f t="shared" si="0"/>
        <v/>
      </c>
    </row>
    <row r="29" spans="1:54" ht="15" customHeight="1">
      <c r="A29" s="29"/>
      <c r="B29" s="548" t="str">
        <f>IF(NOT(ISBLANK(J29)),MAX(B$5:B28)+1,"")</f>
        <v/>
      </c>
      <c r="C29" s="549"/>
      <c r="D29" s="74"/>
      <c r="E29" s="73"/>
      <c r="F29" s="73"/>
      <c r="G29" s="73"/>
      <c r="H29" s="73"/>
      <c r="I29" s="75"/>
      <c r="J29" s="540"/>
      <c r="K29" s="541"/>
      <c r="L29" s="541"/>
      <c r="M29" s="541"/>
      <c r="N29" s="541"/>
      <c r="O29" s="541"/>
      <c r="P29" s="542"/>
      <c r="Q29" s="66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6"/>
      <c r="AJ29" s="121"/>
      <c r="AK29" s="89"/>
      <c r="AL29" s="90"/>
      <c r="AM29" s="89"/>
      <c r="AN29" s="91"/>
      <c r="AO29" s="66"/>
      <c r="AP29" s="67"/>
      <c r="AQ29" s="67"/>
      <c r="AR29" s="67"/>
      <c r="AS29" s="67"/>
      <c r="AT29" s="67"/>
      <c r="AU29" s="67"/>
      <c r="AV29" s="67"/>
      <c r="AW29" s="67"/>
      <c r="AX29" s="68"/>
      <c r="AY29" s="26"/>
      <c r="BB29" s="17" t="str">
        <f t="shared" si="0"/>
        <v/>
      </c>
    </row>
    <row r="30" spans="1:54" ht="15" customHeight="1">
      <c r="A30" s="29"/>
      <c r="B30" s="548" t="str">
        <f>IF(NOT(ISBLANK(J30)),MAX(B$5:B29)+1,"")</f>
        <v/>
      </c>
      <c r="C30" s="549"/>
      <c r="D30" s="74"/>
      <c r="E30" s="73"/>
      <c r="F30" s="73"/>
      <c r="G30" s="73"/>
      <c r="H30" s="73"/>
      <c r="I30" s="75"/>
      <c r="J30" s="540"/>
      <c r="K30" s="541"/>
      <c r="L30" s="541"/>
      <c r="M30" s="541"/>
      <c r="N30" s="541"/>
      <c r="O30" s="541"/>
      <c r="P30" s="542"/>
      <c r="Q30" s="66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6"/>
      <c r="AJ30" s="121"/>
      <c r="AK30" s="89"/>
      <c r="AL30" s="90"/>
      <c r="AM30" s="89"/>
      <c r="AN30" s="91"/>
      <c r="AO30" s="66"/>
      <c r="AP30" s="67"/>
      <c r="AQ30" s="67"/>
      <c r="AR30" s="67"/>
      <c r="AS30" s="67"/>
      <c r="AT30" s="67"/>
      <c r="AU30" s="67"/>
      <c r="AV30" s="67"/>
      <c r="AW30" s="67"/>
      <c r="AX30" s="68"/>
      <c r="AY30" s="26"/>
      <c r="BB30" s="17" t="str">
        <f t="shared" si="0"/>
        <v/>
      </c>
    </row>
    <row r="31" spans="1:54" ht="15" customHeight="1">
      <c r="A31" s="29"/>
      <c r="B31" s="548" t="str">
        <f>IF(NOT(ISBLANK(J31)),MAX(B$5:B30)+1,"")</f>
        <v/>
      </c>
      <c r="C31" s="549"/>
      <c r="D31" s="74"/>
      <c r="E31" s="73"/>
      <c r="F31" s="73"/>
      <c r="G31" s="73"/>
      <c r="H31" s="73"/>
      <c r="I31" s="75"/>
      <c r="J31" s="540"/>
      <c r="K31" s="541"/>
      <c r="L31" s="541"/>
      <c r="M31" s="541"/>
      <c r="N31" s="541"/>
      <c r="O31" s="541"/>
      <c r="P31" s="542"/>
      <c r="Q31" s="66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6"/>
      <c r="AJ31" s="121"/>
      <c r="AK31" s="89"/>
      <c r="AL31" s="90"/>
      <c r="AM31" s="89"/>
      <c r="AN31" s="91"/>
      <c r="AO31" s="66"/>
      <c r="AP31" s="67"/>
      <c r="AQ31" s="67"/>
      <c r="AR31" s="67"/>
      <c r="AS31" s="67"/>
      <c r="AT31" s="67"/>
      <c r="AU31" s="67"/>
      <c r="AV31" s="67"/>
      <c r="AW31" s="67"/>
      <c r="AX31" s="68"/>
      <c r="AY31" s="26"/>
      <c r="BB31" s="17" t="str">
        <f t="shared" si="0"/>
        <v/>
      </c>
    </row>
    <row r="32" spans="1:54" ht="15" customHeight="1">
      <c r="A32" s="29"/>
      <c r="B32" s="548" t="str">
        <f>IF(NOT(ISBLANK(J32)),MAX(B$5:B31)+1,"")</f>
        <v/>
      </c>
      <c r="C32" s="549"/>
      <c r="D32" s="74"/>
      <c r="E32" s="73"/>
      <c r="F32" s="73"/>
      <c r="G32" s="73"/>
      <c r="H32" s="73"/>
      <c r="I32" s="75"/>
      <c r="J32" s="540"/>
      <c r="K32" s="541"/>
      <c r="L32" s="541"/>
      <c r="M32" s="541"/>
      <c r="N32" s="541"/>
      <c r="O32" s="541"/>
      <c r="P32" s="542"/>
      <c r="Q32" s="66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8"/>
      <c r="AI32" s="69"/>
      <c r="AJ32" s="120"/>
      <c r="AK32" s="89"/>
      <c r="AL32" s="90"/>
      <c r="AM32" s="89"/>
      <c r="AN32" s="91"/>
      <c r="AO32" s="66"/>
      <c r="AP32" s="67"/>
      <c r="AQ32" s="67"/>
      <c r="AR32" s="67"/>
      <c r="AS32" s="67"/>
      <c r="AT32" s="67"/>
      <c r="AU32" s="67"/>
      <c r="AV32" s="67"/>
      <c r="AW32" s="67"/>
      <c r="AX32" s="68"/>
      <c r="AY32" s="26"/>
      <c r="BB32" s="17" t="str">
        <f t="shared" si="0"/>
        <v/>
      </c>
    </row>
    <row r="33" spans="1:54" ht="15" customHeight="1" thickBot="1">
      <c r="A33" s="94"/>
      <c r="B33" s="95"/>
      <c r="C33" s="96"/>
      <c r="D33" s="97"/>
      <c r="E33" s="97"/>
      <c r="F33" s="97"/>
      <c r="G33" s="97"/>
      <c r="H33" s="97"/>
      <c r="I33" s="97"/>
      <c r="J33" s="98"/>
      <c r="K33" s="98"/>
      <c r="L33" s="98"/>
      <c r="M33" s="98"/>
      <c r="N33" s="98"/>
      <c r="O33" s="98"/>
      <c r="P33" s="98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100"/>
      <c r="AL33" s="100"/>
      <c r="AM33" s="100"/>
      <c r="AN33" s="100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48"/>
      <c r="BB33" s="17" t="str">
        <f>AI33&amp;AK33&amp;AM33</f>
        <v/>
      </c>
    </row>
  </sheetData>
  <mergeCells count="74">
    <mergeCell ref="AO4:AX4"/>
    <mergeCell ref="AI4:AN4"/>
    <mergeCell ref="AT1:AU1"/>
    <mergeCell ref="AV1:AY1"/>
    <mergeCell ref="AT2:AU2"/>
    <mergeCell ref="AV2:AY2"/>
    <mergeCell ref="AO1:AP1"/>
    <mergeCell ref="AQ1:AS1"/>
    <mergeCell ref="AO2:AP2"/>
    <mergeCell ref="AQ2:AS2"/>
    <mergeCell ref="B5:C5"/>
    <mergeCell ref="B6:C6"/>
    <mergeCell ref="B7:C7"/>
    <mergeCell ref="F1:W2"/>
    <mergeCell ref="X1:Z2"/>
    <mergeCell ref="A1:E2"/>
    <mergeCell ref="Q4:AH4"/>
    <mergeCell ref="D4:I4"/>
    <mergeCell ref="J4:P4"/>
    <mergeCell ref="B4:C4"/>
    <mergeCell ref="AA1:AN2"/>
    <mergeCell ref="J6:P6"/>
    <mergeCell ref="J5:P5"/>
    <mergeCell ref="J7:P7"/>
    <mergeCell ref="B31:C31"/>
    <mergeCell ref="B32:C32"/>
    <mergeCell ref="B11:C11"/>
    <mergeCell ref="B15:C15"/>
    <mergeCell ref="B17:C17"/>
    <mergeCell ref="B12:C12"/>
    <mergeCell ref="B21:C21"/>
    <mergeCell ref="B24:C24"/>
    <mergeCell ref="B25:C25"/>
    <mergeCell ref="B26:C26"/>
    <mergeCell ref="B27:C27"/>
    <mergeCell ref="B30:C30"/>
    <mergeCell ref="B28:C28"/>
    <mergeCell ref="B29:C29"/>
    <mergeCell ref="B22:C22"/>
    <mergeCell ref="B23:C23"/>
    <mergeCell ref="B10:C10"/>
    <mergeCell ref="B13:C13"/>
    <mergeCell ref="B19:C19"/>
    <mergeCell ref="B20:C20"/>
    <mergeCell ref="B8:C8"/>
    <mergeCell ref="B9:C9"/>
    <mergeCell ref="B18:C18"/>
    <mergeCell ref="B14:C14"/>
    <mergeCell ref="B16:C16"/>
    <mergeCell ref="J8:P8"/>
    <mergeCell ref="J9:P9"/>
    <mergeCell ref="J10:P10"/>
    <mergeCell ref="J11:P11"/>
    <mergeCell ref="J12:P12"/>
    <mergeCell ref="J13:P13"/>
    <mergeCell ref="J14:P14"/>
    <mergeCell ref="J15:P15"/>
    <mergeCell ref="J16:P16"/>
    <mergeCell ref="J17:P17"/>
    <mergeCell ref="J18:P18"/>
    <mergeCell ref="J19:P19"/>
    <mergeCell ref="J20:P20"/>
    <mergeCell ref="J21:P21"/>
    <mergeCell ref="J22:P22"/>
    <mergeCell ref="J23:P23"/>
    <mergeCell ref="J24:P24"/>
    <mergeCell ref="J25:P25"/>
    <mergeCell ref="J26:P26"/>
    <mergeCell ref="J27:P27"/>
    <mergeCell ref="J28:P28"/>
    <mergeCell ref="J29:P29"/>
    <mergeCell ref="J30:P30"/>
    <mergeCell ref="J31:P31"/>
    <mergeCell ref="J32:P32"/>
  </mergeCells>
  <phoneticPr fontId="6"/>
  <dataValidations count="2">
    <dataValidation imeMode="disabled" allowBlank="1" showInputMessage="1" showErrorMessage="1" sqref="AI32:AI33 AK32:AK33 B5:C33 AM5:AN6 AN7:AN31 AI5:AK31 AL7:AM33" xr:uid="{00000000-0002-0000-0300-000000000000}"/>
    <dataValidation imeMode="hiragana" allowBlank="1" showInputMessage="1" showErrorMessage="1" sqref="J32:AF33 K7:P10 J11:Q31 AO5:AO33 Q5:AF10 J5:J10" xr:uid="{00000000-0002-0000-0300-000001000000}"/>
  </dataValidations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I35"/>
  <sheetViews>
    <sheetView workbookViewId="0"/>
  </sheetViews>
  <sheetFormatPr defaultRowHeight="15"/>
  <cols>
    <col min="2" max="2" width="16.140625" bestFit="1" customWidth="1"/>
    <col min="9" max="9" width="115.140625" customWidth="1"/>
  </cols>
  <sheetData>
    <row r="1" spans="1:9">
      <c r="A1" s="164" t="s">
        <v>60</v>
      </c>
      <c r="B1" s="151" t="s">
        <v>62</v>
      </c>
      <c r="C1" s="148" t="s">
        <v>54</v>
      </c>
      <c r="D1" s="148" t="s">
        <v>55</v>
      </c>
      <c r="E1" s="148" t="s">
        <v>56</v>
      </c>
      <c r="F1" s="148" t="s">
        <v>57</v>
      </c>
      <c r="G1" s="564" t="s">
        <v>58</v>
      </c>
      <c r="H1" s="565"/>
      <c r="I1" s="169" t="s">
        <v>64</v>
      </c>
    </row>
    <row r="2" spans="1:9">
      <c r="A2" s="165" t="s">
        <v>61</v>
      </c>
      <c r="B2" s="152" t="e">
        <f>IF($A2&lt;&gt;"",VLOOKUP($A2,画面一覧!$BB$5:$BF$32,5,FALSE),"")</f>
        <v>#N/A</v>
      </c>
      <c r="C2" s="153">
        <v>44579</v>
      </c>
      <c r="D2" s="149" t="s">
        <v>63</v>
      </c>
      <c r="E2" s="149" t="s">
        <v>65</v>
      </c>
      <c r="F2" s="149" t="s">
        <v>59</v>
      </c>
      <c r="G2" s="156">
        <f>IF(AND(D2&lt;&gt;"", F2&lt;&gt;""),TIMEVALUE(F2)-TIMEVALUE(D2)-TIMEVALUE(E2),"")</f>
        <v>0.12152777777777779</v>
      </c>
      <c r="H2" s="157">
        <f>IF(G2&lt;&gt;"",ROUNDUP(VALUE(LEFT(TEXT(G2,"hh:mm"),2))+(VALUE(RIGHT(TEXT(G2,"hh:mm"),2))/60),2),"")</f>
        <v>2.92</v>
      </c>
    </row>
    <row r="3" spans="1:9">
      <c r="A3" s="166" t="s">
        <v>69</v>
      </c>
      <c r="B3" s="123" t="e">
        <f>IF($A3&lt;&gt;"",VLOOKUP($A3,画面一覧!$BB$5:$BF$32,5,FALSE),"")</f>
        <v>#N/A</v>
      </c>
      <c r="C3" s="154">
        <v>44579</v>
      </c>
      <c r="D3" s="150" t="s">
        <v>70</v>
      </c>
      <c r="E3" s="150" t="s">
        <v>72</v>
      </c>
      <c r="F3" s="150" t="s">
        <v>71</v>
      </c>
      <c r="G3" s="158">
        <f>IF(AND(D3&lt;&gt;"", F3&lt;&gt;""),TIMEVALUE(F3)-TIMEVALUE(D3)-TIMEVALUE(E3),"")</f>
        <v>2.083333333333337E-2</v>
      </c>
      <c r="H3" s="168">
        <f>IF(G3&lt;&gt;"",ROUNDUP(VALUE(LEFT(TEXT(G3,"hh:mm"),2))+(VALUE(RIGHT(TEXT(G3,"hh:mm"),2))/60),2),"")</f>
        <v>0.5</v>
      </c>
    </row>
    <row r="4" spans="1:9">
      <c r="A4" s="166" t="s">
        <v>73</v>
      </c>
      <c r="B4" s="123" t="e">
        <f>IF($A4&lt;&gt;"",VLOOKUP($A4,画面一覧!$BB$5:$BF$32,5,FALSE),"")</f>
        <v>#N/A</v>
      </c>
      <c r="C4" s="154">
        <v>44587</v>
      </c>
      <c r="D4" s="150" t="s">
        <v>74</v>
      </c>
      <c r="E4" s="150" t="s">
        <v>72</v>
      </c>
      <c r="F4" s="150" t="s">
        <v>75</v>
      </c>
      <c r="G4" s="158">
        <f>IF(AND(D4&lt;&gt;"", F4&lt;&gt;""),TIMEVALUE(F4)-TIMEVALUE(D4)-TIMEVALUE(E4),"")</f>
        <v>2.0833333333333315E-2</v>
      </c>
      <c r="H4" s="159">
        <f>IF(G4&lt;&gt;"",ROUNDUP(VALUE(LEFT(TEXT(G4,"hh:mm"),2))+(VALUE(RIGHT(TEXT(G4,"hh:mm"),2))/60),2),"")</f>
        <v>0.5</v>
      </c>
    </row>
    <row r="5" spans="1:9">
      <c r="A5" s="166"/>
      <c r="B5" s="123" t="str">
        <f>IF($A5&lt;&gt;"",VLOOKUP($A5,画面一覧!$BB$5:$BF$32,5,FALSE),"")</f>
        <v/>
      </c>
      <c r="C5" s="154"/>
      <c r="D5" s="150"/>
      <c r="E5" s="150"/>
      <c r="F5" s="150"/>
      <c r="G5" s="158" t="str">
        <f>IF(AND(D5&lt;&gt;"", F5&lt;&gt;""),TIMEVALUE(F5)-TIMEVALUE(D5)-TIMEVALUE(E5),"")</f>
        <v/>
      </c>
      <c r="H5" s="159" t="str">
        <f>IF(G5&lt;&gt;"",ROUNDUP(VALUE(LEFT(TEXT(G5,"hh:mm"),2))+(VALUE(RIGHT(TEXT(G5,"hh:mm"),2))/60),2),"")</f>
        <v/>
      </c>
    </row>
    <row r="6" spans="1:9">
      <c r="A6" s="166"/>
      <c r="B6" s="123" t="str">
        <f>IF($A6&lt;&gt;"",VLOOKUP($A6,画面一覧!$BB$5:$BF$32,5,FALSE),"")</f>
        <v/>
      </c>
      <c r="C6" s="123"/>
      <c r="D6" s="123"/>
      <c r="E6" s="123"/>
      <c r="F6" s="123"/>
      <c r="G6" s="160"/>
      <c r="H6" s="161"/>
    </row>
    <row r="7" spans="1:9">
      <c r="A7" s="166"/>
      <c r="B7" s="123" t="str">
        <f>IF($A7&lt;&gt;"",VLOOKUP($A7,画面一覧!$BB$5:$BF$32,5,FALSE),"")</f>
        <v/>
      </c>
      <c r="C7" s="123"/>
      <c r="D7" s="123"/>
      <c r="E7" s="123"/>
      <c r="F7" s="123"/>
      <c r="G7" s="160"/>
      <c r="H7" s="161"/>
    </row>
    <row r="8" spans="1:9">
      <c r="A8" s="166"/>
      <c r="B8" s="123" t="str">
        <f>IF($A8&lt;&gt;"",VLOOKUP($A8,画面一覧!$BB$5:$BF$32,5,FALSE),"")</f>
        <v/>
      </c>
      <c r="C8" s="123"/>
      <c r="D8" s="123"/>
      <c r="E8" s="123"/>
      <c r="F8" s="123"/>
      <c r="G8" s="160"/>
      <c r="H8" s="161"/>
    </row>
    <row r="9" spans="1:9">
      <c r="A9" s="166"/>
      <c r="B9" s="123" t="str">
        <f>IF($A9&lt;&gt;"",VLOOKUP($A9,画面一覧!$BB$5:$BF$32,5,FALSE),"")</f>
        <v/>
      </c>
      <c r="C9" s="123"/>
      <c r="D9" s="123"/>
      <c r="E9" s="123"/>
      <c r="F9" s="123"/>
      <c r="G9" s="160"/>
      <c r="H9" s="161"/>
    </row>
    <row r="10" spans="1:9">
      <c r="A10" s="166"/>
      <c r="B10" s="123" t="str">
        <f>IF($A10&lt;&gt;"",VLOOKUP($A10,画面一覧!$BB$5:$BF$32,5,FALSE),"")</f>
        <v/>
      </c>
      <c r="C10" s="123"/>
      <c r="D10" s="123"/>
      <c r="E10" s="123"/>
      <c r="F10" s="123"/>
      <c r="G10" s="160"/>
      <c r="H10" s="161"/>
    </row>
    <row r="11" spans="1:9">
      <c r="A11" s="166"/>
      <c r="B11" s="123" t="str">
        <f>IF($A11&lt;&gt;"",VLOOKUP($A11,画面一覧!$BB$5:$BF$32,5,FALSE),"")</f>
        <v/>
      </c>
      <c r="C11" s="123"/>
      <c r="D11" s="123"/>
      <c r="E11" s="123"/>
      <c r="F11" s="123"/>
      <c r="G11" s="160"/>
      <c r="H11" s="161"/>
    </row>
    <row r="12" spans="1:9">
      <c r="A12" s="166"/>
      <c r="B12" s="123" t="str">
        <f>IF($A12&lt;&gt;"",VLOOKUP($A12,画面一覧!$BB$5:$BF$32,5,FALSE),"")</f>
        <v/>
      </c>
      <c r="C12" s="123"/>
      <c r="D12" s="123"/>
      <c r="E12" s="123"/>
      <c r="F12" s="123"/>
      <c r="G12" s="170"/>
      <c r="H12" s="161"/>
    </row>
    <row r="13" spans="1:9">
      <c r="A13" s="166"/>
      <c r="B13" s="123" t="str">
        <f>IF($A13&lt;&gt;"",VLOOKUP($A13,画面一覧!$BB$5:$BF$32,5,FALSE),"")</f>
        <v/>
      </c>
      <c r="C13" s="123"/>
      <c r="D13" s="123"/>
      <c r="E13" s="123"/>
      <c r="F13" s="123"/>
      <c r="G13" s="160"/>
      <c r="H13" s="161"/>
    </row>
    <row r="14" spans="1:9">
      <c r="A14" s="166"/>
      <c r="B14" s="123" t="str">
        <f>IF($A14&lt;&gt;"",VLOOKUP($A14,画面一覧!$BB$5:$BF$32,5,FALSE),"")</f>
        <v/>
      </c>
      <c r="C14" s="123"/>
      <c r="D14" s="123"/>
      <c r="E14" s="123"/>
      <c r="F14" s="123"/>
      <c r="G14" s="160"/>
      <c r="H14" s="161"/>
    </row>
    <row r="15" spans="1:9">
      <c r="A15" s="166"/>
      <c r="B15" s="123" t="str">
        <f>IF($A15&lt;&gt;"",VLOOKUP($A15,画面一覧!$BB$5:$BF$32,5,FALSE),"")</f>
        <v/>
      </c>
      <c r="C15" s="123"/>
      <c r="D15" s="123"/>
      <c r="E15" s="123"/>
      <c r="F15" s="123"/>
      <c r="G15" s="160"/>
      <c r="H15" s="161"/>
    </row>
    <row r="16" spans="1:9">
      <c r="A16" s="166"/>
      <c r="B16" s="123" t="str">
        <f>IF($A16&lt;&gt;"",VLOOKUP($A16,画面一覧!$BB$5:$BF$32,5,FALSE),"")</f>
        <v/>
      </c>
      <c r="C16" s="123"/>
      <c r="D16" s="123"/>
      <c r="E16" s="123"/>
      <c r="F16" s="123"/>
      <c r="G16" s="160"/>
      <c r="H16" s="161"/>
    </row>
    <row r="17" spans="1:8">
      <c r="A17" s="166"/>
      <c r="B17" s="123" t="str">
        <f>IF($A17&lt;&gt;"",VLOOKUP($A17,画面一覧!$BB$5:$BF$32,5,FALSE),"")</f>
        <v/>
      </c>
      <c r="C17" s="123"/>
      <c r="D17" s="123"/>
      <c r="E17" s="123"/>
      <c r="F17" s="123"/>
      <c r="G17" s="160"/>
      <c r="H17" s="161"/>
    </row>
    <row r="18" spans="1:8">
      <c r="A18" s="166"/>
      <c r="B18" s="123" t="str">
        <f>IF($A18&lt;&gt;"",VLOOKUP($A18,画面一覧!$BB$5:$BF$32,5,FALSE),"")</f>
        <v/>
      </c>
      <c r="C18" s="123"/>
      <c r="D18" s="123"/>
      <c r="E18" s="123"/>
      <c r="F18" s="123"/>
      <c r="G18" s="160"/>
      <c r="H18" s="161"/>
    </row>
    <row r="19" spans="1:8">
      <c r="A19" s="166"/>
      <c r="B19" s="123" t="str">
        <f>IF($A19&lt;&gt;"",VLOOKUP($A19,画面一覧!$BB$5:$BF$32,5,FALSE),"")</f>
        <v/>
      </c>
      <c r="C19" s="123"/>
      <c r="D19" s="123"/>
      <c r="E19" s="123"/>
      <c r="F19" s="123"/>
      <c r="G19" s="160"/>
      <c r="H19" s="161"/>
    </row>
    <row r="20" spans="1:8">
      <c r="A20" s="166"/>
      <c r="B20" s="123" t="str">
        <f>IF($A20&lt;&gt;"",VLOOKUP($A20,画面一覧!$BB$5:$BF$32,5,FALSE),"")</f>
        <v/>
      </c>
      <c r="C20" s="123"/>
      <c r="D20" s="123"/>
      <c r="E20" s="123"/>
      <c r="F20" s="123"/>
      <c r="G20" s="160"/>
      <c r="H20" s="161"/>
    </row>
    <row r="21" spans="1:8">
      <c r="A21" s="166"/>
      <c r="B21" s="123" t="str">
        <f>IF($A21&lt;&gt;"",VLOOKUP($A21,画面一覧!$BB$5:$BF$32,5,FALSE),"")</f>
        <v/>
      </c>
      <c r="C21" s="123"/>
      <c r="D21" s="123"/>
      <c r="E21" s="123"/>
      <c r="F21" s="123"/>
      <c r="G21" s="160"/>
      <c r="H21" s="161"/>
    </row>
    <row r="22" spans="1:8">
      <c r="A22" s="166"/>
      <c r="B22" s="123" t="str">
        <f>IF($A22&lt;&gt;"",VLOOKUP($A22,画面一覧!$BB$5:$BF$32,5,FALSE),"")</f>
        <v/>
      </c>
      <c r="C22" s="123"/>
      <c r="D22" s="123"/>
      <c r="E22" s="123"/>
      <c r="F22" s="123"/>
      <c r="G22" s="160"/>
      <c r="H22" s="161"/>
    </row>
    <row r="23" spans="1:8">
      <c r="A23" s="166"/>
      <c r="B23" s="123" t="str">
        <f>IF($A23&lt;&gt;"",VLOOKUP($A23,画面一覧!$BB$5:$BF$32,5,FALSE),"")</f>
        <v/>
      </c>
      <c r="C23" s="123"/>
      <c r="D23" s="123"/>
      <c r="E23" s="123"/>
      <c r="F23" s="123"/>
      <c r="G23" s="160"/>
      <c r="H23" s="161"/>
    </row>
    <row r="24" spans="1:8">
      <c r="A24" s="166"/>
      <c r="B24" s="123" t="str">
        <f>IF($A24&lt;&gt;"",VLOOKUP($A24,画面一覧!$BB$5:$BF$32,5,FALSE),"")</f>
        <v/>
      </c>
      <c r="C24" s="123"/>
      <c r="D24" s="123"/>
      <c r="E24" s="123"/>
      <c r="F24" s="123"/>
      <c r="G24" s="160"/>
      <c r="H24" s="161"/>
    </row>
    <row r="25" spans="1:8">
      <c r="A25" s="166"/>
      <c r="B25" s="123" t="str">
        <f>IF($A25&lt;&gt;"",VLOOKUP($A25,画面一覧!$BB$5:$BF$32,5,FALSE),"")</f>
        <v/>
      </c>
      <c r="C25" s="123"/>
      <c r="D25" s="123"/>
      <c r="E25" s="123"/>
      <c r="F25" s="123"/>
      <c r="G25" s="160"/>
      <c r="H25" s="161"/>
    </row>
    <row r="26" spans="1:8">
      <c r="A26" s="166"/>
      <c r="B26" s="123" t="str">
        <f>IF($A26&lt;&gt;"",VLOOKUP($A26,画面一覧!$BB$5:$BF$32,5,FALSE),"")</f>
        <v/>
      </c>
      <c r="C26" s="123"/>
      <c r="D26" s="123"/>
      <c r="E26" s="123"/>
      <c r="F26" s="123"/>
      <c r="G26" s="160"/>
      <c r="H26" s="161"/>
    </row>
    <row r="27" spans="1:8">
      <c r="A27" s="166"/>
      <c r="B27" s="123" t="str">
        <f>IF($A27&lt;&gt;"",VLOOKUP($A27,画面一覧!$BB$5:$BF$32,5,FALSE),"")</f>
        <v/>
      </c>
      <c r="C27" s="123"/>
      <c r="D27" s="123"/>
      <c r="E27" s="123"/>
      <c r="F27" s="123"/>
      <c r="G27" s="160"/>
      <c r="H27" s="161"/>
    </row>
    <row r="28" spans="1:8">
      <c r="A28" s="166"/>
      <c r="B28" s="123" t="str">
        <f>IF($A28&lt;&gt;"",VLOOKUP($A28,画面一覧!$BB$5:$BF$32,5,FALSE),"")</f>
        <v/>
      </c>
      <c r="C28" s="123"/>
      <c r="D28" s="123"/>
      <c r="E28" s="123"/>
      <c r="F28" s="123"/>
      <c r="G28" s="160"/>
      <c r="H28" s="161"/>
    </row>
    <row r="29" spans="1:8">
      <c r="A29" s="166"/>
      <c r="B29" s="123" t="str">
        <f>IF($A29&lt;&gt;"",VLOOKUP($A29,画面一覧!$BB$5:$BF$32,5,FALSE),"")</f>
        <v/>
      </c>
      <c r="C29" s="123"/>
      <c r="D29" s="123"/>
      <c r="E29" s="123"/>
      <c r="F29" s="123"/>
      <c r="G29" s="160"/>
      <c r="H29" s="161"/>
    </row>
    <row r="30" spans="1:8">
      <c r="A30" s="166"/>
      <c r="B30" s="123" t="str">
        <f>IF($A30&lt;&gt;"",VLOOKUP($A30,画面一覧!$BB$5:$BF$32,5,FALSE),"")</f>
        <v/>
      </c>
      <c r="C30" s="123"/>
      <c r="D30" s="123"/>
      <c r="E30" s="123"/>
      <c r="F30" s="123"/>
      <c r="G30" s="160"/>
      <c r="H30" s="161"/>
    </row>
    <row r="31" spans="1:8">
      <c r="A31" s="166"/>
      <c r="B31" s="123" t="str">
        <f>IF($A31&lt;&gt;"",VLOOKUP($A31,画面一覧!$BB$5:$BF$32,5,FALSE),"")</f>
        <v/>
      </c>
      <c r="C31" s="123"/>
      <c r="D31" s="123"/>
      <c r="E31" s="123"/>
      <c r="F31" s="123"/>
      <c r="G31" s="160"/>
      <c r="H31" s="161"/>
    </row>
    <row r="32" spans="1:8">
      <c r="A32" s="166"/>
      <c r="B32" s="123" t="str">
        <f>IF($A32&lt;&gt;"",VLOOKUP($A32,画面一覧!$BB$5:$BF$32,5,FALSE),"")</f>
        <v/>
      </c>
      <c r="C32" s="123"/>
      <c r="D32" s="123"/>
      <c r="E32" s="123"/>
      <c r="F32" s="123"/>
      <c r="G32" s="160"/>
      <c r="H32" s="161"/>
    </row>
    <row r="33" spans="1:8">
      <c r="A33" s="166"/>
      <c r="B33" s="123" t="str">
        <f>IF($A33&lt;&gt;"",VLOOKUP($A33,画面一覧!$BB$5:$BF$32,5,FALSE),"")</f>
        <v/>
      </c>
      <c r="C33" s="123"/>
      <c r="D33" s="123"/>
      <c r="E33" s="123"/>
      <c r="F33" s="123"/>
      <c r="G33" s="160"/>
      <c r="H33" s="161"/>
    </row>
    <row r="34" spans="1:8">
      <c r="A34" s="166"/>
      <c r="B34" s="123" t="str">
        <f>IF($A34&lt;&gt;"",VLOOKUP($A34,画面一覧!$BB$5:$BF$32,5,FALSE),"")</f>
        <v/>
      </c>
      <c r="C34" s="123"/>
      <c r="D34" s="123"/>
      <c r="E34" s="123"/>
      <c r="F34" s="123"/>
      <c r="G34" s="160"/>
      <c r="H34" s="161"/>
    </row>
    <row r="35" spans="1:8">
      <c r="A35" s="167"/>
      <c r="B35" s="155" t="str">
        <f>IF($A35&lt;&gt;"",VLOOKUP($A35,画面一覧!$BB$5:$BF$32,5,FALSE),"")</f>
        <v/>
      </c>
      <c r="C35" s="155"/>
      <c r="D35" s="155"/>
      <c r="E35" s="155"/>
      <c r="F35" s="155"/>
      <c r="G35" s="162"/>
      <c r="H35" s="163"/>
    </row>
  </sheetData>
  <mergeCells count="1">
    <mergeCell ref="G1:H1"/>
  </mergeCells>
  <phoneticPr fontId="28"/>
  <dataValidations count="1">
    <dataValidation imeMode="off" allowBlank="1" showInputMessage="1" showErrorMessage="1" sqref="C2:F5" xr:uid="{00000000-0002-0000-04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Q371"/>
  <sheetViews>
    <sheetView showGridLines="0" topLeftCell="A32" workbookViewId="0">
      <selection activeCell="AG62" sqref="AG62"/>
    </sheetView>
  </sheetViews>
  <sheetFormatPr defaultColWidth="2.7109375" defaultRowHeight="15" customHeight="1"/>
  <cols>
    <col min="1" max="1" width="0.85546875" style="17" customWidth="1"/>
    <col min="2" max="57" width="2.7109375" style="17"/>
    <col min="58" max="58" width="2.7109375" style="25"/>
    <col min="59" max="59" width="0.85546875" style="17" customWidth="1"/>
    <col min="60" max="16384" width="2.7109375" style="17"/>
  </cols>
  <sheetData>
    <row r="1" spans="1:59" s="83" customFormat="1" ht="18" customHeight="1">
      <c r="A1" s="510" t="s">
        <v>25</v>
      </c>
      <c r="B1" s="511"/>
      <c r="C1" s="511"/>
      <c r="D1" s="511"/>
      <c r="E1" s="511"/>
      <c r="F1" s="512"/>
      <c r="G1" s="524" t="str">
        <f>IF(NOT(ISBLANK(表紙!N16)),表紙!N16,"")</f>
        <v>縦横断システム</v>
      </c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5"/>
      <c r="W1" s="525"/>
      <c r="X1" s="525"/>
      <c r="Y1" s="526"/>
      <c r="Z1" s="583" t="s">
        <v>30</v>
      </c>
      <c r="AA1" s="584"/>
      <c r="AB1" s="585"/>
      <c r="AC1" s="586" t="s">
        <v>35</v>
      </c>
      <c r="AD1" s="587"/>
      <c r="AE1" s="587"/>
      <c r="AF1" s="587"/>
      <c r="AG1" s="587"/>
      <c r="AH1" s="587"/>
      <c r="AI1" s="587"/>
      <c r="AJ1" s="587"/>
      <c r="AK1" s="587"/>
      <c r="AL1" s="587"/>
      <c r="AM1" s="587"/>
      <c r="AN1" s="587"/>
      <c r="AO1" s="588"/>
      <c r="AP1" s="588"/>
      <c r="AQ1" s="588"/>
      <c r="AR1" s="589"/>
      <c r="AS1" s="424" t="s">
        <v>32</v>
      </c>
      <c r="AT1" s="590"/>
      <c r="AU1" s="425"/>
      <c r="AV1" s="516" t="s">
        <v>20</v>
      </c>
      <c r="AW1" s="517"/>
      <c r="AX1" s="517"/>
      <c r="AY1" s="518"/>
      <c r="AZ1" s="502" t="s">
        <v>32</v>
      </c>
      <c r="BA1" s="503"/>
      <c r="BB1" s="504">
        <v>44935</v>
      </c>
      <c r="BC1" s="504"/>
      <c r="BD1" s="504"/>
      <c r="BE1" s="504"/>
      <c r="BF1" s="504"/>
      <c r="BG1" s="505"/>
    </row>
    <row r="2" spans="1:59" s="83" customFormat="1" ht="18" customHeight="1" thickBot="1">
      <c r="A2" s="566" t="s">
        <v>28</v>
      </c>
      <c r="B2" s="567"/>
      <c r="C2" s="567"/>
      <c r="D2" s="567"/>
      <c r="E2" s="567"/>
      <c r="F2" s="568"/>
      <c r="G2" s="569" t="str">
        <f>IF(NOT(ISBLANK($W2)),VLOOKUP($W2,画面一覧!$B$5:$D$32,3,FALSE),"")</f>
        <v>共通</v>
      </c>
      <c r="H2" s="570"/>
      <c r="I2" s="570"/>
      <c r="J2" s="570"/>
      <c r="K2" s="570"/>
      <c r="L2" s="570"/>
      <c r="M2" s="570"/>
      <c r="N2" s="570"/>
      <c r="O2" s="570"/>
      <c r="P2" s="570"/>
      <c r="Q2" s="570"/>
      <c r="R2" s="570"/>
      <c r="S2" s="570"/>
      <c r="T2" s="571"/>
      <c r="U2" s="572" t="s">
        <v>36</v>
      </c>
      <c r="V2" s="573"/>
      <c r="W2" s="574">
        <v>1</v>
      </c>
      <c r="X2" s="575"/>
      <c r="Y2" s="575"/>
      <c r="Z2" s="576" t="s">
        <v>37</v>
      </c>
      <c r="AA2" s="577"/>
      <c r="AB2" s="577"/>
      <c r="AC2" s="578" t="str">
        <f>IF(NOT(ISBLANK(W2)),VLOOKUP(W2,画面一覧!B5:AN33,34,FALSE)&amp;VLOOKUP(W2,画面一覧!B5:AN33,36,FALSE)&amp;VLOOKUP(W2,画面一覧!B5:AN33,38,FALSE),"")</f>
        <v/>
      </c>
      <c r="AD2" s="578"/>
      <c r="AE2" s="578"/>
      <c r="AF2" s="579"/>
      <c r="AG2" s="576" t="s">
        <v>38</v>
      </c>
      <c r="AH2" s="577"/>
      <c r="AI2" s="577"/>
      <c r="AJ2" s="580" t="str">
        <f>IF(NOT(ISBLANK(W2)),VLOOKUP(W2,画面一覧!B5:AN33,9,FALSE),"")</f>
        <v>ファンクションボタン</v>
      </c>
      <c r="AK2" s="581"/>
      <c r="AL2" s="581"/>
      <c r="AM2" s="581"/>
      <c r="AN2" s="581"/>
      <c r="AO2" s="581"/>
      <c r="AP2" s="581"/>
      <c r="AQ2" s="581"/>
      <c r="AR2" s="582"/>
      <c r="AS2" s="519" t="s">
        <v>39</v>
      </c>
      <c r="AT2" s="606"/>
      <c r="AU2" s="520"/>
      <c r="AV2" s="521"/>
      <c r="AW2" s="522"/>
      <c r="AX2" s="522"/>
      <c r="AY2" s="523"/>
      <c r="AZ2" s="506" t="s">
        <v>33</v>
      </c>
      <c r="BA2" s="507"/>
      <c r="BB2" s="508"/>
      <c r="BC2" s="508"/>
      <c r="BD2" s="508"/>
      <c r="BE2" s="508"/>
      <c r="BF2" s="508"/>
      <c r="BG2" s="509"/>
    </row>
    <row r="3" spans="1:59" ht="6.95" customHeight="1" thickBot="1">
      <c r="A3" s="3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39"/>
      <c r="AI3" s="39"/>
      <c r="AJ3" s="39"/>
      <c r="AK3" s="39"/>
      <c r="AL3" s="39"/>
      <c r="AM3" s="39"/>
      <c r="AN3" s="39"/>
      <c r="AO3" s="39"/>
      <c r="AP3" s="39"/>
      <c r="AQ3" s="40"/>
      <c r="AR3" s="40"/>
      <c r="AS3" s="39"/>
      <c r="AT3" s="39"/>
      <c r="AU3" s="39"/>
      <c r="AV3" s="62"/>
      <c r="BA3" s="21"/>
      <c r="BB3" s="21"/>
      <c r="BC3" s="21"/>
      <c r="BD3" s="21"/>
      <c r="BE3" s="21"/>
      <c r="BF3" s="21"/>
      <c r="BG3" s="137"/>
    </row>
    <row r="4" spans="1:59" ht="15" customHeight="1" thickTop="1" thickBot="1">
      <c r="A4" s="41"/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90"/>
      <c r="AI4" s="190"/>
      <c r="AJ4" s="190"/>
      <c r="AK4" s="190"/>
      <c r="AL4" s="190"/>
      <c r="AM4" s="190"/>
      <c r="AN4" s="190"/>
      <c r="AO4" s="190"/>
      <c r="AP4" s="190"/>
      <c r="AQ4" s="191"/>
      <c r="AR4" s="191"/>
      <c r="AS4" s="190"/>
      <c r="AT4" s="190"/>
      <c r="AU4" s="190"/>
      <c r="AV4" s="192"/>
      <c r="AW4" s="192"/>
      <c r="AX4" s="192"/>
      <c r="AY4" s="192"/>
      <c r="AZ4" s="192"/>
      <c r="BA4" s="189"/>
      <c r="BB4" s="189"/>
      <c r="BC4" s="189"/>
      <c r="BD4" s="189"/>
      <c r="BE4" s="189"/>
      <c r="BF4" s="193"/>
      <c r="BG4" s="176"/>
    </row>
    <row r="5" spans="1:59" ht="15" customHeight="1" thickTop="1">
      <c r="A5" s="41"/>
      <c r="B5" s="177"/>
      <c r="D5" s="194"/>
      <c r="E5" s="194"/>
      <c r="F5" s="194"/>
      <c r="G5" s="194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4"/>
      <c r="AZ5" s="195"/>
      <c r="BA5" s="195"/>
      <c r="BB5" s="195"/>
      <c r="BC5" s="195"/>
      <c r="BD5" s="195"/>
      <c r="BE5" s="195"/>
      <c r="BF5" s="196"/>
      <c r="BG5" s="49"/>
    </row>
    <row r="6" spans="1:59" ht="15" customHeight="1">
      <c r="A6" s="41"/>
      <c r="B6" s="177"/>
      <c r="D6" s="171"/>
      <c r="E6" s="171"/>
      <c r="F6" s="171"/>
      <c r="G6" s="171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171"/>
      <c r="AZ6" s="32"/>
      <c r="BA6" s="32"/>
      <c r="BB6" s="32"/>
      <c r="BC6" s="32"/>
      <c r="BD6" s="32"/>
      <c r="BE6" s="32"/>
      <c r="BF6" s="197"/>
      <c r="BG6" s="49"/>
    </row>
    <row r="7" spans="1:59" ht="15" customHeight="1">
      <c r="A7" s="41"/>
      <c r="B7" s="17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197"/>
      <c r="BG7" s="49"/>
    </row>
    <row r="8" spans="1:59" ht="15" customHeight="1">
      <c r="A8" s="41"/>
      <c r="B8" s="177"/>
      <c r="BF8" s="178"/>
      <c r="BG8" s="49"/>
    </row>
    <row r="9" spans="1:59" ht="15" customHeight="1">
      <c r="A9" s="41"/>
      <c r="B9" s="177"/>
      <c r="BF9" s="179"/>
      <c r="BG9" s="49"/>
    </row>
    <row r="10" spans="1:59" ht="15" customHeight="1">
      <c r="A10" s="41"/>
      <c r="B10" s="177"/>
      <c r="BF10" s="178"/>
      <c r="BG10" s="49"/>
    </row>
    <row r="11" spans="1:59" ht="15" customHeight="1">
      <c r="A11" s="41"/>
      <c r="B11" s="177"/>
      <c r="BF11" s="178"/>
      <c r="BG11" s="49"/>
    </row>
    <row r="12" spans="1:59" ht="15" customHeight="1">
      <c r="A12" s="41"/>
      <c r="B12" s="177"/>
      <c r="BF12" s="178"/>
      <c r="BG12" s="49"/>
    </row>
    <row r="13" spans="1:59" ht="15" customHeight="1">
      <c r="A13" s="41"/>
      <c r="B13" s="177"/>
      <c r="BF13" s="178"/>
      <c r="BG13" s="49"/>
    </row>
    <row r="14" spans="1:59" ht="15" customHeight="1">
      <c r="A14" s="41"/>
      <c r="B14" s="177"/>
      <c r="BF14" s="178"/>
      <c r="BG14" s="49"/>
    </row>
    <row r="15" spans="1:59" ht="15" customHeight="1">
      <c r="A15" s="41"/>
      <c r="B15" s="177"/>
      <c r="BF15" s="178"/>
      <c r="BG15" s="49"/>
    </row>
    <row r="16" spans="1:59" ht="15" customHeight="1">
      <c r="A16" s="41"/>
      <c r="B16" s="177"/>
      <c r="BF16" s="178"/>
      <c r="BG16" s="49"/>
    </row>
    <row r="17" spans="1:59" ht="15" customHeight="1">
      <c r="A17" s="41"/>
      <c r="B17" s="177"/>
      <c r="BF17" s="178"/>
      <c r="BG17" s="49"/>
    </row>
    <row r="18" spans="1:59" ht="15" customHeight="1">
      <c r="A18" s="41"/>
      <c r="B18" s="177"/>
      <c r="BF18" s="178"/>
      <c r="BG18" s="49"/>
    </row>
    <row r="19" spans="1:59" ht="15" customHeight="1">
      <c r="A19" s="41"/>
      <c r="B19" s="177"/>
      <c r="BF19" s="178"/>
      <c r="BG19" s="49"/>
    </row>
    <row r="20" spans="1:59" ht="15" customHeight="1">
      <c r="A20" s="41"/>
      <c r="B20" s="177"/>
      <c r="BF20" s="178"/>
      <c r="BG20" s="49"/>
    </row>
    <row r="21" spans="1:59" ht="15" customHeight="1">
      <c r="A21" s="41"/>
      <c r="B21" s="177"/>
      <c r="C21" s="32"/>
      <c r="D21" s="269"/>
      <c r="E21" s="269"/>
      <c r="F21" s="269"/>
      <c r="G21" s="269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5"/>
      <c r="BF21" s="178"/>
      <c r="BG21" s="49"/>
    </row>
    <row r="22" spans="1:59" ht="15" customHeight="1">
      <c r="A22" s="41"/>
      <c r="B22" s="177"/>
      <c r="C22" s="32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178"/>
      <c r="BG22" s="49"/>
    </row>
    <row r="23" spans="1:59" ht="15" customHeight="1">
      <c r="A23" s="41"/>
      <c r="B23" s="177"/>
      <c r="C23" s="32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178"/>
      <c r="BG23" s="49"/>
    </row>
    <row r="24" spans="1:59" ht="15" customHeight="1">
      <c r="A24" s="41"/>
      <c r="B24" s="177"/>
      <c r="C24" s="32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178"/>
      <c r="BG24" s="49"/>
    </row>
    <row r="25" spans="1:59" ht="15" customHeight="1">
      <c r="A25" s="41"/>
      <c r="B25" s="177"/>
      <c r="C25" s="32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178"/>
      <c r="BG25" s="49"/>
    </row>
    <row r="26" spans="1:59" ht="15" customHeight="1">
      <c r="A26" s="41"/>
      <c r="B26" s="177"/>
      <c r="C26" s="32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178"/>
      <c r="BG26" s="49"/>
    </row>
    <row r="27" spans="1:59" ht="15" customHeight="1">
      <c r="A27" s="41"/>
      <c r="B27" s="177"/>
      <c r="C27" s="32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178"/>
      <c r="BG27" s="49"/>
    </row>
    <row r="28" spans="1:59" ht="15" customHeight="1">
      <c r="A28" s="41"/>
      <c r="B28" s="177"/>
      <c r="C28" s="32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178"/>
      <c r="BG28" s="49"/>
    </row>
    <row r="29" spans="1:59" ht="15" customHeight="1">
      <c r="A29" s="41"/>
      <c r="B29" s="177"/>
      <c r="C29" s="32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178"/>
      <c r="BG29" s="49"/>
    </row>
    <row r="30" spans="1:59" ht="15" customHeight="1">
      <c r="A30" s="41"/>
      <c r="B30" s="177"/>
      <c r="C30" s="32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178"/>
      <c r="BG30" s="49"/>
    </row>
    <row r="31" spans="1:59" ht="15" customHeight="1">
      <c r="A31" s="41"/>
      <c r="B31" s="177"/>
      <c r="C31" s="3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178"/>
      <c r="BG31" s="49"/>
    </row>
    <row r="32" spans="1:59" ht="15" customHeight="1">
      <c r="A32" s="41"/>
      <c r="B32" s="177"/>
      <c r="C32" s="32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178"/>
      <c r="BG32" s="49"/>
    </row>
    <row r="33" spans="1:95" ht="15" customHeight="1">
      <c r="A33" s="41"/>
      <c r="B33" s="177"/>
      <c r="C33" s="32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178"/>
      <c r="BG33" s="49"/>
    </row>
    <row r="34" spans="1:95" ht="15" customHeight="1">
      <c r="A34" s="41"/>
      <c r="B34" s="177"/>
      <c r="C34" s="25"/>
      <c r="BE34" s="25"/>
      <c r="BF34" s="178"/>
      <c r="BG34" s="49"/>
    </row>
    <row r="35" spans="1:95" ht="15" customHeight="1">
      <c r="A35" s="41"/>
      <c r="B35" s="177"/>
      <c r="BF35" s="178"/>
      <c r="BG35" s="49"/>
    </row>
    <row r="36" spans="1:95" ht="15" customHeight="1">
      <c r="A36" s="41"/>
      <c r="B36" s="177"/>
      <c r="BF36" s="178"/>
      <c r="BG36" s="49"/>
    </row>
    <row r="37" spans="1:95" ht="15" customHeight="1" thickBot="1">
      <c r="A37" s="41"/>
      <c r="B37" s="180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2"/>
      <c r="AD37" s="181"/>
      <c r="AE37" s="181"/>
      <c r="AF37" s="181"/>
      <c r="AG37" s="181"/>
      <c r="AH37" s="183"/>
      <c r="AI37" s="183"/>
      <c r="AJ37" s="183"/>
      <c r="AK37" s="183"/>
      <c r="AL37" s="183"/>
      <c r="AM37" s="183"/>
      <c r="AN37" s="183"/>
      <c r="AO37" s="184"/>
      <c r="AP37" s="184"/>
      <c r="AQ37" s="184"/>
      <c r="AR37" s="184"/>
      <c r="AS37" s="185"/>
      <c r="AT37" s="185"/>
      <c r="AU37" s="184"/>
      <c r="AV37" s="184"/>
      <c r="AW37" s="184"/>
      <c r="AX37" s="184"/>
      <c r="AY37" s="186"/>
      <c r="AZ37" s="183"/>
      <c r="BA37" s="183"/>
      <c r="BB37" s="183"/>
      <c r="BC37" s="183"/>
      <c r="BD37" s="183"/>
      <c r="BE37" s="184"/>
      <c r="BF37" s="187"/>
      <c r="BG37" s="49"/>
    </row>
    <row r="38" spans="1:95" ht="6.95" customHeight="1" thickTop="1" thickBot="1">
      <c r="A38" s="101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3"/>
      <c r="AD38" s="102"/>
      <c r="AE38" s="102"/>
      <c r="AF38" s="102"/>
      <c r="AG38" s="102"/>
      <c r="AH38" s="104"/>
      <c r="AI38" s="104"/>
      <c r="AJ38" s="104"/>
      <c r="AK38" s="104"/>
      <c r="AL38" s="104"/>
      <c r="AM38" s="104"/>
      <c r="AN38" s="104"/>
      <c r="AO38" s="28"/>
      <c r="AP38" s="28"/>
      <c r="AQ38" s="28"/>
      <c r="AR38" s="28"/>
      <c r="AS38" s="105"/>
      <c r="AT38" s="105"/>
      <c r="AU38" s="28"/>
      <c r="AV38" s="28"/>
      <c r="AW38" s="28"/>
      <c r="AX38" s="28"/>
      <c r="AY38" s="106"/>
      <c r="AZ38" s="104"/>
      <c r="BA38" s="104"/>
      <c r="BB38" s="104"/>
      <c r="BC38" s="104"/>
      <c r="BD38" s="104"/>
      <c r="BE38" s="28"/>
      <c r="BF38" s="28"/>
      <c r="BG38" s="30"/>
      <c r="BJ38" s="104"/>
      <c r="BK38" s="104"/>
      <c r="BL38" s="104"/>
      <c r="BM38" s="104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105"/>
      <c r="CE38" s="105"/>
      <c r="CF38" s="28"/>
      <c r="CG38" s="28"/>
      <c r="CH38" s="28"/>
      <c r="CI38" s="28"/>
      <c r="CJ38" s="106"/>
      <c r="CK38" s="104"/>
      <c r="CL38" s="104"/>
      <c r="CM38" s="104"/>
      <c r="CN38" s="104"/>
      <c r="CO38" s="104"/>
      <c r="CP38" s="28"/>
      <c r="CQ38" s="28"/>
    </row>
    <row r="39" spans="1:95" ht="15" customHeight="1">
      <c r="A39" s="263"/>
      <c r="B39" s="237" t="s">
        <v>102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9"/>
      <c r="AG39" s="239"/>
      <c r="AH39" s="239"/>
      <c r="AI39" s="239"/>
      <c r="AJ39" s="239"/>
      <c r="AK39" s="239"/>
      <c r="AL39" s="239"/>
      <c r="AM39" s="239"/>
      <c r="AN39" s="240"/>
      <c r="AO39" s="240"/>
      <c r="AP39" s="240"/>
      <c r="AQ39" s="240"/>
      <c r="AR39" s="240"/>
      <c r="AS39" s="240"/>
      <c r="AT39" s="240"/>
      <c r="AU39" s="240"/>
      <c r="AV39" s="239"/>
      <c r="AW39" s="239"/>
      <c r="AX39" s="241"/>
      <c r="AY39" s="241"/>
      <c r="AZ39" s="241"/>
      <c r="BA39" s="241"/>
      <c r="BB39" s="238"/>
      <c r="BC39" s="238"/>
      <c r="BD39" s="238"/>
      <c r="BE39" s="238"/>
      <c r="BF39" s="242"/>
      <c r="BG39" s="77"/>
    </row>
    <row r="40" spans="1:95" s="20" customFormat="1" ht="15" customHeight="1">
      <c r="A40" s="264"/>
      <c r="B40" s="619" t="s">
        <v>103</v>
      </c>
      <c r="C40" s="620"/>
      <c r="D40" s="620" t="s">
        <v>104</v>
      </c>
      <c r="E40" s="620"/>
      <c r="F40" s="620"/>
      <c r="G40" s="620"/>
      <c r="H40" s="620"/>
      <c r="I40" s="620"/>
      <c r="J40" s="620"/>
      <c r="K40" s="620"/>
      <c r="L40" s="620"/>
      <c r="M40" s="607"/>
      <c r="N40" s="620" t="s">
        <v>123</v>
      </c>
      <c r="O40" s="620"/>
      <c r="P40" s="620"/>
      <c r="Q40" s="620"/>
      <c r="R40" s="620"/>
      <c r="S40" s="609" t="s">
        <v>105</v>
      </c>
      <c r="T40" s="607"/>
      <c r="U40" s="591" t="s">
        <v>106</v>
      </c>
      <c r="V40" s="592"/>
      <c r="W40" s="592"/>
      <c r="X40" s="592"/>
      <c r="Y40" s="592"/>
      <c r="Z40" s="592"/>
      <c r="AA40" s="614"/>
      <c r="AB40" s="626" t="s">
        <v>122</v>
      </c>
      <c r="AC40" s="627"/>
      <c r="AD40" s="591" t="s">
        <v>107</v>
      </c>
      <c r="AE40" s="614"/>
      <c r="AF40" s="607" t="s">
        <v>300</v>
      </c>
      <c r="AG40" s="608"/>
      <c r="AH40" s="608"/>
      <c r="AI40" s="608"/>
      <c r="AJ40" s="608"/>
      <c r="AK40" s="609"/>
      <c r="AL40" s="591" t="s">
        <v>111</v>
      </c>
      <c r="AM40" s="592"/>
      <c r="AN40" s="592"/>
      <c r="AO40" s="592"/>
      <c r="AP40" s="592"/>
      <c r="AQ40" s="592"/>
      <c r="AR40" s="592"/>
      <c r="AS40" s="592"/>
      <c r="AT40" s="592"/>
      <c r="AU40" s="592"/>
      <c r="AV40" s="592"/>
      <c r="AW40" s="592"/>
      <c r="AX40" s="592"/>
      <c r="AY40" s="592"/>
      <c r="AZ40" s="592"/>
      <c r="BA40" s="592"/>
      <c r="BB40" s="592"/>
      <c r="BC40" s="592"/>
      <c r="BD40" s="592"/>
      <c r="BE40" s="592"/>
      <c r="BF40" s="593"/>
      <c r="BG40" s="262"/>
    </row>
    <row r="41" spans="1:95" s="20" customFormat="1" ht="15" customHeight="1">
      <c r="A41" s="264"/>
      <c r="B41" s="621"/>
      <c r="C41" s="622"/>
      <c r="D41" s="622"/>
      <c r="E41" s="622"/>
      <c r="F41" s="622"/>
      <c r="G41" s="622"/>
      <c r="H41" s="622"/>
      <c r="I41" s="622"/>
      <c r="J41" s="622"/>
      <c r="K41" s="622"/>
      <c r="L41" s="622"/>
      <c r="M41" s="603"/>
      <c r="N41" s="622"/>
      <c r="O41" s="622"/>
      <c r="P41" s="622"/>
      <c r="Q41" s="622"/>
      <c r="R41" s="622"/>
      <c r="S41" s="625"/>
      <c r="T41" s="603"/>
      <c r="U41" s="615"/>
      <c r="V41" s="594"/>
      <c r="W41" s="594"/>
      <c r="X41" s="594"/>
      <c r="Y41" s="594"/>
      <c r="Z41" s="594"/>
      <c r="AA41" s="616"/>
      <c r="AB41" s="628"/>
      <c r="AC41" s="629"/>
      <c r="AD41" s="615"/>
      <c r="AE41" s="616"/>
      <c r="AF41" s="600" t="s">
        <v>561</v>
      </c>
      <c r="AG41" s="598" t="s">
        <v>120</v>
      </c>
      <c r="AH41" s="600" t="s">
        <v>109</v>
      </c>
      <c r="AI41" s="602" t="s">
        <v>121</v>
      </c>
      <c r="AJ41" s="603"/>
      <c r="AK41" s="600" t="s">
        <v>110</v>
      </c>
      <c r="AL41" s="594"/>
      <c r="AM41" s="594"/>
      <c r="AN41" s="594"/>
      <c r="AO41" s="594"/>
      <c r="AP41" s="594"/>
      <c r="AQ41" s="594"/>
      <c r="AR41" s="594"/>
      <c r="AS41" s="594"/>
      <c r="AT41" s="594"/>
      <c r="AU41" s="594"/>
      <c r="AV41" s="594"/>
      <c r="AW41" s="594"/>
      <c r="AX41" s="594"/>
      <c r="AY41" s="594"/>
      <c r="AZ41" s="594"/>
      <c r="BA41" s="594"/>
      <c r="BB41" s="594"/>
      <c r="BC41" s="594"/>
      <c r="BD41" s="594"/>
      <c r="BE41" s="594"/>
      <c r="BF41" s="595"/>
      <c r="BG41" s="262"/>
    </row>
    <row r="42" spans="1:95" ht="15" customHeight="1">
      <c r="A42" s="264"/>
      <c r="B42" s="623"/>
      <c r="C42" s="624"/>
      <c r="D42" s="624"/>
      <c r="E42" s="624"/>
      <c r="F42" s="624"/>
      <c r="G42" s="624"/>
      <c r="H42" s="624"/>
      <c r="I42" s="624"/>
      <c r="J42" s="624"/>
      <c r="K42" s="624"/>
      <c r="L42" s="624"/>
      <c r="M42" s="605"/>
      <c r="N42" s="624"/>
      <c r="O42" s="624"/>
      <c r="P42" s="624"/>
      <c r="Q42" s="624"/>
      <c r="R42" s="624"/>
      <c r="S42" s="604"/>
      <c r="T42" s="605"/>
      <c r="U42" s="617"/>
      <c r="V42" s="596"/>
      <c r="W42" s="596"/>
      <c r="X42" s="596"/>
      <c r="Y42" s="596"/>
      <c r="Z42" s="596"/>
      <c r="AA42" s="618"/>
      <c r="AB42" s="630"/>
      <c r="AC42" s="631"/>
      <c r="AD42" s="617"/>
      <c r="AE42" s="618"/>
      <c r="AF42" s="601"/>
      <c r="AG42" s="599"/>
      <c r="AH42" s="601"/>
      <c r="AI42" s="604"/>
      <c r="AJ42" s="605"/>
      <c r="AK42" s="601"/>
      <c r="AL42" s="596"/>
      <c r="AM42" s="596"/>
      <c r="AN42" s="596"/>
      <c r="AO42" s="596"/>
      <c r="AP42" s="596"/>
      <c r="AQ42" s="596"/>
      <c r="AR42" s="596"/>
      <c r="AS42" s="596"/>
      <c r="AT42" s="596"/>
      <c r="AU42" s="596"/>
      <c r="AV42" s="596"/>
      <c r="AW42" s="596"/>
      <c r="AX42" s="596"/>
      <c r="AY42" s="596"/>
      <c r="AZ42" s="596"/>
      <c r="BA42" s="596"/>
      <c r="BB42" s="596"/>
      <c r="BC42" s="596"/>
      <c r="BD42" s="596"/>
      <c r="BE42" s="596"/>
      <c r="BF42" s="597"/>
      <c r="BG42" s="49"/>
    </row>
    <row r="43" spans="1:95" ht="15" customHeight="1">
      <c r="A43" s="264"/>
      <c r="B43" s="612">
        <f>IF(D43&lt;&gt;"",1,"")</f>
        <v>1</v>
      </c>
      <c r="C43" s="613"/>
      <c r="D43" s="246" t="s">
        <v>297</v>
      </c>
      <c r="E43" s="248"/>
      <c r="F43" s="248"/>
      <c r="G43" s="248"/>
      <c r="H43" s="248"/>
      <c r="I43" s="248"/>
      <c r="J43" s="248"/>
      <c r="K43" s="248"/>
      <c r="L43" s="248"/>
      <c r="M43" s="248"/>
      <c r="N43" s="132" t="s">
        <v>298</v>
      </c>
      <c r="O43" s="134"/>
      <c r="P43" s="134"/>
      <c r="Q43" s="134"/>
      <c r="R43" s="287"/>
      <c r="S43" s="248" t="s">
        <v>374</v>
      </c>
      <c r="T43" s="248"/>
      <c r="U43" s="246" t="s">
        <v>299</v>
      </c>
      <c r="V43" s="248"/>
      <c r="W43" s="248"/>
      <c r="X43" s="248"/>
      <c r="Y43" s="248"/>
      <c r="Z43" s="248"/>
      <c r="AA43" s="247"/>
      <c r="AB43" s="248"/>
      <c r="AC43" s="248"/>
      <c r="AD43" s="246"/>
      <c r="AE43" s="247"/>
      <c r="AF43" s="371"/>
      <c r="AG43" s="248"/>
      <c r="AH43" s="243"/>
      <c r="AI43" s="248"/>
      <c r="AJ43" s="248"/>
      <c r="AK43" s="243" t="s">
        <v>142</v>
      </c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9"/>
      <c r="BG43" s="49"/>
    </row>
    <row r="44" spans="1:95" ht="15" customHeight="1">
      <c r="A44" s="264"/>
      <c r="B44" s="610">
        <f t="shared" ref="B44:B70" si="0">IF(D44&lt;&gt;"",B43+1,"")</f>
        <v>2</v>
      </c>
      <c r="C44" s="611"/>
      <c r="D44" s="250" t="s">
        <v>270</v>
      </c>
      <c r="E44" s="251"/>
      <c r="F44" s="251"/>
      <c r="G44" s="251"/>
      <c r="H44" s="251"/>
      <c r="I44" s="251"/>
      <c r="J44" s="251"/>
      <c r="K44" s="251"/>
      <c r="L44" s="251"/>
      <c r="M44" s="251"/>
      <c r="N44" s="133" t="s">
        <v>282</v>
      </c>
      <c r="O44" s="73"/>
      <c r="P44" s="73"/>
      <c r="Q44" s="73"/>
      <c r="R44" s="231"/>
      <c r="S44" s="251" t="s">
        <v>374</v>
      </c>
      <c r="T44" s="251"/>
      <c r="U44" s="250" t="s">
        <v>127</v>
      </c>
      <c r="V44" s="251"/>
      <c r="W44" s="251"/>
      <c r="X44" s="251"/>
      <c r="Y44" s="251"/>
      <c r="Z44" s="251"/>
      <c r="AA44" s="252"/>
      <c r="AB44" s="251"/>
      <c r="AC44" s="251"/>
      <c r="AD44" s="250"/>
      <c r="AE44" s="252"/>
      <c r="AF44" s="372"/>
      <c r="AG44" s="251" t="s">
        <v>141</v>
      </c>
      <c r="AH44" s="244"/>
      <c r="AI44" s="251"/>
      <c r="AJ44" s="251"/>
      <c r="AK44" s="244" t="s">
        <v>294</v>
      </c>
      <c r="AL44" s="251" t="s">
        <v>295</v>
      </c>
      <c r="AM44" s="251"/>
      <c r="AN44" s="251"/>
      <c r="AO44" s="251"/>
      <c r="AP44" s="251"/>
      <c r="AQ44" s="251"/>
      <c r="AR44" s="251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1"/>
      <c r="BD44" s="251"/>
      <c r="BE44" s="251"/>
      <c r="BF44" s="253"/>
      <c r="BG44" s="49"/>
    </row>
    <row r="45" spans="1:95" ht="15" customHeight="1">
      <c r="A45" s="264"/>
      <c r="B45" s="610">
        <f t="shared" si="0"/>
        <v>3</v>
      </c>
      <c r="C45" s="611"/>
      <c r="D45" s="250" t="s">
        <v>271</v>
      </c>
      <c r="E45" s="251"/>
      <c r="F45" s="251"/>
      <c r="G45" s="251"/>
      <c r="H45" s="251"/>
      <c r="I45" s="251"/>
      <c r="J45" s="251"/>
      <c r="K45" s="251"/>
      <c r="L45" s="251"/>
      <c r="M45" s="251"/>
      <c r="N45" s="133" t="s">
        <v>283</v>
      </c>
      <c r="O45" s="73"/>
      <c r="P45" s="73"/>
      <c r="Q45" s="73"/>
      <c r="R45" s="231"/>
      <c r="S45" s="251" t="s">
        <v>374</v>
      </c>
      <c r="T45" s="251"/>
      <c r="U45" s="250" t="s">
        <v>127</v>
      </c>
      <c r="V45" s="251"/>
      <c r="W45" s="251"/>
      <c r="X45" s="251"/>
      <c r="Y45" s="251"/>
      <c r="Z45" s="251"/>
      <c r="AA45" s="252"/>
      <c r="AB45" s="251"/>
      <c r="AC45" s="251"/>
      <c r="AD45" s="250"/>
      <c r="AE45" s="252"/>
      <c r="AF45" s="372"/>
      <c r="AG45" s="251" t="s">
        <v>141</v>
      </c>
      <c r="AH45" s="244"/>
      <c r="AI45" s="251"/>
      <c r="AJ45" s="251"/>
      <c r="AK45" s="244" t="s">
        <v>294</v>
      </c>
      <c r="AL45" s="251" t="s">
        <v>295</v>
      </c>
      <c r="AM45" s="251"/>
      <c r="AN45" s="251"/>
      <c r="AO45" s="251"/>
      <c r="AP45" s="251"/>
      <c r="AQ45" s="251"/>
      <c r="AR45" s="251"/>
      <c r="AS45" s="251"/>
      <c r="AT45" s="251"/>
      <c r="AU45" s="251"/>
      <c r="AV45" s="251"/>
      <c r="AW45" s="251"/>
      <c r="AX45" s="251"/>
      <c r="AY45" s="251"/>
      <c r="AZ45" s="251"/>
      <c r="BA45" s="251"/>
      <c r="BB45" s="251"/>
      <c r="BC45" s="251"/>
      <c r="BD45" s="251"/>
      <c r="BE45" s="251"/>
      <c r="BF45" s="253"/>
      <c r="BG45" s="49"/>
    </row>
    <row r="46" spans="1:95" ht="15" customHeight="1">
      <c r="A46" s="264"/>
      <c r="B46" s="610">
        <f t="shared" si="0"/>
        <v>4</v>
      </c>
      <c r="C46" s="611"/>
      <c r="D46" s="250" t="s">
        <v>272</v>
      </c>
      <c r="E46" s="251"/>
      <c r="F46" s="251"/>
      <c r="G46" s="251"/>
      <c r="H46" s="251"/>
      <c r="I46" s="251"/>
      <c r="J46" s="251"/>
      <c r="K46" s="251"/>
      <c r="L46" s="251"/>
      <c r="M46" s="251"/>
      <c r="N46" s="133" t="s">
        <v>284</v>
      </c>
      <c r="O46" s="73"/>
      <c r="P46" s="73"/>
      <c r="Q46" s="73"/>
      <c r="R46" s="231"/>
      <c r="S46" s="251" t="s">
        <v>374</v>
      </c>
      <c r="T46" s="251"/>
      <c r="U46" s="250" t="s">
        <v>127</v>
      </c>
      <c r="V46" s="251"/>
      <c r="W46" s="251"/>
      <c r="X46" s="251"/>
      <c r="Y46" s="251"/>
      <c r="Z46" s="251"/>
      <c r="AA46" s="252"/>
      <c r="AB46" s="251"/>
      <c r="AC46" s="251"/>
      <c r="AD46" s="250"/>
      <c r="AE46" s="252"/>
      <c r="AF46" s="372"/>
      <c r="AG46" s="251" t="s">
        <v>141</v>
      </c>
      <c r="AH46" s="244"/>
      <c r="AI46" s="251"/>
      <c r="AJ46" s="251"/>
      <c r="AK46" s="244" t="s">
        <v>294</v>
      </c>
      <c r="AL46" s="251" t="s">
        <v>295</v>
      </c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1"/>
      <c r="AX46" s="251"/>
      <c r="AY46" s="251"/>
      <c r="AZ46" s="251"/>
      <c r="BA46" s="251"/>
      <c r="BB46" s="251"/>
      <c r="BC46" s="251"/>
      <c r="BD46" s="251"/>
      <c r="BE46" s="251"/>
      <c r="BF46" s="253"/>
      <c r="BG46" s="49"/>
    </row>
    <row r="47" spans="1:95" ht="15" customHeight="1">
      <c r="A47" s="264"/>
      <c r="B47" s="610">
        <f t="shared" si="0"/>
        <v>5</v>
      </c>
      <c r="C47" s="611"/>
      <c r="D47" s="250" t="s">
        <v>273</v>
      </c>
      <c r="E47" s="251"/>
      <c r="F47" s="251"/>
      <c r="G47" s="251"/>
      <c r="H47" s="251"/>
      <c r="I47" s="251"/>
      <c r="J47" s="251"/>
      <c r="K47" s="251"/>
      <c r="L47" s="251"/>
      <c r="M47" s="251"/>
      <c r="N47" s="133" t="s">
        <v>285</v>
      </c>
      <c r="O47" s="73"/>
      <c r="P47" s="73"/>
      <c r="Q47" s="73"/>
      <c r="R47" s="231"/>
      <c r="S47" s="251" t="s">
        <v>374</v>
      </c>
      <c r="T47" s="251"/>
      <c r="U47" s="250" t="s">
        <v>127</v>
      </c>
      <c r="V47" s="251"/>
      <c r="W47" s="251"/>
      <c r="X47" s="251"/>
      <c r="Y47" s="251"/>
      <c r="Z47" s="251"/>
      <c r="AA47" s="252"/>
      <c r="AB47" s="251"/>
      <c r="AC47" s="251"/>
      <c r="AD47" s="250"/>
      <c r="AE47" s="252"/>
      <c r="AF47" s="372"/>
      <c r="AG47" s="251" t="s">
        <v>141</v>
      </c>
      <c r="AH47" s="244"/>
      <c r="AI47" s="251"/>
      <c r="AJ47" s="251"/>
      <c r="AK47" s="244" t="s">
        <v>294</v>
      </c>
      <c r="AL47" s="251" t="s">
        <v>295</v>
      </c>
      <c r="AM47" s="251"/>
      <c r="AN47" s="251"/>
      <c r="AO47" s="251"/>
      <c r="AP47" s="251"/>
      <c r="AQ47" s="251"/>
      <c r="AR47" s="251"/>
      <c r="AS47" s="251"/>
      <c r="AT47" s="251"/>
      <c r="AU47" s="251"/>
      <c r="AV47" s="251"/>
      <c r="AW47" s="251"/>
      <c r="AX47" s="251"/>
      <c r="AY47" s="251"/>
      <c r="AZ47" s="251"/>
      <c r="BA47" s="251"/>
      <c r="BB47" s="251"/>
      <c r="BC47" s="251"/>
      <c r="BD47" s="251"/>
      <c r="BE47" s="251"/>
      <c r="BF47" s="253"/>
      <c r="BG47" s="49"/>
    </row>
    <row r="48" spans="1:95" ht="15" customHeight="1">
      <c r="A48" s="264"/>
      <c r="B48" s="610">
        <f t="shared" si="0"/>
        <v>6</v>
      </c>
      <c r="C48" s="611"/>
      <c r="D48" s="250" t="s">
        <v>274</v>
      </c>
      <c r="E48" s="251"/>
      <c r="F48" s="251"/>
      <c r="G48" s="251"/>
      <c r="H48" s="251"/>
      <c r="I48" s="251"/>
      <c r="J48" s="251"/>
      <c r="K48" s="251"/>
      <c r="L48" s="251"/>
      <c r="M48" s="251"/>
      <c r="N48" s="133" t="s">
        <v>286</v>
      </c>
      <c r="O48" s="73"/>
      <c r="P48" s="73"/>
      <c r="Q48" s="73"/>
      <c r="R48" s="231"/>
      <c r="S48" s="251" t="s">
        <v>374</v>
      </c>
      <c r="T48" s="251"/>
      <c r="U48" s="250" t="s">
        <v>127</v>
      </c>
      <c r="V48" s="251"/>
      <c r="W48" s="251"/>
      <c r="X48" s="251"/>
      <c r="Y48" s="251"/>
      <c r="Z48" s="251"/>
      <c r="AA48" s="252"/>
      <c r="AB48" s="251"/>
      <c r="AC48" s="251"/>
      <c r="AD48" s="250"/>
      <c r="AE48" s="252"/>
      <c r="AF48" s="372"/>
      <c r="AG48" s="251" t="s">
        <v>141</v>
      </c>
      <c r="AH48" s="244"/>
      <c r="AI48" s="251"/>
      <c r="AJ48" s="251"/>
      <c r="AK48" s="244" t="s">
        <v>294</v>
      </c>
      <c r="AL48" s="251" t="s">
        <v>295</v>
      </c>
      <c r="AM48" s="251"/>
      <c r="AN48" s="251"/>
      <c r="AO48" s="251"/>
      <c r="AP48" s="251"/>
      <c r="AQ48" s="251"/>
      <c r="AR48" s="251"/>
      <c r="AS48" s="251"/>
      <c r="AT48" s="251"/>
      <c r="AU48" s="251"/>
      <c r="AV48" s="251"/>
      <c r="AW48" s="251"/>
      <c r="AX48" s="251"/>
      <c r="AY48" s="251"/>
      <c r="AZ48" s="251"/>
      <c r="BA48" s="251"/>
      <c r="BB48" s="251"/>
      <c r="BC48" s="251"/>
      <c r="BD48" s="251"/>
      <c r="BE48" s="251"/>
      <c r="BF48" s="253"/>
      <c r="BG48" s="49"/>
    </row>
    <row r="49" spans="1:59" ht="15" customHeight="1">
      <c r="A49" s="264"/>
      <c r="B49" s="610">
        <f t="shared" si="0"/>
        <v>7</v>
      </c>
      <c r="C49" s="611"/>
      <c r="D49" s="250" t="s">
        <v>275</v>
      </c>
      <c r="E49" s="251"/>
      <c r="F49" s="251"/>
      <c r="G49" s="251"/>
      <c r="H49" s="251"/>
      <c r="I49" s="251"/>
      <c r="J49" s="251"/>
      <c r="K49" s="251"/>
      <c r="L49" s="251"/>
      <c r="M49" s="251"/>
      <c r="N49" s="133" t="s">
        <v>287</v>
      </c>
      <c r="O49" s="73"/>
      <c r="P49" s="73"/>
      <c r="Q49" s="73"/>
      <c r="R49" s="231"/>
      <c r="S49" s="251" t="s">
        <v>374</v>
      </c>
      <c r="T49" s="251"/>
      <c r="U49" s="250" t="s">
        <v>127</v>
      </c>
      <c r="V49" s="251"/>
      <c r="W49" s="251"/>
      <c r="X49" s="251"/>
      <c r="Y49" s="251"/>
      <c r="Z49" s="251"/>
      <c r="AA49" s="252"/>
      <c r="AB49" s="251"/>
      <c r="AC49" s="251"/>
      <c r="AD49" s="250"/>
      <c r="AE49" s="252"/>
      <c r="AF49" s="372"/>
      <c r="AG49" s="251" t="s">
        <v>141</v>
      </c>
      <c r="AH49" s="244"/>
      <c r="AI49" s="251"/>
      <c r="AJ49" s="251"/>
      <c r="AK49" s="244" t="s">
        <v>294</v>
      </c>
      <c r="AL49" s="251" t="s">
        <v>295</v>
      </c>
      <c r="AM49" s="251"/>
      <c r="AN49" s="251"/>
      <c r="AO49" s="251"/>
      <c r="AP49" s="251"/>
      <c r="AQ49" s="251"/>
      <c r="AR49" s="251"/>
      <c r="AS49" s="251"/>
      <c r="AT49" s="251"/>
      <c r="AU49" s="251"/>
      <c r="AV49" s="251"/>
      <c r="AW49" s="251"/>
      <c r="AX49" s="251"/>
      <c r="AY49" s="251"/>
      <c r="AZ49" s="251"/>
      <c r="BA49" s="251"/>
      <c r="BB49" s="251"/>
      <c r="BC49" s="251"/>
      <c r="BD49" s="251"/>
      <c r="BE49" s="251"/>
      <c r="BF49" s="253"/>
      <c r="BG49" s="49"/>
    </row>
    <row r="50" spans="1:59" ht="15" customHeight="1">
      <c r="A50" s="264"/>
      <c r="B50" s="610">
        <f t="shared" si="0"/>
        <v>8</v>
      </c>
      <c r="C50" s="611"/>
      <c r="D50" s="250" t="s">
        <v>276</v>
      </c>
      <c r="E50" s="251"/>
      <c r="F50" s="251"/>
      <c r="G50" s="251"/>
      <c r="H50" s="251"/>
      <c r="I50" s="251"/>
      <c r="J50" s="251"/>
      <c r="K50" s="251"/>
      <c r="L50" s="251"/>
      <c r="M50" s="251"/>
      <c r="N50" s="133" t="s">
        <v>288</v>
      </c>
      <c r="O50" s="73"/>
      <c r="P50" s="73"/>
      <c r="Q50" s="73"/>
      <c r="R50" s="231"/>
      <c r="S50" s="251" t="s">
        <v>374</v>
      </c>
      <c r="T50" s="251"/>
      <c r="U50" s="250" t="s">
        <v>127</v>
      </c>
      <c r="V50" s="251"/>
      <c r="W50" s="251"/>
      <c r="X50" s="251"/>
      <c r="Y50" s="251"/>
      <c r="Z50" s="251"/>
      <c r="AA50" s="252"/>
      <c r="AB50" s="251"/>
      <c r="AC50" s="251"/>
      <c r="AD50" s="250"/>
      <c r="AE50" s="252"/>
      <c r="AF50" s="372"/>
      <c r="AG50" s="251" t="s">
        <v>141</v>
      </c>
      <c r="AH50" s="244"/>
      <c r="AI50" s="251"/>
      <c r="AJ50" s="251"/>
      <c r="AK50" s="244" t="s">
        <v>294</v>
      </c>
      <c r="AL50" s="251" t="s">
        <v>295</v>
      </c>
      <c r="AM50" s="251"/>
      <c r="AN50" s="251"/>
      <c r="AO50" s="251"/>
      <c r="AP50" s="251"/>
      <c r="AQ50" s="251"/>
      <c r="AR50" s="251"/>
      <c r="AS50" s="251"/>
      <c r="AT50" s="251"/>
      <c r="AU50" s="251"/>
      <c r="AV50" s="251"/>
      <c r="AW50" s="251"/>
      <c r="AX50" s="251"/>
      <c r="AY50" s="251"/>
      <c r="AZ50" s="251"/>
      <c r="BA50" s="251"/>
      <c r="BB50" s="251"/>
      <c r="BC50" s="251"/>
      <c r="BD50" s="251"/>
      <c r="BE50" s="251"/>
      <c r="BF50" s="253"/>
      <c r="BG50" s="49"/>
    </row>
    <row r="51" spans="1:59" ht="15" customHeight="1">
      <c r="A51" s="264"/>
      <c r="B51" s="610">
        <f t="shared" si="0"/>
        <v>9</v>
      </c>
      <c r="C51" s="611"/>
      <c r="D51" s="250" t="s">
        <v>277</v>
      </c>
      <c r="E51" s="251"/>
      <c r="F51" s="251"/>
      <c r="G51" s="251"/>
      <c r="H51" s="251"/>
      <c r="I51" s="251"/>
      <c r="J51" s="251"/>
      <c r="K51" s="251"/>
      <c r="L51" s="251"/>
      <c r="M51" s="251"/>
      <c r="N51" s="133" t="s">
        <v>289</v>
      </c>
      <c r="O51" s="73"/>
      <c r="P51" s="73"/>
      <c r="Q51" s="73"/>
      <c r="R51" s="231"/>
      <c r="S51" s="251" t="s">
        <v>374</v>
      </c>
      <c r="T51" s="251"/>
      <c r="U51" s="250" t="s">
        <v>127</v>
      </c>
      <c r="V51" s="251"/>
      <c r="W51" s="251"/>
      <c r="X51" s="251"/>
      <c r="Y51" s="251"/>
      <c r="Z51" s="251"/>
      <c r="AA51" s="252"/>
      <c r="AB51" s="251"/>
      <c r="AC51" s="251"/>
      <c r="AD51" s="250"/>
      <c r="AE51" s="252"/>
      <c r="AF51" s="372"/>
      <c r="AG51" s="251" t="s">
        <v>141</v>
      </c>
      <c r="AH51" s="244"/>
      <c r="AI51" s="251"/>
      <c r="AJ51" s="251"/>
      <c r="AK51" s="244" t="s">
        <v>294</v>
      </c>
      <c r="AL51" s="251" t="s">
        <v>295</v>
      </c>
      <c r="AM51" s="251"/>
      <c r="AN51" s="251"/>
      <c r="AO51" s="251"/>
      <c r="AP51" s="251"/>
      <c r="AQ51" s="251"/>
      <c r="AR51" s="251"/>
      <c r="AS51" s="251"/>
      <c r="AT51" s="251"/>
      <c r="AU51" s="251"/>
      <c r="AV51" s="251"/>
      <c r="AW51" s="251"/>
      <c r="AX51" s="251"/>
      <c r="AY51" s="251"/>
      <c r="AZ51" s="251"/>
      <c r="BA51" s="251"/>
      <c r="BB51" s="251"/>
      <c r="BC51" s="251"/>
      <c r="BD51" s="251"/>
      <c r="BE51" s="251"/>
      <c r="BF51" s="253"/>
      <c r="BG51" s="49"/>
    </row>
    <row r="52" spans="1:59" ht="15" customHeight="1">
      <c r="A52" s="264"/>
      <c r="B52" s="610">
        <f t="shared" si="0"/>
        <v>10</v>
      </c>
      <c r="C52" s="611"/>
      <c r="D52" s="250" t="s">
        <v>278</v>
      </c>
      <c r="E52" s="251"/>
      <c r="F52" s="251"/>
      <c r="G52" s="251"/>
      <c r="H52" s="251"/>
      <c r="I52" s="251"/>
      <c r="J52" s="251"/>
      <c r="K52" s="251"/>
      <c r="L52" s="251"/>
      <c r="M52" s="251"/>
      <c r="N52" s="133" t="s">
        <v>290</v>
      </c>
      <c r="O52" s="73"/>
      <c r="P52" s="73"/>
      <c r="Q52" s="73"/>
      <c r="R52" s="231"/>
      <c r="S52" s="251" t="s">
        <v>374</v>
      </c>
      <c r="T52" s="251"/>
      <c r="U52" s="250" t="s">
        <v>127</v>
      </c>
      <c r="V52" s="251"/>
      <c r="W52" s="251"/>
      <c r="X52" s="251"/>
      <c r="Y52" s="251"/>
      <c r="Z52" s="251"/>
      <c r="AA52" s="252"/>
      <c r="AB52" s="251"/>
      <c r="AC52" s="251"/>
      <c r="AD52" s="250"/>
      <c r="AE52" s="252"/>
      <c r="AF52" s="372"/>
      <c r="AG52" s="251" t="s">
        <v>141</v>
      </c>
      <c r="AH52" s="244"/>
      <c r="AI52" s="251"/>
      <c r="AJ52" s="251"/>
      <c r="AK52" s="244" t="s">
        <v>294</v>
      </c>
      <c r="AL52" s="251" t="s">
        <v>295</v>
      </c>
      <c r="AM52" s="251"/>
      <c r="AN52" s="251"/>
      <c r="AO52" s="251"/>
      <c r="AP52" s="251"/>
      <c r="AQ52" s="251"/>
      <c r="AR52" s="251"/>
      <c r="AS52" s="251"/>
      <c r="AT52" s="251"/>
      <c r="AU52" s="251"/>
      <c r="AV52" s="251"/>
      <c r="AW52" s="251"/>
      <c r="AX52" s="251"/>
      <c r="AY52" s="251"/>
      <c r="AZ52" s="251"/>
      <c r="BA52" s="251"/>
      <c r="BB52" s="251"/>
      <c r="BC52" s="251"/>
      <c r="BD52" s="251"/>
      <c r="BE52" s="251"/>
      <c r="BF52" s="253"/>
      <c r="BG52" s="49"/>
    </row>
    <row r="53" spans="1:59" ht="15" customHeight="1">
      <c r="A53" s="264"/>
      <c r="B53" s="610">
        <f t="shared" si="0"/>
        <v>11</v>
      </c>
      <c r="C53" s="611"/>
      <c r="D53" s="250" t="s">
        <v>279</v>
      </c>
      <c r="E53" s="251"/>
      <c r="F53" s="251"/>
      <c r="G53" s="251"/>
      <c r="H53" s="251"/>
      <c r="I53" s="251"/>
      <c r="J53" s="251"/>
      <c r="K53" s="251"/>
      <c r="L53" s="251"/>
      <c r="M53" s="251"/>
      <c r="N53" s="133" t="s">
        <v>291</v>
      </c>
      <c r="O53" s="73"/>
      <c r="P53" s="73"/>
      <c r="Q53" s="73"/>
      <c r="R53" s="231"/>
      <c r="S53" s="251" t="s">
        <v>374</v>
      </c>
      <c r="T53" s="251"/>
      <c r="U53" s="250" t="s">
        <v>127</v>
      </c>
      <c r="V53" s="251"/>
      <c r="W53" s="251"/>
      <c r="X53" s="251"/>
      <c r="Y53" s="251"/>
      <c r="Z53" s="251"/>
      <c r="AA53" s="252"/>
      <c r="AB53" s="251"/>
      <c r="AC53" s="251"/>
      <c r="AD53" s="250"/>
      <c r="AE53" s="252"/>
      <c r="AF53" s="372"/>
      <c r="AG53" s="251" t="s">
        <v>141</v>
      </c>
      <c r="AH53" s="244"/>
      <c r="AI53" s="251"/>
      <c r="AJ53" s="251"/>
      <c r="AK53" s="244" t="s">
        <v>294</v>
      </c>
      <c r="AL53" s="251" t="s">
        <v>295</v>
      </c>
      <c r="AM53" s="251"/>
      <c r="AN53" s="251"/>
      <c r="AO53" s="251"/>
      <c r="AP53" s="251"/>
      <c r="AQ53" s="251"/>
      <c r="AR53" s="251"/>
      <c r="AS53" s="251"/>
      <c r="AT53" s="251"/>
      <c r="AU53" s="251"/>
      <c r="AV53" s="251"/>
      <c r="AW53" s="251"/>
      <c r="AX53" s="251"/>
      <c r="AY53" s="251"/>
      <c r="AZ53" s="251"/>
      <c r="BA53" s="251"/>
      <c r="BB53" s="251"/>
      <c r="BC53" s="251"/>
      <c r="BD53" s="251"/>
      <c r="BE53" s="251"/>
      <c r="BF53" s="253"/>
      <c r="BG53" s="49"/>
    </row>
    <row r="54" spans="1:59" ht="15" customHeight="1">
      <c r="A54" s="264"/>
      <c r="B54" s="610">
        <f t="shared" si="0"/>
        <v>12</v>
      </c>
      <c r="C54" s="611"/>
      <c r="D54" s="250" t="s">
        <v>280</v>
      </c>
      <c r="E54" s="251"/>
      <c r="F54" s="251"/>
      <c r="G54" s="251"/>
      <c r="H54" s="251"/>
      <c r="I54" s="251"/>
      <c r="J54" s="251"/>
      <c r="K54" s="251"/>
      <c r="L54" s="251"/>
      <c r="M54" s="251"/>
      <c r="N54" s="133" t="s">
        <v>292</v>
      </c>
      <c r="O54" s="73"/>
      <c r="P54" s="73"/>
      <c r="Q54" s="73"/>
      <c r="R54" s="231"/>
      <c r="S54" s="251" t="s">
        <v>374</v>
      </c>
      <c r="T54" s="251"/>
      <c r="U54" s="250" t="s">
        <v>127</v>
      </c>
      <c r="V54" s="251"/>
      <c r="W54" s="251"/>
      <c r="X54" s="251"/>
      <c r="Y54" s="251"/>
      <c r="Z54" s="251"/>
      <c r="AA54" s="252"/>
      <c r="AB54" s="251"/>
      <c r="AC54" s="251"/>
      <c r="AD54" s="250"/>
      <c r="AE54" s="252"/>
      <c r="AF54" s="372"/>
      <c r="AG54" s="251" t="s">
        <v>141</v>
      </c>
      <c r="AH54" s="244"/>
      <c r="AI54" s="251"/>
      <c r="AJ54" s="251"/>
      <c r="AK54" s="244" t="s">
        <v>294</v>
      </c>
      <c r="AL54" s="251" t="s">
        <v>295</v>
      </c>
      <c r="AM54" s="251"/>
      <c r="AN54" s="251"/>
      <c r="AO54" s="251"/>
      <c r="AP54" s="251"/>
      <c r="AQ54" s="251"/>
      <c r="AR54" s="251"/>
      <c r="AS54" s="251"/>
      <c r="AT54" s="251"/>
      <c r="AU54" s="251"/>
      <c r="AV54" s="251"/>
      <c r="AW54" s="251"/>
      <c r="AX54" s="251"/>
      <c r="AY54" s="251"/>
      <c r="AZ54" s="251"/>
      <c r="BA54" s="251"/>
      <c r="BB54" s="251"/>
      <c r="BC54" s="251"/>
      <c r="BD54" s="251"/>
      <c r="BE54" s="251"/>
      <c r="BF54" s="253"/>
      <c r="BG54" s="49"/>
    </row>
    <row r="55" spans="1:59" ht="15" customHeight="1">
      <c r="A55" s="264"/>
      <c r="B55" s="610">
        <f t="shared" si="0"/>
        <v>13</v>
      </c>
      <c r="C55" s="611"/>
      <c r="D55" s="250" t="s">
        <v>281</v>
      </c>
      <c r="E55" s="251"/>
      <c r="F55" s="251"/>
      <c r="G55" s="251"/>
      <c r="H55" s="251"/>
      <c r="I55" s="251"/>
      <c r="J55" s="251"/>
      <c r="K55" s="251"/>
      <c r="L55" s="251"/>
      <c r="M55" s="251"/>
      <c r="N55" s="133" t="s">
        <v>293</v>
      </c>
      <c r="O55" s="73"/>
      <c r="P55" s="73"/>
      <c r="Q55" s="73"/>
      <c r="R55" s="231"/>
      <c r="S55" s="251" t="s">
        <v>374</v>
      </c>
      <c r="T55" s="251"/>
      <c r="U55" s="250" t="s">
        <v>127</v>
      </c>
      <c r="V55" s="251"/>
      <c r="W55" s="251"/>
      <c r="X55" s="251"/>
      <c r="Y55" s="251"/>
      <c r="Z55" s="251"/>
      <c r="AA55" s="252"/>
      <c r="AB55" s="251"/>
      <c r="AC55" s="251"/>
      <c r="AD55" s="250"/>
      <c r="AE55" s="252"/>
      <c r="AF55" s="372"/>
      <c r="AG55" s="251" t="s">
        <v>141</v>
      </c>
      <c r="AH55" s="244"/>
      <c r="AI55" s="251"/>
      <c r="AJ55" s="251"/>
      <c r="AK55" s="244" t="s">
        <v>294</v>
      </c>
      <c r="AL55" s="251" t="s">
        <v>295</v>
      </c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1"/>
      <c r="BA55" s="251"/>
      <c r="BB55" s="251"/>
      <c r="BC55" s="251"/>
      <c r="BD55" s="251"/>
      <c r="BE55" s="251"/>
      <c r="BF55" s="253"/>
      <c r="BG55" s="49"/>
    </row>
    <row r="56" spans="1:59" ht="15" customHeight="1">
      <c r="A56" s="264"/>
      <c r="B56" s="610" t="str">
        <f t="shared" si="0"/>
        <v/>
      </c>
      <c r="C56" s="611"/>
      <c r="D56" s="250"/>
      <c r="E56" s="251"/>
      <c r="F56" s="251"/>
      <c r="G56" s="251"/>
      <c r="H56" s="251"/>
      <c r="I56" s="251"/>
      <c r="J56" s="251"/>
      <c r="K56" s="251"/>
      <c r="L56" s="251"/>
      <c r="M56" s="251"/>
      <c r="N56" s="133"/>
      <c r="O56" s="73"/>
      <c r="P56" s="73"/>
      <c r="Q56" s="73"/>
      <c r="R56" s="231"/>
      <c r="S56" s="251"/>
      <c r="T56" s="251"/>
      <c r="U56" s="250"/>
      <c r="V56" s="251"/>
      <c r="W56" s="251"/>
      <c r="X56" s="251"/>
      <c r="Y56" s="251"/>
      <c r="Z56" s="251"/>
      <c r="AA56" s="252"/>
      <c r="AB56" s="251"/>
      <c r="AC56" s="251"/>
      <c r="AD56" s="250"/>
      <c r="AE56" s="252"/>
      <c r="AF56" s="372"/>
      <c r="AG56" s="251"/>
      <c r="AH56" s="244"/>
      <c r="AI56" s="251"/>
      <c r="AJ56" s="251"/>
      <c r="AK56" s="244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  <c r="AV56" s="251"/>
      <c r="AW56" s="251"/>
      <c r="AX56" s="251"/>
      <c r="AY56" s="251"/>
      <c r="AZ56" s="251"/>
      <c r="BA56" s="251"/>
      <c r="BB56" s="251"/>
      <c r="BC56" s="251"/>
      <c r="BD56" s="251"/>
      <c r="BE56" s="251"/>
      <c r="BF56" s="253"/>
      <c r="BG56" s="49"/>
    </row>
    <row r="57" spans="1:59" ht="15" customHeight="1">
      <c r="A57" s="264"/>
      <c r="B57" s="610" t="str">
        <f t="shared" si="0"/>
        <v/>
      </c>
      <c r="C57" s="611"/>
      <c r="D57" s="250"/>
      <c r="E57" s="251"/>
      <c r="F57" s="251"/>
      <c r="G57" s="251"/>
      <c r="H57" s="251"/>
      <c r="I57" s="251"/>
      <c r="J57" s="251"/>
      <c r="K57" s="251"/>
      <c r="L57" s="251"/>
      <c r="M57" s="251"/>
      <c r="N57" s="133"/>
      <c r="O57" s="73"/>
      <c r="P57" s="73"/>
      <c r="Q57" s="73"/>
      <c r="R57" s="231"/>
      <c r="S57" s="251"/>
      <c r="T57" s="251"/>
      <c r="U57" s="250"/>
      <c r="V57" s="251"/>
      <c r="W57" s="251"/>
      <c r="X57" s="251"/>
      <c r="Y57" s="251"/>
      <c r="Z57" s="251"/>
      <c r="AA57" s="252"/>
      <c r="AB57" s="251"/>
      <c r="AC57" s="251"/>
      <c r="AD57" s="250"/>
      <c r="AE57" s="252"/>
      <c r="AF57" s="372"/>
      <c r="AG57" s="251"/>
      <c r="AH57" s="244"/>
      <c r="AI57" s="251"/>
      <c r="AJ57" s="251"/>
      <c r="AK57" s="244"/>
      <c r="AL57" s="251"/>
      <c r="AM57" s="251"/>
      <c r="AN57" s="251"/>
      <c r="AO57" s="251"/>
      <c r="AP57" s="251"/>
      <c r="AQ57" s="251"/>
      <c r="AR57" s="251"/>
      <c r="AS57" s="251"/>
      <c r="AT57" s="251"/>
      <c r="AU57" s="251"/>
      <c r="AV57" s="251"/>
      <c r="AW57" s="251"/>
      <c r="AX57" s="251"/>
      <c r="AY57" s="251"/>
      <c r="AZ57" s="251"/>
      <c r="BA57" s="251"/>
      <c r="BB57" s="251"/>
      <c r="BC57" s="251"/>
      <c r="BD57" s="251"/>
      <c r="BE57" s="251"/>
      <c r="BF57" s="253"/>
      <c r="BG57" s="49"/>
    </row>
    <row r="58" spans="1:59" ht="15" customHeight="1">
      <c r="A58" s="264"/>
      <c r="B58" s="610" t="str">
        <f t="shared" si="0"/>
        <v/>
      </c>
      <c r="C58" s="611"/>
      <c r="D58" s="250"/>
      <c r="E58" s="251"/>
      <c r="F58" s="251"/>
      <c r="G58" s="251"/>
      <c r="H58" s="251"/>
      <c r="I58" s="251"/>
      <c r="J58" s="251"/>
      <c r="K58" s="251"/>
      <c r="L58" s="251"/>
      <c r="M58" s="251"/>
      <c r="N58" s="133"/>
      <c r="O58" s="73"/>
      <c r="P58" s="73"/>
      <c r="Q58" s="73"/>
      <c r="R58" s="231"/>
      <c r="S58" s="251"/>
      <c r="T58" s="251"/>
      <c r="U58" s="250"/>
      <c r="V58" s="251"/>
      <c r="W58" s="251"/>
      <c r="X58" s="251"/>
      <c r="Y58" s="251"/>
      <c r="Z58" s="251"/>
      <c r="AA58" s="252"/>
      <c r="AB58" s="251"/>
      <c r="AC58" s="251"/>
      <c r="AD58" s="250"/>
      <c r="AE58" s="252"/>
      <c r="AF58" s="372"/>
      <c r="AG58" s="251"/>
      <c r="AH58" s="244"/>
      <c r="AI58" s="251"/>
      <c r="AJ58" s="251"/>
      <c r="AK58" s="244"/>
      <c r="AL58" s="251"/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  <c r="AW58" s="251"/>
      <c r="AX58" s="251"/>
      <c r="AY58" s="251"/>
      <c r="AZ58" s="251"/>
      <c r="BA58" s="251"/>
      <c r="BB58" s="251"/>
      <c r="BC58" s="251"/>
      <c r="BD58" s="251"/>
      <c r="BE58" s="251"/>
      <c r="BF58" s="253"/>
      <c r="BG58" s="49"/>
    </row>
    <row r="59" spans="1:59" ht="15" customHeight="1">
      <c r="A59" s="264"/>
      <c r="B59" s="610" t="str">
        <f t="shared" si="0"/>
        <v/>
      </c>
      <c r="C59" s="611"/>
      <c r="D59" s="250"/>
      <c r="E59" s="251"/>
      <c r="F59" s="251"/>
      <c r="G59" s="251"/>
      <c r="H59" s="251"/>
      <c r="I59" s="251"/>
      <c r="J59" s="251"/>
      <c r="K59" s="251"/>
      <c r="L59" s="251"/>
      <c r="M59" s="251"/>
      <c r="N59" s="133"/>
      <c r="O59" s="73"/>
      <c r="P59" s="73"/>
      <c r="Q59" s="73"/>
      <c r="R59" s="231"/>
      <c r="S59" s="251"/>
      <c r="T59" s="251"/>
      <c r="U59" s="250"/>
      <c r="V59" s="251"/>
      <c r="W59" s="251"/>
      <c r="X59" s="251"/>
      <c r="Y59" s="251"/>
      <c r="Z59" s="251"/>
      <c r="AA59" s="252"/>
      <c r="AB59" s="251"/>
      <c r="AC59" s="251"/>
      <c r="AD59" s="250"/>
      <c r="AE59" s="252"/>
      <c r="AF59" s="372"/>
      <c r="AG59" s="251"/>
      <c r="AH59" s="244"/>
      <c r="AI59" s="251"/>
      <c r="AJ59" s="251"/>
      <c r="AK59" s="244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1"/>
      <c r="AW59" s="251"/>
      <c r="AX59" s="251"/>
      <c r="AY59" s="251"/>
      <c r="AZ59" s="251"/>
      <c r="BA59" s="251"/>
      <c r="BB59" s="251"/>
      <c r="BC59" s="251"/>
      <c r="BD59" s="251"/>
      <c r="BE59" s="251"/>
      <c r="BF59" s="253"/>
      <c r="BG59" s="49"/>
    </row>
    <row r="60" spans="1:59" ht="15" customHeight="1">
      <c r="A60" s="264"/>
      <c r="B60" s="610" t="str">
        <f t="shared" si="0"/>
        <v/>
      </c>
      <c r="C60" s="611"/>
      <c r="D60" s="250"/>
      <c r="E60" s="251"/>
      <c r="F60" s="251"/>
      <c r="G60" s="251"/>
      <c r="H60" s="251"/>
      <c r="I60" s="251"/>
      <c r="J60" s="251"/>
      <c r="K60" s="251"/>
      <c r="L60" s="251"/>
      <c r="M60" s="251"/>
      <c r="N60" s="133"/>
      <c r="O60" s="73"/>
      <c r="P60" s="73"/>
      <c r="Q60" s="73"/>
      <c r="R60" s="231"/>
      <c r="S60" s="251"/>
      <c r="T60" s="251"/>
      <c r="U60" s="250"/>
      <c r="V60" s="251"/>
      <c r="W60" s="251"/>
      <c r="X60" s="251"/>
      <c r="Y60" s="251"/>
      <c r="Z60" s="251"/>
      <c r="AA60" s="252"/>
      <c r="AB60" s="251"/>
      <c r="AC60" s="251"/>
      <c r="AD60" s="250"/>
      <c r="AE60" s="252"/>
      <c r="AF60" s="372"/>
      <c r="AG60" s="251"/>
      <c r="AH60" s="244"/>
      <c r="AI60" s="251"/>
      <c r="AJ60" s="251"/>
      <c r="AK60" s="244"/>
      <c r="AL60" s="251"/>
      <c r="AM60" s="251"/>
      <c r="AN60" s="251"/>
      <c r="AO60" s="251"/>
      <c r="AP60" s="251"/>
      <c r="AQ60" s="251"/>
      <c r="AR60" s="251"/>
      <c r="AS60" s="251"/>
      <c r="AT60" s="251"/>
      <c r="AU60" s="251"/>
      <c r="AV60" s="251"/>
      <c r="AW60" s="251"/>
      <c r="AX60" s="251"/>
      <c r="AY60" s="251"/>
      <c r="AZ60" s="251"/>
      <c r="BA60" s="251"/>
      <c r="BB60" s="251"/>
      <c r="BC60" s="251"/>
      <c r="BD60" s="251"/>
      <c r="BE60" s="251"/>
      <c r="BF60" s="253"/>
      <c r="BG60" s="49"/>
    </row>
    <row r="61" spans="1:59" ht="15" customHeight="1">
      <c r="A61" s="264"/>
      <c r="B61" s="610" t="str">
        <f t="shared" si="0"/>
        <v/>
      </c>
      <c r="C61" s="611"/>
      <c r="D61" s="250"/>
      <c r="E61" s="251"/>
      <c r="F61" s="251"/>
      <c r="G61" s="251"/>
      <c r="H61" s="251"/>
      <c r="I61" s="251"/>
      <c r="J61" s="251"/>
      <c r="K61" s="251"/>
      <c r="L61" s="251"/>
      <c r="M61" s="251"/>
      <c r="N61" s="133"/>
      <c r="O61" s="73"/>
      <c r="P61" s="73"/>
      <c r="Q61" s="73"/>
      <c r="R61" s="231"/>
      <c r="S61" s="251"/>
      <c r="T61" s="251"/>
      <c r="U61" s="250"/>
      <c r="V61" s="251"/>
      <c r="W61" s="251"/>
      <c r="X61" s="251"/>
      <c r="Y61" s="251"/>
      <c r="Z61" s="251"/>
      <c r="AA61" s="252"/>
      <c r="AB61" s="251"/>
      <c r="AC61" s="251"/>
      <c r="AD61" s="250"/>
      <c r="AE61" s="252"/>
      <c r="AF61" s="372"/>
      <c r="AG61" s="251"/>
      <c r="AH61" s="244"/>
      <c r="AI61" s="251"/>
      <c r="AJ61" s="251"/>
      <c r="AK61" s="244"/>
      <c r="AL61" s="251"/>
      <c r="AM61" s="251"/>
      <c r="AN61" s="251"/>
      <c r="AO61" s="251"/>
      <c r="AP61" s="251"/>
      <c r="AQ61" s="251"/>
      <c r="AR61" s="251"/>
      <c r="AS61" s="251"/>
      <c r="AT61" s="251"/>
      <c r="AU61" s="251"/>
      <c r="AV61" s="251"/>
      <c r="AW61" s="251"/>
      <c r="AX61" s="251"/>
      <c r="AY61" s="251"/>
      <c r="AZ61" s="251"/>
      <c r="BA61" s="251"/>
      <c r="BB61" s="251"/>
      <c r="BC61" s="251"/>
      <c r="BD61" s="251"/>
      <c r="BE61" s="251"/>
      <c r="BF61" s="253"/>
      <c r="BG61" s="49"/>
    </row>
    <row r="62" spans="1:59" ht="15" customHeight="1">
      <c r="A62" s="264"/>
      <c r="B62" s="610" t="str">
        <f t="shared" si="0"/>
        <v/>
      </c>
      <c r="C62" s="611"/>
      <c r="D62" s="250"/>
      <c r="E62" s="251"/>
      <c r="F62" s="251"/>
      <c r="G62" s="251"/>
      <c r="H62" s="251"/>
      <c r="I62" s="251"/>
      <c r="J62" s="251"/>
      <c r="K62" s="251"/>
      <c r="L62" s="251"/>
      <c r="M62" s="251"/>
      <c r="N62" s="133"/>
      <c r="O62" s="73"/>
      <c r="P62" s="73"/>
      <c r="Q62" s="73"/>
      <c r="R62" s="231"/>
      <c r="S62" s="251"/>
      <c r="T62" s="251"/>
      <c r="U62" s="250"/>
      <c r="V62" s="251"/>
      <c r="W62" s="251"/>
      <c r="X62" s="251"/>
      <c r="Y62" s="251"/>
      <c r="Z62" s="251"/>
      <c r="AA62" s="252"/>
      <c r="AB62" s="251"/>
      <c r="AC62" s="251"/>
      <c r="AD62" s="250"/>
      <c r="AE62" s="252"/>
      <c r="AF62" s="372"/>
      <c r="AG62" s="251"/>
      <c r="AH62" s="244"/>
      <c r="AI62" s="251"/>
      <c r="AJ62" s="251"/>
      <c r="AK62" s="244"/>
      <c r="AL62" s="251"/>
      <c r="AM62" s="251"/>
      <c r="AN62" s="251"/>
      <c r="AO62" s="251"/>
      <c r="AP62" s="251"/>
      <c r="AQ62" s="251"/>
      <c r="AR62" s="251"/>
      <c r="AS62" s="251"/>
      <c r="AT62" s="251"/>
      <c r="AU62" s="251"/>
      <c r="AV62" s="251"/>
      <c r="AW62" s="251"/>
      <c r="AX62" s="251"/>
      <c r="AY62" s="251"/>
      <c r="AZ62" s="251"/>
      <c r="BA62" s="251"/>
      <c r="BB62" s="251"/>
      <c r="BC62" s="251"/>
      <c r="BD62" s="251"/>
      <c r="BE62" s="251"/>
      <c r="BF62" s="253"/>
      <c r="BG62" s="49"/>
    </row>
    <row r="63" spans="1:59" ht="15" customHeight="1">
      <c r="A63" s="264"/>
      <c r="B63" s="610" t="str">
        <f t="shared" si="0"/>
        <v/>
      </c>
      <c r="C63" s="611"/>
      <c r="D63" s="250"/>
      <c r="E63" s="251"/>
      <c r="F63" s="251"/>
      <c r="G63" s="251"/>
      <c r="H63" s="251"/>
      <c r="I63" s="251"/>
      <c r="J63" s="251"/>
      <c r="K63" s="251"/>
      <c r="L63" s="251"/>
      <c r="M63" s="251"/>
      <c r="N63" s="133"/>
      <c r="O63" s="73"/>
      <c r="P63" s="73"/>
      <c r="Q63" s="73"/>
      <c r="R63" s="231"/>
      <c r="S63" s="251"/>
      <c r="T63" s="251"/>
      <c r="U63" s="250"/>
      <c r="V63" s="251"/>
      <c r="W63" s="251"/>
      <c r="X63" s="251"/>
      <c r="Y63" s="251"/>
      <c r="Z63" s="251"/>
      <c r="AA63" s="252"/>
      <c r="AB63" s="251"/>
      <c r="AC63" s="251"/>
      <c r="AD63" s="250"/>
      <c r="AE63" s="252"/>
      <c r="AF63" s="372"/>
      <c r="AG63" s="251"/>
      <c r="AH63" s="244"/>
      <c r="AI63" s="251"/>
      <c r="AJ63" s="251"/>
      <c r="AK63" s="244"/>
      <c r="AL63" s="251"/>
      <c r="AM63" s="251"/>
      <c r="AN63" s="251"/>
      <c r="AO63" s="251"/>
      <c r="AP63" s="251"/>
      <c r="AQ63" s="251"/>
      <c r="AR63" s="251"/>
      <c r="AS63" s="251"/>
      <c r="AT63" s="251"/>
      <c r="AU63" s="251"/>
      <c r="AV63" s="251"/>
      <c r="AW63" s="251"/>
      <c r="AX63" s="251"/>
      <c r="AY63" s="251"/>
      <c r="AZ63" s="251"/>
      <c r="BA63" s="251"/>
      <c r="BB63" s="251"/>
      <c r="BC63" s="251"/>
      <c r="BD63" s="251"/>
      <c r="BE63" s="251"/>
      <c r="BF63" s="253"/>
      <c r="BG63" s="49"/>
    </row>
    <row r="64" spans="1:59" ht="15" customHeight="1">
      <c r="A64" s="264"/>
      <c r="B64" s="610" t="str">
        <f t="shared" si="0"/>
        <v/>
      </c>
      <c r="C64" s="611"/>
      <c r="D64" s="250"/>
      <c r="E64" s="251"/>
      <c r="F64" s="251"/>
      <c r="G64" s="251"/>
      <c r="H64" s="251"/>
      <c r="I64" s="251"/>
      <c r="J64" s="251"/>
      <c r="K64" s="251"/>
      <c r="L64" s="251"/>
      <c r="M64" s="251"/>
      <c r="N64" s="133"/>
      <c r="O64" s="73"/>
      <c r="P64" s="73"/>
      <c r="Q64" s="73"/>
      <c r="R64" s="231"/>
      <c r="S64" s="251"/>
      <c r="T64" s="251"/>
      <c r="U64" s="250"/>
      <c r="V64" s="251"/>
      <c r="W64" s="251"/>
      <c r="X64" s="251"/>
      <c r="Y64" s="251"/>
      <c r="Z64" s="251"/>
      <c r="AA64" s="252"/>
      <c r="AB64" s="251"/>
      <c r="AC64" s="251"/>
      <c r="AD64" s="250"/>
      <c r="AE64" s="252"/>
      <c r="AF64" s="372"/>
      <c r="AG64" s="251"/>
      <c r="AH64" s="244"/>
      <c r="AI64" s="251"/>
      <c r="AJ64" s="251"/>
      <c r="AK64" s="244"/>
      <c r="AL64" s="251"/>
      <c r="AM64" s="251"/>
      <c r="AN64" s="251"/>
      <c r="AO64" s="251"/>
      <c r="AP64" s="251"/>
      <c r="AQ64" s="251"/>
      <c r="AR64" s="251"/>
      <c r="AS64" s="251"/>
      <c r="AT64" s="251"/>
      <c r="AU64" s="251"/>
      <c r="AV64" s="251"/>
      <c r="AW64" s="251"/>
      <c r="AX64" s="251"/>
      <c r="AY64" s="251"/>
      <c r="AZ64" s="251"/>
      <c r="BA64" s="251"/>
      <c r="BB64" s="251"/>
      <c r="BC64" s="251"/>
      <c r="BD64" s="251"/>
      <c r="BE64" s="251"/>
      <c r="BF64" s="253"/>
      <c r="BG64" s="49"/>
    </row>
    <row r="65" spans="1:59" ht="15" customHeight="1">
      <c r="A65" s="264"/>
      <c r="B65" s="610" t="str">
        <f t="shared" si="0"/>
        <v/>
      </c>
      <c r="C65" s="611"/>
      <c r="D65" s="250"/>
      <c r="E65" s="251"/>
      <c r="F65" s="251"/>
      <c r="G65" s="251"/>
      <c r="H65" s="251"/>
      <c r="I65" s="251"/>
      <c r="J65" s="251"/>
      <c r="K65" s="251"/>
      <c r="L65" s="251"/>
      <c r="M65" s="251"/>
      <c r="N65" s="133"/>
      <c r="O65" s="73"/>
      <c r="P65" s="73"/>
      <c r="Q65" s="73"/>
      <c r="R65" s="231"/>
      <c r="S65" s="251"/>
      <c r="T65" s="251"/>
      <c r="U65" s="250"/>
      <c r="V65" s="251"/>
      <c r="W65" s="251"/>
      <c r="X65" s="251"/>
      <c r="Y65" s="251"/>
      <c r="Z65" s="251"/>
      <c r="AA65" s="252"/>
      <c r="AB65" s="251"/>
      <c r="AC65" s="251"/>
      <c r="AD65" s="250"/>
      <c r="AE65" s="252"/>
      <c r="AF65" s="372"/>
      <c r="AG65" s="251"/>
      <c r="AH65" s="244"/>
      <c r="AI65" s="251"/>
      <c r="AJ65" s="251"/>
      <c r="AK65" s="244"/>
      <c r="AL65" s="251"/>
      <c r="AM65" s="251"/>
      <c r="AN65" s="251"/>
      <c r="AO65" s="251"/>
      <c r="AP65" s="251"/>
      <c r="AQ65" s="251"/>
      <c r="AR65" s="251"/>
      <c r="AS65" s="251"/>
      <c r="AT65" s="251"/>
      <c r="AU65" s="251"/>
      <c r="AV65" s="251"/>
      <c r="AW65" s="251"/>
      <c r="AX65" s="251"/>
      <c r="AY65" s="251"/>
      <c r="AZ65" s="251"/>
      <c r="BA65" s="251"/>
      <c r="BB65" s="251"/>
      <c r="BC65" s="251"/>
      <c r="BD65" s="251"/>
      <c r="BE65" s="251"/>
      <c r="BF65" s="253"/>
      <c r="BG65" s="49"/>
    </row>
    <row r="66" spans="1:59" ht="15" customHeight="1">
      <c r="A66" s="264"/>
      <c r="B66" s="610" t="str">
        <f t="shared" si="0"/>
        <v/>
      </c>
      <c r="C66" s="611"/>
      <c r="D66" s="250"/>
      <c r="E66" s="251"/>
      <c r="F66" s="251"/>
      <c r="G66" s="251"/>
      <c r="H66" s="251"/>
      <c r="I66" s="251"/>
      <c r="J66" s="251"/>
      <c r="K66" s="251"/>
      <c r="L66" s="251"/>
      <c r="M66" s="251"/>
      <c r="N66" s="133"/>
      <c r="O66" s="73"/>
      <c r="P66" s="73"/>
      <c r="Q66" s="73"/>
      <c r="R66" s="231"/>
      <c r="S66" s="251"/>
      <c r="T66" s="251"/>
      <c r="U66" s="250"/>
      <c r="V66" s="251"/>
      <c r="W66" s="251"/>
      <c r="X66" s="251"/>
      <c r="Y66" s="251"/>
      <c r="Z66" s="251"/>
      <c r="AA66" s="252"/>
      <c r="AB66" s="251"/>
      <c r="AC66" s="251"/>
      <c r="AD66" s="250"/>
      <c r="AE66" s="252"/>
      <c r="AF66" s="372"/>
      <c r="AG66" s="251"/>
      <c r="AH66" s="244"/>
      <c r="AI66" s="251"/>
      <c r="AJ66" s="251"/>
      <c r="AK66" s="244"/>
      <c r="AL66" s="251"/>
      <c r="AM66" s="251"/>
      <c r="AN66" s="251"/>
      <c r="AO66" s="251"/>
      <c r="AP66" s="251"/>
      <c r="AQ66" s="251"/>
      <c r="AR66" s="251"/>
      <c r="AS66" s="251"/>
      <c r="AT66" s="251"/>
      <c r="AU66" s="251"/>
      <c r="AV66" s="251"/>
      <c r="AW66" s="251"/>
      <c r="AX66" s="251"/>
      <c r="AY66" s="251"/>
      <c r="AZ66" s="251"/>
      <c r="BA66" s="251"/>
      <c r="BB66" s="251"/>
      <c r="BC66" s="251"/>
      <c r="BD66" s="251"/>
      <c r="BE66" s="251"/>
      <c r="BF66" s="253"/>
      <c r="BG66" s="49"/>
    </row>
    <row r="67" spans="1:59" ht="15" customHeight="1">
      <c r="A67" s="264"/>
      <c r="B67" s="610" t="str">
        <f t="shared" si="0"/>
        <v/>
      </c>
      <c r="C67" s="611"/>
      <c r="D67" s="250"/>
      <c r="E67" s="251"/>
      <c r="F67" s="251"/>
      <c r="G67" s="251"/>
      <c r="H67" s="251"/>
      <c r="I67" s="251"/>
      <c r="J67" s="251"/>
      <c r="K67" s="251"/>
      <c r="L67" s="251"/>
      <c r="M67" s="251"/>
      <c r="N67" s="133"/>
      <c r="O67" s="73"/>
      <c r="P67" s="73"/>
      <c r="Q67" s="73"/>
      <c r="R67" s="231"/>
      <c r="S67" s="251"/>
      <c r="T67" s="251"/>
      <c r="U67" s="250"/>
      <c r="V67" s="251"/>
      <c r="W67" s="251"/>
      <c r="X67" s="251"/>
      <c r="Y67" s="251"/>
      <c r="Z67" s="251"/>
      <c r="AA67" s="252"/>
      <c r="AB67" s="251"/>
      <c r="AC67" s="251"/>
      <c r="AD67" s="250"/>
      <c r="AE67" s="252"/>
      <c r="AF67" s="372"/>
      <c r="AG67" s="251"/>
      <c r="AH67" s="244"/>
      <c r="AI67" s="251"/>
      <c r="AJ67" s="251"/>
      <c r="AK67" s="244"/>
      <c r="AL67" s="251"/>
      <c r="AM67" s="251"/>
      <c r="AN67" s="251"/>
      <c r="AO67" s="251"/>
      <c r="AP67" s="251"/>
      <c r="AQ67" s="251"/>
      <c r="AR67" s="251"/>
      <c r="AS67" s="251"/>
      <c r="AT67" s="251"/>
      <c r="AU67" s="251"/>
      <c r="AV67" s="251"/>
      <c r="AW67" s="251"/>
      <c r="AX67" s="251"/>
      <c r="AY67" s="251"/>
      <c r="AZ67" s="251"/>
      <c r="BA67" s="251"/>
      <c r="BB67" s="251"/>
      <c r="BC67" s="251"/>
      <c r="BD67" s="251"/>
      <c r="BE67" s="251"/>
      <c r="BF67" s="253"/>
      <c r="BG67" s="49"/>
    </row>
    <row r="68" spans="1:59" ht="15" customHeight="1">
      <c r="A68" s="264"/>
      <c r="B68" s="610" t="str">
        <f t="shared" si="0"/>
        <v/>
      </c>
      <c r="C68" s="611"/>
      <c r="D68" s="250"/>
      <c r="E68" s="251"/>
      <c r="F68" s="251"/>
      <c r="G68" s="251"/>
      <c r="H68" s="251"/>
      <c r="I68" s="251"/>
      <c r="J68" s="251"/>
      <c r="K68" s="251"/>
      <c r="L68" s="251"/>
      <c r="M68" s="251"/>
      <c r="N68" s="133"/>
      <c r="O68" s="73"/>
      <c r="P68" s="73"/>
      <c r="Q68" s="73"/>
      <c r="R68" s="231"/>
      <c r="S68" s="251"/>
      <c r="T68" s="251"/>
      <c r="U68" s="250"/>
      <c r="V68" s="251"/>
      <c r="W68" s="251"/>
      <c r="X68" s="251"/>
      <c r="Y68" s="251"/>
      <c r="Z68" s="251"/>
      <c r="AA68" s="252"/>
      <c r="AB68" s="251"/>
      <c r="AC68" s="251"/>
      <c r="AD68" s="250"/>
      <c r="AE68" s="252"/>
      <c r="AF68" s="372"/>
      <c r="AG68" s="251"/>
      <c r="AH68" s="244"/>
      <c r="AI68" s="251"/>
      <c r="AJ68" s="251"/>
      <c r="AK68" s="244"/>
      <c r="AL68" s="251"/>
      <c r="AM68" s="251"/>
      <c r="AN68" s="251"/>
      <c r="AO68" s="251"/>
      <c r="AP68" s="251"/>
      <c r="AQ68" s="251"/>
      <c r="AR68" s="251"/>
      <c r="AS68" s="251"/>
      <c r="AT68" s="251"/>
      <c r="AU68" s="251"/>
      <c r="AV68" s="251"/>
      <c r="AW68" s="251"/>
      <c r="AX68" s="251"/>
      <c r="AY68" s="251"/>
      <c r="AZ68" s="251"/>
      <c r="BA68" s="251"/>
      <c r="BB68" s="251"/>
      <c r="BC68" s="251"/>
      <c r="BD68" s="251"/>
      <c r="BE68" s="251"/>
      <c r="BF68" s="253"/>
      <c r="BG68" s="49"/>
    </row>
    <row r="69" spans="1:59" ht="15" customHeight="1">
      <c r="A69" s="264"/>
      <c r="B69" s="610" t="str">
        <f t="shared" si="0"/>
        <v/>
      </c>
      <c r="C69" s="611"/>
      <c r="D69" s="250"/>
      <c r="E69" s="251"/>
      <c r="F69" s="251"/>
      <c r="G69" s="251"/>
      <c r="H69" s="251"/>
      <c r="I69" s="251"/>
      <c r="J69" s="251"/>
      <c r="K69" s="251"/>
      <c r="L69" s="251"/>
      <c r="M69" s="251"/>
      <c r="N69" s="133"/>
      <c r="O69" s="73"/>
      <c r="P69" s="73"/>
      <c r="Q69" s="73"/>
      <c r="R69" s="231"/>
      <c r="S69" s="251"/>
      <c r="T69" s="251"/>
      <c r="U69" s="250"/>
      <c r="V69" s="251"/>
      <c r="W69" s="251"/>
      <c r="X69" s="251"/>
      <c r="Y69" s="251"/>
      <c r="Z69" s="251"/>
      <c r="AA69" s="252"/>
      <c r="AB69" s="251"/>
      <c r="AC69" s="251"/>
      <c r="AD69" s="250"/>
      <c r="AE69" s="252"/>
      <c r="AF69" s="372"/>
      <c r="AG69" s="251"/>
      <c r="AH69" s="244"/>
      <c r="AI69" s="251"/>
      <c r="AJ69" s="251"/>
      <c r="AK69" s="244"/>
      <c r="AL69" s="251"/>
      <c r="AM69" s="251"/>
      <c r="AN69" s="251"/>
      <c r="AO69" s="251"/>
      <c r="AP69" s="251"/>
      <c r="AQ69" s="251"/>
      <c r="AR69" s="251"/>
      <c r="AS69" s="251"/>
      <c r="AT69" s="251"/>
      <c r="AU69" s="251"/>
      <c r="AV69" s="251"/>
      <c r="AW69" s="251"/>
      <c r="AX69" s="251"/>
      <c r="AY69" s="251"/>
      <c r="AZ69" s="251"/>
      <c r="BA69" s="251"/>
      <c r="BB69" s="251"/>
      <c r="BC69" s="251"/>
      <c r="BD69" s="251"/>
      <c r="BE69" s="251"/>
      <c r="BF69" s="253"/>
      <c r="BG69" s="49"/>
    </row>
    <row r="70" spans="1:59" ht="15" customHeight="1" thickBot="1">
      <c r="A70" s="264"/>
      <c r="B70" s="634" t="str">
        <f t="shared" si="0"/>
        <v/>
      </c>
      <c r="C70" s="635"/>
      <c r="D70" s="254"/>
      <c r="E70" s="255"/>
      <c r="F70" s="255"/>
      <c r="G70" s="255"/>
      <c r="H70" s="255"/>
      <c r="I70" s="255"/>
      <c r="J70" s="255"/>
      <c r="K70" s="255"/>
      <c r="L70" s="255"/>
      <c r="M70" s="255"/>
      <c r="N70" s="288"/>
      <c r="O70" s="286"/>
      <c r="P70" s="286"/>
      <c r="Q70" s="286"/>
      <c r="R70" s="289"/>
      <c r="S70" s="255"/>
      <c r="T70" s="255"/>
      <c r="U70" s="254"/>
      <c r="V70" s="255"/>
      <c r="W70" s="255"/>
      <c r="X70" s="255"/>
      <c r="Y70" s="255"/>
      <c r="Z70" s="255"/>
      <c r="AA70" s="256"/>
      <c r="AB70" s="255"/>
      <c r="AC70" s="255"/>
      <c r="AD70" s="254"/>
      <c r="AE70" s="256"/>
      <c r="AF70" s="373"/>
      <c r="AG70" s="255"/>
      <c r="AH70" s="245"/>
      <c r="AI70" s="255"/>
      <c r="AJ70" s="255"/>
      <c r="AK70" s="245"/>
      <c r="AL70" s="255"/>
      <c r="AM70" s="255"/>
      <c r="AN70" s="255"/>
      <c r="AO70" s="255"/>
      <c r="AP70" s="255"/>
      <c r="AQ70" s="255"/>
      <c r="AR70" s="255"/>
      <c r="AS70" s="255"/>
      <c r="AT70" s="255"/>
      <c r="AU70" s="255"/>
      <c r="AV70" s="255"/>
      <c r="AW70" s="255"/>
      <c r="AX70" s="255"/>
      <c r="AY70" s="255"/>
      <c r="AZ70" s="255"/>
      <c r="BA70" s="255"/>
      <c r="BB70" s="255"/>
      <c r="BC70" s="255"/>
      <c r="BD70" s="255"/>
      <c r="BE70" s="255"/>
      <c r="BF70" s="257"/>
      <c r="BG70" s="49"/>
    </row>
    <row r="71" spans="1:59" ht="15" customHeight="1">
      <c r="A71" s="264"/>
      <c r="B71" s="237" t="s">
        <v>112</v>
      </c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  <c r="AA71" s="238"/>
      <c r="AB71" s="238"/>
      <c r="AC71" s="238"/>
      <c r="AD71" s="238"/>
      <c r="AE71" s="238"/>
      <c r="AF71" s="240"/>
      <c r="AG71" s="240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  <c r="AS71" s="240"/>
      <c r="AT71" s="240"/>
      <c r="AU71" s="240"/>
      <c r="AV71" s="240"/>
      <c r="AW71" s="240"/>
      <c r="AX71" s="238"/>
      <c r="AY71" s="238"/>
      <c r="AZ71" s="238"/>
      <c r="BA71" s="238"/>
      <c r="BB71" s="238"/>
      <c r="BC71" s="238"/>
      <c r="BD71" s="238"/>
      <c r="BE71" s="238"/>
      <c r="BF71" s="242"/>
      <c r="BG71" s="265"/>
    </row>
    <row r="72" spans="1:59" ht="15" customHeight="1">
      <c r="A72" s="264"/>
      <c r="B72" s="619" t="s">
        <v>103</v>
      </c>
      <c r="C72" s="620"/>
      <c r="D72" s="620" t="s">
        <v>113</v>
      </c>
      <c r="E72" s="620"/>
      <c r="F72" s="620"/>
      <c r="G72" s="620"/>
      <c r="H72" s="620"/>
      <c r="I72" s="620"/>
      <c r="J72" s="620"/>
      <c r="K72" s="620" t="s">
        <v>114</v>
      </c>
      <c r="L72" s="620"/>
      <c r="M72" s="620"/>
      <c r="N72" s="620"/>
      <c r="O72" s="620"/>
      <c r="P72" s="620"/>
      <c r="Q72" s="620"/>
      <c r="R72" s="620"/>
      <c r="S72" s="620"/>
      <c r="T72" s="620"/>
      <c r="U72" s="620"/>
      <c r="V72" s="620"/>
      <c r="W72" s="620"/>
      <c r="X72" s="620"/>
      <c r="Y72" s="620"/>
      <c r="Z72" s="620"/>
      <c r="AA72" s="620"/>
      <c r="AB72" s="620"/>
      <c r="AC72" s="620"/>
      <c r="AD72" s="620" t="s">
        <v>115</v>
      </c>
      <c r="AE72" s="620"/>
      <c r="AF72" s="620"/>
      <c r="AG72" s="620"/>
      <c r="AH72" s="620"/>
      <c r="AI72" s="620"/>
      <c r="AJ72" s="620"/>
      <c r="AK72" s="620"/>
      <c r="AL72" s="620"/>
      <c r="AM72" s="620"/>
      <c r="AN72" s="620"/>
      <c r="AO72" s="620"/>
      <c r="AP72" s="620"/>
      <c r="AQ72" s="620"/>
      <c r="AR72" s="620"/>
      <c r="AS72" s="620"/>
      <c r="AT72" s="620"/>
      <c r="AU72" s="620"/>
      <c r="AV72" s="620"/>
      <c r="AW72" s="620"/>
      <c r="AX72" s="620"/>
      <c r="AY72" s="620"/>
      <c r="AZ72" s="620"/>
      <c r="BA72" s="620"/>
      <c r="BB72" s="620"/>
      <c r="BC72" s="620"/>
      <c r="BD72" s="620"/>
      <c r="BE72" s="620"/>
      <c r="BF72" s="632"/>
      <c r="BG72" s="265"/>
    </row>
    <row r="73" spans="1:59" ht="15" customHeight="1">
      <c r="A73" s="264"/>
      <c r="B73" s="623"/>
      <c r="C73" s="624"/>
      <c r="D73" s="624"/>
      <c r="E73" s="624"/>
      <c r="F73" s="624"/>
      <c r="G73" s="624"/>
      <c r="H73" s="624"/>
      <c r="I73" s="624"/>
      <c r="J73" s="624"/>
      <c r="K73" s="624"/>
      <c r="L73" s="624"/>
      <c r="M73" s="624"/>
      <c r="N73" s="624"/>
      <c r="O73" s="624"/>
      <c r="P73" s="624"/>
      <c r="Q73" s="624"/>
      <c r="R73" s="624"/>
      <c r="S73" s="624"/>
      <c r="T73" s="624"/>
      <c r="U73" s="624"/>
      <c r="V73" s="624"/>
      <c r="W73" s="624"/>
      <c r="X73" s="624"/>
      <c r="Y73" s="624"/>
      <c r="Z73" s="624"/>
      <c r="AA73" s="624"/>
      <c r="AB73" s="624"/>
      <c r="AC73" s="624"/>
      <c r="AD73" s="624" t="s">
        <v>116</v>
      </c>
      <c r="AE73" s="624"/>
      <c r="AF73" s="624"/>
      <c r="AG73" s="624"/>
      <c r="AH73" s="624"/>
      <c r="AI73" s="624" t="s">
        <v>117</v>
      </c>
      <c r="AJ73" s="624"/>
      <c r="AK73" s="624"/>
      <c r="AL73" s="624"/>
      <c r="AM73" s="624"/>
      <c r="AN73" s="624"/>
      <c r="AO73" s="624"/>
      <c r="AP73" s="624"/>
      <c r="AQ73" s="624"/>
      <c r="AR73" s="624"/>
      <c r="AS73" s="624"/>
      <c r="AT73" s="624"/>
      <c r="AU73" s="624"/>
      <c r="AV73" s="624"/>
      <c r="AW73" s="624"/>
      <c r="AX73" s="624"/>
      <c r="AY73" s="624"/>
      <c r="AZ73" s="624"/>
      <c r="BA73" s="624"/>
      <c r="BB73" s="624"/>
      <c r="BC73" s="624"/>
      <c r="BD73" s="624"/>
      <c r="BE73" s="624"/>
      <c r="BF73" s="633"/>
      <c r="BG73" s="265"/>
    </row>
    <row r="74" spans="1:59" ht="15" customHeight="1">
      <c r="A74" s="264"/>
      <c r="B74" s="636">
        <v>2</v>
      </c>
      <c r="C74" s="637"/>
      <c r="D74" s="637" t="s">
        <v>143</v>
      </c>
      <c r="E74" s="637"/>
      <c r="F74" s="637"/>
      <c r="G74" s="637"/>
      <c r="H74" s="637"/>
      <c r="I74" s="637"/>
      <c r="J74" s="637"/>
      <c r="K74" s="637" t="s">
        <v>296</v>
      </c>
      <c r="L74" s="637"/>
      <c r="M74" s="637"/>
      <c r="N74" s="637"/>
      <c r="O74" s="637"/>
      <c r="P74" s="637"/>
      <c r="Q74" s="637"/>
      <c r="R74" s="637"/>
      <c r="S74" s="637"/>
      <c r="T74" s="637"/>
      <c r="U74" s="637"/>
      <c r="V74" s="637"/>
      <c r="W74" s="637"/>
      <c r="X74" s="637"/>
      <c r="Y74" s="637"/>
      <c r="Z74" s="637"/>
      <c r="AA74" s="637"/>
      <c r="AB74" s="637"/>
      <c r="AC74" s="637"/>
      <c r="AD74" s="638"/>
      <c r="AE74" s="639"/>
      <c r="AF74" s="639"/>
      <c r="AG74" s="639"/>
      <c r="AH74" s="640"/>
      <c r="AI74" s="638"/>
      <c r="AJ74" s="639"/>
      <c r="AK74" s="639"/>
      <c r="AL74" s="639"/>
      <c r="AM74" s="639"/>
      <c r="AN74" s="639"/>
      <c r="AO74" s="639"/>
      <c r="AP74" s="639"/>
      <c r="AQ74" s="639"/>
      <c r="AR74" s="639"/>
      <c r="AS74" s="639"/>
      <c r="AT74" s="639"/>
      <c r="AU74" s="639"/>
      <c r="AV74" s="639"/>
      <c r="AW74" s="639"/>
      <c r="AX74" s="639"/>
      <c r="AY74" s="639"/>
      <c r="AZ74" s="639"/>
      <c r="BA74" s="639"/>
      <c r="BB74" s="639"/>
      <c r="BC74" s="639"/>
      <c r="BD74" s="639"/>
      <c r="BE74" s="639"/>
      <c r="BF74" s="641"/>
      <c r="BG74" s="265"/>
    </row>
    <row r="75" spans="1:59" ht="15" customHeight="1">
      <c r="A75" s="264"/>
      <c r="B75" s="610">
        <v>3</v>
      </c>
      <c r="C75" s="611"/>
      <c r="D75" s="611" t="s">
        <v>143</v>
      </c>
      <c r="E75" s="611"/>
      <c r="F75" s="611"/>
      <c r="G75" s="611"/>
      <c r="H75" s="611"/>
      <c r="I75" s="611"/>
      <c r="J75" s="611"/>
      <c r="K75" s="611" t="s">
        <v>296</v>
      </c>
      <c r="L75" s="611"/>
      <c r="M75" s="611"/>
      <c r="N75" s="611"/>
      <c r="O75" s="611"/>
      <c r="P75" s="611"/>
      <c r="Q75" s="611"/>
      <c r="R75" s="611"/>
      <c r="S75" s="611"/>
      <c r="T75" s="611"/>
      <c r="U75" s="611"/>
      <c r="V75" s="611"/>
      <c r="W75" s="611"/>
      <c r="X75" s="611"/>
      <c r="Y75" s="611"/>
      <c r="Z75" s="611"/>
      <c r="AA75" s="611"/>
      <c r="AB75" s="611"/>
      <c r="AC75" s="611"/>
      <c r="AD75" s="642"/>
      <c r="AE75" s="643"/>
      <c r="AF75" s="643"/>
      <c r="AG75" s="643"/>
      <c r="AH75" s="644"/>
      <c r="AI75" s="642"/>
      <c r="AJ75" s="643"/>
      <c r="AK75" s="643"/>
      <c r="AL75" s="643"/>
      <c r="AM75" s="643"/>
      <c r="AN75" s="643"/>
      <c r="AO75" s="643"/>
      <c r="AP75" s="643"/>
      <c r="AQ75" s="643"/>
      <c r="AR75" s="643"/>
      <c r="AS75" s="643"/>
      <c r="AT75" s="643"/>
      <c r="AU75" s="643"/>
      <c r="AV75" s="643"/>
      <c r="AW75" s="643"/>
      <c r="AX75" s="643"/>
      <c r="AY75" s="643"/>
      <c r="AZ75" s="643"/>
      <c r="BA75" s="643"/>
      <c r="BB75" s="643"/>
      <c r="BC75" s="643"/>
      <c r="BD75" s="643"/>
      <c r="BE75" s="643"/>
      <c r="BF75" s="645"/>
      <c r="BG75" s="265"/>
    </row>
    <row r="76" spans="1:59" ht="15" customHeight="1">
      <c r="A76" s="264"/>
      <c r="B76" s="610">
        <v>4</v>
      </c>
      <c r="C76" s="611"/>
      <c r="D76" s="611" t="s">
        <v>143</v>
      </c>
      <c r="E76" s="611"/>
      <c r="F76" s="611"/>
      <c r="G76" s="611"/>
      <c r="H76" s="611"/>
      <c r="I76" s="611"/>
      <c r="J76" s="611"/>
      <c r="K76" s="611" t="s">
        <v>296</v>
      </c>
      <c r="L76" s="611"/>
      <c r="M76" s="611"/>
      <c r="N76" s="611"/>
      <c r="O76" s="611"/>
      <c r="P76" s="611"/>
      <c r="Q76" s="611"/>
      <c r="R76" s="611"/>
      <c r="S76" s="611"/>
      <c r="T76" s="611"/>
      <c r="U76" s="611"/>
      <c r="V76" s="611"/>
      <c r="W76" s="611"/>
      <c r="X76" s="611"/>
      <c r="Y76" s="611"/>
      <c r="Z76" s="611"/>
      <c r="AA76" s="611"/>
      <c r="AB76" s="611"/>
      <c r="AC76" s="611"/>
      <c r="AD76" s="642"/>
      <c r="AE76" s="643"/>
      <c r="AF76" s="643"/>
      <c r="AG76" s="643"/>
      <c r="AH76" s="644"/>
      <c r="AI76" s="642"/>
      <c r="AJ76" s="643"/>
      <c r="AK76" s="643"/>
      <c r="AL76" s="643"/>
      <c r="AM76" s="643"/>
      <c r="AN76" s="643"/>
      <c r="AO76" s="643"/>
      <c r="AP76" s="643"/>
      <c r="AQ76" s="643"/>
      <c r="AR76" s="643"/>
      <c r="AS76" s="643"/>
      <c r="AT76" s="643"/>
      <c r="AU76" s="643"/>
      <c r="AV76" s="643"/>
      <c r="AW76" s="643"/>
      <c r="AX76" s="643"/>
      <c r="AY76" s="643"/>
      <c r="AZ76" s="643"/>
      <c r="BA76" s="643"/>
      <c r="BB76" s="643"/>
      <c r="BC76" s="643"/>
      <c r="BD76" s="643"/>
      <c r="BE76" s="643"/>
      <c r="BF76" s="645"/>
      <c r="BG76" s="265"/>
    </row>
    <row r="77" spans="1:59" ht="15" customHeight="1">
      <c r="A77" s="264"/>
      <c r="B77" s="610">
        <v>5</v>
      </c>
      <c r="C77" s="611"/>
      <c r="D77" s="611" t="s">
        <v>143</v>
      </c>
      <c r="E77" s="611"/>
      <c r="F77" s="611"/>
      <c r="G77" s="611"/>
      <c r="H77" s="611"/>
      <c r="I77" s="611"/>
      <c r="J77" s="611"/>
      <c r="K77" s="611" t="s">
        <v>296</v>
      </c>
      <c r="L77" s="611"/>
      <c r="M77" s="611"/>
      <c r="N77" s="611"/>
      <c r="O77" s="611"/>
      <c r="P77" s="611"/>
      <c r="Q77" s="611"/>
      <c r="R77" s="611"/>
      <c r="S77" s="611"/>
      <c r="T77" s="611"/>
      <c r="U77" s="611"/>
      <c r="V77" s="611"/>
      <c r="W77" s="611"/>
      <c r="X77" s="611"/>
      <c r="Y77" s="611"/>
      <c r="Z77" s="611"/>
      <c r="AA77" s="611"/>
      <c r="AB77" s="611"/>
      <c r="AC77" s="611"/>
      <c r="AD77" s="642"/>
      <c r="AE77" s="643"/>
      <c r="AF77" s="643"/>
      <c r="AG77" s="643"/>
      <c r="AH77" s="644"/>
      <c r="AI77" s="642"/>
      <c r="AJ77" s="643"/>
      <c r="AK77" s="643"/>
      <c r="AL77" s="643"/>
      <c r="AM77" s="643"/>
      <c r="AN77" s="643"/>
      <c r="AO77" s="643"/>
      <c r="AP77" s="643"/>
      <c r="AQ77" s="643"/>
      <c r="AR77" s="643"/>
      <c r="AS77" s="643"/>
      <c r="AT77" s="643"/>
      <c r="AU77" s="643"/>
      <c r="AV77" s="643"/>
      <c r="AW77" s="643"/>
      <c r="AX77" s="643"/>
      <c r="AY77" s="643"/>
      <c r="AZ77" s="643"/>
      <c r="BA77" s="643"/>
      <c r="BB77" s="643"/>
      <c r="BC77" s="643"/>
      <c r="BD77" s="643"/>
      <c r="BE77" s="643"/>
      <c r="BF77" s="645"/>
      <c r="BG77" s="265"/>
    </row>
    <row r="78" spans="1:59" ht="15" customHeight="1">
      <c r="A78" s="264"/>
      <c r="B78" s="610">
        <v>6</v>
      </c>
      <c r="C78" s="611"/>
      <c r="D78" s="611" t="s">
        <v>143</v>
      </c>
      <c r="E78" s="611"/>
      <c r="F78" s="611"/>
      <c r="G78" s="611"/>
      <c r="H78" s="611"/>
      <c r="I78" s="611"/>
      <c r="J78" s="611"/>
      <c r="K78" s="611" t="s">
        <v>296</v>
      </c>
      <c r="L78" s="611"/>
      <c r="M78" s="611"/>
      <c r="N78" s="611"/>
      <c r="O78" s="611"/>
      <c r="P78" s="611"/>
      <c r="Q78" s="611"/>
      <c r="R78" s="611"/>
      <c r="S78" s="611"/>
      <c r="T78" s="611"/>
      <c r="U78" s="611"/>
      <c r="V78" s="611"/>
      <c r="W78" s="611"/>
      <c r="X78" s="611"/>
      <c r="Y78" s="611"/>
      <c r="Z78" s="611"/>
      <c r="AA78" s="611"/>
      <c r="AB78" s="611"/>
      <c r="AC78" s="611"/>
      <c r="AD78" s="642"/>
      <c r="AE78" s="643"/>
      <c r="AF78" s="643"/>
      <c r="AG78" s="643"/>
      <c r="AH78" s="644"/>
      <c r="AI78" s="642"/>
      <c r="AJ78" s="643"/>
      <c r="AK78" s="643"/>
      <c r="AL78" s="643"/>
      <c r="AM78" s="643"/>
      <c r="AN78" s="643"/>
      <c r="AO78" s="643"/>
      <c r="AP78" s="643"/>
      <c r="AQ78" s="643"/>
      <c r="AR78" s="643"/>
      <c r="AS78" s="643"/>
      <c r="AT78" s="643"/>
      <c r="AU78" s="643"/>
      <c r="AV78" s="643"/>
      <c r="AW78" s="643"/>
      <c r="AX78" s="643"/>
      <c r="AY78" s="643"/>
      <c r="AZ78" s="643"/>
      <c r="BA78" s="643"/>
      <c r="BB78" s="643"/>
      <c r="BC78" s="643"/>
      <c r="BD78" s="643"/>
      <c r="BE78" s="643"/>
      <c r="BF78" s="645"/>
      <c r="BG78" s="265"/>
    </row>
    <row r="79" spans="1:59" ht="15" customHeight="1">
      <c r="A79" s="264"/>
      <c r="B79" s="610">
        <v>7</v>
      </c>
      <c r="C79" s="611"/>
      <c r="D79" s="611" t="s">
        <v>143</v>
      </c>
      <c r="E79" s="611"/>
      <c r="F79" s="611"/>
      <c r="G79" s="611"/>
      <c r="H79" s="611"/>
      <c r="I79" s="611"/>
      <c r="J79" s="611"/>
      <c r="K79" s="611" t="s">
        <v>296</v>
      </c>
      <c r="L79" s="611"/>
      <c r="M79" s="611"/>
      <c r="N79" s="611"/>
      <c r="O79" s="611"/>
      <c r="P79" s="611"/>
      <c r="Q79" s="611"/>
      <c r="R79" s="611"/>
      <c r="S79" s="611"/>
      <c r="T79" s="611"/>
      <c r="U79" s="611"/>
      <c r="V79" s="611"/>
      <c r="W79" s="611"/>
      <c r="X79" s="611"/>
      <c r="Y79" s="611"/>
      <c r="Z79" s="611"/>
      <c r="AA79" s="611"/>
      <c r="AB79" s="611"/>
      <c r="AC79" s="611"/>
      <c r="AD79" s="642"/>
      <c r="AE79" s="643"/>
      <c r="AF79" s="643"/>
      <c r="AG79" s="643"/>
      <c r="AH79" s="644"/>
      <c r="AI79" s="642"/>
      <c r="AJ79" s="643"/>
      <c r="AK79" s="643"/>
      <c r="AL79" s="643"/>
      <c r="AM79" s="643"/>
      <c r="AN79" s="643"/>
      <c r="AO79" s="643"/>
      <c r="AP79" s="643"/>
      <c r="AQ79" s="643"/>
      <c r="AR79" s="643"/>
      <c r="AS79" s="643"/>
      <c r="AT79" s="643"/>
      <c r="AU79" s="643"/>
      <c r="AV79" s="643"/>
      <c r="AW79" s="643"/>
      <c r="AX79" s="643"/>
      <c r="AY79" s="643"/>
      <c r="AZ79" s="643"/>
      <c r="BA79" s="643"/>
      <c r="BB79" s="643"/>
      <c r="BC79" s="643"/>
      <c r="BD79" s="643"/>
      <c r="BE79" s="643"/>
      <c r="BF79" s="645"/>
      <c r="BG79" s="265"/>
    </row>
    <row r="80" spans="1:59" ht="15" customHeight="1">
      <c r="A80" s="264"/>
      <c r="B80" s="610">
        <v>8</v>
      </c>
      <c r="C80" s="611"/>
      <c r="D80" s="611" t="s">
        <v>143</v>
      </c>
      <c r="E80" s="611"/>
      <c r="F80" s="611"/>
      <c r="G80" s="611"/>
      <c r="H80" s="611"/>
      <c r="I80" s="611"/>
      <c r="J80" s="611"/>
      <c r="K80" s="611" t="s">
        <v>296</v>
      </c>
      <c r="L80" s="611"/>
      <c r="M80" s="611"/>
      <c r="N80" s="611"/>
      <c r="O80" s="611"/>
      <c r="P80" s="611"/>
      <c r="Q80" s="611"/>
      <c r="R80" s="611"/>
      <c r="S80" s="611"/>
      <c r="T80" s="611"/>
      <c r="U80" s="611"/>
      <c r="V80" s="611"/>
      <c r="W80" s="611"/>
      <c r="X80" s="611"/>
      <c r="Y80" s="611"/>
      <c r="Z80" s="611"/>
      <c r="AA80" s="611"/>
      <c r="AB80" s="611"/>
      <c r="AC80" s="611"/>
      <c r="AD80" s="642"/>
      <c r="AE80" s="643"/>
      <c r="AF80" s="643"/>
      <c r="AG80" s="643"/>
      <c r="AH80" s="644"/>
      <c r="AI80" s="642"/>
      <c r="AJ80" s="643"/>
      <c r="AK80" s="643"/>
      <c r="AL80" s="643"/>
      <c r="AM80" s="643"/>
      <c r="AN80" s="643"/>
      <c r="AO80" s="643"/>
      <c r="AP80" s="643"/>
      <c r="AQ80" s="643"/>
      <c r="AR80" s="643"/>
      <c r="AS80" s="643"/>
      <c r="AT80" s="643"/>
      <c r="AU80" s="643"/>
      <c r="AV80" s="643"/>
      <c r="AW80" s="643"/>
      <c r="AX80" s="643"/>
      <c r="AY80" s="643"/>
      <c r="AZ80" s="643"/>
      <c r="BA80" s="643"/>
      <c r="BB80" s="643"/>
      <c r="BC80" s="643"/>
      <c r="BD80" s="643"/>
      <c r="BE80" s="643"/>
      <c r="BF80" s="645"/>
      <c r="BG80" s="265"/>
    </row>
    <row r="81" spans="1:59" ht="15" customHeight="1">
      <c r="A81" s="264"/>
      <c r="B81" s="610">
        <v>9</v>
      </c>
      <c r="C81" s="611"/>
      <c r="D81" s="611" t="s">
        <v>143</v>
      </c>
      <c r="E81" s="611"/>
      <c r="F81" s="611"/>
      <c r="G81" s="611"/>
      <c r="H81" s="611"/>
      <c r="I81" s="611"/>
      <c r="J81" s="611"/>
      <c r="K81" s="611" t="s">
        <v>296</v>
      </c>
      <c r="L81" s="611"/>
      <c r="M81" s="611"/>
      <c r="N81" s="611"/>
      <c r="O81" s="611"/>
      <c r="P81" s="611"/>
      <c r="Q81" s="611"/>
      <c r="R81" s="611"/>
      <c r="S81" s="611"/>
      <c r="T81" s="611"/>
      <c r="U81" s="611"/>
      <c r="V81" s="611"/>
      <c r="W81" s="611"/>
      <c r="X81" s="611"/>
      <c r="Y81" s="611"/>
      <c r="Z81" s="611"/>
      <c r="AA81" s="611"/>
      <c r="AB81" s="611"/>
      <c r="AC81" s="611"/>
      <c r="AD81" s="642"/>
      <c r="AE81" s="643"/>
      <c r="AF81" s="643"/>
      <c r="AG81" s="643"/>
      <c r="AH81" s="644"/>
      <c r="AI81" s="642"/>
      <c r="AJ81" s="643"/>
      <c r="AK81" s="643"/>
      <c r="AL81" s="643"/>
      <c r="AM81" s="643"/>
      <c r="AN81" s="643"/>
      <c r="AO81" s="643"/>
      <c r="AP81" s="643"/>
      <c r="AQ81" s="643"/>
      <c r="AR81" s="643"/>
      <c r="AS81" s="643"/>
      <c r="AT81" s="643"/>
      <c r="AU81" s="643"/>
      <c r="AV81" s="643"/>
      <c r="AW81" s="643"/>
      <c r="AX81" s="643"/>
      <c r="AY81" s="643"/>
      <c r="AZ81" s="643"/>
      <c r="BA81" s="643"/>
      <c r="BB81" s="643"/>
      <c r="BC81" s="643"/>
      <c r="BD81" s="643"/>
      <c r="BE81" s="643"/>
      <c r="BF81" s="645"/>
      <c r="BG81" s="265"/>
    </row>
    <row r="82" spans="1:59" ht="15" customHeight="1">
      <c r="A82" s="264"/>
      <c r="B82" s="610">
        <v>10</v>
      </c>
      <c r="C82" s="611"/>
      <c r="D82" s="611" t="s">
        <v>143</v>
      </c>
      <c r="E82" s="611"/>
      <c r="F82" s="611"/>
      <c r="G82" s="611"/>
      <c r="H82" s="611"/>
      <c r="I82" s="611"/>
      <c r="J82" s="611"/>
      <c r="K82" s="611" t="s">
        <v>296</v>
      </c>
      <c r="L82" s="611"/>
      <c r="M82" s="611"/>
      <c r="N82" s="611"/>
      <c r="O82" s="611"/>
      <c r="P82" s="611"/>
      <c r="Q82" s="611"/>
      <c r="R82" s="611"/>
      <c r="S82" s="611"/>
      <c r="T82" s="611"/>
      <c r="U82" s="611"/>
      <c r="V82" s="611"/>
      <c r="W82" s="611"/>
      <c r="X82" s="611"/>
      <c r="Y82" s="611"/>
      <c r="Z82" s="611"/>
      <c r="AA82" s="611"/>
      <c r="AB82" s="611"/>
      <c r="AC82" s="611"/>
      <c r="AD82" s="642"/>
      <c r="AE82" s="643"/>
      <c r="AF82" s="643"/>
      <c r="AG82" s="643"/>
      <c r="AH82" s="644"/>
      <c r="AI82" s="642"/>
      <c r="AJ82" s="643"/>
      <c r="AK82" s="643"/>
      <c r="AL82" s="643"/>
      <c r="AM82" s="643"/>
      <c r="AN82" s="643"/>
      <c r="AO82" s="643"/>
      <c r="AP82" s="643"/>
      <c r="AQ82" s="643"/>
      <c r="AR82" s="643"/>
      <c r="AS82" s="643"/>
      <c r="AT82" s="643"/>
      <c r="AU82" s="643"/>
      <c r="AV82" s="643"/>
      <c r="AW82" s="643"/>
      <c r="AX82" s="643"/>
      <c r="AY82" s="643"/>
      <c r="AZ82" s="643"/>
      <c r="BA82" s="643"/>
      <c r="BB82" s="643"/>
      <c r="BC82" s="643"/>
      <c r="BD82" s="643"/>
      <c r="BE82" s="643"/>
      <c r="BF82" s="645"/>
      <c r="BG82" s="265"/>
    </row>
    <row r="83" spans="1:59" ht="15" customHeight="1">
      <c r="A83" s="264"/>
      <c r="B83" s="610">
        <v>11</v>
      </c>
      <c r="C83" s="611"/>
      <c r="D83" s="611" t="s">
        <v>143</v>
      </c>
      <c r="E83" s="611"/>
      <c r="F83" s="611"/>
      <c r="G83" s="611"/>
      <c r="H83" s="611"/>
      <c r="I83" s="611"/>
      <c r="J83" s="611"/>
      <c r="K83" s="611" t="s">
        <v>296</v>
      </c>
      <c r="L83" s="611"/>
      <c r="M83" s="611"/>
      <c r="N83" s="611"/>
      <c r="O83" s="611"/>
      <c r="P83" s="611"/>
      <c r="Q83" s="611"/>
      <c r="R83" s="611"/>
      <c r="S83" s="611"/>
      <c r="T83" s="611"/>
      <c r="U83" s="611"/>
      <c r="V83" s="611"/>
      <c r="W83" s="611"/>
      <c r="X83" s="611"/>
      <c r="Y83" s="611"/>
      <c r="Z83" s="611"/>
      <c r="AA83" s="611"/>
      <c r="AB83" s="611"/>
      <c r="AC83" s="611"/>
      <c r="AD83" s="642"/>
      <c r="AE83" s="643"/>
      <c r="AF83" s="643"/>
      <c r="AG83" s="643"/>
      <c r="AH83" s="644"/>
      <c r="AI83" s="642"/>
      <c r="AJ83" s="643"/>
      <c r="AK83" s="643"/>
      <c r="AL83" s="643"/>
      <c r="AM83" s="643"/>
      <c r="AN83" s="643"/>
      <c r="AO83" s="643"/>
      <c r="AP83" s="643"/>
      <c r="AQ83" s="643"/>
      <c r="AR83" s="643"/>
      <c r="AS83" s="643"/>
      <c r="AT83" s="643"/>
      <c r="AU83" s="643"/>
      <c r="AV83" s="643"/>
      <c r="AW83" s="643"/>
      <c r="AX83" s="643"/>
      <c r="AY83" s="643"/>
      <c r="AZ83" s="643"/>
      <c r="BA83" s="643"/>
      <c r="BB83" s="643"/>
      <c r="BC83" s="643"/>
      <c r="BD83" s="643"/>
      <c r="BE83" s="643"/>
      <c r="BF83" s="645"/>
      <c r="BG83" s="265"/>
    </row>
    <row r="84" spans="1:59" ht="15" customHeight="1">
      <c r="A84" s="264"/>
      <c r="B84" s="610">
        <v>12</v>
      </c>
      <c r="C84" s="611"/>
      <c r="D84" s="611" t="s">
        <v>143</v>
      </c>
      <c r="E84" s="611"/>
      <c r="F84" s="611"/>
      <c r="G84" s="611"/>
      <c r="H84" s="611"/>
      <c r="I84" s="611"/>
      <c r="J84" s="611"/>
      <c r="K84" s="611" t="s">
        <v>296</v>
      </c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1"/>
      <c r="W84" s="611"/>
      <c r="X84" s="611"/>
      <c r="Y84" s="611"/>
      <c r="Z84" s="611"/>
      <c r="AA84" s="611"/>
      <c r="AB84" s="611"/>
      <c r="AC84" s="611"/>
      <c r="AD84" s="642"/>
      <c r="AE84" s="643"/>
      <c r="AF84" s="643"/>
      <c r="AG84" s="643"/>
      <c r="AH84" s="644"/>
      <c r="AI84" s="642"/>
      <c r="AJ84" s="643"/>
      <c r="AK84" s="643"/>
      <c r="AL84" s="643"/>
      <c r="AM84" s="643"/>
      <c r="AN84" s="643"/>
      <c r="AO84" s="643"/>
      <c r="AP84" s="643"/>
      <c r="AQ84" s="643"/>
      <c r="AR84" s="643"/>
      <c r="AS84" s="643"/>
      <c r="AT84" s="643"/>
      <c r="AU84" s="643"/>
      <c r="AV84" s="643"/>
      <c r="AW84" s="643"/>
      <c r="AX84" s="643"/>
      <c r="AY84" s="643"/>
      <c r="AZ84" s="643"/>
      <c r="BA84" s="643"/>
      <c r="BB84" s="643"/>
      <c r="BC84" s="643"/>
      <c r="BD84" s="643"/>
      <c r="BE84" s="643"/>
      <c r="BF84" s="645"/>
      <c r="BG84" s="265"/>
    </row>
    <row r="85" spans="1:59" ht="15" customHeight="1">
      <c r="A85" s="264"/>
      <c r="B85" s="610">
        <v>13</v>
      </c>
      <c r="C85" s="611"/>
      <c r="D85" s="611" t="s">
        <v>143</v>
      </c>
      <c r="E85" s="611"/>
      <c r="F85" s="611"/>
      <c r="G85" s="611"/>
      <c r="H85" s="611"/>
      <c r="I85" s="611"/>
      <c r="J85" s="611"/>
      <c r="K85" s="611" t="s">
        <v>296</v>
      </c>
      <c r="L85" s="611"/>
      <c r="M85" s="611"/>
      <c r="N85" s="611"/>
      <c r="O85" s="611"/>
      <c r="P85" s="611"/>
      <c r="Q85" s="611"/>
      <c r="R85" s="611"/>
      <c r="S85" s="611"/>
      <c r="T85" s="611"/>
      <c r="U85" s="611"/>
      <c r="V85" s="611"/>
      <c r="W85" s="611"/>
      <c r="X85" s="611"/>
      <c r="Y85" s="611"/>
      <c r="Z85" s="611"/>
      <c r="AA85" s="611"/>
      <c r="AB85" s="611"/>
      <c r="AC85" s="611"/>
      <c r="AD85" s="642"/>
      <c r="AE85" s="643"/>
      <c r="AF85" s="643"/>
      <c r="AG85" s="643"/>
      <c r="AH85" s="644"/>
      <c r="AI85" s="642"/>
      <c r="AJ85" s="643"/>
      <c r="AK85" s="643"/>
      <c r="AL85" s="643"/>
      <c r="AM85" s="643"/>
      <c r="AN85" s="643"/>
      <c r="AO85" s="643"/>
      <c r="AP85" s="643"/>
      <c r="AQ85" s="643"/>
      <c r="AR85" s="643"/>
      <c r="AS85" s="643"/>
      <c r="AT85" s="643"/>
      <c r="AU85" s="643"/>
      <c r="AV85" s="643"/>
      <c r="AW85" s="643"/>
      <c r="AX85" s="643"/>
      <c r="AY85" s="643"/>
      <c r="AZ85" s="643"/>
      <c r="BA85" s="643"/>
      <c r="BB85" s="643"/>
      <c r="BC85" s="643"/>
      <c r="BD85" s="643"/>
      <c r="BE85" s="643"/>
      <c r="BF85" s="645"/>
      <c r="BG85" s="265"/>
    </row>
    <row r="86" spans="1:59" ht="15" customHeight="1">
      <c r="A86" s="264"/>
      <c r="B86" s="610"/>
      <c r="C86" s="611"/>
      <c r="D86" s="611"/>
      <c r="E86" s="611"/>
      <c r="F86" s="611"/>
      <c r="G86" s="611"/>
      <c r="H86" s="611"/>
      <c r="I86" s="611"/>
      <c r="J86" s="611"/>
      <c r="K86" s="611"/>
      <c r="L86" s="611"/>
      <c r="M86" s="611"/>
      <c r="N86" s="611"/>
      <c r="O86" s="611"/>
      <c r="P86" s="611"/>
      <c r="Q86" s="611"/>
      <c r="R86" s="611"/>
      <c r="S86" s="611"/>
      <c r="T86" s="611"/>
      <c r="U86" s="611"/>
      <c r="V86" s="611"/>
      <c r="W86" s="611"/>
      <c r="X86" s="611"/>
      <c r="Y86" s="611"/>
      <c r="Z86" s="611"/>
      <c r="AA86" s="611"/>
      <c r="AB86" s="611"/>
      <c r="AC86" s="611"/>
      <c r="AD86" s="642"/>
      <c r="AE86" s="643"/>
      <c r="AF86" s="643"/>
      <c r="AG86" s="643"/>
      <c r="AH86" s="644"/>
      <c r="AI86" s="642"/>
      <c r="AJ86" s="643"/>
      <c r="AK86" s="643"/>
      <c r="AL86" s="643"/>
      <c r="AM86" s="643"/>
      <c r="AN86" s="643"/>
      <c r="AO86" s="643"/>
      <c r="AP86" s="643"/>
      <c r="AQ86" s="643"/>
      <c r="AR86" s="643"/>
      <c r="AS86" s="643"/>
      <c r="AT86" s="643"/>
      <c r="AU86" s="643"/>
      <c r="AV86" s="643"/>
      <c r="AW86" s="643"/>
      <c r="AX86" s="643"/>
      <c r="AY86" s="643"/>
      <c r="AZ86" s="643"/>
      <c r="BA86" s="643"/>
      <c r="BB86" s="643"/>
      <c r="BC86" s="643"/>
      <c r="BD86" s="643"/>
      <c r="BE86" s="643"/>
      <c r="BF86" s="645"/>
      <c r="BG86" s="265"/>
    </row>
    <row r="87" spans="1:59" ht="15" customHeight="1">
      <c r="A87" s="264"/>
      <c r="B87" s="610"/>
      <c r="C87" s="611"/>
      <c r="D87" s="611"/>
      <c r="E87" s="611"/>
      <c r="F87" s="611"/>
      <c r="G87" s="611"/>
      <c r="H87" s="611"/>
      <c r="I87" s="611"/>
      <c r="J87" s="611"/>
      <c r="K87" s="611"/>
      <c r="L87" s="611"/>
      <c r="M87" s="611"/>
      <c r="N87" s="611"/>
      <c r="O87" s="611"/>
      <c r="P87" s="611"/>
      <c r="Q87" s="611"/>
      <c r="R87" s="611"/>
      <c r="S87" s="611"/>
      <c r="T87" s="611"/>
      <c r="U87" s="611"/>
      <c r="V87" s="611"/>
      <c r="W87" s="611"/>
      <c r="X87" s="611"/>
      <c r="Y87" s="611"/>
      <c r="Z87" s="611"/>
      <c r="AA87" s="611"/>
      <c r="AB87" s="611"/>
      <c r="AC87" s="611"/>
      <c r="AD87" s="642"/>
      <c r="AE87" s="643"/>
      <c r="AF87" s="643"/>
      <c r="AG87" s="643"/>
      <c r="AH87" s="644"/>
      <c r="AI87" s="642"/>
      <c r="AJ87" s="643"/>
      <c r="AK87" s="643"/>
      <c r="AL87" s="643"/>
      <c r="AM87" s="643"/>
      <c r="AN87" s="643"/>
      <c r="AO87" s="643"/>
      <c r="AP87" s="643"/>
      <c r="AQ87" s="643"/>
      <c r="AR87" s="643"/>
      <c r="AS87" s="643"/>
      <c r="AT87" s="643"/>
      <c r="AU87" s="643"/>
      <c r="AV87" s="643"/>
      <c r="AW87" s="643"/>
      <c r="AX87" s="643"/>
      <c r="AY87" s="643"/>
      <c r="AZ87" s="643"/>
      <c r="BA87" s="643"/>
      <c r="BB87" s="643"/>
      <c r="BC87" s="643"/>
      <c r="BD87" s="643"/>
      <c r="BE87" s="643"/>
      <c r="BF87" s="645"/>
      <c r="BG87" s="265"/>
    </row>
    <row r="88" spans="1:59" ht="15" customHeight="1">
      <c r="A88" s="264"/>
      <c r="B88" s="610"/>
      <c r="C88" s="611"/>
      <c r="D88" s="611"/>
      <c r="E88" s="611"/>
      <c r="F88" s="611"/>
      <c r="G88" s="611"/>
      <c r="H88" s="611"/>
      <c r="I88" s="611"/>
      <c r="J88" s="611"/>
      <c r="K88" s="611"/>
      <c r="L88" s="611"/>
      <c r="M88" s="611"/>
      <c r="N88" s="611"/>
      <c r="O88" s="611"/>
      <c r="P88" s="611"/>
      <c r="Q88" s="611"/>
      <c r="R88" s="611"/>
      <c r="S88" s="611"/>
      <c r="T88" s="611"/>
      <c r="U88" s="611"/>
      <c r="V88" s="611"/>
      <c r="W88" s="611"/>
      <c r="X88" s="611"/>
      <c r="Y88" s="611"/>
      <c r="Z88" s="611"/>
      <c r="AA88" s="611"/>
      <c r="AB88" s="611"/>
      <c r="AC88" s="611"/>
      <c r="AD88" s="642"/>
      <c r="AE88" s="643"/>
      <c r="AF88" s="643"/>
      <c r="AG88" s="643"/>
      <c r="AH88" s="644"/>
      <c r="AI88" s="642"/>
      <c r="AJ88" s="643"/>
      <c r="AK88" s="643"/>
      <c r="AL88" s="643"/>
      <c r="AM88" s="643"/>
      <c r="AN88" s="643"/>
      <c r="AO88" s="643"/>
      <c r="AP88" s="643"/>
      <c r="AQ88" s="643"/>
      <c r="AR88" s="643"/>
      <c r="AS88" s="643"/>
      <c r="AT88" s="643"/>
      <c r="AU88" s="643"/>
      <c r="AV88" s="643"/>
      <c r="AW88" s="643"/>
      <c r="AX88" s="643"/>
      <c r="AY88" s="643"/>
      <c r="AZ88" s="643"/>
      <c r="BA88" s="643"/>
      <c r="BB88" s="643"/>
      <c r="BC88" s="643"/>
      <c r="BD88" s="643"/>
      <c r="BE88" s="643"/>
      <c r="BF88" s="645"/>
      <c r="BG88" s="265"/>
    </row>
    <row r="89" spans="1:59" ht="15" customHeight="1">
      <c r="A89" s="264"/>
      <c r="B89" s="610"/>
      <c r="C89" s="611"/>
      <c r="D89" s="611"/>
      <c r="E89" s="611"/>
      <c r="F89" s="611"/>
      <c r="G89" s="611"/>
      <c r="H89" s="611"/>
      <c r="I89" s="611"/>
      <c r="J89" s="611"/>
      <c r="K89" s="611"/>
      <c r="L89" s="611"/>
      <c r="M89" s="611"/>
      <c r="N89" s="611"/>
      <c r="O89" s="611"/>
      <c r="P89" s="611"/>
      <c r="Q89" s="611"/>
      <c r="R89" s="611"/>
      <c r="S89" s="611"/>
      <c r="T89" s="611"/>
      <c r="U89" s="611"/>
      <c r="V89" s="611"/>
      <c r="W89" s="611"/>
      <c r="X89" s="611"/>
      <c r="Y89" s="611"/>
      <c r="Z89" s="611"/>
      <c r="AA89" s="611"/>
      <c r="AB89" s="611"/>
      <c r="AC89" s="611"/>
      <c r="AD89" s="642"/>
      <c r="AE89" s="643"/>
      <c r="AF89" s="643"/>
      <c r="AG89" s="643"/>
      <c r="AH89" s="644"/>
      <c r="AI89" s="642"/>
      <c r="AJ89" s="643"/>
      <c r="AK89" s="643"/>
      <c r="AL89" s="643"/>
      <c r="AM89" s="643"/>
      <c r="AN89" s="643"/>
      <c r="AO89" s="643"/>
      <c r="AP89" s="643"/>
      <c r="AQ89" s="643"/>
      <c r="AR89" s="643"/>
      <c r="AS89" s="643"/>
      <c r="AT89" s="643"/>
      <c r="AU89" s="643"/>
      <c r="AV89" s="643"/>
      <c r="AW89" s="643"/>
      <c r="AX89" s="643"/>
      <c r="AY89" s="643"/>
      <c r="AZ89" s="643"/>
      <c r="BA89" s="643"/>
      <c r="BB89" s="643"/>
      <c r="BC89" s="643"/>
      <c r="BD89" s="643"/>
      <c r="BE89" s="643"/>
      <c r="BF89" s="645"/>
      <c r="BG89" s="265"/>
    </row>
    <row r="90" spans="1:59" ht="15" customHeight="1">
      <c r="A90" s="264"/>
      <c r="B90" s="610"/>
      <c r="C90" s="611"/>
      <c r="D90" s="611"/>
      <c r="E90" s="611"/>
      <c r="F90" s="611"/>
      <c r="G90" s="611"/>
      <c r="H90" s="611"/>
      <c r="I90" s="611"/>
      <c r="J90" s="611"/>
      <c r="K90" s="611"/>
      <c r="L90" s="611"/>
      <c r="M90" s="611"/>
      <c r="N90" s="611"/>
      <c r="O90" s="611"/>
      <c r="P90" s="611"/>
      <c r="Q90" s="611"/>
      <c r="R90" s="611"/>
      <c r="S90" s="611"/>
      <c r="T90" s="611"/>
      <c r="U90" s="611"/>
      <c r="V90" s="611"/>
      <c r="W90" s="611"/>
      <c r="X90" s="611"/>
      <c r="Y90" s="611"/>
      <c r="Z90" s="611"/>
      <c r="AA90" s="611"/>
      <c r="AB90" s="611"/>
      <c r="AC90" s="611"/>
      <c r="AD90" s="642"/>
      <c r="AE90" s="643"/>
      <c r="AF90" s="643"/>
      <c r="AG90" s="643"/>
      <c r="AH90" s="644"/>
      <c r="AI90" s="642"/>
      <c r="AJ90" s="643"/>
      <c r="AK90" s="643"/>
      <c r="AL90" s="643"/>
      <c r="AM90" s="643"/>
      <c r="AN90" s="643"/>
      <c r="AO90" s="643"/>
      <c r="AP90" s="643"/>
      <c r="AQ90" s="643"/>
      <c r="AR90" s="643"/>
      <c r="AS90" s="643"/>
      <c r="AT90" s="643"/>
      <c r="AU90" s="643"/>
      <c r="AV90" s="643"/>
      <c r="AW90" s="643"/>
      <c r="AX90" s="643"/>
      <c r="AY90" s="643"/>
      <c r="AZ90" s="643"/>
      <c r="BA90" s="643"/>
      <c r="BB90" s="643"/>
      <c r="BC90" s="643"/>
      <c r="BD90" s="643"/>
      <c r="BE90" s="643"/>
      <c r="BF90" s="645"/>
      <c r="BG90" s="265"/>
    </row>
    <row r="91" spans="1:59" ht="15" customHeight="1">
      <c r="A91" s="264"/>
      <c r="B91" s="610"/>
      <c r="C91" s="611"/>
      <c r="D91" s="611"/>
      <c r="E91" s="611"/>
      <c r="F91" s="611"/>
      <c r="G91" s="611"/>
      <c r="H91" s="611"/>
      <c r="I91" s="611"/>
      <c r="J91" s="611"/>
      <c r="K91" s="611"/>
      <c r="L91" s="611"/>
      <c r="M91" s="611"/>
      <c r="N91" s="611"/>
      <c r="O91" s="611"/>
      <c r="P91" s="611"/>
      <c r="Q91" s="611"/>
      <c r="R91" s="611"/>
      <c r="S91" s="611"/>
      <c r="T91" s="611"/>
      <c r="U91" s="611"/>
      <c r="V91" s="611"/>
      <c r="W91" s="611"/>
      <c r="X91" s="611"/>
      <c r="Y91" s="611"/>
      <c r="Z91" s="611"/>
      <c r="AA91" s="611"/>
      <c r="AB91" s="611"/>
      <c r="AC91" s="611"/>
      <c r="AD91" s="642"/>
      <c r="AE91" s="643"/>
      <c r="AF91" s="643"/>
      <c r="AG91" s="643"/>
      <c r="AH91" s="644"/>
      <c r="AI91" s="642"/>
      <c r="AJ91" s="643"/>
      <c r="AK91" s="643"/>
      <c r="AL91" s="643"/>
      <c r="AM91" s="643"/>
      <c r="AN91" s="643"/>
      <c r="AO91" s="643"/>
      <c r="AP91" s="643"/>
      <c r="AQ91" s="643"/>
      <c r="AR91" s="643"/>
      <c r="AS91" s="643"/>
      <c r="AT91" s="643"/>
      <c r="AU91" s="643"/>
      <c r="AV91" s="643"/>
      <c r="AW91" s="643"/>
      <c r="AX91" s="643"/>
      <c r="AY91" s="643"/>
      <c r="AZ91" s="643"/>
      <c r="BA91" s="643"/>
      <c r="BB91" s="643"/>
      <c r="BC91" s="643"/>
      <c r="BD91" s="643"/>
      <c r="BE91" s="643"/>
      <c r="BF91" s="645"/>
      <c r="BG91" s="265"/>
    </row>
    <row r="92" spans="1:59" ht="15" customHeight="1">
      <c r="A92" s="264"/>
      <c r="B92" s="610"/>
      <c r="C92" s="611"/>
      <c r="D92" s="611"/>
      <c r="E92" s="611"/>
      <c r="F92" s="611"/>
      <c r="G92" s="611"/>
      <c r="H92" s="611"/>
      <c r="I92" s="611"/>
      <c r="J92" s="611"/>
      <c r="K92" s="611"/>
      <c r="L92" s="611"/>
      <c r="M92" s="611"/>
      <c r="N92" s="611"/>
      <c r="O92" s="611"/>
      <c r="P92" s="611"/>
      <c r="Q92" s="611"/>
      <c r="R92" s="611"/>
      <c r="S92" s="611"/>
      <c r="T92" s="611"/>
      <c r="U92" s="611"/>
      <c r="V92" s="611"/>
      <c r="W92" s="611"/>
      <c r="X92" s="611"/>
      <c r="Y92" s="611"/>
      <c r="Z92" s="611"/>
      <c r="AA92" s="611"/>
      <c r="AB92" s="611"/>
      <c r="AC92" s="611"/>
      <c r="AD92" s="642"/>
      <c r="AE92" s="643"/>
      <c r="AF92" s="643"/>
      <c r="AG92" s="643"/>
      <c r="AH92" s="644"/>
      <c r="AI92" s="642"/>
      <c r="AJ92" s="643"/>
      <c r="AK92" s="643"/>
      <c r="AL92" s="643"/>
      <c r="AM92" s="643"/>
      <c r="AN92" s="643"/>
      <c r="AO92" s="643"/>
      <c r="AP92" s="643"/>
      <c r="AQ92" s="643"/>
      <c r="AR92" s="643"/>
      <c r="AS92" s="643"/>
      <c r="AT92" s="643"/>
      <c r="AU92" s="643"/>
      <c r="AV92" s="643"/>
      <c r="AW92" s="643"/>
      <c r="AX92" s="643"/>
      <c r="AY92" s="643"/>
      <c r="AZ92" s="643"/>
      <c r="BA92" s="643"/>
      <c r="BB92" s="643"/>
      <c r="BC92" s="643"/>
      <c r="BD92" s="643"/>
      <c r="BE92" s="643"/>
      <c r="BF92" s="645"/>
      <c r="BG92" s="265"/>
    </row>
    <row r="93" spans="1:59" ht="15" customHeight="1">
      <c r="A93" s="264"/>
      <c r="B93" s="610"/>
      <c r="C93" s="611"/>
      <c r="D93" s="611"/>
      <c r="E93" s="611"/>
      <c r="F93" s="611"/>
      <c r="G93" s="611"/>
      <c r="H93" s="611"/>
      <c r="I93" s="611"/>
      <c r="J93" s="611"/>
      <c r="K93" s="611"/>
      <c r="L93" s="611"/>
      <c r="M93" s="611"/>
      <c r="N93" s="611"/>
      <c r="O93" s="611"/>
      <c r="P93" s="611"/>
      <c r="Q93" s="611"/>
      <c r="R93" s="611"/>
      <c r="S93" s="611"/>
      <c r="T93" s="611"/>
      <c r="U93" s="611"/>
      <c r="V93" s="611"/>
      <c r="W93" s="611"/>
      <c r="X93" s="611"/>
      <c r="Y93" s="611"/>
      <c r="Z93" s="611"/>
      <c r="AA93" s="611"/>
      <c r="AB93" s="611"/>
      <c r="AC93" s="611"/>
      <c r="AD93" s="642"/>
      <c r="AE93" s="643"/>
      <c r="AF93" s="643"/>
      <c r="AG93" s="643"/>
      <c r="AH93" s="644"/>
      <c r="AI93" s="642"/>
      <c r="AJ93" s="643"/>
      <c r="AK93" s="643"/>
      <c r="AL93" s="643"/>
      <c r="AM93" s="643"/>
      <c r="AN93" s="643"/>
      <c r="AO93" s="643"/>
      <c r="AP93" s="643"/>
      <c r="AQ93" s="643"/>
      <c r="AR93" s="643"/>
      <c r="AS93" s="643"/>
      <c r="AT93" s="643"/>
      <c r="AU93" s="643"/>
      <c r="AV93" s="643"/>
      <c r="AW93" s="643"/>
      <c r="AX93" s="643"/>
      <c r="AY93" s="643"/>
      <c r="AZ93" s="643"/>
      <c r="BA93" s="643"/>
      <c r="BB93" s="643"/>
      <c r="BC93" s="643"/>
      <c r="BD93" s="643"/>
      <c r="BE93" s="643"/>
      <c r="BF93" s="645"/>
      <c r="BG93" s="265"/>
    </row>
    <row r="94" spans="1:59" ht="15" customHeight="1">
      <c r="A94" s="264"/>
      <c r="B94" s="610"/>
      <c r="C94" s="611"/>
      <c r="D94" s="611"/>
      <c r="E94" s="611"/>
      <c r="F94" s="611"/>
      <c r="G94" s="611"/>
      <c r="H94" s="611"/>
      <c r="I94" s="611"/>
      <c r="J94" s="611"/>
      <c r="K94" s="611"/>
      <c r="L94" s="611"/>
      <c r="M94" s="611"/>
      <c r="N94" s="611"/>
      <c r="O94" s="611"/>
      <c r="P94" s="611"/>
      <c r="Q94" s="611"/>
      <c r="R94" s="611"/>
      <c r="S94" s="611"/>
      <c r="T94" s="611"/>
      <c r="U94" s="611"/>
      <c r="V94" s="611"/>
      <c r="W94" s="611"/>
      <c r="X94" s="611"/>
      <c r="Y94" s="611"/>
      <c r="Z94" s="611"/>
      <c r="AA94" s="611"/>
      <c r="AB94" s="611"/>
      <c r="AC94" s="611"/>
      <c r="AD94" s="642"/>
      <c r="AE94" s="643"/>
      <c r="AF94" s="643"/>
      <c r="AG94" s="643"/>
      <c r="AH94" s="644"/>
      <c r="AI94" s="642"/>
      <c r="AJ94" s="643"/>
      <c r="AK94" s="643"/>
      <c r="AL94" s="643"/>
      <c r="AM94" s="643"/>
      <c r="AN94" s="643"/>
      <c r="AO94" s="643"/>
      <c r="AP94" s="643"/>
      <c r="AQ94" s="643"/>
      <c r="AR94" s="643"/>
      <c r="AS94" s="643"/>
      <c r="AT94" s="643"/>
      <c r="AU94" s="643"/>
      <c r="AV94" s="643"/>
      <c r="AW94" s="643"/>
      <c r="AX94" s="643"/>
      <c r="AY94" s="643"/>
      <c r="AZ94" s="643"/>
      <c r="BA94" s="643"/>
      <c r="BB94" s="643"/>
      <c r="BC94" s="643"/>
      <c r="BD94" s="643"/>
      <c r="BE94" s="643"/>
      <c r="BF94" s="645"/>
      <c r="BG94" s="265"/>
    </row>
    <row r="95" spans="1:59" ht="15" customHeight="1">
      <c r="A95" s="264"/>
      <c r="B95" s="610"/>
      <c r="C95" s="611"/>
      <c r="D95" s="611"/>
      <c r="E95" s="611"/>
      <c r="F95" s="611"/>
      <c r="G95" s="611"/>
      <c r="H95" s="611"/>
      <c r="I95" s="611"/>
      <c r="J95" s="611"/>
      <c r="K95" s="611"/>
      <c r="L95" s="611"/>
      <c r="M95" s="611"/>
      <c r="N95" s="611"/>
      <c r="O95" s="611"/>
      <c r="P95" s="611"/>
      <c r="Q95" s="611"/>
      <c r="R95" s="611"/>
      <c r="S95" s="611"/>
      <c r="T95" s="611"/>
      <c r="U95" s="611"/>
      <c r="V95" s="611"/>
      <c r="W95" s="611"/>
      <c r="X95" s="611"/>
      <c r="Y95" s="611"/>
      <c r="Z95" s="611"/>
      <c r="AA95" s="611"/>
      <c r="AB95" s="611"/>
      <c r="AC95" s="611"/>
      <c r="AD95" s="642"/>
      <c r="AE95" s="643"/>
      <c r="AF95" s="643"/>
      <c r="AG95" s="643"/>
      <c r="AH95" s="644"/>
      <c r="AI95" s="642"/>
      <c r="AJ95" s="643"/>
      <c r="AK95" s="643"/>
      <c r="AL95" s="643"/>
      <c r="AM95" s="643"/>
      <c r="AN95" s="643"/>
      <c r="AO95" s="643"/>
      <c r="AP95" s="643"/>
      <c r="AQ95" s="643"/>
      <c r="AR95" s="643"/>
      <c r="AS95" s="643"/>
      <c r="AT95" s="643"/>
      <c r="AU95" s="643"/>
      <c r="AV95" s="643"/>
      <c r="AW95" s="643"/>
      <c r="AX95" s="643"/>
      <c r="AY95" s="643"/>
      <c r="AZ95" s="643"/>
      <c r="BA95" s="643"/>
      <c r="BB95" s="643"/>
      <c r="BC95" s="643"/>
      <c r="BD95" s="643"/>
      <c r="BE95" s="643"/>
      <c r="BF95" s="645"/>
      <c r="BG95" s="265"/>
    </row>
    <row r="96" spans="1:59" ht="15" customHeight="1">
      <c r="A96" s="264"/>
      <c r="B96" s="610"/>
      <c r="C96" s="611"/>
      <c r="D96" s="611"/>
      <c r="E96" s="611"/>
      <c r="F96" s="611"/>
      <c r="G96" s="611"/>
      <c r="H96" s="611"/>
      <c r="I96" s="611"/>
      <c r="J96" s="611"/>
      <c r="K96" s="611"/>
      <c r="L96" s="611"/>
      <c r="M96" s="611"/>
      <c r="N96" s="611"/>
      <c r="O96" s="611"/>
      <c r="P96" s="611"/>
      <c r="Q96" s="611"/>
      <c r="R96" s="611"/>
      <c r="S96" s="611"/>
      <c r="T96" s="611"/>
      <c r="U96" s="611"/>
      <c r="V96" s="611"/>
      <c r="W96" s="611"/>
      <c r="X96" s="611"/>
      <c r="Y96" s="611"/>
      <c r="Z96" s="611"/>
      <c r="AA96" s="611"/>
      <c r="AB96" s="611"/>
      <c r="AC96" s="611"/>
      <c r="AD96" s="642"/>
      <c r="AE96" s="643"/>
      <c r="AF96" s="643"/>
      <c r="AG96" s="643"/>
      <c r="AH96" s="644"/>
      <c r="AI96" s="642"/>
      <c r="AJ96" s="643"/>
      <c r="AK96" s="643"/>
      <c r="AL96" s="643"/>
      <c r="AM96" s="643"/>
      <c r="AN96" s="643"/>
      <c r="AO96" s="643"/>
      <c r="AP96" s="643"/>
      <c r="AQ96" s="643"/>
      <c r="AR96" s="643"/>
      <c r="AS96" s="643"/>
      <c r="AT96" s="643"/>
      <c r="AU96" s="643"/>
      <c r="AV96" s="643"/>
      <c r="AW96" s="643"/>
      <c r="AX96" s="643"/>
      <c r="AY96" s="643"/>
      <c r="AZ96" s="643"/>
      <c r="BA96" s="643"/>
      <c r="BB96" s="643"/>
      <c r="BC96" s="643"/>
      <c r="BD96" s="643"/>
      <c r="BE96" s="643"/>
      <c r="BF96" s="645"/>
      <c r="BG96" s="265"/>
    </row>
    <row r="97" spans="1:59" ht="15" customHeight="1">
      <c r="A97" s="264"/>
      <c r="B97" s="610"/>
      <c r="C97" s="611"/>
      <c r="D97" s="611"/>
      <c r="E97" s="611"/>
      <c r="F97" s="611"/>
      <c r="G97" s="611"/>
      <c r="H97" s="611"/>
      <c r="I97" s="611"/>
      <c r="J97" s="611"/>
      <c r="K97" s="611"/>
      <c r="L97" s="611"/>
      <c r="M97" s="611"/>
      <c r="N97" s="611"/>
      <c r="O97" s="611"/>
      <c r="P97" s="611"/>
      <c r="Q97" s="611"/>
      <c r="R97" s="611"/>
      <c r="S97" s="611"/>
      <c r="T97" s="611"/>
      <c r="U97" s="611"/>
      <c r="V97" s="611"/>
      <c r="W97" s="611"/>
      <c r="X97" s="611"/>
      <c r="Y97" s="611"/>
      <c r="Z97" s="611"/>
      <c r="AA97" s="611"/>
      <c r="AB97" s="611"/>
      <c r="AC97" s="611"/>
      <c r="AD97" s="642"/>
      <c r="AE97" s="643"/>
      <c r="AF97" s="643"/>
      <c r="AG97" s="643"/>
      <c r="AH97" s="644"/>
      <c r="AI97" s="642"/>
      <c r="AJ97" s="643"/>
      <c r="AK97" s="643"/>
      <c r="AL97" s="643"/>
      <c r="AM97" s="643"/>
      <c r="AN97" s="643"/>
      <c r="AO97" s="643"/>
      <c r="AP97" s="643"/>
      <c r="AQ97" s="643"/>
      <c r="AR97" s="643"/>
      <c r="AS97" s="643"/>
      <c r="AT97" s="643"/>
      <c r="AU97" s="643"/>
      <c r="AV97" s="643"/>
      <c r="AW97" s="643"/>
      <c r="AX97" s="643"/>
      <c r="AY97" s="643"/>
      <c r="AZ97" s="643"/>
      <c r="BA97" s="643"/>
      <c r="BB97" s="643"/>
      <c r="BC97" s="643"/>
      <c r="BD97" s="643"/>
      <c r="BE97" s="643"/>
      <c r="BF97" s="645"/>
      <c r="BG97" s="265"/>
    </row>
    <row r="98" spans="1:59" ht="15" customHeight="1">
      <c r="A98" s="264"/>
      <c r="B98" s="610"/>
      <c r="C98" s="611"/>
      <c r="D98" s="611"/>
      <c r="E98" s="611"/>
      <c r="F98" s="611"/>
      <c r="G98" s="611"/>
      <c r="H98" s="611"/>
      <c r="I98" s="611"/>
      <c r="J98" s="611"/>
      <c r="K98" s="611"/>
      <c r="L98" s="611"/>
      <c r="M98" s="611"/>
      <c r="N98" s="611"/>
      <c r="O98" s="611"/>
      <c r="P98" s="611"/>
      <c r="Q98" s="611"/>
      <c r="R98" s="611"/>
      <c r="S98" s="611"/>
      <c r="T98" s="611"/>
      <c r="U98" s="611"/>
      <c r="V98" s="611"/>
      <c r="W98" s="611"/>
      <c r="X98" s="611"/>
      <c r="Y98" s="611"/>
      <c r="Z98" s="611"/>
      <c r="AA98" s="611"/>
      <c r="AB98" s="611"/>
      <c r="AC98" s="611"/>
      <c r="AD98" s="642"/>
      <c r="AE98" s="643"/>
      <c r="AF98" s="643"/>
      <c r="AG98" s="643"/>
      <c r="AH98" s="644"/>
      <c r="AI98" s="642"/>
      <c r="AJ98" s="643"/>
      <c r="AK98" s="643"/>
      <c r="AL98" s="643"/>
      <c r="AM98" s="643"/>
      <c r="AN98" s="643"/>
      <c r="AO98" s="643"/>
      <c r="AP98" s="643"/>
      <c r="AQ98" s="643"/>
      <c r="AR98" s="643"/>
      <c r="AS98" s="643"/>
      <c r="AT98" s="643"/>
      <c r="AU98" s="643"/>
      <c r="AV98" s="643"/>
      <c r="AW98" s="643"/>
      <c r="AX98" s="643"/>
      <c r="AY98" s="643"/>
      <c r="AZ98" s="643"/>
      <c r="BA98" s="643"/>
      <c r="BB98" s="643"/>
      <c r="BC98" s="643"/>
      <c r="BD98" s="643"/>
      <c r="BE98" s="643"/>
      <c r="BF98" s="645"/>
      <c r="BG98" s="265"/>
    </row>
    <row r="99" spans="1:59" ht="15" customHeight="1">
      <c r="A99" s="264"/>
      <c r="B99" s="610"/>
      <c r="C99" s="611"/>
      <c r="D99" s="611"/>
      <c r="E99" s="611"/>
      <c r="F99" s="611"/>
      <c r="G99" s="611"/>
      <c r="H99" s="611"/>
      <c r="I99" s="611"/>
      <c r="J99" s="611"/>
      <c r="K99" s="611"/>
      <c r="L99" s="611"/>
      <c r="M99" s="611"/>
      <c r="N99" s="611"/>
      <c r="O99" s="611"/>
      <c r="P99" s="611"/>
      <c r="Q99" s="611"/>
      <c r="R99" s="611"/>
      <c r="S99" s="611"/>
      <c r="T99" s="611"/>
      <c r="U99" s="611"/>
      <c r="V99" s="611"/>
      <c r="W99" s="611"/>
      <c r="X99" s="611"/>
      <c r="Y99" s="611"/>
      <c r="Z99" s="611"/>
      <c r="AA99" s="611"/>
      <c r="AB99" s="611"/>
      <c r="AC99" s="611"/>
      <c r="AD99" s="642"/>
      <c r="AE99" s="643"/>
      <c r="AF99" s="643"/>
      <c r="AG99" s="643"/>
      <c r="AH99" s="644"/>
      <c r="AI99" s="642"/>
      <c r="AJ99" s="643"/>
      <c r="AK99" s="643"/>
      <c r="AL99" s="643"/>
      <c r="AM99" s="643"/>
      <c r="AN99" s="643"/>
      <c r="AO99" s="643"/>
      <c r="AP99" s="643"/>
      <c r="AQ99" s="643"/>
      <c r="AR99" s="643"/>
      <c r="AS99" s="643"/>
      <c r="AT99" s="643"/>
      <c r="AU99" s="643"/>
      <c r="AV99" s="643"/>
      <c r="AW99" s="643"/>
      <c r="AX99" s="643"/>
      <c r="AY99" s="643"/>
      <c r="AZ99" s="643"/>
      <c r="BA99" s="643"/>
      <c r="BB99" s="643"/>
      <c r="BC99" s="643"/>
      <c r="BD99" s="643"/>
      <c r="BE99" s="643"/>
      <c r="BF99" s="645"/>
      <c r="BG99" s="265"/>
    </row>
    <row r="100" spans="1:59" ht="15" customHeight="1">
      <c r="A100" s="264"/>
      <c r="B100" s="610"/>
      <c r="C100" s="611"/>
      <c r="D100" s="611"/>
      <c r="E100" s="611"/>
      <c r="F100" s="611"/>
      <c r="G100" s="611"/>
      <c r="H100" s="611"/>
      <c r="I100" s="611"/>
      <c r="J100" s="611"/>
      <c r="K100" s="611"/>
      <c r="L100" s="611"/>
      <c r="M100" s="611"/>
      <c r="N100" s="611"/>
      <c r="O100" s="611"/>
      <c r="P100" s="611"/>
      <c r="Q100" s="611"/>
      <c r="R100" s="611"/>
      <c r="S100" s="611"/>
      <c r="T100" s="611"/>
      <c r="U100" s="611"/>
      <c r="V100" s="611"/>
      <c r="W100" s="611"/>
      <c r="X100" s="611"/>
      <c r="Y100" s="611"/>
      <c r="Z100" s="611"/>
      <c r="AA100" s="611"/>
      <c r="AB100" s="611"/>
      <c r="AC100" s="611"/>
      <c r="AD100" s="642"/>
      <c r="AE100" s="643"/>
      <c r="AF100" s="643"/>
      <c r="AG100" s="643"/>
      <c r="AH100" s="644"/>
      <c r="AI100" s="642"/>
      <c r="AJ100" s="643"/>
      <c r="AK100" s="643"/>
      <c r="AL100" s="643"/>
      <c r="AM100" s="643"/>
      <c r="AN100" s="643"/>
      <c r="AO100" s="643"/>
      <c r="AP100" s="643"/>
      <c r="AQ100" s="643"/>
      <c r="AR100" s="643"/>
      <c r="AS100" s="643"/>
      <c r="AT100" s="643"/>
      <c r="AU100" s="643"/>
      <c r="AV100" s="643"/>
      <c r="AW100" s="643"/>
      <c r="AX100" s="643"/>
      <c r="AY100" s="643"/>
      <c r="AZ100" s="643"/>
      <c r="BA100" s="643"/>
      <c r="BB100" s="643"/>
      <c r="BC100" s="643"/>
      <c r="BD100" s="643"/>
      <c r="BE100" s="643"/>
      <c r="BF100" s="645"/>
      <c r="BG100" s="265"/>
    </row>
    <row r="101" spans="1:59" ht="15" customHeight="1" thickBot="1">
      <c r="A101" s="267"/>
      <c r="B101" s="634"/>
      <c r="C101" s="635"/>
      <c r="D101" s="635"/>
      <c r="E101" s="635"/>
      <c r="F101" s="635"/>
      <c r="G101" s="635"/>
      <c r="H101" s="635"/>
      <c r="I101" s="635"/>
      <c r="J101" s="635"/>
      <c r="K101" s="635"/>
      <c r="L101" s="635"/>
      <c r="M101" s="635"/>
      <c r="N101" s="635"/>
      <c r="O101" s="635"/>
      <c r="P101" s="635"/>
      <c r="Q101" s="635"/>
      <c r="R101" s="635"/>
      <c r="S101" s="635"/>
      <c r="T101" s="635"/>
      <c r="U101" s="635"/>
      <c r="V101" s="635"/>
      <c r="W101" s="635"/>
      <c r="X101" s="635"/>
      <c r="Y101" s="635"/>
      <c r="Z101" s="635"/>
      <c r="AA101" s="635"/>
      <c r="AB101" s="635"/>
      <c r="AC101" s="635"/>
      <c r="AD101" s="646"/>
      <c r="AE101" s="647"/>
      <c r="AF101" s="647"/>
      <c r="AG101" s="647"/>
      <c r="AH101" s="648"/>
      <c r="AI101" s="646"/>
      <c r="AJ101" s="647"/>
      <c r="AK101" s="647"/>
      <c r="AL101" s="647"/>
      <c r="AM101" s="647"/>
      <c r="AN101" s="647"/>
      <c r="AO101" s="647"/>
      <c r="AP101" s="647"/>
      <c r="AQ101" s="647"/>
      <c r="AR101" s="647"/>
      <c r="AS101" s="647"/>
      <c r="AT101" s="647"/>
      <c r="AU101" s="647"/>
      <c r="AV101" s="647"/>
      <c r="AW101" s="647"/>
      <c r="AX101" s="647"/>
      <c r="AY101" s="647"/>
      <c r="AZ101" s="647"/>
      <c r="BA101" s="647"/>
      <c r="BB101" s="647"/>
      <c r="BC101" s="647"/>
      <c r="BD101" s="647"/>
      <c r="BE101" s="647"/>
      <c r="BF101" s="649"/>
      <c r="BG101" s="266"/>
    </row>
    <row r="102" spans="1:59" ht="15" customHeight="1">
      <c r="A102" s="268"/>
      <c r="B102" s="237" t="s">
        <v>151</v>
      </c>
      <c r="C102" s="238"/>
      <c r="D102" s="238"/>
      <c r="E102" s="238"/>
      <c r="F102" s="238"/>
      <c r="G102" s="238"/>
      <c r="H102" s="238"/>
      <c r="I102" s="238"/>
      <c r="J102" s="238"/>
      <c r="K102" s="238"/>
      <c r="L102" s="238"/>
      <c r="M102" s="238"/>
      <c r="N102" s="238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38"/>
      <c r="Z102" s="238"/>
      <c r="AA102" s="238"/>
      <c r="AB102" s="238"/>
      <c r="AC102" s="238"/>
      <c r="AD102" s="238"/>
      <c r="AE102" s="238"/>
      <c r="AF102" s="239"/>
      <c r="AG102" s="239"/>
      <c r="AH102" s="239"/>
      <c r="AI102" s="239"/>
      <c r="AJ102" s="239"/>
      <c r="AK102" s="239"/>
      <c r="AL102" s="239"/>
      <c r="AM102" s="239"/>
      <c r="AN102" s="240"/>
      <c r="AO102" s="240"/>
      <c r="AP102" s="239"/>
      <c r="AQ102" s="239"/>
      <c r="AR102" s="239"/>
      <c r="AS102" s="239"/>
      <c r="AT102" s="239"/>
      <c r="AU102" s="239"/>
      <c r="AV102" s="239"/>
      <c r="AW102" s="239"/>
      <c r="AX102" s="241"/>
      <c r="AY102" s="241"/>
      <c r="AZ102" s="241"/>
      <c r="BA102" s="241"/>
      <c r="BB102" s="238"/>
      <c r="BC102" s="238"/>
      <c r="BD102" s="238"/>
      <c r="BE102" s="238"/>
      <c r="BF102" s="242"/>
      <c r="BG102" s="77"/>
    </row>
    <row r="103" spans="1:59" ht="15" customHeight="1">
      <c r="A103" s="264"/>
      <c r="B103" s="619" t="s">
        <v>103</v>
      </c>
      <c r="C103" s="620"/>
      <c r="D103" s="620" t="s">
        <v>152</v>
      </c>
      <c r="E103" s="620"/>
      <c r="F103" s="620"/>
      <c r="G103" s="620"/>
      <c r="H103" s="620"/>
      <c r="I103" s="620"/>
      <c r="J103" s="620" t="s">
        <v>155</v>
      </c>
      <c r="K103" s="620"/>
      <c r="L103" s="620"/>
      <c r="M103" s="620"/>
      <c r="N103" s="620"/>
      <c r="O103" s="620"/>
      <c r="P103" s="591" t="s">
        <v>158</v>
      </c>
      <c r="Q103" s="592"/>
      <c r="R103" s="592"/>
      <c r="S103" s="592"/>
      <c r="T103" s="592"/>
      <c r="U103" s="592"/>
      <c r="V103" s="592"/>
      <c r="W103" s="592"/>
      <c r="X103" s="592"/>
      <c r="Y103" s="614"/>
      <c r="Z103" s="620" t="s">
        <v>161</v>
      </c>
      <c r="AA103" s="620"/>
      <c r="AB103" s="620"/>
      <c r="AC103" s="620"/>
      <c r="AD103" s="620"/>
      <c r="AE103" s="620"/>
      <c r="AF103" s="620"/>
      <c r="AG103" s="620"/>
      <c r="AH103" s="655" t="s">
        <v>167</v>
      </c>
      <c r="AI103" s="655"/>
      <c r="AJ103" s="655" t="s">
        <v>186</v>
      </c>
      <c r="AK103" s="658" t="s">
        <v>185</v>
      </c>
      <c r="AL103" s="655" t="s">
        <v>183</v>
      </c>
      <c r="AM103" s="655"/>
      <c r="AN103" s="655" t="s">
        <v>184</v>
      </c>
      <c r="AO103" s="620" t="s">
        <v>187</v>
      </c>
      <c r="AP103" s="620"/>
      <c r="AQ103" s="620"/>
      <c r="AR103" s="620"/>
      <c r="AS103" s="620"/>
      <c r="AT103" s="620"/>
      <c r="AU103" s="620"/>
      <c r="AV103" s="620"/>
      <c r="AW103" s="620"/>
      <c r="AX103" s="620"/>
      <c r="AY103" s="620"/>
      <c r="AZ103" s="620"/>
      <c r="BA103" s="620"/>
      <c r="BB103" s="620"/>
      <c r="BC103" s="620"/>
      <c r="BD103" s="620"/>
      <c r="BE103" s="620"/>
      <c r="BF103" s="632"/>
      <c r="BG103" s="49"/>
    </row>
    <row r="104" spans="1:59" ht="15" customHeight="1">
      <c r="A104" s="264"/>
      <c r="B104" s="621"/>
      <c r="C104" s="622"/>
      <c r="D104" s="622"/>
      <c r="E104" s="622"/>
      <c r="F104" s="622"/>
      <c r="G104" s="622"/>
      <c r="H104" s="622"/>
      <c r="I104" s="622"/>
      <c r="J104" s="622"/>
      <c r="K104" s="622"/>
      <c r="L104" s="622"/>
      <c r="M104" s="622"/>
      <c r="N104" s="622"/>
      <c r="O104" s="622"/>
      <c r="P104" s="664"/>
      <c r="Q104" s="665"/>
      <c r="R104" s="665"/>
      <c r="S104" s="665"/>
      <c r="T104" s="665"/>
      <c r="U104" s="665"/>
      <c r="V104" s="665"/>
      <c r="W104" s="665"/>
      <c r="X104" s="665"/>
      <c r="Y104" s="666"/>
      <c r="Z104" s="622"/>
      <c r="AA104" s="622"/>
      <c r="AB104" s="622"/>
      <c r="AC104" s="622"/>
      <c r="AD104" s="622"/>
      <c r="AE104" s="622"/>
      <c r="AF104" s="622"/>
      <c r="AG104" s="622"/>
      <c r="AH104" s="656"/>
      <c r="AI104" s="656"/>
      <c r="AJ104" s="656"/>
      <c r="AK104" s="659"/>
      <c r="AL104" s="656"/>
      <c r="AM104" s="656"/>
      <c r="AN104" s="656"/>
      <c r="AO104" s="622"/>
      <c r="AP104" s="622"/>
      <c r="AQ104" s="622"/>
      <c r="AR104" s="622"/>
      <c r="AS104" s="622"/>
      <c r="AT104" s="622"/>
      <c r="AU104" s="622"/>
      <c r="AV104" s="622"/>
      <c r="AW104" s="622"/>
      <c r="AX104" s="622"/>
      <c r="AY104" s="622"/>
      <c r="AZ104" s="622"/>
      <c r="BA104" s="622"/>
      <c r="BB104" s="622"/>
      <c r="BC104" s="622"/>
      <c r="BD104" s="622"/>
      <c r="BE104" s="622"/>
      <c r="BF104" s="673"/>
      <c r="BG104" s="49"/>
    </row>
    <row r="105" spans="1:59" ht="15" customHeight="1">
      <c r="A105" s="264"/>
      <c r="B105" s="621"/>
      <c r="C105" s="622"/>
      <c r="D105" s="622" t="s">
        <v>153</v>
      </c>
      <c r="E105" s="622"/>
      <c r="F105" s="622"/>
      <c r="G105" s="622" t="s">
        <v>154</v>
      </c>
      <c r="H105" s="622"/>
      <c r="I105" s="622"/>
      <c r="J105" s="622" t="s">
        <v>156</v>
      </c>
      <c r="K105" s="622"/>
      <c r="L105" s="622"/>
      <c r="M105" s="622" t="s">
        <v>157</v>
      </c>
      <c r="N105" s="622"/>
      <c r="O105" s="622"/>
      <c r="P105" s="661" t="s">
        <v>159</v>
      </c>
      <c r="Q105" s="662"/>
      <c r="R105" s="662"/>
      <c r="S105" s="662"/>
      <c r="T105" s="663"/>
      <c r="U105" s="661" t="s">
        <v>193</v>
      </c>
      <c r="V105" s="662" t="s">
        <v>160</v>
      </c>
      <c r="W105" s="662"/>
      <c r="X105" s="662"/>
      <c r="Y105" s="663"/>
      <c r="Z105" s="667" t="s">
        <v>166</v>
      </c>
      <c r="AA105" s="667"/>
      <c r="AB105" s="667"/>
      <c r="AC105" s="667" t="s">
        <v>162</v>
      </c>
      <c r="AD105" s="667"/>
      <c r="AE105" s="656" t="s">
        <v>163</v>
      </c>
      <c r="AF105" s="656" t="s">
        <v>164</v>
      </c>
      <c r="AG105" s="656" t="s">
        <v>165</v>
      </c>
      <c r="AH105" s="656"/>
      <c r="AI105" s="656"/>
      <c r="AJ105" s="656"/>
      <c r="AK105" s="659"/>
      <c r="AL105" s="656"/>
      <c r="AM105" s="656"/>
      <c r="AN105" s="656"/>
      <c r="AO105" s="622"/>
      <c r="AP105" s="622"/>
      <c r="AQ105" s="622"/>
      <c r="AR105" s="622"/>
      <c r="AS105" s="622"/>
      <c r="AT105" s="622"/>
      <c r="AU105" s="622"/>
      <c r="AV105" s="622"/>
      <c r="AW105" s="622"/>
      <c r="AX105" s="622"/>
      <c r="AY105" s="622"/>
      <c r="AZ105" s="622"/>
      <c r="BA105" s="622"/>
      <c r="BB105" s="622"/>
      <c r="BC105" s="622"/>
      <c r="BD105" s="622"/>
      <c r="BE105" s="622"/>
      <c r="BF105" s="673"/>
      <c r="BG105" s="49"/>
    </row>
    <row r="106" spans="1:59" ht="15" customHeight="1">
      <c r="A106" s="264"/>
      <c r="B106" s="623"/>
      <c r="C106" s="624"/>
      <c r="D106" s="624"/>
      <c r="E106" s="624"/>
      <c r="F106" s="624"/>
      <c r="G106" s="624"/>
      <c r="H106" s="624"/>
      <c r="I106" s="624"/>
      <c r="J106" s="624"/>
      <c r="K106" s="624"/>
      <c r="L106" s="624"/>
      <c r="M106" s="624"/>
      <c r="N106" s="624"/>
      <c r="O106" s="624"/>
      <c r="P106" s="670" t="s">
        <v>192</v>
      </c>
      <c r="Q106" s="671"/>
      <c r="R106" s="671"/>
      <c r="S106" s="671"/>
      <c r="T106" s="672"/>
      <c r="U106" s="670" t="s">
        <v>192</v>
      </c>
      <c r="V106" s="671"/>
      <c r="W106" s="671"/>
      <c r="X106" s="671"/>
      <c r="Y106" s="672"/>
      <c r="Z106" s="668"/>
      <c r="AA106" s="668"/>
      <c r="AB106" s="668"/>
      <c r="AC106" s="668"/>
      <c r="AD106" s="668"/>
      <c r="AE106" s="657"/>
      <c r="AF106" s="657"/>
      <c r="AG106" s="657"/>
      <c r="AH106" s="657"/>
      <c r="AI106" s="657"/>
      <c r="AJ106" s="657"/>
      <c r="AK106" s="660"/>
      <c r="AL106" s="657"/>
      <c r="AM106" s="657"/>
      <c r="AN106" s="657"/>
      <c r="AO106" s="624"/>
      <c r="AP106" s="624"/>
      <c r="AQ106" s="624"/>
      <c r="AR106" s="624"/>
      <c r="AS106" s="624"/>
      <c r="AT106" s="624"/>
      <c r="AU106" s="624"/>
      <c r="AV106" s="624"/>
      <c r="AW106" s="624"/>
      <c r="AX106" s="624"/>
      <c r="AY106" s="624"/>
      <c r="AZ106" s="624"/>
      <c r="BA106" s="624"/>
      <c r="BB106" s="624"/>
      <c r="BC106" s="624"/>
      <c r="BD106" s="624"/>
      <c r="BE106" s="624"/>
      <c r="BF106" s="633"/>
      <c r="BG106" s="49"/>
    </row>
    <row r="107" spans="1:59" ht="15" customHeight="1">
      <c r="A107" s="264"/>
      <c r="B107" s="650">
        <v>1</v>
      </c>
      <c r="C107" s="651"/>
      <c r="D107" s="651">
        <v>1484</v>
      </c>
      <c r="E107" s="651"/>
      <c r="F107" s="651"/>
      <c r="G107" s="651">
        <v>45</v>
      </c>
      <c r="H107" s="651"/>
      <c r="I107" s="651"/>
      <c r="J107" s="651">
        <v>0</v>
      </c>
      <c r="K107" s="651"/>
      <c r="L107" s="651"/>
      <c r="M107" s="651">
        <v>716</v>
      </c>
      <c r="N107" s="651"/>
      <c r="O107" s="651"/>
      <c r="P107" s="652" t="s">
        <v>191</v>
      </c>
      <c r="Q107" s="653"/>
      <c r="R107" s="653"/>
      <c r="S107" s="653"/>
      <c r="T107" s="654"/>
      <c r="U107" s="652" t="s">
        <v>301</v>
      </c>
      <c r="V107" s="653"/>
      <c r="W107" s="653"/>
      <c r="X107" s="653"/>
      <c r="Y107" s="654"/>
      <c r="Z107" s="651"/>
      <c r="AA107" s="651"/>
      <c r="AB107" s="651"/>
      <c r="AC107" s="651"/>
      <c r="AD107" s="651"/>
      <c r="AE107" s="258" t="s">
        <v>182</v>
      </c>
      <c r="AF107" s="258" t="s">
        <v>182</v>
      </c>
      <c r="AG107" s="258" t="s">
        <v>182</v>
      </c>
      <c r="AH107" s="651"/>
      <c r="AI107" s="651"/>
      <c r="AJ107" s="258"/>
      <c r="AK107" s="258"/>
      <c r="AL107" s="651">
        <v>0</v>
      </c>
      <c r="AM107" s="651"/>
      <c r="AN107" s="258" t="s">
        <v>190</v>
      </c>
      <c r="AO107" s="651"/>
      <c r="AP107" s="651"/>
      <c r="AQ107" s="651"/>
      <c r="AR107" s="651"/>
      <c r="AS107" s="651"/>
      <c r="AT107" s="651"/>
      <c r="AU107" s="651"/>
      <c r="AV107" s="651"/>
      <c r="AW107" s="651"/>
      <c r="AX107" s="651"/>
      <c r="AY107" s="651"/>
      <c r="AZ107" s="651"/>
      <c r="BA107" s="651"/>
      <c r="BB107" s="651"/>
      <c r="BC107" s="651"/>
      <c r="BD107" s="651"/>
      <c r="BE107" s="651"/>
      <c r="BF107" s="669"/>
      <c r="BG107" s="49"/>
    </row>
    <row r="108" spans="1:59" ht="15" customHeight="1">
      <c r="A108" s="264"/>
      <c r="B108" s="679">
        <v>2</v>
      </c>
      <c r="C108" s="677"/>
      <c r="D108" s="677">
        <v>122</v>
      </c>
      <c r="E108" s="677"/>
      <c r="F108" s="677"/>
      <c r="G108" s="677">
        <v>44</v>
      </c>
      <c r="H108" s="677"/>
      <c r="I108" s="677"/>
      <c r="J108" s="677">
        <v>1</v>
      </c>
      <c r="K108" s="677"/>
      <c r="L108" s="677"/>
      <c r="M108" s="677">
        <v>0</v>
      </c>
      <c r="N108" s="677"/>
      <c r="O108" s="677"/>
      <c r="P108" s="674" t="s">
        <v>191</v>
      </c>
      <c r="Q108" s="675"/>
      <c r="R108" s="675"/>
      <c r="S108" s="675"/>
      <c r="T108" s="676"/>
      <c r="U108" s="674" t="s">
        <v>301</v>
      </c>
      <c r="V108" s="675"/>
      <c r="W108" s="675"/>
      <c r="X108" s="675"/>
      <c r="Y108" s="676"/>
      <c r="Z108" s="677" t="s">
        <v>195</v>
      </c>
      <c r="AA108" s="677"/>
      <c r="AB108" s="677"/>
      <c r="AC108" s="677">
        <v>9</v>
      </c>
      <c r="AD108" s="677"/>
      <c r="AE108" s="259" t="s">
        <v>181</v>
      </c>
      <c r="AF108" s="259" t="s">
        <v>181</v>
      </c>
      <c r="AG108" s="259" t="s">
        <v>181</v>
      </c>
      <c r="AH108" s="677"/>
      <c r="AI108" s="677"/>
      <c r="AJ108" s="259" t="s">
        <v>196</v>
      </c>
      <c r="AK108" s="259"/>
      <c r="AL108" s="674">
        <v>1</v>
      </c>
      <c r="AM108" s="676"/>
      <c r="AN108" s="259" t="s">
        <v>190</v>
      </c>
      <c r="AO108" s="677" t="s">
        <v>302</v>
      </c>
      <c r="AP108" s="677"/>
      <c r="AQ108" s="677"/>
      <c r="AR108" s="677"/>
      <c r="AS108" s="677"/>
      <c r="AT108" s="677"/>
      <c r="AU108" s="677"/>
      <c r="AV108" s="677"/>
      <c r="AW108" s="677"/>
      <c r="AX108" s="677"/>
      <c r="AY108" s="677"/>
      <c r="AZ108" s="677"/>
      <c r="BA108" s="677"/>
      <c r="BB108" s="677"/>
      <c r="BC108" s="677"/>
      <c r="BD108" s="677"/>
      <c r="BE108" s="677"/>
      <c r="BF108" s="678"/>
      <c r="BG108" s="49"/>
    </row>
    <row r="109" spans="1:59" ht="15" customHeight="1">
      <c r="A109" s="264"/>
      <c r="B109" s="679">
        <v>3</v>
      </c>
      <c r="C109" s="677"/>
      <c r="D109" s="677">
        <v>122</v>
      </c>
      <c r="E109" s="677"/>
      <c r="F109" s="677"/>
      <c r="G109" s="677">
        <v>44</v>
      </c>
      <c r="H109" s="677"/>
      <c r="I109" s="677"/>
      <c r="J109" s="677">
        <v>123</v>
      </c>
      <c r="K109" s="677"/>
      <c r="L109" s="677"/>
      <c r="M109" s="677">
        <v>0</v>
      </c>
      <c r="N109" s="677"/>
      <c r="O109" s="677"/>
      <c r="P109" s="674" t="s">
        <v>191</v>
      </c>
      <c r="Q109" s="675"/>
      <c r="R109" s="675"/>
      <c r="S109" s="675"/>
      <c r="T109" s="676"/>
      <c r="U109" s="674" t="s">
        <v>301</v>
      </c>
      <c r="V109" s="675"/>
      <c r="W109" s="675"/>
      <c r="X109" s="675"/>
      <c r="Y109" s="676"/>
      <c r="Z109" s="677" t="s">
        <v>195</v>
      </c>
      <c r="AA109" s="677"/>
      <c r="AB109" s="677"/>
      <c r="AC109" s="677">
        <v>9</v>
      </c>
      <c r="AD109" s="677"/>
      <c r="AE109" s="259" t="s">
        <v>181</v>
      </c>
      <c r="AF109" s="259" t="s">
        <v>181</v>
      </c>
      <c r="AG109" s="259" t="s">
        <v>181</v>
      </c>
      <c r="AH109" s="677"/>
      <c r="AI109" s="677"/>
      <c r="AJ109" s="259" t="s">
        <v>196</v>
      </c>
      <c r="AK109" s="259"/>
      <c r="AL109" s="674">
        <v>2</v>
      </c>
      <c r="AM109" s="676"/>
      <c r="AN109" s="259" t="s">
        <v>190</v>
      </c>
      <c r="AO109" s="677" t="s">
        <v>302</v>
      </c>
      <c r="AP109" s="677"/>
      <c r="AQ109" s="677"/>
      <c r="AR109" s="677"/>
      <c r="AS109" s="677"/>
      <c r="AT109" s="677"/>
      <c r="AU109" s="677"/>
      <c r="AV109" s="677"/>
      <c r="AW109" s="677"/>
      <c r="AX109" s="677"/>
      <c r="AY109" s="677"/>
      <c r="AZ109" s="677"/>
      <c r="BA109" s="677"/>
      <c r="BB109" s="677"/>
      <c r="BC109" s="677"/>
      <c r="BD109" s="677"/>
      <c r="BE109" s="677"/>
      <c r="BF109" s="678"/>
      <c r="BG109" s="49"/>
    </row>
    <row r="110" spans="1:59" ht="15" customHeight="1">
      <c r="A110" s="264"/>
      <c r="B110" s="679">
        <v>4</v>
      </c>
      <c r="C110" s="677"/>
      <c r="D110" s="677">
        <v>122</v>
      </c>
      <c r="E110" s="677"/>
      <c r="F110" s="677"/>
      <c r="G110" s="677">
        <v>44</v>
      </c>
      <c r="H110" s="677"/>
      <c r="I110" s="677"/>
      <c r="J110" s="677">
        <v>245</v>
      </c>
      <c r="K110" s="677"/>
      <c r="L110" s="677"/>
      <c r="M110" s="677">
        <v>0</v>
      </c>
      <c r="N110" s="677"/>
      <c r="O110" s="677"/>
      <c r="P110" s="674" t="s">
        <v>191</v>
      </c>
      <c r="Q110" s="675"/>
      <c r="R110" s="675"/>
      <c r="S110" s="675"/>
      <c r="T110" s="676"/>
      <c r="U110" s="674" t="s">
        <v>301</v>
      </c>
      <c r="V110" s="675"/>
      <c r="W110" s="675"/>
      <c r="X110" s="675"/>
      <c r="Y110" s="676"/>
      <c r="Z110" s="677" t="s">
        <v>195</v>
      </c>
      <c r="AA110" s="677"/>
      <c r="AB110" s="677"/>
      <c r="AC110" s="677">
        <v>9</v>
      </c>
      <c r="AD110" s="677"/>
      <c r="AE110" s="259" t="s">
        <v>181</v>
      </c>
      <c r="AF110" s="259" t="s">
        <v>181</v>
      </c>
      <c r="AG110" s="259" t="s">
        <v>181</v>
      </c>
      <c r="AH110" s="677"/>
      <c r="AI110" s="677"/>
      <c r="AJ110" s="259" t="s">
        <v>196</v>
      </c>
      <c r="AK110" s="259"/>
      <c r="AL110" s="674">
        <v>3</v>
      </c>
      <c r="AM110" s="676"/>
      <c r="AN110" s="259" t="s">
        <v>190</v>
      </c>
      <c r="AO110" s="677" t="s">
        <v>302</v>
      </c>
      <c r="AP110" s="677"/>
      <c r="AQ110" s="677"/>
      <c r="AR110" s="677"/>
      <c r="AS110" s="677"/>
      <c r="AT110" s="677"/>
      <c r="AU110" s="677"/>
      <c r="AV110" s="677"/>
      <c r="AW110" s="677"/>
      <c r="AX110" s="677"/>
      <c r="AY110" s="677"/>
      <c r="AZ110" s="677"/>
      <c r="BA110" s="677"/>
      <c r="BB110" s="677"/>
      <c r="BC110" s="677"/>
      <c r="BD110" s="677"/>
      <c r="BE110" s="677"/>
      <c r="BF110" s="678"/>
      <c r="BG110" s="49"/>
    </row>
    <row r="111" spans="1:59" ht="15" customHeight="1">
      <c r="A111" s="264"/>
      <c r="B111" s="679">
        <v>5</v>
      </c>
      <c r="C111" s="677"/>
      <c r="D111" s="677">
        <v>122</v>
      </c>
      <c r="E111" s="677"/>
      <c r="F111" s="677"/>
      <c r="G111" s="677">
        <v>44</v>
      </c>
      <c r="H111" s="677"/>
      <c r="I111" s="677"/>
      <c r="J111" s="677">
        <v>367</v>
      </c>
      <c r="K111" s="677"/>
      <c r="L111" s="677"/>
      <c r="M111" s="677">
        <v>0</v>
      </c>
      <c r="N111" s="677"/>
      <c r="O111" s="677"/>
      <c r="P111" s="674" t="s">
        <v>191</v>
      </c>
      <c r="Q111" s="675"/>
      <c r="R111" s="675"/>
      <c r="S111" s="675"/>
      <c r="T111" s="676"/>
      <c r="U111" s="674" t="s">
        <v>301</v>
      </c>
      <c r="V111" s="675"/>
      <c r="W111" s="675"/>
      <c r="X111" s="675"/>
      <c r="Y111" s="676"/>
      <c r="Z111" s="677" t="s">
        <v>195</v>
      </c>
      <c r="AA111" s="677"/>
      <c r="AB111" s="677"/>
      <c r="AC111" s="677">
        <v>9</v>
      </c>
      <c r="AD111" s="677"/>
      <c r="AE111" s="259" t="s">
        <v>181</v>
      </c>
      <c r="AF111" s="259" t="s">
        <v>181</v>
      </c>
      <c r="AG111" s="259" t="s">
        <v>181</v>
      </c>
      <c r="AH111" s="677"/>
      <c r="AI111" s="677"/>
      <c r="AJ111" s="259" t="s">
        <v>196</v>
      </c>
      <c r="AK111" s="259"/>
      <c r="AL111" s="674">
        <v>4</v>
      </c>
      <c r="AM111" s="676"/>
      <c r="AN111" s="259" t="s">
        <v>190</v>
      </c>
      <c r="AO111" s="677" t="s">
        <v>302</v>
      </c>
      <c r="AP111" s="677"/>
      <c r="AQ111" s="677"/>
      <c r="AR111" s="677"/>
      <c r="AS111" s="677"/>
      <c r="AT111" s="677"/>
      <c r="AU111" s="677"/>
      <c r="AV111" s="677"/>
      <c r="AW111" s="677"/>
      <c r="AX111" s="677"/>
      <c r="AY111" s="677"/>
      <c r="AZ111" s="677"/>
      <c r="BA111" s="677"/>
      <c r="BB111" s="677"/>
      <c r="BC111" s="677"/>
      <c r="BD111" s="677"/>
      <c r="BE111" s="677"/>
      <c r="BF111" s="678"/>
      <c r="BG111" s="49"/>
    </row>
    <row r="112" spans="1:59" ht="15" customHeight="1">
      <c r="A112" s="264"/>
      <c r="B112" s="679">
        <v>6</v>
      </c>
      <c r="C112" s="677"/>
      <c r="D112" s="677">
        <v>122</v>
      </c>
      <c r="E112" s="677"/>
      <c r="F112" s="677"/>
      <c r="G112" s="677">
        <v>44</v>
      </c>
      <c r="H112" s="677"/>
      <c r="I112" s="677"/>
      <c r="J112" s="677">
        <v>498</v>
      </c>
      <c r="K112" s="677"/>
      <c r="L112" s="677"/>
      <c r="M112" s="677">
        <v>0</v>
      </c>
      <c r="N112" s="677"/>
      <c r="O112" s="677"/>
      <c r="P112" s="674" t="s">
        <v>191</v>
      </c>
      <c r="Q112" s="675"/>
      <c r="R112" s="675"/>
      <c r="S112" s="675"/>
      <c r="T112" s="676"/>
      <c r="U112" s="674" t="s">
        <v>301</v>
      </c>
      <c r="V112" s="675"/>
      <c r="W112" s="675"/>
      <c r="X112" s="675"/>
      <c r="Y112" s="676"/>
      <c r="Z112" s="677" t="s">
        <v>195</v>
      </c>
      <c r="AA112" s="677"/>
      <c r="AB112" s="677"/>
      <c r="AC112" s="677">
        <v>9</v>
      </c>
      <c r="AD112" s="677"/>
      <c r="AE112" s="259" t="s">
        <v>181</v>
      </c>
      <c r="AF112" s="259" t="s">
        <v>181</v>
      </c>
      <c r="AG112" s="259" t="s">
        <v>181</v>
      </c>
      <c r="AH112" s="677"/>
      <c r="AI112" s="677"/>
      <c r="AJ112" s="259" t="s">
        <v>196</v>
      </c>
      <c r="AK112" s="259"/>
      <c r="AL112" s="674">
        <v>5</v>
      </c>
      <c r="AM112" s="676"/>
      <c r="AN112" s="259" t="s">
        <v>190</v>
      </c>
      <c r="AO112" s="677" t="s">
        <v>302</v>
      </c>
      <c r="AP112" s="677"/>
      <c r="AQ112" s="677"/>
      <c r="AR112" s="677"/>
      <c r="AS112" s="677"/>
      <c r="AT112" s="677"/>
      <c r="AU112" s="677"/>
      <c r="AV112" s="677"/>
      <c r="AW112" s="677"/>
      <c r="AX112" s="677"/>
      <c r="AY112" s="677"/>
      <c r="AZ112" s="677"/>
      <c r="BA112" s="677"/>
      <c r="BB112" s="677"/>
      <c r="BC112" s="677"/>
      <c r="BD112" s="677"/>
      <c r="BE112" s="677"/>
      <c r="BF112" s="678"/>
      <c r="BG112" s="49"/>
    </row>
    <row r="113" spans="1:59" ht="15" customHeight="1">
      <c r="A113" s="264"/>
      <c r="B113" s="679">
        <v>7</v>
      </c>
      <c r="C113" s="677"/>
      <c r="D113" s="677">
        <v>122</v>
      </c>
      <c r="E113" s="677"/>
      <c r="F113" s="677"/>
      <c r="G113" s="677">
        <v>44</v>
      </c>
      <c r="H113" s="677"/>
      <c r="I113" s="677"/>
      <c r="J113" s="677">
        <v>620</v>
      </c>
      <c r="K113" s="677"/>
      <c r="L113" s="677"/>
      <c r="M113" s="677">
        <v>0</v>
      </c>
      <c r="N113" s="677"/>
      <c r="O113" s="677"/>
      <c r="P113" s="674" t="s">
        <v>191</v>
      </c>
      <c r="Q113" s="675"/>
      <c r="R113" s="675"/>
      <c r="S113" s="675"/>
      <c r="T113" s="676"/>
      <c r="U113" s="674" t="s">
        <v>301</v>
      </c>
      <c r="V113" s="675"/>
      <c r="W113" s="675"/>
      <c r="X113" s="675"/>
      <c r="Y113" s="676"/>
      <c r="Z113" s="677" t="s">
        <v>195</v>
      </c>
      <c r="AA113" s="677"/>
      <c r="AB113" s="677"/>
      <c r="AC113" s="677">
        <v>9</v>
      </c>
      <c r="AD113" s="677"/>
      <c r="AE113" s="259" t="s">
        <v>181</v>
      </c>
      <c r="AF113" s="259" t="s">
        <v>181</v>
      </c>
      <c r="AG113" s="259" t="s">
        <v>181</v>
      </c>
      <c r="AH113" s="677"/>
      <c r="AI113" s="677"/>
      <c r="AJ113" s="259" t="s">
        <v>196</v>
      </c>
      <c r="AK113" s="259"/>
      <c r="AL113" s="674">
        <v>6</v>
      </c>
      <c r="AM113" s="676"/>
      <c r="AN113" s="259" t="s">
        <v>190</v>
      </c>
      <c r="AO113" s="677" t="s">
        <v>302</v>
      </c>
      <c r="AP113" s="677"/>
      <c r="AQ113" s="677"/>
      <c r="AR113" s="677"/>
      <c r="AS113" s="677"/>
      <c r="AT113" s="677"/>
      <c r="AU113" s="677"/>
      <c r="AV113" s="677"/>
      <c r="AW113" s="677"/>
      <c r="AX113" s="677"/>
      <c r="AY113" s="677"/>
      <c r="AZ113" s="677"/>
      <c r="BA113" s="677"/>
      <c r="BB113" s="677"/>
      <c r="BC113" s="677"/>
      <c r="BD113" s="677"/>
      <c r="BE113" s="677"/>
      <c r="BF113" s="678"/>
      <c r="BG113" s="49"/>
    </row>
    <row r="114" spans="1:59" ht="15" customHeight="1">
      <c r="A114" s="264"/>
      <c r="B114" s="679">
        <v>8</v>
      </c>
      <c r="C114" s="677"/>
      <c r="D114" s="677">
        <v>122</v>
      </c>
      <c r="E114" s="677"/>
      <c r="F114" s="677"/>
      <c r="G114" s="677">
        <v>44</v>
      </c>
      <c r="H114" s="677"/>
      <c r="I114" s="677"/>
      <c r="J114" s="677">
        <v>742</v>
      </c>
      <c r="K114" s="677"/>
      <c r="L114" s="677"/>
      <c r="M114" s="677">
        <v>0</v>
      </c>
      <c r="N114" s="677"/>
      <c r="O114" s="677"/>
      <c r="P114" s="674" t="s">
        <v>191</v>
      </c>
      <c r="Q114" s="675"/>
      <c r="R114" s="675"/>
      <c r="S114" s="675"/>
      <c r="T114" s="676"/>
      <c r="U114" s="674" t="s">
        <v>301</v>
      </c>
      <c r="V114" s="675"/>
      <c r="W114" s="675"/>
      <c r="X114" s="675"/>
      <c r="Y114" s="676"/>
      <c r="Z114" s="677" t="s">
        <v>195</v>
      </c>
      <c r="AA114" s="677"/>
      <c r="AB114" s="677"/>
      <c r="AC114" s="677">
        <v>9</v>
      </c>
      <c r="AD114" s="677"/>
      <c r="AE114" s="259" t="s">
        <v>181</v>
      </c>
      <c r="AF114" s="259" t="s">
        <v>181</v>
      </c>
      <c r="AG114" s="259" t="s">
        <v>181</v>
      </c>
      <c r="AH114" s="677"/>
      <c r="AI114" s="677"/>
      <c r="AJ114" s="259" t="s">
        <v>196</v>
      </c>
      <c r="AK114" s="259"/>
      <c r="AL114" s="677">
        <v>7</v>
      </c>
      <c r="AM114" s="677"/>
      <c r="AN114" s="259" t="s">
        <v>190</v>
      </c>
      <c r="AO114" s="677" t="s">
        <v>302</v>
      </c>
      <c r="AP114" s="677"/>
      <c r="AQ114" s="677"/>
      <c r="AR114" s="677"/>
      <c r="AS114" s="677"/>
      <c r="AT114" s="677"/>
      <c r="AU114" s="677"/>
      <c r="AV114" s="677"/>
      <c r="AW114" s="677"/>
      <c r="AX114" s="677"/>
      <c r="AY114" s="677"/>
      <c r="AZ114" s="677"/>
      <c r="BA114" s="677"/>
      <c r="BB114" s="677"/>
      <c r="BC114" s="677"/>
      <c r="BD114" s="677"/>
      <c r="BE114" s="677"/>
      <c r="BF114" s="678"/>
      <c r="BG114" s="49"/>
    </row>
    <row r="115" spans="1:59" ht="15" customHeight="1">
      <c r="A115" s="264"/>
      <c r="B115" s="679">
        <v>9</v>
      </c>
      <c r="C115" s="677"/>
      <c r="D115" s="677">
        <v>122</v>
      </c>
      <c r="E115" s="677"/>
      <c r="F115" s="677"/>
      <c r="G115" s="677">
        <v>44</v>
      </c>
      <c r="H115" s="677"/>
      <c r="I115" s="677"/>
      <c r="J115" s="677">
        <v>864</v>
      </c>
      <c r="K115" s="677"/>
      <c r="L115" s="677"/>
      <c r="M115" s="677">
        <v>0</v>
      </c>
      <c r="N115" s="677"/>
      <c r="O115" s="677"/>
      <c r="P115" s="674" t="s">
        <v>191</v>
      </c>
      <c r="Q115" s="675"/>
      <c r="R115" s="675"/>
      <c r="S115" s="675"/>
      <c r="T115" s="676"/>
      <c r="U115" s="674" t="s">
        <v>301</v>
      </c>
      <c r="V115" s="675"/>
      <c r="W115" s="675"/>
      <c r="X115" s="675"/>
      <c r="Y115" s="676"/>
      <c r="Z115" s="677" t="s">
        <v>195</v>
      </c>
      <c r="AA115" s="677"/>
      <c r="AB115" s="677"/>
      <c r="AC115" s="677">
        <v>9</v>
      </c>
      <c r="AD115" s="677"/>
      <c r="AE115" s="259" t="s">
        <v>181</v>
      </c>
      <c r="AF115" s="259" t="s">
        <v>181</v>
      </c>
      <c r="AG115" s="259" t="s">
        <v>181</v>
      </c>
      <c r="AH115" s="677"/>
      <c r="AI115" s="677"/>
      <c r="AJ115" s="259" t="s">
        <v>196</v>
      </c>
      <c r="AK115" s="259"/>
      <c r="AL115" s="677">
        <v>8</v>
      </c>
      <c r="AM115" s="677"/>
      <c r="AN115" s="259" t="s">
        <v>190</v>
      </c>
      <c r="AO115" s="677" t="s">
        <v>302</v>
      </c>
      <c r="AP115" s="677"/>
      <c r="AQ115" s="677"/>
      <c r="AR115" s="677"/>
      <c r="AS115" s="677"/>
      <c r="AT115" s="677"/>
      <c r="AU115" s="677"/>
      <c r="AV115" s="677"/>
      <c r="AW115" s="677"/>
      <c r="AX115" s="677"/>
      <c r="AY115" s="677"/>
      <c r="AZ115" s="677"/>
      <c r="BA115" s="677"/>
      <c r="BB115" s="677"/>
      <c r="BC115" s="677"/>
      <c r="BD115" s="677"/>
      <c r="BE115" s="677"/>
      <c r="BF115" s="678"/>
      <c r="BG115" s="49"/>
    </row>
    <row r="116" spans="1:59" ht="15" customHeight="1">
      <c r="A116" s="264"/>
      <c r="B116" s="679">
        <v>10</v>
      </c>
      <c r="C116" s="677"/>
      <c r="D116" s="677">
        <v>122</v>
      </c>
      <c r="E116" s="677"/>
      <c r="F116" s="677"/>
      <c r="G116" s="677">
        <v>44</v>
      </c>
      <c r="H116" s="677"/>
      <c r="I116" s="677"/>
      <c r="J116" s="677">
        <v>995</v>
      </c>
      <c r="K116" s="677"/>
      <c r="L116" s="677"/>
      <c r="M116" s="677">
        <v>0</v>
      </c>
      <c r="N116" s="677"/>
      <c r="O116" s="677"/>
      <c r="P116" s="674" t="s">
        <v>191</v>
      </c>
      <c r="Q116" s="675"/>
      <c r="R116" s="675"/>
      <c r="S116" s="675"/>
      <c r="T116" s="676"/>
      <c r="U116" s="674" t="s">
        <v>301</v>
      </c>
      <c r="V116" s="675"/>
      <c r="W116" s="675"/>
      <c r="X116" s="675"/>
      <c r="Y116" s="676"/>
      <c r="Z116" s="677" t="s">
        <v>195</v>
      </c>
      <c r="AA116" s="677"/>
      <c r="AB116" s="677"/>
      <c r="AC116" s="677">
        <v>9</v>
      </c>
      <c r="AD116" s="677"/>
      <c r="AE116" s="259" t="s">
        <v>181</v>
      </c>
      <c r="AF116" s="259" t="s">
        <v>181</v>
      </c>
      <c r="AG116" s="259" t="s">
        <v>181</v>
      </c>
      <c r="AH116" s="677"/>
      <c r="AI116" s="677"/>
      <c r="AJ116" s="259" t="s">
        <v>196</v>
      </c>
      <c r="AK116" s="259"/>
      <c r="AL116" s="677">
        <v>9</v>
      </c>
      <c r="AM116" s="677"/>
      <c r="AN116" s="259" t="s">
        <v>190</v>
      </c>
      <c r="AO116" s="677" t="s">
        <v>302</v>
      </c>
      <c r="AP116" s="677"/>
      <c r="AQ116" s="677"/>
      <c r="AR116" s="677"/>
      <c r="AS116" s="677"/>
      <c r="AT116" s="677"/>
      <c r="AU116" s="677"/>
      <c r="AV116" s="677"/>
      <c r="AW116" s="677"/>
      <c r="AX116" s="677"/>
      <c r="AY116" s="677"/>
      <c r="AZ116" s="677"/>
      <c r="BA116" s="677"/>
      <c r="BB116" s="677"/>
      <c r="BC116" s="677"/>
      <c r="BD116" s="677"/>
      <c r="BE116" s="677"/>
      <c r="BF116" s="678"/>
      <c r="BG116" s="49"/>
    </row>
    <row r="117" spans="1:59" ht="15" customHeight="1">
      <c r="A117" s="264"/>
      <c r="B117" s="679">
        <v>11</v>
      </c>
      <c r="C117" s="677"/>
      <c r="D117" s="677">
        <v>122</v>
      </c>
      <c r="E117" s="677"/>
      <c r="F117" s="677"/>
      <c r="G117" s="677">
        <v>44</v>
      </c>
      <c r="H117" s="677"/>
      <c r="I117" s="677"/>
      <c r="J117" s="677">
        <v>1117</v>
      </c>
      <c r="K117" s="677"/>
      <c r="L117" s="677"/>
      <c r="M117" s="677">
        <v>0</v>
      </c>
      <c r="N117" s="677"/>
      <c r="O117" s="677"/>
      <c r="P117" s="674" t="s">
        <v>191</v>
      </c>
      <c r="Q117" s="675"/>
      <c r="R117" s="675"/>
      <c r="S117" s="675"/>
      <c r="T117" s="676"/>
      <c r="U117" s="674" t="s">
        <v>301</v>
      </c>
      <c r="V117" s="675"/>
      <c r="W117" s="675"/>
      <c r="X117" s="675"/>
      <c r="Y117" s="676"/>
      <c r="Z117" s="677" t="s">
        <v>195</v>
      </c>
      <c r="AA117" s="677"/>
      <c r="AB117" s="677"/>
      <c r="AC117" s="677">
        <v>9</v>
      </c>
      <c r="AD117" s="677"/>
      <c r="AE117" s="259" t="s">
        <v>181</v>
      </c>
      <c r="AF117" s="259" t="s">
        <v>181</v>
      </c>
      <c r="AG117" s="259" t="s">
        <v>181</v>
      </c>
      <c r="AH117" s="677"/>
      <c r="AI117" s="677"/>
      <c r="AJ117" s="259" t="s">
        <v>196</v>
      </c>
      <c r="AK117" s="259"/>
      <c r="AL117" s="677">
        <v>10</v>
      </c>
      <c r="AM117" s="677"/>
      <c r="AN117" s="259" t="s">
        <v>190</v>
      </c>
      <c r="AO117" s="677" t="s">
        <v>302</v>
      </c>
      <c r="AP117" s="677"/>
      <c r="AQ117" s="677"/>
      <c r="AR117" s="677"/>
      <c r="AS117" s="677"/>
      <c r="AT117" s="677"/>
      <c r="AU117" s="677"/>
      <c r="AV117" s="677"/>
      <c r="AW117" s="677"/>
      <c r="AX117" s="677"/>
      <c r="AY117" s="677"/>
      <c r="AZ117" s="677"/>
      <c r="BA117" s="677"/>
      <c r="BB117" s="677"/>
      <c r="BC117" s="677"/>
      <c r="BD117" s="677"/>
      <c r="BE117" s="677"/>
      <c r="BF117" s="678"/>
      <c r="BG117" s="49"/>
    </row>
    <row r="118" spans="1:59" ht="15" customHeight="1">
      <c r="A118" s="264"/>
      <c r="B118" s="679">
        <v>12</v>
      </c>
      <c r="C118" s="677"/>
      <c r="D118" s="677">
        <v>122</v>
      </c>
      <c r="E118" s="677"/>
      <c r="F118" s="677"/>
      <c r="G118" s="677">
        <v>44</v>
      </c>
      <c r="H118" s="677"/>
      <c r="I118" s="677"/>
      <c r="J118" s="677">
        <v>1239</v>
      </c>
      <c r="K118" s="677"/>
      <c r="L118" s="677"/>
      <c r="M118" s="677">
        <v>0</v>
      </c>
      <c r="N118" s="677"/>
      <c r="O118" s="677"/>
      <c r="P118" s="674" t="s">
        <v>191</v>
      </c>
      <c r="Q118" s="675"/>
      <c r="R118" s="675"/>
      <c r="S118" s="675"/>
      <c r="T118" s="676"/>
      <c r="U118" s="674" t="s">
        <v>301</v>
      </c>
      <c r="V118" s="675"/>
      <c r="W118" s="675"/>
      <c r="X118" s="675"/>
      <c r="Y118" s="676"/>
      <c r="Z118" s="677" t="s">
        <v>195</v>
      </c>
      <c r="AA118" s="677"/>
      <c r="AB118" s="677"/>
      <c r="AC118" s="677">
        <v>9</v>
      </c>
      <c r="AD118" s="677"/>
      <c r="AE118" s="259" t="s">
        <v>181</v>
      </c>
      <c r="AF118" s="259" t="s">
        <v>181</v>
      </c>
      <c r="AG118" s="259" t="s">
        <v>181</v>
      </c>
      <c r="AH118" s="677"/>
      <c r="AI118" s="677"/>
      <c r="AJ118" s="259" t="s">
        <v>196</v>
      </c>
      <c r="AK118" s="259"/>
      <c r="AL118" s="677">
        <v>11</v>
      </c>
      <c r="AM118" s="677"/>
      <c r="AN118" s="259" t="s">
        <v>190</v>
      </c>
      <c r="AO118" s="677" t="s">
        <v>302</v>
      </c>
      <c r="AP118" s="677"/>
      <c r="AQ118" s="677"/>
      <c r="AR118" s="677"/>
      <c r="AS118" s="677"/>
      <c r="AT118" s="677"/>
      <c r="AU118" s="677"/>
      <c r="AV118" s="677"/>
      <c r="AW118" s="677"/>
      <c r="AX118" s="677"/>
      <c r="AY118" s="677"/>
      <c r="AZ118" s="677"/>
      <c r="BA118" s="677"/>
      <c r="BB118" s="677"/>
      <c r="BC118" s="677"/>
      <c r="BD118" s="677"/>
      <c r="BE118" s="677"/>
      <c r="BF118" s="678"/>
      <c r="BG118" s="49"/>
    </row>
    <row r="119" spans="1:59" ht="15" customHeight="1">
      <c r="A119" s="264"/>
      <c r="B119" s="679">
        <v>13</v>
      </c>
      <c r="C119" s="677"/>
      <c r="D119" s="677">
        <v>122</v>
      </c>
      <c r="E119" s="677"/>
      <c r="F119" s="677"/>
      <c r="G119" s="677">
        <v>44</v>
      </c>
      <c r="H119" s="677"/>
      <c r="I119" s="677"/>
      <c r="J119" s="677">
        <v>1361</v>
      </c>
      <c r="K119" s="677"/>
      <c r="L119" s="677"/>
      <c r="M119" s="677">
        <v>0</v>
      </c>
      <c r="N119" s="677"/>
      <c r="O119" s="677"/>
      <c r="P119" s="674" t="s">
        <v>191</v>
      </c>
      <c r="Q119" s="675"/>
      <c r="R119" s="675"/>
      <c r="S119" s="675"/>
      <c r="T119" s="676"/>
      <c r="U119" s="674" t="s">
        <v>301</v>
      </c>
      <c r="V119" s="675"/>
      <c r="W119" s="675"/>
      <c r="X119" s="675"/>
      <c r="Y119" s="676"/>
      <c r="Z119" s="677" t="s">
        <v>195</v>
      </c>
      <c r="AA119" s="677"/>
      <c r="AB119" s="677"/>
      <c r="AC119" s="677">
        <v>9</v>
      </c>
      <c r="AD119" s="677"/>
      <c r="AE119" s="259" t="s">
        <v>181</v>
      </c>
      <c r="AF119" s="259" t="s">
        <v>181</v>
      </c>
      <c r="AG119" s="259" t="s">
        <v>181</v>
      </c>
      <c r="AH119" s="677"/>
      <c r="AI119" s="677"/>
      <c r="AJ119" s="259" t="s">
        <v>196</v>
      </c>
      <c r="AK119" s="259"/>
      <c r="AL119" s="677">
        <v>12</v>
      </c>
      <c r="AM119" s="677"/>
      <c r="AN119" s="259" t="s">
        <v>190</v>
      </c>
      <c r="AO119" s="677" t="s">
        <v>302</v>
      </c>
      <c r="AP119" s="677"/>
      <c r="AQ119" s="677"/>
      <c r="AR119" s="677"/>
      <c r="AS119" s="677"/>
      <c r="AT119" s="677"/>
      <c r="AU119" s="677"/>
      <c r="AV119" s="677"/>
      <c r="AW119" s="677"/>
      <c r="AX119" s="677"/>
      <c r="AY119" s="677"/>
      <c r="AZ119" s="677"/>
      <c r="BA119" s="677"/>
      <c r="BB119" s="677"/>
      <c r="BC119" s="677"/>
      <c r="BD119" s="677"/>
      <c r="BE119" s="677"/>
      <c r="BF119" s="678"/>
      <c r="BG119" s="49"/>
    </row>
    <row r="120" spans="1:59" ht="15" customHeight="1">
      <c r="A120" s="264"/>
      <c r="B120" s="679"/>
      <c r="C120" s="677"/>
      <c r="D120" s="677"/>
      <c r="E120" s="677"/>
      <c r="F120" s="677"/>
      <c r="G120" s="677"/>
      <c r="H120" s="677"/>
      <c r="I120" s="677"/>
      <c r="J120" s="677"/>
      <c r="K120" s="677"/>
      <c r="L120" s="677"/>
      <c r="M120" s="677"/>
      <c r="N120" s="677"/>
      <c r="O120" s="677"/>
      <c r="P120" s="674"/>
      <c r="Q120" s="675"/>
      <c r="R120" s="675"/>
      <c r="S120" s="675"/>
      <c r="T120" s="676"/>
      <c r="U120" s="674"/>
      <c r="V120" s="675"/>
      <c r="W120" s="675"/>
      <c r="X120" s="675"/>
      <c r="Y120" s="676"/>
      <c r="Z120" s="677"/>
      <c r="AA120" s="677"/>
      <c r="AB120" s="677"/>
      <c r="AC120" s="677"/>
      <c r="AD120" s="677"/>
      <c r="AE120" s="259"/>
      <c r="AF120" s="259"/>
      <c r="AG120" s="259"/>
      <c r="AH120" s="677"/>
      <c r="AI120" s="677"/>
      <c r="AJ120" s="259"/>
      <c r="AK120" s="259"/>
      <c r="AL120" s="677"/>
      <c r="AM120" s="677"/>
      <c r="AN120" s="259"/>
      <c r="AO120" s="677"/>
      <c r="AP120" s="677"/>
      <c r="AQ120" s="677"/>
      <c r="AR120" s="677"/>
      <c r="AS120" s="677"/>
      <c r="AT120" s="677"/>
      <c r="AU120" s="677"/>
      <c r="AV120" s="677"/>
      <c r="AW120" s="677"/>
      <c r="AX120" s="677"/>
      <c r="AY120" s="677"/>
      <c r="AZ120" s="677"/>
      <c r="BA120" s="677"/>
      <c r="BB120" s="677"/>
      <c r="BC120" s="677"/>
      <c r="BD120" s="677"/>
      <c r="BE120" s="677"/>
      <c r="BF120" s="678"/>
      <c r="BG120" s="49"/>
    </row>
    <row r="121" spans="1:59" ht="15" customHeight="1">
      <c r="A121" s="264"/>
      <c r="B121" s="679"/>
      <c r="C121" s="677"/>
      <c r="D121" s="677"/>
      <c r="E121" s="677"/>
      <c r="F121" s="677"/>
      <c r="G121" s="677"/>
      <c r="H121" s="677"/>
      <c r="I121" s="677"/>
      <c r="J121" s="677"/>
      <c r="K121" s="677"/>
      <c r="L121" s="677"/>
      <c r="M121" s="677"/>
      <c r="N121" s="677"/>
      <c r="O121" s="677"/>
      <c r="P121" s="674"/>
      <c r="Q121" s="675"/>
      <c r="R121" s="675"/>
      <c r="S121" s="675"/>
      <c r="T121" s="676"/>
      <c r="U121" s="674"/>
      <c r="V121" s="675"/>
      <c r="W121" s="675"/>
      <c r="X121" s="675"/>
      <c r="Y121" s="676"/>
      <c r="Z121" s="677"/>
      <c r="AA121" s="677"/>
      <c r="AB121" s="677"/>
      <c r="AC121" s="677"/>
      <c r="AD121" s="677"/>
      <c r="AE121" s="259"/>
      <c r="AF121" s="259"/>
      <c r="AG121" s="259"/>
      <c r="AH121" s="677"/>
      <c r="AI121" s="677"/>
      <c r="AJ121" s="259"/>
      <c r="AK121" s="259"/>
      <c r="AL121" s="677"/>
      <c r="AM121" s="677"/>
      <c r="AN121" s="259"/>
      <c r="AO121" s="677"/>
      <c r="AP121" s="677"/>
      <c r="AQ121" s="677"/>
      <c r="AR121" s="677"/>
      <c r="AS121" s="677"/>
      <c r="AT121" s="677"/>
      <c r="AU121" s="677"/>
      <c r="AV121" s="677"/>
      <c r="AW121" s="677"/>
      <c r="AX121" s="677"/>
      <c r="AY121" s="677"/>
      <c r="AZ121" s="677"/>
      <c r="BA121" s="677"/>
      <c r="BB121" s="677"/>
      <c r="BC121" s="677"/>
      <c r="BD121" s="677"/>
      <c r="BE121" s="677"/>
      <c r="BF121" s="678"/>
      <c r="BG121" s="49"/>
    </row>
    <row r="122" spans="1:59" ht="15" customHeight="1">
      <c r="A122" s="264"/>
      <c r="B122" s="679"/>
      <c r="C122" s="677"/>
      <c r="D122" s="677"/>
      <c r="E122" s="677"/>
      <c r="F122" s="677"/>
      <c r="G122" s="677"/>
      <c r="H122" s="677"/>
      <c r="I122" s="677"/>
      <c r="J122" s="677"/>
      <c r="K122" s="677"/>
      <c r="L122" s="677"/>
      <c r="M122" s="677"/>
      <c r="N122" s="677"/>
      <c r="O122" s="677"/>
      <c r="P122" s="674"/>
      <c r="Q122" s="675"/>
      <c r="R122" s="675"/>
      <c r="S122" s="675"/>
      <c r="T122" s="676"/>
      <c r="U122" s="674"/>
      <c r="V122" s="675"/>
      <c r="W122" s="675"/>
      <c r="X122" s="675"/>
      <c r="Y122" s="676"/>
      <c r="Z122" s="677"/>
      <c r="AA122" s="677"/>
      <c r="AB122" s="677"/>
      <c r="AC122" s="677"/>
      <c r="AD122" s="677"/>
      <c r="AE122" s="259"/>
      <c r="AF122" s="259"/>
      <c r="AG122" s="259"/>
      <c r="AH122" s="677"/>
      <c r="AI122" s="677"/>
      <c r="AJ122" s="259"/>
      <c r="AK122" s="259"/>
      <c r="AL122" s="677"/>
      <c r="AM122" s="677"/>
      <c r="AN122" s="259"/>
      <c r="AO122" s="677"/>
      <c r="AP122" s="677"/>
      <c r="AQ122" s="677"/>
      <c r="AR122" s="677"/>
      <c r="AS122" s="677"/>
      <c r="AT122" s="677"/>
      <c r="AU122" s="677"/>
      <c r="AV122" s="677"/>
      <c r="AW122" s="677"/>
      <c r="AX122" s="677"/>
      <c r="AY122" s="677"/>
      <c r="AZ122" s="677"/>
      <c r="BA122" s="677"/>
      <c r="BB122" s="677"/>
      <c r="BC122" s="677"/>
      <c r="BD122" s="677"/>
      <c r="BE122" s="677"/>
      <c r="BF122" s="678"/>
      <c r="BG122" s="49"/>
    </row>
    <row r="123" spans="1:59" ht="15" customHeight="1">
      <c r="A123" s="264"/>
      <c r="B123" s="679"/>
      <c r="C123" s="677"/>
      <c r="D123" s="677"/>
      <c r="E123" s="677"/>
      <c r="F123" s="677"/>
      <c r="G123" s="677"/>
      <c r="H123" s="677"/>
      <c r="I123" s="677"/>
      <c r="J123" s="677"/>
      <c r="K123" s="677"/>
      <c r="L123" s="677"/>
      <c r="M123" s="677"/>
      <c r="N123" s="677"/>
      <c r="O123" s="677"/>
      <c r="P123" s="674"/>
      <c r="Q123" s="675"/>
      <c r="R123" s="675"/>
      <c r="S123" s="675"/>
      <c r="T123" s="676"/>
      <c r="U123" s="674"/>
      <c r="V123" s="675"/>
      <c r="W123" s="675"/>
      <c r="X123" s="675"/>
      <c r="Y123" s="676"/>
      <c r="Z123" s="677"/>
      <c r="AA123" s="677"/>
      <c r="AB123" s="677"/>
      <c r="AC123" s="677"/>
      <c r="AD123" s="677"/>
      <c r="AE123" s="259"/>
      <c r="AF123" s="259"/>
      <c r="AG123" s="259"/>
      <c r="AH123" s="677"/>
      <c r="AI123" s="677"/>
      <c r="AJ123" s="259"/>
      <c r="AK123" s="259"/>
      <c r="AL123" s="677"/>
      <c r="AM123" s="677"/>
      <c r="AN123" s="259"/>
      <c r="AO123" s="677"/>
      <c r="AP123" s="677"/>
      <c r="AQ123" s="677"/>
      <c r="AR123" s="677"/>
      <c r="AS123" s="677"/>
      <c r="AT123" s="677"/>
      <c r="AU123" s="677"/>
      <c r="AV123" s="677"/>
      <c r="AW123" s="677"/>
      <c r="AX123" s="677"/>
      <c r="AY123" s="677"/>
      <c r="AZ123" s="677"/>
      <c r="BA123" s="677"/>
      <c r="BB123" s="677"/>
      <c r="BC123" s="677"/>
      <c r="BD123" s="677"/>
      <c r="BE123" s="677"/>
      <c r="BF123" s="678"/>
      <c r="BG123" s="49"/>
    </row>
    <row r="124" spans="1:59" ht="15" customHeight="1">
      <c r="A124" s="264"/>
      <c r="B124" s="679"/>
      <c r="C124" s="677"/>
      <c r="D124" s="677"/>
      <c r="E124" s="677"/>
      <c r="F124" s="677"/>
      <c r="G124" s="677"/>
      <c r="H124" s="677"/>
      <c r="I124" s="677"/>
      <c r="J124" s="677"/>
      <c r="K124" s="677"/>
      <c r="L124" s="677"/>
      <c r="M124" s="677"/>
      <c r="N124" s="677"/>
      <c r="O124" s="677"/>
      <c r="P124" s="674"/>
      <c r="Q124" s="675"/>
      <c r="R124" s="675"/>
      <c r="S124" s="675"/>
      <c r="T124" s="676"/>
      <c r="U124" s="674"/>
      <c r="V124" s="675"/>
      <c r="W124" s="675"/>
      <c r="X124" s="675"/>
      <c r="Y124" s="676"/>
      <c r="Z124" s="677"/>
      <c r="AA124" s="677"/>
      <c r="AB124" s="677"/>
      <c r="AC124" s="677"/>
      <c r="AD124" s="677"/>
      <c r="AE124" s="259"/>
      <c r="AF124" s="259"/>
      <c r="AG124" s="259"/>
      <c r="AH124" s="677"/>
      <c r="AI124" s="677"/>
      <c r="AJ124" s="259"/>
      <c r="AK124" s="259"/>
      <c r="AL124" s="677"/>
      <c r="AM124" s="677"/>
      <c r="AN124" s="259"/>
      <c r="AO124" s="677"/>
      <c r="AP124" s="677"/>
      <c r="AQ124" s="677"/>
      <c r="AR124" s="677"/>
      <c r="AS124" s="677"/>
      <c r="AT124" s="677"/>
      <c r="AU124" s="677"/>
      <c r="AV124" s="677"/>
      <c r="AW124" s="677"/>
      <c r="AX124" s="677"/>
      <c r="AY124" s="677"/>
      <c r="AZ124" s="677"/>
      <c r="BA124" s="677"/>
      <c r="BB124" s="677"/>
      <c r="BC124" s="677"/>
      <c r="BD124" s="677"/>
      <c r="BE124" s="677"/>
      <c r="BF124" s="678"/>
      <c r="BG124" s="49"/>
    </row>
    <row r="125" spans="1:59" ht="15" customHeight="1">
      <c r="A125" s="264"/>
      <c r="B125" s="679"/>
      <c r="C125" s="677"/>
      <c r="D125" s="677"/>
      <c r="E125" s="677"/>
      <c r="F125" s="677"/>
      <c r="G125" s="677"/>
      <c r="H125" s="677"/>
      <c r="I125" s="677"/>
      <c r="J125" s="677"/>
      <c r="K125" s="677"/>
      <c r="L125" s="677"/>
      <c r="M125" s="677"/>
      <c r="N125" s="677"/>
      <c r="O125" s="677"/>
      <c r="P125" s="674"/>
      <c r="Q125" s="675"/>
      <c r="R125" s="675"/>
      <c r="S125" s="675"/>
      <c r="T125" s="676"/>
      <c r="U125" s="674"/>
      <c r="V125" s="675"/>
      <c r="W125" s="675"/>
      <c r="X125" s="675"/>
      <c r="Y125" s="676"/>
      <c r="Z125" s="677"/>
      <c r="AA125" s="677"/>
      <c r="AB125" s="677"/>
      <c r="AC125" s="677"/>
      <c r="AD125" s="677"/>
      <c r="AE125" s="259"/>
      <c r="AF125" s="259"/>
      <c r="AG125" s="259"/>
      <c r="AH125" s="677"/>
      <c r="AI125" s="677"/>
      <c r="AJ125" s="259"/>
      <c r="AK125" s="259"/>
      <c r="AL125" s="677"/>
      <c r="AM125" s="677"/>
      <c r="AN125" s="259"/>
      <c r="AO125" s="677"/>
      <c r="AP125" s="677"/>
      <c r="AQ125" s="677"/>
      <c r="AR125" s="677"/>
      <c r="AS125" s="677"/>
      <c r="AT125" s="677"/>
      <c r="AU125" s="677"/>
      <c r="AV125" s="677"/>
      <c r="AW125" s="677"/>
      <c r="AX125" s="677"/>
      <c r="AY125" s="677"/>
      <c r="AZ125" s="677"/>
      <c r="BA125" s="677"/>
      <c r="BB125" s="677"/>
      <c r="BC125" s="677"/>
      <c r="BD125" s="677"/>
      <c r="BE125" s="677"/>
      <c r="BF125" s="678"/>
      <c r="BG125" s="49"/>
    </row>
    <row r="126" spans="1:59" ht="15" customHeight="1">
      <c r="A126" s="264"/>
      <c r="B126" s="679"/>
      <c r="C126" s="677"/>
      <c r="D126" s="677"/>
      <c r="E126" s="677"/>
      <c r="F126" s="677"/>
      <c r="G126" s="677"/>
      <c r="H126" s="677"/>
      <c r="I126" s="677"/>
      <c r="J126" s="677"/>
      <c r="K126" s="677"/>
      <c r="L126" s="677"/>
      <c r="M126" s="677"/>
      <c r="N126" s="677"/>
      <c r="O126" s="677"/>
      <c r="P126" s="674"/>
      <c r="Q126" s="675"/>
      <c r="R126" s="675"/>
      <c r="S126" s="675"/>
      <c r="T126" s="676"/>
      <c r="U126" s="674"/>
      <c r="V126" s="675"/>
      <c r="W126" s="675"/>
      <c r="X126" s="675"/>
      <c r="Y126" s="676"/>
      <c r="Z126" s="677"/>
      <c r="AA126" s="677"/>
      <c r="AB126" s="677"/>
      <c r="AC126" s="677"/>
      <c r="AD126" s="677"/>
      <c r="AE126" s="259"/>
      <c r="AF126" s="259"/>
      <c r="AG126" s="259"/>
      <c r="AH126" s="677"/>
      <c r="AI126" s="677"/>
      <c r="AJ126" s="259"/>
      <c r="AK126" s="259"/>
      <c r="AL126" s="677"/>
      <c r="AM126" s="677"/>
      <c r="AN126" s="259"/>
      <c r="AO126" s="677"/>
      <c r="AP126" s="677"/>
      <c r="AQ126" s="677"/>
      <c r="AR126" s="677"/>
      <c r="AS126" s="677"/>
      <c r="AT126" s="677"/>
      <c r="AU126" s="677"/>
      <c r="AV126" s="677"/>
      <c r="AW126" s="677"/>
      <c r="AX126" s="677"/>
      <c r="AY126" s="677"/>
      <c r="AZ126" s="677"/>
      <c r="BA126" s="677"/>
      <c r="BB126" s="677"/>
      <c r="BC126" s="677"/>
      <c r="BD126" s="677"/>
      <c r="BE126" s="677"/>
      <c r="BF126" s="678"/>
      <c r="BG126" s="49"/>
    </row>
    <row r="127" spans="1:59" ht="15" customHeight="1">
      <c r="A127" s="264"/>
      <c r="B127" s="679"/>
      <c r="C127" s="677"/>
      <c r="D127" s="677"/>
      <c r="E127" s="677"/>
      <c r="F127" s="677"/>
      <c r="G127" s="677"/>
      <c r="H127" s="677"/>
      <c r="I127" s="677"/>
      <c r="J127" s="677"/>
      <c r="K127" s="677"/>
      <c r="L127" s="677"/>
      <c r="M127" s="677"/>
      <c r="N127" s="677"/>
      <c r="O127" s="677"/>
      <c r="P127" s="674"/>
      <c r="Q127" s="675"/>
      <c r="R127" s="675"/>
      <c r="S127" s="675"/>
      <c r="T127" s="676"/>
      <c r="U127" s="674"/>
      <c r="V127" s="675"/>
      <c r="W127" s="675"/>
      <c r="X127" s="675"/>
      <c r="Y127" s="676"/>
      <c r="Z127" s="677"/>
      <c r="AA127" s="677"/>
      <c r="AB127" s="677"/>
      <c r="AC127" s="677"/>
      <c r="AD127" s="677"/>
      <c r="AE127" s="259"/>
      <c r="AF127" s="259"/>
      <c r="AG127" s="259"/>
      <c r="AH127" s="677"/>
      <c r="AI127" s="677"/>
      <c r="AJ127" s="259"/>
      <c r="AK127" s="259"/>
      <c r="AL127" s="677"/>
      <c r="AM127" s="677"/>
      <c r="AN127" s="259"/>
      <c r="AO127" s="677"/>
      <c r="AP127" s="677"/>
      <c r="AQ127" s="677"/>
      <c r="AR127" s="677"/>
      <c r="AS127" s="677"/>
      <c r="AT127" s="677"/>
      <c r="AU127" s="677"/>
      <c r="AV127" s="677"/>
      <c r="AW127" s="677"/>
      <c r="AX127" s="677"/>
      <c r="AY127" s="677"/>
      <c r="AZ127" s="677"/>
      <c r="BA127" s="677"/>
      <c r="BB127" s="677"/>
      <c r="BC127" s="677"/>
      <c r="BD127" s="677"/>
      <c r="BE127" s="677"/>
      <c r="BF127" s="678"/>
      <c r="BG127" s="49"/>
    </row>
    <row r="128" spans="1:59" ht="15" customHeight="1">
      <c r="A128" s="264"/>
      <c r="B128" s="679"/>
      <c r="C128" s="677"/>
      <c r="D128" s="677"/>
      <c r="E128" s="677"/>
      <c r="F128" s="677"/>
      <c r="G128" s="677"/>
      <c r="H128" s="677"/>
      <c r="I128" s="677"/>
      <c r="J128" s="677"/>
      <c r="K128" s="677"/>
      <c r="L128" s="677"/>
      <c r="M128" s="677"/>
      <c r="N128" s="677"/>
      <c r="O128" s="677"/>
      <c r="P128" s="674"/>
      <c r="Q128" s="675"/>
      <c r="R128" s="675"/>
      <c r="S128" s="675"/>
      <c r="T128" s="676"/>
      <c r="U128" s="674"/>
      <c r="V128" s="675"/>
      <c r="W128" s="675"/>
      <c r="X128" s="675"/>
      <c r="Y128" s="676"/>
      <c r="Z128" s="677"/>
      <c r="AA128" s="677"/>
      <c r="AB128" s="677"/>
      <c r="AC128" s="677"/>
      <c r="AD128" s="677"/>
      <c r="AE128" s="259"/>
      <c r="AF128" s="259"/>
      <c r="AG128" s="259"/>
      <c r="AH128" s="677"/>
      <c r="AI128" s="677"/>
      <c r="AJ128" s="259"/>
      <c r="AK128" s="259"/>
      <c r="AL128" s="677"/>
      <c r="AM128" s="677"/>
      <c r="AN128" s="259"/>
      <c r="AO128" s="677"/>
      <c r="AP128" s="677"/>
      <c r="AQ128" s="677"/>
      <c r="AR128" s="677"/>
      <c r="AS128" s="677"/>
      <c r="AT128" s="677"/>
      <c r="AU128" s="677"/>
      <c r="AV128" s="677"/>
      <c r="AW128" s="677"/>
      <c r="AX128" s="677"/>
      <c r="AY128" s="677"/>
      <c r="AZ128" s="677"/>
      <c r="BA128" s="677"/>
      <c r="BB128" s="677"/>
      <c r="BC128" s="677"/>
      <c r="BD128" s="677"/>
      <c r="BE128" s="677"/>
      <c r="BF128" s="678"/>
      <c r="BG128" s="49"/>
    </row>
    <row r="129" spans="1:59" ht="15" customHeight="1">
      <c r="A129" s="264"/>
      <c r="B129" s="679"/>
      <c r="C129" s="677"/>
      <c r="D129" s="677"/>
      <c r="E129" s="677"/>
      <c r="F129" s="677"/>
      <c r="G129" s="677"/>
      <c r="H129" s="677"/>
      <c r="I129" s="677"/>
      <c r="J129" s="677"/>
      <c r="K129" s="677"/>
      <c r="L129" s="677"/>
      <c r="M129" s="677"/>
      <c r="N129" s="677"/>
      <c r="O129" s="677"/>
      <c r="P129" s="674"/>
      <c r="Q129" s="675"/>
      <c r="R129" s="675"/>
      <c r="S129" s="675"/>
      <c r="T129" s="676"/>
      <c r="U129" s="674"/>
      <c r="V129" s="675"/>
      <c r="W129" s="675"/>
      <c r="X129" s="675"/>
      <c r="Y129" s="676"/>
      <c r="Z129" s="677"/>
      <c r="AA129" s="677"/>
      <c r="AB129" s="677"/>
      <c r="AC129" s="677"/>
      <c r="AD129" s="677"/>
      <c r="AE129" s="259"/>
      <c r="AF129" s="259"/>
      <c r="AG129" s="259"/>
      <c r="AH129" s="677"/>
      <c r="AI129" s="677"/>
      <c r="AJ129" s="259"/>
      <c r="AK129" s="259"/>
      <c r="AL129" s="677"/>
      <c r="AM129" s="677"/>
      <c r="AN129" s="259"/>
      <c r="AO129" s="677"/>
      <c r="AP129" s="677"/>
      <c r="AQ129" s="677"/>
      <c r="AR129" s="677"/>
      <c r="AS129" s="677"/>
      <c r="AT129" s="677"/>
      <c r="AU129" s="677"/>
      <c r="AV129" s="677"/>
      <c r="AW129" s="677"/>
      <c r="AX129" s="677"/>
      <c r="AY129" s="677"/>
      <c r="AZ129" s="677"/>
      <c r="BA129" s="677"/>
      <c r="BB129" s="677"/>
      <c r="BC129" s="677"/>
      <c r="BD129" s="677"/>
      <c r="BE129" s="677"/>
      <c r="BF129" s="678"/>
      <c r="BG129" s="49"/>
    </row>
    <row r="130" spans="1:59" ht="15" customHeight="1">
      <c r="A130" s="264"/>
      <c r="B130" s="679"/>
      <c r="C130" s="677"/>
      <c r="D130" s="677"/>
      <c r="E130" s="677"/>
      <c r="F130" s="677"/>
      <c r="G130" s="677"/>
      <c r="H130" s="677"/>
      <c r="I130" s="677"/>
      <c r="J130" s="677"/>
      <c r="K130" s="677"/>
      <c r="L130" s="677"/>
      <c r="M130" s="677"/>
      <c r="N130" s="677"/>
      <c r="O130" s="677"/>
      <c r="P130" s="674"/>
      <c r="Q130" s="675"/>
      <c r="R130" s="675"/>
      <c r="S130" s="675"/>
      <c r="T130" s="676"/>
      <c r="U130" s="674"/>
      <c r="V130" s="675"/>
      <c r="W130" s="675"/>
      <c r="X130" s="675"/>
      <c r="Y130" s="676"/>
      <c r="Z130" s="677"/>
      <c r="AA130" s="677"/>
      <c r="AB130" s="677"/>
      <c r="AC130" s="677"/>
      <c r="AD130" s="677"/>
      <c r="AE130" s="259"/>
      <c r="AF130" s="259"/>
      <c r="AG130" s="259"/>
      <c r="AH130" s="677"/>
      <c r="AI130" s="677"/>
      <c r="AJ130" s="259"/>
      <c r="AK130" s="259"/>
      <c r="AL130" s="677"/>
      <c r="AM130" s="677"/>
      <c r="AN130" s="259"/>
      <c r="AO130" s="677"/>
      <c r="AP130" s="677"/>
      <c r="AQ130" s="677"/>
      <c r="AR130" s="677"/>
      <c r="AS130" s="677"/>
      <c r="AT130" s="677"/>
      <c r="AU130" s="677"/>
      <c r="AV130" s="677"/>
      <c r="AW130" s="677"/>
      <c r="AX130" s="677"/>
      <c r="AY130" s="677"/>
      <c r="AZ130" s="677"/>
      <c r="BA130" s="677"/>
      <c r="BB130" s="677"/>
      <c r="BC130" s="677"/>
      <c r="BD130" s="677"/>
      <c r="BE130" s="677"/>
      <c r="BF130" s="678"/>
      <c r="BG130" s="49"/>
    </row>
    <row r="131" spans="1:59" ht="15" customHeight="1">
      <c r="A131" s="264"/>
      <c r="B131" s="679"/>
      <c r="C131" s="677"/>
      <c r="D131" s="677"/>
      <c r="E131" s="677"/>
      <c r="F131" s="677"/>
      <c r="G131" s="677"/>
      <c r="H131" s="677"/>
      <c r="I131" s="677"/>
      <c r="J131" s="677"/>
      <c r="K131" s="677"/>
      <c r="L131" s="677"/>
      <c r="M131" s="677"/>
      <c r="N131" s="677"/>
      <c r="O131" s="677"/>
      <c r="P131" s="674"/>
      <c r="Q131" s="675"/>
      <c r="R131" s="675"/>
      <c r="S131" s="675"/>
      <c r="T131" s="676"/>
      <c r="U131" s="674"/>
      <c r="V131" s="675"/>
      <c r="W131" s="675"/>
      <c r="X131" s="675"/>
      <c r="Y131" s="676"/>
      <c r="Z131" s="677"/>
      <c r="AA131" s="677"/>
      <c r="AB131" s="677"/>
      <c r="AC131" s="677"/>
      <c r="AD131" s="677"/>
      <c r="AE131" s="259"/>
      <c r="AF131" s="259"/>
      <c r="AG131" s="259"/>
      <c r="AH131" s="677"/>
      <c r="AI131" s="677"/>
      <c r="AJ131" s="259"/>
      <c r="AK131" s="259"/>
      <c r="AL131" s="677"/>
      <c r="AM131" s="677"/>
      <c r="AN131" s="259"/>
      <c r="AO131" s="677"/>
      <c r="AP131" s="677"/>
      <c r="AQ131" s="677"/>
      <c r="AR131" s="677"/>
      <c r="AS131" s="677"/>
      <c r="AT131" s="677"/>
      <c r="AU131" s="677"/>
      <c r="AV131" s="677"/>
      <c r="AW131" s="677"/>
      <c r="AX131" s="677"/>
      <c r="AY131" s="677"/>
      <c r="AZ131" s="677"/>
      <c r="BA131" s="677"/>
      <c r="BB131" s="677"/>
      <c r="BC131" s="677"/>
      <c r="BD131" s="677"/>
      <c r="BE131" s="677"/>
      <c r="BF131" s="678"/>
      <c r="BG131" s="49"/>
    </row>
    <row r="132" spans="1:59" ht="15" customHeight="1" thickBot="1">
      <c r="A132" s="267"/>
      <c r="B132" s="685"/>
      <c r="C132" s="683"/>
      <c r="D132" s="683"/>
      <c r="E132" s="683"/>
      <c r="F132" s="683"/>
      <c r="G132" s="683"/>
      <c r="H132" s="683"/>
      <c r="I132" s="683"/>
      <c r="J132" s="683"/>
      <c r="K132" s="683"/>
      <c r="L132" s="683"/>
      <c r="M132" s="683"/>
      <c r="N132" s="683"/>
      <c r="O132" s="683"/>
      <c r="P132" s="680"/>
      <c r="Q132" s="681"/>
      <c r="R132" s="681"/>
      <c r="S132" s="681"/>
      <c r="T132" s="682"/>
      <c r="U132" s="680"/>
      <c r="V132" s="681"/>
      <c r="W132" s="681"/>
      <c r="X132" s="681"/>
      <c r="Y132" s="682"/>
      <c r="Z132" s="683"/>
      <c r="AA132" s="683"/>
      <c r="AB132" s="683"/>
      <c r="AC132" s="683"/>
      <c r="AD132" s="683"/>
      <c r="AE132" s="260"/>
      <c r="AF132" s="260"/>
      <c r="AG132" s="260"/>
      <c r="AH132" s="683"/>
      <c r="AI132" s="683"/>
      <c r="AJ132" s="260"/>
      <c r="AK132" s="260"/>
      <c r="AL132" s="683"/>
      <c r="AM132" s="683"/>
      <c r="AN132" s="260"/>
      <c r="AO132" s="683"/>
      <c r="AP132" s="683"/>
      <c r="AQ132" s="683"/>
      <c r="AR132" s="683"/>
      <c r="AS132" s="683"/>
      <c r="AT132" s="683"/>
      <c r="AU132" s="683"/>
      <c r="AV132" s="683"/>
      <c r="AW132" s="683"/>
      <c r="AX132" s="683"/>
      <c r="AY132" s="683"/>
      <c r="AZ132" s="683"/>
      <c r="BA132" s="683"/>
      <c r="BB132" s="683"/>
      <c r="BC132" s="683"/>
      <c r="BD132" s="683"/>
      <c r="BE132" s="683"/>
      <c r="BF132" s="684"/>
      <c r="BG132" s="30"/>
    </row>
    <row r="133" spans="1:59" ht="15" customHeight="1">
      <c r="A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1:59" ht="15" customHeight="1">
      <c r="A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1:59" ht="15" customHeight="1">
      <c r="A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1:59" ht="15" customHeight="1">
      <c r="A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1:59" ht="15" customHeight="1">
      <c r="A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1:59" ht="15" customHeight="1">
      <c r="A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1:59" ht="15" customHeight="1">
      <c r="A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1:59" ht="15" customHeight="1">
      <c r="A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1:59" ht="15" customHeight="1">
      <c r="A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1:59" ht="15" customHeight="1">
      <c r="A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1:59" ht="15" customHeight="1">
      <c r="A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1:59" ht="15" customHeight="1">
      <c r="A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1:57" ht="15" customHeight="1">
      <c r="A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1:57" ht="15" customHeight="1">
      <c r="A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1:57" ht="15" customHeight="1">
      <c r="A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1:57" ht="15" customHeight="1">
      <c r="A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1:57" ht="15" customHeight="1">
      <c r="A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1:57" ht="15" customHeight="1">
      <c r="A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1:57" ht="15" customHeight="1">
      <c r="A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1:57" ht="15" customHeight="1">
      <c r="A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1:57" ht="15" customHeight="1">
      <c r="A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1:57" ht="15" customHeight="1">
      <c r="A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1:57" ht="15" customHeight="1">
      <c r="A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1:57" ht="15" customHeight="1">
      <c r="A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1:57" ht="15" customHeight="1">
      <c r="A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1:57" ht="15" customHeight="1">
      <c r="A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1:57" ht="15" customHeight="1">
      <c r="A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1:57" ht="15" customHeight="1">
      <c r="A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1:57" ht="15" customHeight="1">
      <c r="A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1:57" ht="15" customHeight="1">
      <c r="A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1:57" ht="15" customHeight="1">
      <c r="A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1:57" ht="15" customHeight="1">
      <c r="A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1:57" ht="15" customHeight="1">
      <c r="A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1:57" ht="15" customHeight="1">
      <c r="A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1:57" ht="15" customHeight="1">
      <c r="A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1:57" ht="15" customHeight="1">
      <c r="A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1:57" ht="15" customHeight="1">
      <c r="A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1:57" ht="15" customHeight="1">
      <c r="A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1:57" ht="15" customHeight="1">
      <c r="A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1:57" ht="15" customHeight="1">
      <c r="A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1:57" ht="15" customHeight="1">
      <c r="A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1:57" ht="15" customHeight="1">
      <c r="A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1:57" ht="15" customHeight="1">
      <c r="A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1:57" ht="15" customHeight="1">
      <c r="A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1:57" ht="15" customHeight="1">
      <c r="A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1:57" ht="15" customHeight="1">
      <c r="A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1:57" ht="15" customHeight="1">
      <c r="A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  <row r="180" spans="1:57" ht="15" customHeight="1">
      <c r="A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</row>
    <row r="181" spans="1:57" ht="15" customHeight="1">
      <c r="A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</row>
    <row r="182" spans="1:57" ht="15" customHeight="1">
      <c r="A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</row>
    <row r="183" spans="1:57" ht="15" customHeight="1">
      <c r="A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</row>
    <row r="184" spans="1:57" ht="15" customHeight="1">
      <c r="A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</row>
    <row r="185" spans="1:57" ht="15" customHeight="1">
      <c r="A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</row>
    <row r="186" spans="1:57" ht="15" customHeight="1">
      <c r="A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</row>
    <row r="187" spans="1:57" ht="15" customHeight="1">
      <c r="A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</row>
    <row r="188" spans="1:57" ht="15" customHeight="1">
      <c r="A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</row>
    <row r="189" spans="1:57" ht="15" customHeight="1">
      <c r="A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</row>
    <row r="190" spans="1:57" ht="15" customHeight="1">
      <c r="A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</row>
    <row r="191" spans="1:57" ht="15" customHeight="1">
      <c r="A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</row>
    <row r="192" spans="1:57" ht="15" customHeight="1">
      <c r="A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</row>
    <row r="193" spans="1:57" ht="15" customHeight="1">
      <c r="A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</row>
    <row r="194" spans="1:57" ht="15" customHeight="1">
      <c r="A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</row>
    <row r="195" spans="1:57" ht="15" customHeight="1">
      <c r="A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</row>
    <row r="196" spans="1:57" ht="15" customHeight="1">
      <c r="A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</row>
    <row r="197" spans="1:57" ht="15" customHeight="1">
      <c r="A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</row>
    <row r="198" spans="1:57" ht="15" customHeight="1">
      <c r="A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</row>
    <row r="199" spans="1:57" ht="15" customHeight="1">
      <c r="A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</row>
    <row r="200" spans="1:57" ht="15" customHeight="1">
      <c r="A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</row>
    <row r="201" spans="1:57" ht="15" customHeight="1">
      <c r="A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</row>
    <row r="202" spans="1:57" ht="15" customHeight="1">
      <c r="A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</row>
    <row r="203" spans="1:57" ht="15" customHeight="1">
      <c r="A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</row>
    <row r="204" spans="1:57" ht="15" customHeight="1">
      <c r="A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</row>
    <row r="205" spans="1:57" ht="15" customHeight="1">
      <c r="A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</row>
    <row r="206" spans="1:57" ht="15" customHeight="1">
      <c r="A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</row>
    <row r="207" spans="1:57" ht="15" customHeight="1">
      <c r="A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</row>
    <row r="208" spans="1:57" ht="15" customHeight="1">
      <c r="A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</row>
    <row r="209" spans="1:57" ht="15" customHeight="1">
      <c r="A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</row>
    <row r="210" spans="1:57" ht="15" customHeight="1">
      <c r="A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</row>
    <row r="211" spans="1:57" ht="15" customHeight="1">
      <c r="A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</row>
    <row r="212" spans="1:57" ht="15" customHeight="1">
      <c r="A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</row>
    <row r="213" spans="1:57" ht="15" customHeight="1">
      <c r="A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</row>
    <row r="214" spans="1:57" ht="15" customHeight="1">
      <c r="A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</row>
    <row r="215" spans="1:57" ht="15" customHeight="1">
      <c r="A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</row>
    <row r="216" spans="1:57" ht="15" customHeight="1">
      <c r="A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</row>
    <row r="217" spans="1:57" ht="15" customHeight="1">
      <c r="A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</row>
    <row r="218" spans="1:57" ht="15" customHeight="1">
      <c r="A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</row>
    <row r="219" spans="1:57" ht="15" customHeight="1">
      <c r="A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</row>
    <row r="220" spans="1:57" ht="15" customHeight="1">
      <c r="A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</row>
    <row r="221" spans="1:57" ht="15" customHeight="1">
      <c r="A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</row>
    <row r="222" spans="1:57" ht="15" customHeight="1">
      <c r="A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</row>
    <row r="223" spans="1:57" ht="15" customHeight="1">
      <c r="A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</row>
    <row r="224" spans="1:57" ht="15" customHeight="1">
      <c r="A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</row>
    <row r="225" spans="1:57" ht="15" customHeight="1">
      <c r="A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</row>
    <row r="226" spans="1:57" ht="15" customHeight="1">
      <c r="A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</row>
    <row r="227" spans="1:57" ht="15" customHeight="1">
      <c r="A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</row>
    <row r="228" spans="1:57" ht="15" customHeight="1">
      <c r="A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</row>
    <row r="229" spans="1:57" ht="15" customHeight="1">
      <c r="A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</row>
    <row r="230" spans="1:57" ht="15" customHeight="1">
      <c r="A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</row>
    <row r="231" spans="1:57" ht="15" customHeight="1">
      <c r="A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</row>
    <row r="232" spans="1:57" ht="15" customHeight="1">
      <c r="A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</row>
    <row r="233" spans="1:57" ht="15" customHeight="1">
      <c r="A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</row>
    <row r="234" spans="1:57" ht="15" customHeight="1">
      <c r="A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</row>
    <row r="235" spans="1:57" ht="15" customHeight="1">
      <c r="A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</row>
    <row r="236" spans="1:57" ht="15" customHeight="1">
      <c r="A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</row>
    <row r="237" spans="1:57" ht="15" customHeight="1">
      <c r="A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</row>
    <row r="238" spans="1:57" ht="15" customHeight="1">
      <c r="A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</row>
    <row r="239" spans="1:57" ht="15" customHeight="1">
      <c r="A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</row>
    <row r="240" spans="1:57" ht="15" customHeight="1">
      <c r="A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</row>
    <row r="241" spans="1:57" ht="15" customHeight="1">
      <c r="A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</row>
    <row r="242" spans="1:57" ht="15" customHeight="1">
      <c r="A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</row>
    <row r="243" spans="1:57" ht="15" customHeight="1">
      <c r="A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</row>
    <row r="244" spans="1:57" ht="15" customHeight="1">
      <c r="A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</row>
    <row r="245" spans="1:57" ht="15" customHeight="1">
      <c r="A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</row>
    <row r="246" spans="1:57" ht="15" customHeight="1">
      <c r="A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</row>
    <row r="247" spans="1:57" ht="15" customHeight="1">
      <c r="A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</row>
    <row r="248" spans="1:57" ht="15" customHeight="1">
      <c r="A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</row>
    <row r="249" spans="1:57" ht="15" customHeight="1">
      <c r="A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</row>
    <row r="250" spans="1:57" ht="15" customHeight="1">
      <c r="A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</row>
    <row r="251" spans="1:57" ht="15" customHeight="1">
      <c r="A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</row>
    <row r="252" spans="1:57" ht="15" customHeight="1">
      <c r="A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</row>
    <row r="253" spans="1:57" ht="15" customHeight="1">
      <c r="A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</row>
    <row r="254" spans="1:57" ht="15" customHeight="1">
      <c r="A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</row>
    <row r="255" spans="1:57" ht="15" customHeight="1">
      <c r="A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</row>
    <row r="256" spans="1:57" ht="15" customHeight="1">
      <c r="A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</row>
    <row r="257" spans="1:57" ht="15" customHeight="1">
      <c r="A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</row>
    <row r="258" spans="1:57" ht="15" customHeight="1">
      <c r="A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</row>
    <row r="259" spans="1:57" ht="15" customHeight="1">
      <c r="A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</row>
    <row r="260" spans="1:57" ht="15" customHeight="1">
      <c r="A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</row>
    <row r="261" spans="1:57" ht="15" customHeight="1">
      <c r="A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</row>
    <row r="262" spans="1:57" ht="15" customHeight="1">
      <c r="A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</row>
    <row r="263" spans="1:57" ht="15" customHeight="1">
      <c r="A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</row>
    <row r="264" spans="1:57" ht="15" customHeight="1">
      <c r="A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</row>
    <row r="265" spans="1:57" ht="15" customHeight="1">
      <c r="A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</row>
    <row r="266" spans="1:57" ht="15" customHeight="1">
      <c r="A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</row>
    <row r="267" spans="1:57" ht="15" customHeight="1">
      <c r="A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</row>
    <row r="268" spans="1:57" ht="15" customHeight="1">
      <c r="A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</row>
    <row r="269" spans="1:57" ht="15" customHeight="1">
      <c r="A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</row>
    <row r="270" spans="1:57" ht="15" customHeight="1">
      <c r="A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</row>
    <row r="271" spans="1:57" ht="15" customHeight="1">
      <c r="A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</row>
    <row r="272" spans="1:57" ht="15" customHeight="1">
      <c r="A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</row>
    <row r="273" spans="1:57" ht="15" customHeight="1">
      <c r="A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</row>
    <row r="274" spans="1:57" ht="15" customHeight="1">
      <c r="A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</row>
    <row r="275" spans="1:57" ht="15" customHeight="1">
      <c r="A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</row>
    <row r="276" spans="1:57" ht="15" customHeight="1">
      <c r="A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</row>
    <row r="277" spans="1:57" ht="15" customHeight="1">
      <c r="A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</row>
    <row r="278" spans="1:57" ht="15" customHeight="1">
      <c r="A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</row>
    <row r="279" spans="1:57" ht="15" customHeight="1">
      <c r="A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</row>
    <row r="280" spans="1:57" ht="15" customHeight="1">
      <c r="A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</row>
    <row r="281" spans="1:57" ht="15" customHeight="1">
      <c r="A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</row>
    <row r="282" spans="1:57" ht="15" customHeight="1">
      <c r="A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</row>
    <row r="283" spans="1:57" ht="15" customHeight="1">
      <c r="A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</row>
    <row r="284" spans="1:57" ht="15" customHeight="1">
      <c r="A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</row>
    <row r="285" spans="1:57" ht="15" customHeight="1">
      <c r="A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</row>
    <row r="286" spans="1:57" ht="15" customHeight="1">
      <c r="A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</row>
    <row r="287" spans="1:57" ht="15" customHeight="1">
      <c r="A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</row>
    <row r="288" spans="1:57" ht="15" customHeight="1">
      <c r="A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</row>
    <row r="289" spans="1:57" ht="15" customHeight="1">
      <c r="A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</row>
    <row r="290" spans="1:57" ht="15" customHeight="1">
      <c r="A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</row>
    <row r="291" spans="1:57" ht="15" customHeight="1">
      <c r="A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</row>
    <row r="292" spans="1:57" ht="15" customHeight="1">
      <c r="A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</row>
    <row r="293" spans="1:57" ht="15" customHeight="1">
      <c r="A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</row>
    <row r="294" spans="1:57" ht="15" customHeight="1">
      <c r="A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</row>
    <row r="295" spans="1:57" ht="15" customHeight="1">
      <c r="A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</row>
    <row r="296" spans="1:57" ht="15" customHeight="1">
      <c r="A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</row>
    <row r="297" spans="1:57" ht="15" customHeight="1">
      <c r="A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</row>
    <row r="298" spans="1:57" ht="15" customHeight="1">
      <c r="A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</row>
    <row r="299" spans="1:57" ht="15" customHeight="1">
      <c r="A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</row>
    <row r="300" spans="1:57" ht="15" customHeight="1">
      <c r="A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</row>
    <row r="301" spans="1:57" ht="15" customHeight="1">
      <c r="A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</row>
    <row r="302" spans="1:57" ht="15" customHeight="1">
      <c r="A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</row>
    <row r="303" spans="1:57" ht="15" customHeight="1">
      <c r="A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</row>
    <row r="304" spans="1:57" ht="15" customHeight="1">
      <c r="A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</row>
    <row r="305" spans="1:57" ht="15" customHeight="1">
      <c r="A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</row>
    <row r="306" spans="1:57" ht="15" customHeight="1">
      <c r="A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</row>
    <row r="307" spans="1:57" ht="15" customHeight="1">
      <c r="A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</row>
    <row r="308" spans="1:57" ht="15" customHeight="1">
      <c r="A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</row>
    <row r="309" spans="1:57" ht="15" customHeight="1">
      <c r="A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</row>
    <row r="310" spans="1:57" ht="15" customHeight="1">
      <c r="A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</row>
    <row r="311" spans="1:57" ht="15" customHeight="1">
      <c r="A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</row>
    <row r="312" spans="1:57" ht="15" customHeight="1">
      <c r="A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</row>
    <row r="313" spans="1:57" ht="15" customHeight="1">
      <c r="A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</row>
    <row r="314" spans="1:57" ht="15" customHeight="1">
      <c r="A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</row>
    <row r="315" spans="1:57" ht="15" customHeight="1">
      <c r="A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</row>
    <row r="316" spans="1:57" ht="15" customHeight="1">
      <c r="A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</row>
    <row r="317" spans="1:57" ht="15" customHeight="1">
      <c r="A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</row>
    <row r="318" spans="1:57" ht="15" customHeight="1">
      <c r="A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</row>
    <row r="319" spans="1:57" ht="15" customHeight="1">
      <c r="A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</row>
    <row r="320" spans="1:57" ht="15" customHeight="1">
      <c r="A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</row>
    <row r="321" spans="1:57" ht="15" customHeight="1">
      <c r="A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</row>
    <row r="322" spans="1:57" ht="15" customHeight="1">
      <c r="A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</row>
    <row r="323" spans="1:57" ht="15" customHeight="1">
      <c r="A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</row>
    <row r="324" spans="1:57" ht="15" customHeight="1">
      <c r="A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</row>
    <row r="325" spans="1:57" ht="15" customHeight="1">
      <c r="A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</row>
    <row r="326" spans="1:57" ht="15" customHeight="1">
      <c r="A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</row>
    <row r="327" spans="1:57" ht="15" customHeight="1">
      <c r="A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</row>
    <row r="328" spans="1:57" ht="15" customHeight="1">
      <c r="A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</row>
    <row r="329" spans="1:57" ht="15" customHeight="1">
      <c r="A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</row>
    <row r="330" spans="1:57" ht="15" customHeight="1">
      <c r="A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</row>
    <row r="331" spans="1:57" ht="15" customHeight="1">
      <c r="A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</row>
    <row r="332" spans="1:57" ht="15" customHeight="1">
      <c r="A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</row>
    <row r="333" spans="1:57" ht="15" customHeight="1">
      <c r="A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</row>
    <row r="334" spans="1:57" ht="15" customHeight="1">
      <c r="A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</row>
    <row r="335" spans="1:57" ht="15" customHeight="1">
      <c r="A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</row>
    <row r="336" spans="1:57" ht="15" customHeight="1">
      <c r="A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</row>
    <row r="337" spans="1:57" ht="15" customHeight="1">
      <c r="A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</row>
    <row r="338" spans="1:57" ht="15" customHeight="1">
      <c r="A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</row>
    <row r="339" spans="1:57" ht="15" customHeight="1">
      <c r="A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</row>
    <row r="340" spans="1:57" ht="15" customHeight="1">
      <c r="A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</row>
    <row r="341" spans="1:57" ht="15" customHeight="1">
      <c r="A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</row>
    <row r="342" spans="1:57" ht="15" customHeight="1">
      <c r="A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</row>
    <row r="343" spans="1:57" ht="15" customHeight="1">
      <c r="A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</row>
    <row r="344" spans="1:57" ht="15" customHeight="1">
      <c r="A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</row>
    <row r="345" spans="1:57" ht="15" customHeight="1">
      <c r="A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</row>
    <row r="346" spans="1:57" ht="15" customHeight="1">
      <c r="A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</row>
    <row r="347" spans="1:57" ht="15" customHeight="1">
      <c r="A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</row>
    <row r="348" spans="1:57" ht="15" customHeight="1">
      <c r="A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</row>
    <row r="349" spans="1:57" ht="15" customHeight="1">
      <c r="A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</row>
    <row r="350" spans="1:57" ht="15" customHeight="1">
      <c r="A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</row>
    <row r="351" spans="1:57" ht="15" customHeight="1">
      <c r="A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</row>
    <row r="352" spans="1:57" ht="15" customHeight="1">
      <c r="A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</row>
    <row r="353" spans="1:57" ht="15" customHeight="1">
      <c r="A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</row>
    <row r="354" spans="1:57" ht="15" customHeight="1">
      <c r="A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</row>
    <row r="355" spans="1:57" ht="15" customHeight="1">
      <c r="A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</row>
    <row r="356" spans="1:57" ht="15" customHeight="1">
      <c r="A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</row>
    <row r="357" spans="1:57" ht="15" customHeight="1">
      <c r="A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</row>
    <row r="358" spans="1:57" ht="15" customHeight="1">
      <c r="A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</row>
    <row r="359" spans="1:57" ht="15" customHeight="1">
      <c r="A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</row>
    <row r="360" spans="1:57" ht="15" customHeight="1">
      <c r="A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</row>
    <row r="361" spans="1:57" ht="15" customHeight="1">
      <c r="A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</row>
    <row r="362" spans="1:57" ht="15" customHeight="1">
      <c r="A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</row>
    <row r="363" spans="1:57" ht="15" customHeight="1">
      <c r="A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</row>
    <row r="364" spans="1:57" ht="15" customHeight="1">
      <c r="A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</row>
    <row r="365" spans="1:57" ht="15" customHeight="1">
      <c r="A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</row>
    <row r="366" spans="1:57" ht="15" customHeight="1">
      <c r="A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</row>
    <row r="367" spans="1:57" ht="15" customHeight="1">
      <c r="A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</row>
    <row r="368" spans="1:57" ht="15" customHeight="1">
      <c r="A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</row>
    <row r="369" spans="1:57" ht="15" customHeight="1">
      <c r="A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</row>
    <row r="370" spans="1:57" ht="15" customHeight="1">
      <c r="A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</row>
    <row r="371" spans="1:57" ht="15" customHeight="1">
      <c r="A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</row>
  </sheetData>
  <mergeCells count="544">
    <mergeCell ref="U132:Y132"/>
    <mergeCell ref="Z132:AB132"/>
    <mergeCell ref="AC132:AD132"/>
    <mergeCell ref="AH132:AI132"/>
    <mergeCell ref="AL132:AM132"/>
    <mergeCell ref="AO132:BF132"/>
    <mergeCell ref="B132:C132"/>
    <mergeCell ref="D132:F132"/>
    <mergeCell ref="G132:I132"/>
    <mergeCell ref="J132:L132"/>
    <mergeCell ref="M132:O132"/>
    <mergeCell ref="P132:T132"/>
    <mergeCell ref="U131:Y131"/>
    <mergeCell ref="Z131:AB131"/>
    <mergeCell ref="AC131:AD131"/>
    <mergeCell ref="AH131:AI131"/>
    <mergeCell ref="AL131:AM131"/>
    <mergeCell ref="AO131:BF131"/>
    <mergeCell ref="B131:C131"/>
    <mergeCell ref="D131:F131"/>
    <mergeCell ref="G131:I131"/>
    <mergeCell ref="J131:L131"/>
    <mergeCell ref="M131:O131"/>
    <mergeCell ref="P131:T131"/>
    <mergeCell ref="U130:Y130"/>
    <mergeCell ref="Z130:AB130"/>
    <mergeCell ref="AC130:AD130"/>
    <mergeCell ref="AH130:AI130"/>
    <mergeCell ref="AL130:AM130"/>
    <mergeCell ref="AO130:BF130"/>
    <mergeCell ref="B130:C130"/>
    <mergeCell ref="D130:F130"/>
    <mergeCell ref="G130:I130"/>
    <mergeCell ref="J130:L130"/>
    <mergeCell ref="M130:O130"/>
    <mergeCell ref="P130:T130"/>
    <mergeCell ref="U129:Y129"/>
    <mergeCell ref="Z129:AB129"/>
    <mergeCell ref="AC129:AD129"/>
    <mergeCell ref="AH129:AI129"/>
    <mergeCell ref="AL129:AM129"/>
    <mergeCell ref="AO129:BF129"/>
    <mergeCell ref="B129:C129"/>
    <mergeCell ref="D129:F129"/>
    <mergeCell ref="G129:I129"/>
    <mergeCell ref="J129:L129"/>
    <mergeCell ref="M129:O129"/>
    <mergeCell ref="P129:T129"/>
    <mergeCell ref="U128:Y128"/>
    <mergeCell ref="Z128:AB128"/>
    <mergeCell ref="AC128:AD128"/>
    <mergeCell ref="AH128:AI128"/>
    <mergeCell ref="AL128:AM128"/>
    <mergeCell ref="AO128:BF128"/>
    <mergeCell ref="B128:C128"/>
    <mergeCell ref="D128:F128"/>
    <mergeCell ref="G128:I128"/>
    <mergeCell ref="J128:L128"/>
    <mergeCell ref="M128:O128"/>
    <mergeCell ref="P128:T128"/>
    <mergeCell ref="U127:Y127"/>
    <mergeCell ref="Z127:AB127"/>
    <mergeCell ref="AC127:AD127"/>
    <mergeCell ref="AH127:AI127"/>
    <mergeCell ref="AL127:AM127"/>
    <mergeCell ref="AO127:BF127"/>
    <mergeCell ref="B127:C127"/>
    <mergeCell ref="D127:F127"/>
    <mergeCell ref="G127:I127"/>
    <mergeCell ref="J127:L127"/>
    <mergeCell ref="M127:O127"/>
    <mergeCell ref="P127:T127"/>
    <mergeCell ref="U126:Y126"/>
    <mergeCell ref="Z126:AB126"/>
    <mergeCell ref="AC126:AD126"/>
    <mergeCell ref="AH126:AI126"/>
    <mergeCell ref="AL126:AM126"/>
    <mergeCell ref="AO126:BF126"/>
    <mergeCell ref="B126:C126"/>
    <mergeCell ref="D126:F126"/>
    <mergeCell ref="G126:I126"/>
    <mergeCell ref="J126:L126"/>
    <mergeCell ref="M126:O126"/>
    <mergeCell ref="P126:T126"/>
    <mergeCell ref="U125:Y125"/>
    <mergeCell ref="Z125:AB125"/>
    <mergeCell ref="AC125:AD125"/>
    <mergeCell ref="AH125:AI125"/>
    <mergeCell ref="AL125:AM125"/>
    <mergeCell ref="AO125:BF125"/>
    <mergeCell ref="B125:C125"/>
    <mergeCell ref="D125:F125"/>
    <mergeCell ref="G125:I125"/>
    <mergeCell ref="J125:L125"/>
    <mergeCell ref="M125:O125"/>
    <mergeCell ref="P125:T125"/>
    <mergeCell ref="U124:Y124"/>
    <mergeCell ref="Z124:AB124"/>
    <mergeCell ref="AC124:AD124"/>
    <mergeCell ref="AH124:AI124"/>
    <mergeCell ref="AL124:AM124"/>
    <mergeCell ref="AO124:BF124"/>
    <mergeCell ref="B124:C124"/>
    <mergeCell ref="D124:F124"/>
    <mergeCell ref="G124:I124"/>
    <mergeCell ref="J124:L124"/>
    <mergeCell ref="M124:O124"/>
    <mergeCell ref="P124:T124"/>
    <mergeCell ref="U123:Y123"/>
    <mergeCell ref="Z123:AB123"/>
    <mergeCell ref="AC123:AD123"/>
    <mergeCell ref="AH123:AI123"/>
    <mergeCell ref="AL123:AM123"/>
    <mergeCell ref="AO123:BF123"/>
    <mergeCell ref="B123:C123"/>
    <mergeCell ref="D123:F123"/>
    <mergeCell ref="G123:I123"/>
    <mergeCell ref="J123:L123"/>
    <mergeCell ref="M123:O123"/>
    <mergeCell ref="P123:T123"/>
    <mergeCell ref="U122:Y122"/>
    <mergeCell ref="Z122:AB122"/>
    <mergeCell ref="AC122:AD122"/>
    <mergeCell ref="AH122:AI122"/>
    <mergeCell ref="AL122:AM122"/>
    <mergeCell ref="AO122:BF122"/>
    <mergeCell ref="B122:C122"/>
    <mergeCell ref="D122:F122"/>
    <mergeCell ref="G122:I122"/>
    <mergeCell ref="J122:L122"/>
    <mergeCell ref="M122:O122"/>
    <mergeCell ref="P122:T122"/>
    <mergeCell ref="U121:Y121"/>
    <mergeCell ref="Z121:AB121"/>
    <mergeCell ref="AC121:AD121"/>
    <mergeCell ref="AH121:AI121"/>
    <mergeCell ref="AL121:AM121"/>
    <mergeCell ref="AO121:BF121"/>
    <mergeCell ref="B121:C121"/>
    <mergeCell ref="D121:F121"/>
    <mergeCell ref="G121:I121"/>
    <mergeCell ref="J121:L121"/>
    <mergeCell ref="M121:O121"/>
    <mergeCell ref="P121:T121"/>
    <mergeCell ref="U120:Y120"/>
    <mergeCell ref="Z120:AB120"/>
    <mergeCell ref="AC120:AD120"/>
    <mergeCell ref="AH120:AI120"/>
    <mergeCell ref="AL120:AM120"/>
    <mergeCell ref="AO120:BF120"/>
    <mergeCell ref="B120:C120"/>
    <mergeCell ref="D120:F120"/>
    <mergeCell ref="G120:I120"/>
    <mergeCell ref="J120:L120"/>
    <mergeCell ref="M120:O120"/>
    <mergeCell ref="P120:T120"/>
    <mergeCell ref="U119:Y119"/>
    <mergeCell ref="Z119:AB119"/>
    <mergeCell ref="AC119:AD119"/>
    <mergeCell ref="AH119:AI119"/>
    <mergeCell ref="AL119:AM119"/>
    <mergeCell ref="AO119:BF119"/>
    <mergeCell ref="B119:C119"/>
    <mergeCell ref="D119:F119"/>
    <mergeCell ref="G119:I119"/>
    <mergeCell ref="J119:L119"/>
    <mergeCell ref="M119:O119"/>
    <mergeCell ref="P119:T119"/>
    <mergeCell ref="U118:Y118"/>
    <mergeCell ref="Z118:AB118"/>
    <mergeCell ref="AC118:AD118"/>
    <mergeCell ref="AH118:AI118"/>
    <mergeCell ref="AL118:AM118"/>
    <mergeCell ref="AO118:BF118"/>
    <mergeCell ref="B118:C118"/>
    <mergeCell ref="D118:F118"/>
    <mergeCell ref="G118:I118"/>
    <mergeCell ref="J118:L118"/>
    <mergeCell ref="M118:O118"/>
    <mergeCell ref="P118:T118"/>
    <mergeCell ref="U117:Y117"/>
    <mergeCell ref="Z117:AB117"/>
    <mergeCell ref="AC117:AD117"/>
    <mergeCell ref="AH117:AI117"/>
    <mergeCell ref="AL117:AM117"/>
    <mergeCell ref="AO117:BF117"/>
    <mergeCell ref="B117:C117"/>
    <mergeCell ref="D117:F117"/>
    <mergeCell ref="G117:I117"/>
    <mergeCell ref="J117:L117"/>
    <mergeCell ref="M117:O117"/>
    <mergeCell ref="P117:T117"/>
    <mergeCell ref="U116:Y116"/>
    <mergeCell ref="Z116:AB116"/>
    <mergeCell ref="AC116:AD116"/>
    <mergeCell ref="AH116:AI116"/>
    <mergeCell ref="AL116:AM116"/>
    <mergeCell ref="AO116:BF116"/>
    <mergeCell ref="B116:C116"/>
    <mergeCell ref="D116:F116"/>
    <mergeCell ref="G116:I116"/>
    <mergeCell ref="J116:L116"/>
    <mergeCell ref="M116:O116"/>
    <mergeCell ref="P116:T116"/>
    <mergeCell ref="U115:Y115"/>
    <mergeCell ref="Z115:AB115"/>
    <mergeCell ref="AC115:AD115"/>
    <mergeCell ref="AH115:AI115"/>
    <mergeCell ref="AL115:AM115"/>
    <mergeCell ref="AO115:BF115"/>
    <mergeCell ref="B115:C115"/>
    <mergeCell ref="D115:F115"/>
    <mergeCell ref="G115:I115"/>
    <mergeCell ref="J115:L115"/>
    <mergeCell ref="M115:O115"/>
    <mergeCell ref="P115:T115"/>
    <mergeCell ref="U114:Y114"/>
    <mergeCell ref="Z114:AB114"/>
    <mergeCell ref="AC114:AD114"/>
    <mergeCell ref="AH114:AI114"/>
    <mergeCell ref="AL114:AM114"/>
    <mergeCell ref="AO114:BF114"/>
    <mergeCell ref="B114:C114"/>
    <mergeCell ref="D114:F114"/>
    <mergeCell ref="G114:I114"/>
    <mergeCell ref="J114:L114"/>
    <mergeCell ref="M114:O114"/>
    <mergeCell ref="P114:T114"/>
    <mergeCell ref="U113:Y113"/>
    <mergeCell ref="Z113:AB113"/>
    <mergeCell ref="AC113:AD113"/>
    <mergeCell ref="AH113:AI113"/>
    <mergeCell ref="AL113:AM113"/>
    <mergeCell ref="AO113:BF113"/>
    <mergeCell ref="B113:C113"/>
    <mergeCell ref="D113:F113"/>
    <mergeCell ref="G113:I113"/>
    <mergeCell ref="J113:L113"/>
    <mergeCell ref="M113:O113"/>
    <mergeCell ref="P113:T113"/>
    <mergeCell ref="U112:Y112"/>
    <mergeCell ref="Z112:AB112"/>
    <mergeCell ref="AC112:AD112"/>
    <mergeCell ref="AH112:AI112"/>
    <mergeCell ref="AL112:AM112"/>
    <mergeCell ref="AO112:BF112"/>
    <mergeCell ref="B112:C112"/>
    <mergeCell ref="D112:F112"/>
    <mergeCell ref="G112:I112"/>
    <mergeCell ref="J112:L112"/>
    <mergeCell ref="M112:O112"/>
    <mergeCell ref="P112:T112"/>
    <mergeCell ref="U111:Y111"/>
    <mergeCell ref="Z111:AB111"/>
    <mergeCell ref="AC111:AD111"/>
    <mergeCell ref="AH111:AI111"/>
    <mergeCell ref="AL111:AM111"/>
    <mergeCell ref="AO111:BF111"/>
    <mergeCell ref="B111:C111"/>
    <mergeCell ref="D111:F111"/>
    <mergeCell ref="G111:I111"/>
    <mergeCell ref="J111:L111"/>
    <mergeCell ref="M111:O111"/>
    <mergeCell ref="P111:T111"/>
    <mergeCell ref="U110:Y110"/>
    <mergeCell ref="Z110:AB110"/>
    <mergeCell ref="AC110:AD110"/>
    <mergeCell ref="AH110:AI110"/>
    <mergeCell ref="AL110:AM110"/>
    <mergeCell ref="AO110:BF110"/>
    <mergeCell ref="B110:C110"/>
    <mergeCell ref="D110:F110"/>
    <mergeCell ref="G110:I110"/>
    <mergeCell ref="J110:L110"/>
    <mergeCell ref="M110:O110"/>
    <mergeCell ref="P110:T110"/>
    <mergeCell ref="U109:Y109"/>
    <mergeCell ref="Z109:AB109"/>
    <mergeCell ref="AC109:AD109"/>
    <mergeCell ref="AH109:AI109"/>
    <mergeCell ref="AL109:AM109"/>
    <mergeCell ref="AO109:BF109"/>
    <mergeCell ref="B109:C109"/>
    <mergeCell ref="D109:F109"/>
    <mergeCell ref="G109:I109"/>
    <mergeCell ref="J109:L109"/>
    <mergeCell ref="M109:O109"/>
    <mergeCell ref="P109:T109"/>
    <mergeCell ref="U108:Y108"/>
    <mergeCell ref="Z108:AB108"/>
    <mergeCell ref="AC108:AD108"/>
    <mergeCell ref="AH108:AI108"/>
    <mergeCell ref="AL108:AM108"/>
    <mergeCell ref="AO108:BF108"/>
    <mergeCell ref="B108:C108"/>
    <mergeCell ref="D108:F108"/>
    <mergeCell ref="G108:I108"/>
    <mergeCell ref="J108:L108"/>
    <mergeCell ref="M108:O108"/>
    <mergeCell ref="P108:T108"/>
    <mergeCell ref="U107:Y107"/>
    <mergeCell ref="Z107:AB107"/>
    <mergeCell ref="AC107:AD107"/>
    <mergeCell ref="AH107:AI107"/>
    <mergeCell ref="AL107:AM107"/>
    <mergeCell ref="AO107:BF107"/>
    <mergeCell ref="AF105:AF106"/>
    <mergeCell ref="AG105:AG106"/>
    <mergeCell ref="P106:T106"/>
    <mergeCell ref="U106:Y106"/>
    <mergeCell ref="AN103:AN106"/>
    <mergeCell ref="AO103:BF106"/>
    <mergeCell ref="B107:C107"/>
    <mergeCell ref="D107:F107"/>
    <mergeCell ref="G107:I107"/>
    <mergeCell ref="J107:L107"/>
    <mergeCell ref="M107:O107"/>
    <mergeCell ref="P107:T107"/>
    <mergeCell ref="AJ103:AJ106"/>
    <mergeCell ref="AK103:AK106"/>
    <mergeCell ref="AL103:AM106"/>
    <mergeCell ref="D105:F106"/>
    <mergeCell ref="G105:I106"/>
    <mergeCell ref="J105:L106"/>
    <mergeCell ref="M105:O106"/>
    <mergeCell ref="P105:T105"/>
    <mergeCell ref="B103:C106"/>
    <mergeCell ref="D103:I104"/>
    <mergeCell ref="J103:O104"/>
    <mergeCell ref="P103:Y104"/>
    <mergeCell ref="Z103:AG104"/>
    <mergeCell ref="AH103:AI106"/>
    <mergeCell ref="U105:Y105"/>
    <mergeCell ref="Z105:AB106"/>
    <mergeCell ref="AC105:AD106"/>
    <mergeCell ref="AE105:AE106"/>
    <mergeCell ref="B100:C100"/>
    <mergeCell ref="D100:J100"/>
    <mergeCell ref="K100:AC100"/>
    <mergeCell ref="AD100:AH100"/>
    <mergeCell ref="AI100:BF100"/>
    <mergeCell ref="B101:C101"/>
    <mergeCell ref="D101:J101"/>
    <mergeCell ref="K101:AC101"/>
    <mergeCell ref="AD101:AH101"/>
    <mergeCell ref="AI101:BF101"/>
    <mergeCell ref="B98:C98"/>
    <mergeCell ref="D98:J98"/>
    <mergeCell ref="K98:AC98"/>
    <mergeCell ref="AD98:AH98"/>
    <mergeCell ref="AI98:BF98"/>
    <mergeCell ref="B99:C99"/>
    <mergeCell ref="D99:J99"/>
    <mergeCell ref="K99:AC99"/>
    <mergeCell ref="AD99:AH99"/>
    <mergeCell ref="AI99:BF99"/>
    <mergeCell ref="B96:C96"/>
    <mergeCell ref="D96:J96"/>
    <mergeCell ref="K96:AC96"/>
    <mergeCell ref="AD96:AH96"/>
    <mergeCell ref="AI96:BF96"/>
    <mergeCell ref="B97:C97"/>
    <mergeCell ref="D97:J97"/>
    <mergeCell ref="K97:AC97"/>
    <mergeCell ref="AD97:AH97"/>
    <mergeCell ref="AI97:BF97"/>
    <mergeCell ref="B94:C94"/>
    <mergeCell ref="D94:J94"/>
    <mergeCell ref="K94:AC94"/>
    <mergeCell ref="AD94:AH94"/>
    <mergeCell ref="AI94:BF94"/>
    <mergeCell ref="B95:C95"/>
    <mergeCell ref="D95:J95"/>
    <mergeCell ref="K95:AC95"/>
    <mergeCell ref="AD95:AH95"/>
    <mergeCell ref="AI95:BF95"/>
    <mergeCell ref="B92:C92"/>
    <mergeCell ref="D92:J92"/>
    <mergeCell ref="K92:AC92"/>
    <mergeCell ref="AD92:AH92"/>
    <mergeCell ref="AI92:BF92"/>
    <mergeCell ref="B93:C93"/>
    <mergeCell ref="D93:J93"/>
    <mergeCell ref="K93:AC93"/>
    <mergeCell ref="AD93:AH93"/>
    <mergeCell ref="AI93:BF93"/>
    <mergeCell ref="B90:C90"/>
    <mergeCell ref="D90:J90"/>
    <mergeCell ref="K90:AC90"/>
    <mergeCell ref="AD90:AH90"/>
    <mergeCell ref="AI90:BF90"/>
    <mergeCell ref="B91:C91"/>
    <mergeCell ref="D91:J91"/>
    <mergeCell ref="K91:AC91"/>
    <mergeCell ref="AD91:AH91"/>
    <mergeCell ref="AI91:BF91"/>
    <mergeCell ref="B88:C88"/>
    <mergeCell ref="D88:J88"/>
    <mergeCell ref="K88:AC88"/>
    <mergeCell ref="AD88:AH88"/>
    <mergeCell ref="AI88:BF88"/>
    <mergeCell ref="B89:C89"/>
    <mergeCell ref="D89:J89"/>
    <mergeCell ref="K89:AC89"/>
    <mergeCell ref="AD89:AH89"/>
    <mergeCell ref="AI89:BF89"/>
    <mergeCell ref="B86:C86"/>
    <mergeCell ref="D86:J86"/>
    <mergeCell ref="K86:AC86"/>
    <mergeCell ref="AD86:AH86"/>
    <mergeCell ref="AI86:BF86"/>
    <mergeCell ref="B87:C87"/>
    <mergeCell ref="D87:J87"/>
    <mergeCell ref="K87:AC87"/>
    <mergeCell ref="AD87:AH87"/>
    <mergeCell ref="AI87:BF87"/>
    <mergeCell ref="B84:C84"/>
    <mergeCell ref="D84:J84"/>
    <mergeCell ref="K84:AC84"/>
    <mergeCell ref="AD84:AH84"/>
    <mergeCell ref="AI84:BF84"/>
    <mergeCell ref="B85:C85"/>
    <mergeCell ref="D85:J85"/>
    <mergeCell ref="K85:AC85"/>
    <mergeCell ref="AD85:AH85"/>
    <mergeCell ref="AI85:BF85"/>
    <mergeCell ref="B82:C82"/>
    <mergeCell ref="D82:J82"/>
    <mergeCell ref="K82:AC82"/>
    <mergeCell ref="AD82:AH82"/>
    <mergeCell ref="AI82:BF82"/>
    <mergeCell ref="B83:C83"/>
    <mergeCell ref="D83:J83"/>
    <mergeCell ref="K83:AC83"/>
    <mergeCell ref="AD83:AH83"/>
    <mergeCell ref="AI83:BF83"/>
    <mergeCell ref="B80:C80"/>
    <mergeCell ref="D80:J80"/>
    <mergeCell ref="K80:AC80"/>
    <mergeCell ref="AD80:AH80"/>
    <mergeCell ref="AI80:BF80"/>
    <mergeCell ref="B81:C81"/>
    <mergeCell ref="D81:J81"/>
    <mergeCell ref="K81:AC81"/>
    <mergeCell ref="AD81:AH81"/>
    <mergeCell ref="AI81:BF81"/>
    <mergeCell ref="B78:C78"/>
    <mergeCell ref="D78:J78"/>
    <mergeCell ref="K78:AC78"/>
    <mergeCell ref="AD78:AH78"/>
    <mergeCell ref="AI78:BF78"/>
    <mergeCell ref="B79:C79"/>
    <mergeCell ref="D79:J79"/>
    <mergeCell ref="K79:AC79"/>
    <mergeCell ref="AD79:AH79"/>
    <mergeCell ref="AI79:BF79"/>
    <mergeCell ref="B76:C76"/>
    <mergeCell ref="D76:J76"/>
    <mergeCell ref="K76:AC76"/>
    <mergeCell ref="AD76:AH76"/>
    <mergeCell ref="AI76:BF76"/>
    <mergeCell ref="B77:C77"/>
    <mergeCell ref="D77:J77"/>
    <mergeCell ref="K77:AC77"/>
    <mergeCell ref="AD77:AH77"/>
    <mergeCell ref="AI77:BF77"/>
    <mergeCell ref="B74:C74"/>
    <mergeCell ref="D74:J74"/>
    <mergeCell ref="K74:AC74"/>
    <mergeCell ref="AD74:AH74"/>
    <mergeCell ref="AI74:BF74"/>
    <mergeCell ref="B75:C75"/>
    <mergeCell ref="D75:J75"/>
    <mergeCell ref="K75:AC75"/>
    <mergeCell ref="AD75:AH75"/>
    <mergeCell ref="AI75:BF75"/>
    <mergeCell ref="B72:C73"/>
    <mergeCell ref="D72:J73"/>
    <mergeCell ref="K72:AC73"/>
    <mergeCell ref="AD72:BF72"/>
    <mergeCell ref="AD73:AH73"/>
    <mergeCell ref="AI73:BF73"/>
    <mergeCell ref="B70:C70"/>
    <mergeCell ref="B69:C69"/>
    <mergeCell ref="B68:C68"/>
    <mergeCell ref="B67:C67"/>
    <mergeCell ref="B66:C66"/>
    <mergeCell ref="B65:C65"/>
    <mergeCell ref="B64:C64"/>
    <mergeCell ref="B63:C63"/>
    <mergeCell ref="B62:C62"/>
    <mergeCell ref="B61:C61"/>
    <mergeCell ref="B60:C60"/>
    <mergeCell ref="B59:C59"/>
    <mergeCell ref="B58:C58"/>
    <mergeCell ref="B57:C57"/>
    <mergeCell ref="B56:C56"/>
    <mergeCell ref="B55:C55"/>
    <mergeCell ref="B54:C54"/>
    <mergeCell ref="B53:C53"/>
    <mergeCell ref="B52:C52"/>
    <mergeCell ref="B51:C51"/>
    <mergeCell ref="B50:C50"/>
    <mergeCell ref="B49:C49"/>
    <mergeCell ref="B48:C48"/>
    <mergeCell ref="B47:C47"/>
    <mergeCell ref="B46:C46"/>
    <mergeCell ref="B45:C45"/>
    <mergeCell ref="B44:C44"/>
    <mergeCell ref="B43:C43"/>
    <mergeCell ref="AD40:AE42"/>
    <mergeCell ref="B40:C42"/>
    <mergeCell ref="D40:M42"/>
    <mergeCell ref="N40:R42"/>
    <mergeCell ref="S40:T42"/>
    <mergeCell ref="AB40:AC42"/>
    <mergeCell ref="U40:AA42"/>
    <mergeCell ref="AL40:BF42"/>
    <mergeCell ref="AG41:AG42"/>
    <mergeCell ref="AH41:AH42"/>
    <mergeCell ref="AI41:AJ42"/>
    <mergeCell ref="AK41:AK42"/>
    <mergeCell ref="AS2:AU2"/>
    <mergeCell ref="AV2:AY2"/>
    <mergeCell ref="AZ2:BA2"/>
    <mergeCell ref="BB2:BG2"/>
    <mergeCell ref="AF40:AK40"/>
    <mergeCell ref="AF41:AF42"/>
    <mergeCell ref="AZ1:BA1"/>
    <mergeCell ref="BB1:BG1"/>
    <mergeCell ref="A2:F2"/>
    <mergeCell ref="G2:T2"/>
    <mergeCell ref="U2:V2"/>
    <mergeCell ref="W2:Y2"/>
    <mergeCell ref="Z2:AB2"/>
    <mergeCell ref="AC2:AF2"/>
    <mergeCell ref="AG2:AI2"/>
    <mergeCell ref="AJ2:AR2"/>
    <mergeCell ref="A1:F1"/>
    <mergeCell ref="G1:Y1"/>
    <mergeCell ref="Z1:AB1"/>
    <mergeCell ref="AC1:AR1"/>
    <mergeCell ref="AS1:AU1"/>
    <mergeCell ref="AV1:AY1"/>
  </mergeCells>
  <phoneticPr fontId="28"/>
  <pageMargins left="0.39370078740157483" right="0.39370078740157483" top="0.78740157480314965" bottom="0.39370078740157483" header="0.59055118110236227" footer="0.19685039370078741"/>
  <pageSetup paperSize="9" scale="88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500-000000000000}">
          <x14:formula1>
            <xm:f>設計書マスタデータ!$D$2:$D$10</xm:f>
          </x14:formula1>
          <xm:sqref>AH107:AI132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AY368"/>
  <sheetViews>
    <sheetView workbookViewId="0">
      <selection sqref="A1:E1"/>
    </sheetView>
  </sheetViews>
  <sheetFormatPr defaultColWidth="2.7109375" defaultRowHeight="15" customHeight="1"/>
  <cols>
    <col min="1" max="14" width="2.7109375" style="17"/>
    <col min="15" max="15" width="2.7109375" style="17" customWidth="1"/>
    <col min="16" max="49" width="2.7109375" style="17"/>
    <col min="50" max="50" width="2.7109375" style="25"/>
    <col min="51" max="16384" width="2.7109375" style="17"/>
  </cols>
  <sheetData>
    <row r="1" spans="1:51" s="83" customFormat="1" ht="18" customHeight="1">
      <c r="A1" s="510" t="s">
        <v>25</v>
      </c>
      <c r="B1" s="511"/>
      <c r="C1" s="511"/>
      <c r="D1" s="511"/>
      <c r="E1" s="512"/>
      <c r="F1" s="524" t="str">
        <f>IF(NOT(ISBLANK(表紙!N16)),表紙!N16,"")</f>
        <v>縦横断システム</v>
      </c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6"/>
      <c r="W1" s="583" t="s">
        <v>30</v>
      </c>
      <c r="X1" s="584"/>
      <c r="Y1" s="585"/>
      <c r="Z1" s="586" t="s">
        <v>35</v>
      </c>
      <c r="AA1" s="587"/>
      <c r="AB1" s="587"/>
      <c r="AC1" s="587"/>
      <c r="AD1" s="587"/>
      <c r="AE1" s="587"/>
      <c r="AF1" s="587"/>
      <c r="AG1" s="587"/>
      <c r="AH1" s="587"/>
      <c r="AI1" s="587"/>
      <c r="AJ1" s="587"/>
      <c r="AK1" s="587"/>
      <c r="AL1" s="588"/>
      <c r="AM1" s="588"/>
      <c r="AN1" s="589"/>
      <c r="AO1" s="424" t="s">
        <v>32</v>
      </c>
      <c r="AP1" s="425"/>
      <c r="AQ1" s="516" t="s">
        <v>20</v>
      </c>
      <c r="AR1" s="517"/>
      <c r="AS1" s="518"/>
      <c r="AT1" s="502" t="s">
        <v>32</v>
      </c>
      <c r="AU1" s="503"/>
      <c r="AV1" s="504">
        <v>44930</v>
      </c>
      <c r="AW1" s="504"/>
      <c r="AX1" s="504"/>
      <c r="AY1" s="505"/>
    </row>
    <row r="2" spans="1:51" s="83" customFormat="1" ht="18" customHeight="1" thickBot="1">
      <c r="A2" s="566" t="s">
        <v>28</v>
      </c>
      <c r="B2" s="567"/>
      <c r="C2" s="567"/>
      <c r="D2" s="567"/>
      <c r="E2" s="568"/>
      <c r="F2" s="569" t="str">
        <f>IF(NOT(ISBLANK($U2)),VLOOKUP($U2,画面一覧!$B$5:$D$32,3,FALSE),"")</f>
        <v>全般</v>
      </c>
      <c r="G2" s="570"/>
      <c r="H2" s="570"/>
      <c r="I2" s="570"/>
      <c r="J2" s="570"/>
      <c r="K2" s="570"/>
      <c r="L2" s="570"/>
      <c r="M2" s="570"/>
      <c r="N2" s="570"/>
      <c r="O2" s="570"/>
      <c r="P2" s="570"/>
      <c r="Q2" s="570"/>
      <c r="R2" s="571"/>
      <c r="S2" s="572" t="s">
        <v>36</v>
      </c>
      <c r="T2" s="573"/>
      <c r="U2" s="574">
        <v>2</v>
      </c>
      <c r="V2" s="575"/>
      <c r="W2" s="576" t="s">
        <v>37</v>
      </c>
      <c r="X2" s="577"/>
      <c r="Y2" s="577"/>
      <c r="Z2" s="578" t="str">
        <f>IF(NOT(ISBLANK(U2)),VLOOKUP(U2,画面一覧!B5:AN33,34,FALSE)&amp;VLOOKUP(U2,画面一覧!B5:AN33,36,FALSE)&amp;VLOOKUP(U2,画面一覧!B5:AN33,38,FALSE),"")</f>
        <v>k0000001</v>
      </c>
      <c r="AA2" s="578"/>
      <c r="AB2" s="578"/>
      <c r="AC2" s="579"/>
      <c r="AD2" s="576" t="s">
        <v>38</v>
      </c>
      <c r="AE2" s="577"/>
      <c r="AF2" s="577"/>
      <c r="AG2" s="580" t="str">
        <f>IF(NOT(ISBLANK(U2)),VLOOKUP(U2,画面一覧!B5:AN33,9,FALSE),"")</f>
        <v>メインメニュー</v>
      </c>
      <c r="AH2" s="581"/>
      <c r="AI2" s="581"/>
      <c r="AJ2" s="581"/>
      <c r="AK2" s="581"/>
      <c r="AL2" s="581"/>
      <c r="AM2" s="581"/>
      <c r="AN2" s="582"/>
      <c r="AO2" s="519" t="s">
        <v>39</v>
      </c>
      <c r="AP2" s="520"/>
      <c r="AQ2" s="521"/>
      <c r="AR2" s="522"/>
      <c r="AS2" s="523"/>
      <c r="AT2" s="506" t="s">
        <v>33</v>
      </c>
      <c r="AU2" s="507"/>
      <c r="AV2" s="508"/>
      <c r="AW2" s="508"/>
      <c r="AX2" s="508"/>
      <c r="AY2" s="509"/>
    </row>
    <row r="3" spans="1:51" ht="15" customHeight="1">
      <c r="A3" s="3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39"/>
      <c r="AF3" s="39"/>
      <c r="AG3" s="39"/>
      <c r="AH3" s="39"/>
      <c r="AI3" s="39"/>
      <c r="AJ3" s="39"/>
      <c r="AK3" s="39"/>
      <c r="AL3" s="39"/>
      <c r="AM3" s="40"/>
      <c r="AN3" s="40"/>
      <c r="AO3" s="39"/>
      <c r="AP3" s="39"/>
      <c r="AQ3" s="62"/>
      <c r="AU3" s="21"/>
      <c r="AV3" s="21"/>
      <c r="AW3" s="21"/>
      <c r="AX3" s="21"/>
      <c r="AY3" s="137"/>
    </row>
    <row r="4" spans="1:51" ht="15" customHeight="1">
      <c r="A4" s="41"/>
      <c r="B4" s="171"/>
      <c r="C4" s="171"/>
      <c r="D4" s="171"/>
      <c r="E4" s="171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128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172"/>
      <c r="AO4" s="172"/>
      <c r="AP4" s="32"/>
      <c r="AQ4" s="32"/>
      <c r="AR4" s="171"/>
      <c r="AS4" s="32"/>
      <c r="AT4" s="171"/>
      <c r="AU4" s="32"/>
      <c r="AV4" s="32"/>
      <c r="AW4" s="32"/>
      <c r="AX4" s="128"/>
      <c r="AY4" s="173"/>
    </row>
    <row r="5" spans="1:51" ht="15" customHeight="1">
      <c r="A5" s="41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32"/>
      <c r="AY5" s="173"/>
    </row>
    <row r="6" spans="1:51" ht="15" customHeight="1">
      <c r="A6" s="4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32"/>
      <c r="AR6" s="171"/>
      <c r="AS6" s="32"/>
      <c r="AT6" s="171"/>
      <c r="AU6" s="32"/>
      <c r="AV6" s="32"/>
      <c r="AW6" s="32"/>
      <c r="AX6" s="128"/>
      <c r="AY6" s="173"/>
    </row>
    <row r="7" spans="1:51" ht="15" customHeight="1">
      <c r="A7" s="41"/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"/>
      <c r="AY7" s="173"/>
    </row>
    <row r="8" spans="1:51" ht="15" customHeight="1">
      <c r="A8" s="41"/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"/>
      <c r="AY8" s="173"/>
    </row>
    <row r="9" spans="1:51" ht="15" customHeight="1">
      <c r="A9" s="4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32"/>
      <c r="AY9" s="173"/>
    </row>
    <row r="10" spans="1:51" ht="15" customHeight="1">
      <c r="A10" s="4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174"/>
      <c r="O10" s="174"/>
      <c r="P10" s="174"/>
      <c r="Q10" s="172"/>
      <c r="R10" s="172"/>
      <c r="S10" s="172"/>
      <c r="T10" s="175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32"/>
      <c r="AY10" s="173"/>
    </row>
    <row r="11" spans="1:51" ht="15" customHeight="1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174"/>
      <c r="O11" s="174"/>
      <c r="P11" s="174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32"/>
      <c r="AY11" s="173"/>
    </row>
    <row r="12" spans="1:51" ht="15" customHeight="1">
      <c r="A12" s="4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174"/>
      <c r="O12" s="174"/>
      <c r="P12" s="174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32"/>
      <c r="AY12" s="173"/>
    </row>
    <row r="13" spans="1:51" ht="15" customHeight="1">
      <c r="A13" s="4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174"/>
      <c r="O13" s="174"/>
      <c r="P13" s="174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32"/>
      <c r="AY13" s="173"/>
    </row>
    <row r="14" spans="1:51" ht="15" customHeight="1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174"/>
      <c r="O14" s="174"/>
      <c r="P14" s="174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32"/>
      <c r="AY14" s="173"/>
    </row>
    <row r="15" spans="1:51" ht="15" customHeight="1">
      <c r="A15" s="4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174"/>
      <c r="O15" s="174"/>
      <c r="P15" s="174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32"/>
      <c r="AY15" s="173"/>
    </row>
    <row r="16" spans="1:51" ht="15" customHeight="1">
      <c r="A16" s="4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174"/>
      <c r="O16" s="174"/>
      <c r="P16" s="174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32"/>
      <c r="AY16" s="173"/>
    </row>
    <row r="17" spans="1:51" ht="15" customHeight="1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174"/>
      <c r="O17" s="174"/>
      <c r="P17" s="174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32"/>
      <c r="AY17" s="173"/>
    </row>
    <row r="18" spans="1:51" ht="15" customHeight="1">
      <c r="A18" s="4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174"/>
      <c r="O18" s="174"/>
      <c r="P18" s="174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32"/>
      <c r="AY18" s="173"/>
    </row>
    <row r="19" spans="1:51" ht="15" customHeight="1">
      <c r="A19" s="4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174"/>
      <c r="O19" s="174"/>
      <c r="P19" s="174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32"/>
      <c r="AY19" s="173"/>
    </row>
    <row r="20" spans="1:51" ht="15" customHeight="1">
      <c r="A20" s="4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174"/>
      <c r="O20" s="174"/>
      <c r="P20" s="174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32"/>
      <c r="AY20" s="173"/>
    </row>
    <row r="21" spans="1:51" ht="15" customHeight="1">
      <c r="A21" s="4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174"/>
      <c r="O21" s="174"/>
      <c r="P21" s="174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32"/>
      <c r="AY21" s="173"/>
    </row>
    <row r="22" spans="1:51" ht="15" customHeight="1">
      <c r="A22" s="4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174"/>
      <c r="O22" s="174"/>
      <c r="P22" s="174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32"/>
      <c r="AY22" s="173"/>
    </row>
    <row r="23" spans="1:51" ht="15" customHeight="1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174"/>
      <c r="O23" s="174"/>
      <c r="P23" s="174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32"/>
      <c r="AY23" s="173"/>
    </row>
    <row r="24" spans="1:51" ht="15" customHeight="1">
      <c r="A24" s="4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174"/>
      <c r="O24" s="174"/>
      <c r="P24" s="174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32"/>
      <c r="AY24" s="173"/>
    </row>
    <row r="25" spans="1:51" ht="15" customHeight="1">
      <c r="A25" s="4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174"/>
      <c r="O25" s="174"/>
      <c r="P25" s="174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32"/>
      <c r="AY25" s="173"/>
    </row>
    <row r="26" spans="1:51" ht="15" customHeight="1">
      <c r="A26" s="4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174"/>
      <c r="O26" s="174"/>
      <c r="P26" s="174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32"/>
      <c r="AY26" s="173"/>
    </row>
    <row r="27" spans="1:51" ht="15" customHeight="1">
      <c r="A27" s="4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174"/>
      <c r="O27" s="174"/>
      <c r="P27" s="174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32"/>
      <c r="AY27" s="173"/>
    </row>
    <row r="28" spans="1:51" ht="15" customHeight="1">
      <c r="A28" s="4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174"/>
      <c r="O28" s="174"/>
      <c r="P28" s="174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32"/>
      <c r="AY28" s="173"/>
    </row>
    <row r="29" spans="1:51" ht="15" customHeight="1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74"/>
      <c r="O29" s="174"/>
      <c r="P29" s="174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32"/>
      <c r="AY29" s="173"/>
    </row>
    <row r="30" spans="1:51" ht="15" customHeight="1">
      <c r="A30" s="41"/>
      <c r="B30" s="32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32"/>
      <c r="AY30" s="173"/>
    </row>
    <row r="31" spans="1:51" ht="15" customHeight="1">
      <c r="A31" s="41"/>
      <c r="AX31" s="17"/>
      <c r="AY31" s="49"/>
    </row>
    <row r="32" spans="1:51" ht="15" customHeight="1">
      <c r="A32" s="4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70"/>
      <c r="AA32" s="32"/>
      <c r="AB32" s="32"/>
      <c r="AC32" s="32"/>
      <c r="AD32" s="32"/>
      <c r="AE32" s="72"/>
      <c r="AF32" s="72"/>
      <c r="AG32" s="72"/>
      <c r="AH32" s="72"/>
      <c r="AI32" s="72"/>
      <c r="AJ32" s="72"/>
      <c r="AK32" s="72"/>
      <c r="AL32" s="25"/>
      <c r="AM32" s="25"/>
      <c r="AN32" s="25"/>
      <c r="AO32" s="64"/>
      <c r="AP32" s="25"/>
      <c r="AQ32" s="25"/>
      <c r="AR32" s="25"/>
      <c r="AS32" s="65"/>
      <c r="AT32" s="72"/>
      <c r="AU32" s="72"/>
      <c r="AV32" s="72"/>
      <c r="AW32" s="25"/>
      <c r="AY32" s="49"/>
    </row>
    <row r="33" spans="1:51" ht="15" customHeight="1" thickBot="1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3"/>
      <c r="AA33" s="102"/>
      <c r="AB33" s="102"/>
      <c r="AC33" s="102"/>
      <c r="AD33" s="102"/>
      <c r="AE33" s="104"/>
      <c r="AF33" s="104"/>
      <c r="AG33" s="104"/>
      <c r="AH33" s="104"/>
      <c r="AI33" s="104"/>
      <c r="AJ33" s="104"/>
      <c r="AK33" s="104"/>
      <c r="AL33" s="28"/>
      <c r="AM33" s="28"/>
      <c r="AN33" s="28"/>
      <c r="AO33" s="105"/>
      <c r="AP33" s="28"/>
      <c r="AQ33" s="28"/>
      <c r="AR33" s="28"/>
      <c r="AS33" s="106"/>
      <c r="AT33" s="104"/>
      <c r="AU33" s="104"/>
      <c r="AV33" s="104"/>
      <c r="AW33" s="28"/>
      <c r="AX33" s="28"/>
      <c r="AY33" s="30"/>
    </row>
    <row r="34" spans="1:51" ht="15" customHeight="1">
      <c r="A34" s="237" t="s">
        <v>102</v>
      </c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9"/>
      <c r="AF34" s="239"/>
      <c r="AG34" s="239"/>
      <c r="AH34" s="239"/>
      <c r="AI34" s="239"/>
      <c r="AJ34" s="239"/>
      <c r="AK34" s="239"/>
      <c r="AL34" s="239"/>
      <c r="AM34" s="240"/>
      <c r="AN34" s="240"/>
      <c r="AO34" s="239"/>
      <c r="AP34" s="239"/>
      <c r="AQ34" s="241"/>
      <c r="AR34" s="241"/>
      <c r="AS34" s="241"/>
      <c r="AT34" s="241"/>
      <c r="AU34" s="238"/>
      <c r="AV34" s="238"/>
      <c r="AW34" s="238"/>
      <c r="AX34" s="238"/>
      <c r="AY34" s="242"/>
    </row>
    <row r="35" spans="1:51" s="20" customFormat="1" ht="15" customHeight="1">
      <c r="A35" s="619" t="s">
        <v>103</v>
      </c>
      <c r="B35" s="620"/>
      <c r="C35" s="620" t="s">
        <v>104</v>
      </c>
      <c r="D35" s="620"/>
      <c r="E35" s="620"/>
      <c r="F35" s="620"/>
      <c r="G35" s="620"/>
      <c r="H35" s="620"/>
      <c r="I35" s="620"/>
      <c r="J35" s="620"/>
      <c r="K35" s="620"/>
      <c r="L35" s="620"/>
      <c r="M35" s="620" t="s">
        <v>123</v>
      </c>
      <c r="N35" s="620"/>
      <c r="O35" s="620"/>
      <c r="P35" s="620"/>
      <c r="Q35" s="620"/>
      <c r="R35" s="620" t="s">
        <v>105</v>
      </c>
      <c r="S35" s="620"/>
      <c r="T35" s="620" t="s">
        <v>106</v>
      </c>
      <c r="U35" s="620"/>
      <c r="V35" s="620"/>
      <c r="W35" s="620"/>
      <c r="X35" s="620"/>
      <c r="Y35" s="620"/>
      <c r="Z35" s="620"/>
      <c r="AA35" s="620"/>
      <c r="AB35" s="686" t="s">
        <v>122</v>
      </c>
      <c r="AC35" s="620"/>
      <c r="AD35" s="620" t="s">
        <v>107</v>
      </c>
      <c r="AE35" s="620"/>
      <c r="AF35" s="620" t="s">
        <v>108</v>
      </c>
      <c r="AG35" s="620"/>
      <c r="AH35" s="620"/>
      <c r="AI35" s="620"/>
      <c r="AJ35" s="620"/>
      <c r="AK35" s="591" t="s">
        <v>111</v>
      </c>
      <c r="AL35" s="592"/>
      <c r="AM35" s="592"/>
      <c r="AN35" s="592"/>
      <c r="AO35" s="592"/>
      <c r="AP35" s="592"/>
      <c r="AQ35" s="592"/>
      <c r="AR35" s="592"/>
      <c r="AS35" s="592"/>
      <c r="AT35" s="592"/>
      <c r="AU35" s="592"/>
      <c r="AV35" s="592"/>
      <c r="AW35" s="592"/>
      <c r="AX35" s="592"/>
      <c r="AY35" s="593"/>
    </row>
    <row r="36" spans="1:51" s="20" customFormat="1" ht="15" customHeight="1">
      <c r="A36" s="621"/>
      <c r="B36" s="622"/>
      <c r="C36" s="622"/>
      <c r="D36" s="622"/>
      <c r="E36" s="622"/>
      <c r="F36" s="622"/>
      <c r="G36" s="622"/>
      <c r="H36" s="622"/>
      <c r="I36" s="622"/>
      <c r="J36" s="622"/>
      <c r="K36" s="622"/>
      <c r="L36" s="622"/>
      <c r="M36" s="622"/>
      <c r="N36" s="622"/>
      <c r="O36" s="622"/>
      <c r="P36" s="622"/>
      <c r="Q36" s="622"/>
      <c r="R36" s="622"/>
      <c r="S36" s="622"/>
      <c r="T36" s="622"/>
      <c r="U36" s="622"/>
      <c r="V36" s="622"/>
      <c r="W36" s="622"/>
      <c r="X36" s="622"/>
      <c r="Y36" s="622"/>
      <c r="Z36" s="622"/>
      <c r="AA36" s="622"/>
      <c r="AB36" s="622"/>
      <c r="AC36" s="622"/>
      <c r="AD36" s="622"/>
      <c r="AE36" s="622"/>
      <c r="AF36" s="600" t="s">
        <v>120</v>
      </c>
      <c r="AG36" s="600" t="s">
        <v>109</v>
      </c>
      <c r="AH36" s="687" t="s">
        <v>121</v>
      </c>
      <c r="AI36" s="622"/>
      <c r="AJ36" s="600" t="s">
        <v>110</v>
      </c>
      <c r="AK36" s="615"/>
      <c r="AL36" s="594"/>
      <c r="AM36" s="594"/>
      <c r="AN36" s="594"/>
      <c r="AO36" s="594"/>
      <c r="AP36" s="594"/>
      <c r="AQ36" s="594"/>
      <c r="AR36" s="594"/>
      <c r="AS36" s="594"/>
      <c r="AT36" s="594"/>
      <c r="AU36" s="594"/>
      <c r="AV36" s="594"/>
      <c r="AW36" s="594"/>
      <c r="AX36" s="594"/>
      <c r="AY36" s="595"/>
    </row>
    <row r="37" spans="1:51" s="20" customFormat="1" ht="15" customHeight="1">
      <c r="A37" s="623"/>
      <c r="B37" s="624"/>
      <c r="C37" s="624"/>
      <c r="D37" s="624"/>
      <c r="E37" s="624"/>
      <c r="F37" s="624"/>
      <c r="G37" s="624"/>
      <c r="H37" s="624"/>
      <c r="I37" s="624"/>
      <c r="J37" s="624"/>
      <c r="K37" s="624"/>
      <c r="L37" s="624"/>
      <c r="M37" s="624"/>
      <c r="N37" s="624"/>
      <c r="O37" s="624"/>
      <c r="P37" s="624"/>
      <c r="Q37" s="624"/>
      <c r="R37" s="624"/>
      <c r="S37" s="624"/>
      <c r="T37" s="624"/>
      <c r="U37" s="624"/>
      <c r="V37" s="624"/>
      <c r="W37" s="624"/>
      <c r="X37" s="624"/>
      <c r="Y37" s="624"/>
      <c r="Z37" s="624"/>
      <c r="AA37" s="624"/>
      <c r="AB37" s="624"/>
      <c r="AC37" s="624"/>
      <c r="AD37" s="624"/>
      <c r="AE37" s="624"/>
      <c r="AF37" s="601"/>
      <c r="AG37" s="601"/>
      <c r="AH37" s="624"/>
      <c r="AI37" s="624"/>
      <c r="AJ37" s="601"/>
      <c r="AK37" s="617"/>
      <c r="AL37" s="596"/>
      <c r="AM37" s="596"/>
      <c r="AN37" s="596"/>
      <c r="AO37" s="596"/>
      <c r="AP37" s="596"/>
      <c r="AQ37" s="596"/>
      <c r="AR37" s="596"/>
      <c r="AS37" s="596"/>
      <c r="AT37" s="596"/>
      <c r="AU37" s="596"/>
      <c r="AV37" s="596"/>
      <c r="AW37" s="596"/>
      <c r="AX37" s="596"/>
      <c r="AY37" s="597"/>
    </row>
    <row r="38" spans="1:51" ht="15" customHeight="1">
      <c r="A38" s="612">
        <f>IF(C38&lt;&gt;"",1,"")</f>
        <v>1</v>
      </c>
      <c r="B38" s="613"/>
      <c r="C38" s="613" t="s">
        <v>118</v>
      </c>
      <c r="D38" s="613"/>
      <c r="E38" s="613"/>
      <c r="F38" s="613"/>
      <c r="G38" s="613"/>
      <c r="H38" s="613"/>
      <c r="I38" s="613"/>
      <c r="J38" s="613"/>
      <c r="K38" s="613"/>
      <c r="L38" s="613"/>
      <c r="M38" s="651" t="s">
        <v>124</v>
      </c>
      <c r="N38" s="651"/>
      <c r="O38" s="651"/>
      <c r="P38" s="651"/>
      <c r="Q38" s="651"/>
      <c r="R38" s="613" t="s">
        <v>119</v>
      </c>
      <c r="S38" s="613"/>
      <c r="T38" s="613" t="s">
        <v>125</v>
      </c>
      <c r="U38" s="613"/>
      <c r="V38" s="613"/>
      <c r="W38" s="613"/>
      <c r="X38" s="613"/>
      <c r="Y38" s="613"/>
      <c r="Z38" s="613"/>
      <c r="AA38" s="613"/>
      <c r="AB38" s="613"/>
      <c r="AC38" s="613"/>
      <c r="AD38" s="613"/>
      <c r="AE38" s="613"/>
      <c r="AF38" s="243"/>
      <c r="AG38" s="243"/>
      <c r="AH38" s="613"/>
      <c r="AI38" s="613"/>
      <c r="AJ38" s="243" t="s">
        <v>142</v>
      </c>
      <c r="AK38" s="638" t="s">
        <v>189</v>
      </c>
      <c r="AL38" s="639"/>
      <c r="AM38" s="639"/>
      <c r="AN38" s="639"/>
      <c r="AO38" s="639"/>
      <c r="AP38" s="639"/>
      <c r="AQ38" s="639"/>
      <c r="AR38" s="639"/>
      <c r="AS38" s="639"/>
      <c r="AT38" s="639"/>
      <c r="AU38" s="639"/>
      <c r="AV38" s="639"/>
      <c r="AW38" s="639"/>
      <c r="AX38" s="639"/>
      <c r="AY38" s="641"/>
    </row>
    <row r="39" spans="1:51" ht="15" customHeight="1">
      <c r="A39" s="610">
        <f t="shared" ref="A39:A65" si="0">IF(C39&lt;&gt;"",A38+1,"")</f>
        <v>2</v>
      </c>
      <c r="B39" s="611"/>
      <c r="C39" s="611" t="s">
        <v>126</v>
      </c>
      <c r="D39" s="611"/>
      <c r="E39" s="611"/>
      <c r="F39" s="611"/>
      <c r="G39" s="611"/>
      <c r="H39" s="611"/>
      <c r="I39" s="611"/>
      <c r="J39" s="611"/>
      <c r="K39" s="611"/>
      <c r="L39" s="611"/>
      <c r="M39" s="677" t="s">
        <v>128</v>
      </c>
      <c r="N39" s="677"/>
      <c r="O39" s="677"/>
      <c r="P39" s="677"/>
      <c r="Q39" s="677"/>
      <c r="R39" s="611" t="s">
        <v>119</v>
      </c>
      <c r="S39" s="611"/>
      <c r="T39" s="611" t="s">
        <v>127</v>
      </c>
      <c r="U39" s="611"/>
      <c r="V39" s="611"/>
      <c r="W39" s="611"/>
      <c r="X39" s="611"/>
      <c r="Y39" s="611"/>
      <c r="Z39" s="611"/>
      <c r="AA39" s="611"/>
      <c r="AB39" s="611"/>
      <c r="AC39" s="611"/>
      <c r="AD39" s="611"/>
      <c r="AE39" s="611"/>
      <c r="AF39" s="244" t="s">
        <v>141</v>
      </c>
      <c r="AG39" s="244"/>
      <c r="AH39" s="611"/>
      <c r="AI39" s="611"/>
      <c r="AJ39" s="244" t="s">
        <v>142</v>
      </c>
      <c r="AK39" s="642"/>
      <c r="AL39" s="643"/>
      <c r="AM39" s="643"/>
      <c r="AN39" s="643"/>
      <c r="AO39" s="643"/>
      <c r="AP39" s="643"/>
      <c r="AQ39" s="643"/>
      <c r="AR39" s="643"/>
      <c r="AS39" s="643"/>
      <c r="AT39" s="643"/>
      <c r="AU39" s="643"/>
      <c r="AV39" s="643"/>
      <c r="AW39" s="643"/>
      <c r="AX39" s="643"/>
      <c r="AY39" s="645"/>
    </row>
    <row r="40" spans="1:51" ht="15" customHeight="1">
      <c r="A40" s="610">
        <f t="shared" si="0"/>
        <v>3</v>
      </c>
      <c r="B40" s="611"/>
      <c r="C40" s="611" t="s">
        <v>129</v>
      </c>
      <c r="D40" s="611"/>
      <c r="E40" s="611"/>
      <c r="F40" s="611"/>
      <c r="G40" s="611"/>
      <c r="H40" s="611"/>
      <c r="I40" s="611"/>
      <c r="J40" s="611"/>
      <c r="K40" s="611"/>
      <c r="L40" s="611"/>
      <c r="M40" s="677" t="s">
        <v>130</v>
      </c>
      <c r="N40" s="677"/>
      <c r="O40" s="677"/>
      <c r="P40" s="677"/>
      <c r="Q40" s="677"/>
      <c r="R40" s="611" t="s">
        <v>119</v>
      </c>
      <c r="S40" s="611"/>
      <c r="T40" s="611" t="s">
        <v>127</v>
      </c>
      <c r="U40" s="611"/>
      <c r="V40" s="611"/>
      <c r="W40" s="611"/>
      <c r="X40" s="611"/>
      <c r="Y40" s="611"/>
      <c r="Z40" s="611"/>
      <c r="AA40" s="611"/>
      <c r="AB40" s="611"/>
      <c r="AC40" s="611"/>
      <c r="AD40" s="611"/>
      <c r="AE40" s="611"/>
      <c r="AF40" s="244" t="s">
        <v>141</v>
      </c>
      <c r="AG40" s="244"/>
      <c r="AH40" s="611"/>
      <c r="AI40" s="611"/>
      <c r="AJ40" s="244" t="s">
        <v>142</v>
      </c>
      <c r="AK40" s="642"/>
      <c r="AL40" s="643"/>
      <c r="AM40" s="643"/>
      <c r="AN40" s="643"/>
      <c r="AO40" s="643"/>
      <c r="AP40" s="643"/>
      <c r="AQ40" s="643"/>
      <c r="AR40" s="643"/>
      <c r="AS40" s="643"/>
      <c r="AT40" s="643"/>
      <c r="AU40" s="643"/>
      <c r="AV40" s="643"/>
      <c r="AW40" s="643"/>
      <c r="AX40" s="643"/>
      <c r="AY40" s="645"/>
    </row>
    <row r="41" spans="1:51" ht="15" customHeight="1">
      <c r="A41" s="610">
        <f t="shared" si="0"/>
        <v>4</v>
      </c>
      <c r="B41" s="611"/>
      <c r="C41" s="611" t="s">
        <v>131</v>
      </c>
      <c r="D41" s="611"/>
      <c r="E41" s="611"/>
      <c r="F41" s="611"/>
      <c r="G41" s="611"/>
      <c r="H41" s="611"/>
      <c r="I41" s="611"/>
      <c r="J41" s="611"/>
      <c r="K41" s="611"/>
      <c r="L41" s="611"/>
      <c r="M41" s="677" t="s">
        <v>136</v>
      </c>
      <c r="N41" s="677"/>
      <c r="O41" s="677"/>
      <c r="P41" s="677"/>
      <c r="Q41" s="677"/>
      <c r="R41" s="611" t="s">
        <v>119</v>
      </c>
      <c r="S41" s="611"/>
      <c r="T41" s="611" t="s">
        <v>127</v>
      </c>
      <c r="U41" s="611"/>
      <c r="V41" s="611"/>
      <c r="W41" s="611"/>
      <c r="X41" s="611"/>
      <c r="Y41" s="611"/>
      <c r="Z41" s="611"/>
      <c r="AA41" s="611"/>
      <c r="AB41" s="611"/>
      <c r="AC41" s="611"/>
      <c r="AD41" s="611"/>
      <c r="AE41" s="611"/>
      <c r="AF41" s="244" t="s">
        <v>141</v>
      </c>
      <c r="AG41" s="244"/>
      <c r="AH41" s="611"/>
      <c r="AI41" s="611"/>
      <c r="AJ41" s="244" t="s">
        <v>142</v>
      </c>
      <c r="AK41" s="642"/>
      <c r="AL41" s="643"/>
      <c r="AM41" s="643"/>
      <c r="AN41" s="643"/>
      <c r="AO41" s="643"/>
      <c r="AP41" s="643"/>
      <c r="AQ41" s="643"/>
      <c r="AR41" s="643"/>
      <c r="AS41" s="643"/>
      <c r="AT41" s="643"/>
      <c r="AU41" s="643"/>
      <c r="AV41" s="643"/>
      <c r="AW41" s="643"/>
      <c r="AX41" s="643"/>
      <c r="AY41" s="645"/>
    </row>
    <row r="42" spans="1:51" ht="15" customHeight="1">
      <c r="A42" s="610">
        <f t="shared" si="0"/>
        <v>5</v>
      </c>
      <c r="B42" s="611"/>
      <c r="C42" s="611" t="s">
        <v>132</v>
      </c>
      <c r="D42" s="611"/>
      <c r="E42" s="611"/>
      <c r="F42" s="611"/>
      <c r="G42" s="611"/>
      <c r="H42" s="611"/>
      <c r="I42" s="611"/>
      <c r="J42" s="611"/>
      <c r="K42" s="611"/>
      <c r="L42" s="611"/>
      <c r="M42" s="677" t="s">
        <v>137</v>
      </c>
      <c r="N42" s="677"/>
      <c r="O42" s="677"/>
      <c r="P42" s="677"/>
      <c r="Q42" s="677"/>
      <c r="R42" s="611" t="s">
        <v>119</v>
      </c>
      <c r="S42" s="611"/>
      <c r="T42" s="611" t="s">
        <v>127</v>
      </c>
      <c r="U42" s="611"/>
      <c r="V42" s="611"/>
      <c r="W42" s="611"/>
      <c r="X42" s="611"/>
      <c r="Y42" s="611"/>
      <c r="Z42" s="611"/>
      <c r="AA42" s="611"/>
      <c r="AB42" s="611"/>
      <c r="AC42" s="611"/>
      <c r="AD42" s="611"/>
      <c r="AE42" s="611"/>
      <c r="AF42" s="244" t="s">
        <v>141</v>
      </c>
      <c r="AG42" s="244"/>
      <c r="AH42" s="611"/>
      <c r="AI42" s="611"/>
      <c r="AJ42" s="244" t="s">
        <v>142</v>
      </c>
      <c r="AK42" s="642"/>
      <c r="AL42" s="643"/>
      <c r="AM42" s="643"/>
      <c r="AN42" s="643"/>
      <c r="AO42" s="643"/>
      <c r="AP42" s="643"/>
      <c r="AQ42" s="643"/>
      <c r="AR42" s="643"/>
      <c r="AS42" s="643"/>
      <c r="AT42" s="643"/>
      <c r="AU42" s="643"/>
      <c r="AV42" s="643"/>
      <c r="AW42" s="643"/>
      <c r="AX42" s="643"/>
      <c r="AY42" s="645"/>
    </row>
    <row r="43" spans="1:51" ht="15" customHeight="1">
      <c r="A43" s="610">
        <f t="shared" si="0"/>
        <v>6</v>
      </c>
      <c r="B43" s="611"/>
      <c r="C43" s="611" t="s">
        <v>133</v>
      </c>
      <c r="D43" s="611"/>
      <c r="E43" s="611"/>
      <c r="F43" s="611"/>
      <c r="G43" s="611"/>
      <c r="H43" s="611"/>
      <c r="I43" s="611"/>
      <c r="J43" s="611"/>
      <c r="K43" s="611"/>
      <c r="L43" s="611"/>
      <c r="M43" s="677" t="s">
        <v>138</v>
      </c>
      <c r="N43" s="677"/>
      <c r="O43" s="677"/>
      <c r="P43" s="677"/>
      <c r="Q43" s="677"/>
      <c r="R43" s="611" t="s">
        <v>119</v>
      </c>
      <c r="S43" s="611"/>
      <c r="T43" s="611" t="s">
        <v>127</v>
      </c>
      <c r="U43" s="611"/>
      <c r="V43" s="611"/>
      <c r="W43" s="611"/>
      <c r="X43" s="611"/>
      <c r="Y43" s="611"/>
      <c r="Z43" s="611"/>
      <c r="AA43" s="611"/>
      <c r="AB43" s="611"/>
      <c r="AC43" s="611"/>
      <c r="AD43" s="611"/>
      <c r="AE43" s="611"/>
      <c r="AF43" s="244" t="s">
        <v>141</v>
      </c>
      <c r="AG43" s="244"/>
      <c r="AH43" s="611"/>
      <c r="AI43" s="611"/>
      <c r="AJ43" s="244" t="s">
        <v>142</v>
      </c>
      <c r="AK43" s="642"/>
      <c r="AL43" s="643"/>
      <c r="AM43" s="643"/>
      <c r="AN43" s="643"/>
      <c r="AO43" s="643"/>
      <c r="AP43" s="643"/>
      <c r="AQ43" s="643"/>
      <c r="AR43" s="643"/>
      <c r="AS43" s="643"/>
      <c r="AT43" s="643"/>
      <c r="AU43" s="643"/>
      <c r="AV43" s="643"/>
      <c r="AW43" s="643"/>
      <c r="AX43" s="643"/>
      <c r="AY43" s="645"/>
    </row>
    <row r="44" spans="1:51" ht="15" customHeight="1">
      <c r="A44" s="610">
        <f t="shared" si="0"/>
        <v>7</v>
      </c>
      <c r="B44" s="611"/>
      <c r="C44" s="611" t="s">
        <v>134</v>
      </c>
      <c r="D44" s="611"/>
      <c r="E44" s="611"/>
      <c r="F44" s="611"/>
      <c r="G44" s="611"/>
      <c r="H44" s="611"/>
      <c r="I44" s="611"/>
      <c r="J44" s="611"/>
      <c r="K44" s="611"/>
      <c r="L44" s="611"/>
      <c r="M44" s="677" t="s">
        <v>139</v>
      </c>
      <c r="N44" s="677"/>
      <c r="O44" s="677"/>
      <c r="P44" s="677"/>
      <c r="Q44" s="677"/>
      <c r="R44" s="611" t="s">
        <v>119</v>
      </c>
      <c r="S44" s="611"/>
      <c r="T44" s="611" t="s">
        <v>127</v>
      </c>
      <c r="U44" s="611"/>
      <c r="V44" s="611"/>
      <c r="W44" s="611"/>
      <c r="X44" s="611"/>
      <c r="Y44" s="611"/>
      <c r="Z44" s="611"/>
      <c r="AA44" s="611"/>
      <c r="AB44" s="611"/>
      <c r="AC44" s="611"/>
      <c r="AD44" s="611"/>
      <c r="AE44" s="611"/>
      <c r="AF44" s="244" t="s">
        <v>141</v>
      </c>
      <c r="AG44" s="244"/>
      <c r="AH44" s="611"/>
      <c r="AI44" s="611"/>
      <c r="AJ44" s="244" t="s">
        <v>142</v>
      </c>
      <c r="AK44" s="642"/>
      <c r="AL44" s="643"/>
      <c r="AM44" s="643"/>
      <c r="AN44" s="643"/>
      <c r="AO44" s="643"/>
      <c r="AP44" s="643"/>
      <c r="AQ44" s="643"/>
      <c r="AR44" s="643"/>
      <c r="AS44" s="643"/>
      <c r="AT44" s="643"/>
      <c r="AU44" s="643"/>
      <c r="AV44" s="643"/>
      <c r="AW44" s="643"/>
      <c r="AX44" s="643"/>
      <c r="AY44" s="645"/>
    </row>
    <row r="45" spans="1:51" ht="15" customHeight="1">
      <c r="A45" s="610">
        <f t="shared" si="0"/>
        <v>8</v>
      </c>
      <c r="B45" s="611"/>
      <c r="C45" s="611" t="s">
        <v>135</v>
      </c>
      <c r="D45" s="611"/>
      <c r="E45" s="611"/>
      <c r="F45" s="611"/>
      <c r="G45" s="611"/>
      <c r="H45" s="611"/>
      <c r="I45" s="611"/>
      <c r="J45" s="611"/>
      <c r="K45" s="611"/>
      <c r="L45" s="611"/>
      <c r="M45" s="677" t="s">
        <v>140</v>
      </c>
      <c r="N45" s="677"/>
      <c r="O45" s="677"/>
      <c r="P45" s="677"/>
      <c r="Q45" s="677"/>
      <c r="R45" s="611" t="s">
        <v>119</v>
      </c>
      <c r="S45" s="611"/>
      <c r="T45" s="611" t="s">
        <v>127</v>
      </c>
      <c r="U45" s="611"/>
      <c r="V45" s="611"/>
      <c r="W45" s="611"/>
      <c r="X45" s="611"/>
      <c r="Y45" s="611"/>
      <c r="Z45" s="611"/>
      <c r="AA45" s="611"/>
      <c r="AB45" s="611"/>
      <c r="AC45" s="611"/>
      <c r="AD45" s="611"/>
      <c r="AE45" s="611"/>
      <c r="AF45" s="244" t="s">
        <v>141</v>
      </c>
      <c r="AG45" s="244"/>
      <c r="AH45" s="611"/>
      <c r="AI45" s="611"/>
      <c r="AJ45" s="244" t="s">
        <v>142</v>
      </c>
      <c r="AK45" s="642"/>
      <c r="AL45" s="643"/>
      <c r="AM45" s="643"/>
      <c r="AN45" s="643"/>
      <c r="AO45" s="643"/>
      <c r="AP45" s="643"/>
      <c r="AQ45" s="643"/>
      <c r="AR45" s="643"/>
      <c r="AS45" s="643"/>
      <c r="AT45" s="643"/>
      <c r="AU45" s="643"/>
      <c r="AV45" s="643"/>
      <c r="AW45" s="643"/>
      <c r="AX45" s="643"/>
      <c r="AY45" s="645"/>
    </row>
    <row r="46" spans="1:51" ht="15" customHeight="1">
      <c r="A46" s="610" t="str">
        <f t="shared" si="0"/>
        <v/>
      </c>
      <c r="B46" s="611"/>
      <c r="C46" s="611"/>
      <c r="D46" s="611"/>
      <c r="E46" s="611"/>
      <c r="F46" s="611"/>
      <c r="G46" s="611"/>
      <c r="H46" s="611"/>
      <c r="I46" s="611"/>
      <c r="J46" s="611"/>
      <c r="K46" s="611"/>
      <c r="L46" s="611"/>
      <c r="M46" s="677"/>
      <c r="N46" s="677"/>
      <c r="O46" s="677"/>
      <c r="P46" s="677"/>
      <c r="Q46" s="677"/>
      <c r="R46" s="611"/>
      <c r="S46" s="611"/>
      <c r="T46" s="611"/>
      <c r="U46" s="611"/>
      <c r="V46" s="611"/>
      <c r="W46" s="611"/>
      <c r="X46" s="611"/>
      <c r="Y46" s="611"/>
      <c r="Z46" s="611"/>
      <c r="AA46" s="611"/>
      <c r="AB46" s="611"/>
      <c r="AC46" s="611"/>
      <c r="AD46" s="611"/>
      <c r="AE46" s="611"/>
      <c r="AF46" s="244"/>
      <c r="AG46" s="244"/>
      <c r="AH46" s="611"/>
      <c r="AI46" s="611"/>
      <c r="AJ46" s="244"/>
      <c r="AK46" s="642"/>
      <c r="AL46" s="643"/>
      <c r="AM46" s="643"/>
      <c r="AN46" s="643"/>
      <c r="AO46" s="643"/>
      <c r="AP46" s="643"/>
      <c r="AQ46" s="643"/>
      <c r="AR46" s="643"/>
      <c r="AS46" s="643"/>
      <c r="AT46" s="643"/>
      <c r="AU46" s="643"/>
      <c r="AV46" s="643"/>
      <c r="AW46" s="643"/>
      <c r="AX46" s="643"/>
      <c r="AY46" s="645"/>
    </row>
    <row r="47" spans="1:51" ht="15" customHeight="1">
      <c r="A47" s="610" t="str">
        <f t="shared" si="0"/>
        <v/>
      </c>
      <c r="B47" s="611"/>
      <c r="C47" s="611"/>
      <c r="D47" s="611"/>
      <c r="E47" s="611"/>
      <c r="F47" s="611"/>
      <c r="G47" s="611"/>
      <c r="H47" s="611"/>
      <c r="I47" s="611"/>
      <c r="J47" s="611"/>
      <c r="K47" s="611"/>
      <c r="L47" s="611"/>
      <c r="M47" s="677"/>
      <c r="N47" s="677"/>
      <c r="O47" s="677"/>
      <c r="P47" s="677"/>
      <c r="Q47" s="677"/>
      <c r="R47" s="611"/>
      <c r="S47" s="611"/>
      <c r="T47" s="611"/>
      <c r="U47" s="611"/>
      <c r="V47" s="611"/>
      <c r="W47" s="611"/>
      <c r="X47" s="611"/>
      <c r="Y47" s="611"/>
      <c r="Z47" s="611"/>
      <c r="AA47" s="611"/>
      <c r="AB47" s="611"/>
      <c r="AC47" s="611"/>
      <c r="AD47" s="611"/>
      <c r="AE47" s="611"/>
      <c r="AF47" s="244"/>
      <c r="AG47" s="244"/>
      <c r="AH47" s="611"/>
      <c r="AI47" s="611"/>
      <c r="AJ47" s="244"/>
      <c r="AK47" s="642"/>
      <c r="AL47" s="643"/>
      <c r="AM47" s="643"/>
      <c r="AN47" s="643"/>
      <c r="AO47" s="643"/>
      <c r="AP47" s="643"/>
      <c r="AQ47" s="643"/>
      <c r="AR47" s="643"/>
      <c r="AS47" s="643"/>
      <c r="AT47" s="643"/>
      <c r="AU47" s="643"/>
      <c r="AV47" s="643"/>
      <c r="AW47" s="643"/>
      <c r="AX47" s="643"/>
      <c r="AY47" s="645"/>
    </row>
    <row r="48" spans="1:51" ht="15" customHeight="1">
      <c r="A48" s="610" t="str">
        <f t="shared" si="0"/>
        <v/>
      </c>
      <c r="B48" s="611"/>
      <c r="C48" s="611"/>
      <c r="D48" s="611"/>
      <c r="E48" s="611"/>
      <c r="F48" s="611"/>
      <c r="G48" s="611"/>
      <c r="H48" s="611"/>
      <c r="I48" s="611"/>
      <c r="J48" s="611"/>
      <c r="K48" s="611"/>
      <c r="L48" s="611"/>
      <c r="M48" s="677"/>
      <c r="N48" s="677"/>
      <c r="O48" s="677"/>
      <c r="P48" s="677"/>
      <c r="Q48" s="677"/>
      <c r="R48" s="611"/>
      <c r="S48" s="611"/>
      <c r="T48" s="611"/>
      <c r="U48" s="611"/>
      <c r="V48" s="611"/>
      <c r="W48" s="611"/>
      <c r="X48" s="611"/>
      <c r="Y48" s="611"/>
      <c r="Z48" s="611"/>
      <c r="AA48" s="611"/>
      <c r="AB48" s="611"/>
      <c r="AC48" s="611"/>
      <c r="AD48" s="611"/>
      <c r="AE48" s="611"/>
      <c r="AF48" s="244"/>
      <c r="AG48" s="244"/>
      <c r="AH48" s="611"/>
      <c r="AI48" s="611"/>
      <c r="AJ48" s="244"/>
      <c r="AK48" s="642"/>
      <c r="AL48" s="643"/>
      <c r="AM48" s="643"/>
      <c r="AN48" s="643"/>
      <c r="AO48" s="643"/>
      <c r="AP48" s="643"/>
      <c r="AQ48" s="643"/>
      <c r="AR48" s="643"/>
      <c r="AS48" s="643"/>
      <c r="AT48" s="643"/>
      <c r="AU48" s="643"/>
      <c r="AV48" s="643"/>
      <c r="AW48" s="643"/>
      <c r="AX48" s="643"/>
      <c r="AY48" s="645"/>
    </row>
    <row r="49" spans="1:51" ht="15" customHeight="1">
      <c r="A49" s="610" t="str">
        <f t="shared" si="0"/>
        <v/>
      </c>
      <c r="B49" s="611"/>
      <c r="C49" s="611"/>
      <c r="D49" s="611"/>
      <c r="E49" s="611"/>
      <c r="F49" s="611"/>
      <c r="G49" s="611"/>
      <c r="H49" s="611"/>
      <c r="I49" s="611"/>
      <c r="J49" s="611"/>
      <c r="K49" s="611"/>
      <c r="L49" s="611"/>
      <c r="M49" s="677"/>
      <c r="N49" s="677"/>
      <c r="O49" s="677"/>
      <c r="P49" s="677"/>
      <c r="Q49" s="677"/>
      <c r="R49" s="611"/>
      <c r="S49" s="611"/>
      <c r="T49" s="611"/>
      <c r="U49" s="611"/>
      <c r="V49" s="611"/>
      <c r="W49" s="611"/>
      <c r="X49" s="611"/>
      <c r="Y49" s="611"/>
      <c r="Z49" s="611"/>
      <c r="AA49" s="611"/>
      <c r="AB49" s="611"/>
      <c r="AC49" s="611"/>
      <c r="AD49" s="611"/>
      <c r="AE49" s="611"/>
      <c r="AF49" s="244"/>
      <c r="AG49" s="244"/>
      <c r="AH49" s="611"/>
      <c r="AI49" s="611"/>
      <c r="AJ49" s="244"/>
      <c r="AK49" s="642"/>
      <c r="AL49" s="643"/>
      <c r="AM49" s="643"/>
      <c r="AN49" s="643"/>
      <c r="AO49" s="643"/>
      <c r="AP49" s="643"/>
      <c r="AQ49" s="643"/>
      <c r="AR49" s="643"/>
      <c r="AS49" s="643"/>
      <c r="AT49" s="643"/>
      <c r="AU49" s="643"/>
      <c r="AV49" s="643"/>
      <c r="AW49" s="643"/>
      <c r="AX49" s="643"/>
      <c r="AY49" s="645"/>
    </row>
    <row r="50" spans="1:51" ht="15" customHeight="1">
      <c r="A50" s="610" t="str">
        <f t="shared" si="0"/>
        <v/>
      </c>
      <c r="B50" s="611"/>
      <c r="C50" s="611"/>
      <c r="D50" s="611"/>
      <c r="E50" s="611"/>
      <c r="F50" s="611"/>
      <c r="G50" s="611"/>
      <c r="H50" s="611"/>
      <c r="I50" s="611"/>
      <c r="J50" s="611"/>
      <c r="K50" s="611"/>
      <c r="L50" s="611"/>
      <c r="M50" s="677"/>
      <c r="N50" s="677"/>
      <c r="O50" s="677"/>
      <c r="P50" s="677"/>
      <c r="Q50" s="677"/>
      <c r="R50" s="611"/>
      <c r="S50" s="611"/>
      <c r="T50" s="611"/>
      <c r="U50" s="611"/>
      <c r="V50" s="611"/>
      <c r="W50" s="611"/>
      <c r="X50" s="611"/>
      <c r="Y50" s="611"/>
      <c r="Z50" s="611"/>
      <c r="AA50" s="611"/>
      <c r="AB50" s="611"/>
      <c r="AC50" s="611"/>
      <c r="AD50" s="611"/>
      <c r="AE50" s="611"/>
      <c r="AF50" s="244"/>
      <c r="AG50" s="244"/>
      <c r="AH50" s="611"/>
      <c r="AI50" s="611"/>
      <c r="AJ50" s="244"/>
      <c r="AK50" s="642"/>
      <c r="AL50" s="643"/>
      <c r="AM50" s="643"/>
      <c r="AN50" s="643"/>
      <c r="AO50" s="643"/>
      <c r="AP50" s="643"/>
      <c r="AQ50" s="643"/>
      <c r="AR50" s="643"/>
      <c r="AS50" s="643"/>
      <c r="AT50" s="643"/>
      <c r="AU50" s="643"/>
      <c r="AV50" s="643"/>
      <c r="AW50" s="643"/>
      <c r="AX50" s="643"/>
      <c r="AY50" s="645"/>
    </row>
    <row r="51" spans="1:51" ht="15" customHeight="1">
      <c r="A51" s="610" t="str">
        <f t="shared" si="0"/>
        <v/>
      </c>
      <c r="B51" s="611"/>
      <c r="C51" s="611"/>
      <c r="D51" s="611"/>
      <c r="E51" s="611"/>
      <c r="F51" s="611"/>
      <c r="G51" s="611"/>
      <c r="H51" s="611"/>
      <c r="I51" s="611"/>
      <c r="J51" s="611"/>
      <c r="K51" s="611"/>
      <c r="L51" s="611"/>
      <c r="M51" s="677"/>
      <c r="N51" s="677"/>
      <c r="O51" s="677"/>
      <c r="P51" s="677"/>
      <c r="Q51" s="677"/>
      <c r="R51" s="611"/>
      <c r="S51" s="611"/>
      <c r="T51" s="611"/>
      <c r="U51" s="611"/>
      <c r="V51" s="611"/>
      <c r="W51" s="611"/>
      <c r="X51" s="611"/>
      <c r="Y51" s="611"/>
      <c r="Z51" s="611"/>
      <c r="AA51" s="611"/>
      <c r="AB51" s="611"/>
      <c r="AC51" s="611"/>
      <c r="AD51" s="611"/>
      <c r="AE51" s="611"/>
      <c r="AF51" s="244"/>
      <c r="AG51" s="244"/>
      <c r="AH51" s="611"/>
      <c r="AI51" s="611"/>
      <c r="AJ51" s="244"/>
      <c r="AK51" s="642"/>
      <c r="AL51" s="643"/>
      <c r="AM51" s="643"/>
      <c r="AN51" s="643"/>
      <c r="AO51" s="643"/>
      <c r="AP51" s="643"/>
      <c r="AQ51" s="643"/>
      <c r="AR51" s="643"/>
      <c r="AS51" s="643"/>
      <c r="AT51" s="643"/>
      <c r="AU51" s="643"/>
      <c r="AV51" s="643"/>
      <c r="AW51" s="643"/>
      <c r="AX51" s="643"/>
      <c r="AY51" s="645"/>
    </row>
    <row r="52" spans="1:51" ht="15" customHeight="1">
      <c r="A52" s="610" t="str">
        <f t="shared" si="0"/>
        <v/>
      </c>
      <c r="B52" s="611"/>
      <c r="C52" s="611"/>
      <c r="D52" s="611"/>
      <c r="E52" s="611"/>
      <c r="F52" s="611"/>
      <c r="G52" s="611"/>
      <c r="H52" s="611"/>
      <c r="I52" s="611"/>
      <c r="J52" s="611"/>
      <c r="K52" s="611"/>
      <c r="L52" s="611"/>
      <c r="M52" s="677"/>
      <c r="N52" s="677"/>
      <c r="O52" s="677"/>
      <c r="P52" s="677"/>
      <c r="Q52" s="677"/>
      <c r="R52" s="611"/>
      <c r="S52" s="611"/>
      <c r="T52" s="611"/>
      <c r="U52" s="611"/>
      <c r="V52" s="611"/>
      <c r="W52" s="611"/>
      <c r="X52" s="611"/>
      <c r="Y52" s="611"/>
      <c r="Z52" s="611"/>
      <c r="AA52" s="611"/>
      <c r="AB52" s="611"/>
      <c r="AC52" s="611"/>
      <c r="AD52" s="611"/>
      <c r="AE52" s="611"/>
      <c r="AF52" s="244"/>
      <c r="AG52" s="244"/>
      <c r="AH52" s="611"/>
      <c r="AI52" s="611"/>
      <c r="AJ52" s="244"/>
      <c r="AK52" s="642"/>
      <c r="AL52" s="643"/>
      <c r="AM52" s="643"/>
      <c r="AN52" s="643"/>
      <c r="AO52" s="643"/>
      <c r="AP52" s="643"/>
      <c r="AQ52" s="643"/>
      <c r="AR52" s="643"/>
      <c r="AS52" s="643"/>
      <c r="AT52" s="643"/>
      <c r="AU52" s="643"/>
      <c r="AV52" s="643"/>
      <c r="AW52" s="643"/>
      <c r="AX52" s="643"/>
      <c r="AY52" s="645"/>
    </row>
    <row r="53" spans="1:51" ht="15" customHeight="1">
      <c r="A53" s="610" t="str">
        <f t="shared" si="0"/>
        <v/>
      </c>
      <c r="B53" s="611"/>
      <c r="C53" s="611"/>
      <c r="D53" s="611"/>
      <c r="E53" s="611"/>
      <c r="F53" s="611"/>
      <c r="G53" s="611"/>
      <c r="H53" s="611"/>
      <c r="I53" s="611"/>
      <c r="J53" s="611"/>
      <c r="K53" s="611"/>
      <c r="L53" s="611"/>
      <c r="M53" s="677"/>
      <c r="N53" s="677"/>
      <c r="O53" s="677"/>
      <c r="P53" s="677"/>
      <c r="Q53" s="677"/>
      <c r="R53" s="611"/>
      <c r="S53" s="611"/>
      <c r="T53" s="611"/>
      <c r="U53" s="611"/>
      <c r="V53" s="611"/>
      <c r="W53" s="611"/>
      <c r="X53" s="611"/>
      <c r="Y53" s="611"/>
      <c r="Z53" s="611"/>
      <c r="AA53" s="611"/>
      <c r="AB53" s="611"/>
      <c r="AC53" s="611"/>
      <c r="AD53" s="611"/>
      <c r="AE53" s="611"/>
      <c r="AF53" s="244"/>
      <c r="AG53" s="244"/>
      <c r="AH53" s="611"/>
      <c r="AI53" s="611"/>
      <c r="AJ53" s="244"/>
      <c r="AK53" s="642"/>
      <c r="AL53" s="643"/>
      <c r="AM53" s="643"/>
      <c r="AN53" s="643"/>
      <c r="AO53" s="643"/>
      <c r="AP53" s="643"/>
      <c r="AQ53" s="643"/>
      <c r="AR53" s="643"/>
      <c r="AS53" s="643"/>
      <c r="AT53" s="643"/>
      <c r="AU53" s="643"/>
      <c r="AV53" s="643"/>
      <c r="AW53" s="643"/>
      <c r="AX53" s="643"/>
      <c r="AY53" s="645"/>
    </row>
    <row r="54" spans="1:51" ht="15" customHeight="1">
      <c r="A54" s="610" t="str">
        <f t="shared" si="0"/>
        <v/>
      </c>
      <c r="B54" s="611"/>
      <c r="C54" s="611"/>
      <c r="D54" s="611"/>
      <c r="E54" s="611"/>
      <c r="F54" s="611"/>
      <c r="G54" s="611"/>
      <c r="H54" s="611"/>
      <c r="I54" s="611"/>
      <c r="J54" s="611"/>
      <c r="K54" s="611"/>
      <c r="L54" s="611"/>
      <c r="M54" s="677"/>
      <c r="N54" s="677"/>
      <c r="O54" s="677"/>
      <c r="P54" s="677"/>
      <c r="Q54" s="677"/>
      <c r="R54" s="611"/>
      <c r="S54" s="611"/>
      <c r="T54" s="611"/>
      <c r="U54" s="611"/>
      <c r="V54" s="611"/>
      <c r="W54" s="611"/>
      <c r="X54" s="611"/>
      <c r="Y54" s="611"/>
      <c r="Z54" s="611"/>
      <c r="AA54" s="611"/>
      <c r="AB54" s="611"/>
      <c r="AC54" s="611"/>
      <c r="AD54" s="611"/>
      <c r="AE54" s="611"/>
      <c r="AF54" s="244"/>
      <c r="AG54" s="244"/>
      <c r="AH54" s="611"/>
      <c r="AI54" s="611"/>
      <c r="AJ54" s="244"/>
      <c r="AK54" s="642"/>
      <c r="AL54" s="643"/>
      <c r="AM54" s="643"/>
      <c r="AN54" s="643"/>
      <c r="AO54" s="643"/>
      <c r="AP54" s="643"/>
      <c r="AQ54" s="643"/>
      <c r="AR54" s="643"/>
      <c r="AS54" s="643"/>
      <c r="AT54" s="643"/>
      <c r="AU54" s="643"/>
      <c r="AV54" s="643"/>
      <c r="AW54" s="643"/>
      <c r="AX54" s="643"/>
      <c r="AY54" s="645"/>
    </row>
    <row r="55" spans="1:51" ht="15" customHeight="1">
      <c r="A55" s="610" t="str">
        <f t="shared" si="0"/>
        <v/>
      </c>
      <c r="B55" s="611"/>
      <c r="C55" s="611"/>
      <c r="D55" s="611"/>
      <c r="E55" s="611"/>
      <c r="F55" s="611"/>
      <c r="G55" s="611"/>
      <c r="H55" s="611"/>
      <c r="I55" s="611"/>
      <c r="J55" s="611"/>
      <c r="K55" s="611"/>
      <c r="L55" s="611"/>
      <c r="M55" s="677"/>
      <c r="N55" s="677"/>
      <c r="O55" s="677"/>
      <c r="P55" s="677"/>
      <c r="Q55" s="677"/>
      <c r="R55" s="611"/>
      <c r="S55" s="611"/>
      <c r="T55" s="611"/>
      <c r="U55" s="611"/>
      <c r="V55" s="611"/>
      <c r="W55" s="611"/>
      <c r="X55" s="611"/>
      <c r="Y55" s="611"/>
      <c r="Z55" s="611"/>
      <c r="AA55" s="611"/>
      <c r="AB55" s="611"/>
      <c r="AC55" s="611"/>
      <c r="AD55" s="611"/>
      <c r="AE55" s="611"/>
      <c r="AF55" s="244"/>
      <c r="AG55" s="244"/>
      <c r="AH55" s="611"/>
      <c r="AI55" s="611"/>
      <c r="AJ55" s="244"/>
      <c r="AK55" s="642"/>
      <c r="AL55" s="643"/>
      <c r="AM55" s="643"/>
      <c r="AN55" s="643"/>
      <c r="AO55" s="643"/>
      <c r="AP55" s="643"/>
      <c r="AQ55" s="643"/>
      <c r="AR55" s="643"/>
      <c r="AS55" s="643"/>
      <c r="AT55" s="643"/>
      <c r="AU55" s="643"/>
      <c r="AV55" s="643"/>
      <c r="AW55" s="643"/>
      <c r="AX55" s="643"/>
      <c r="AY55" s="645"/>
    </row>
    <row r="56" spans="1:51" ht="15" customHeight="1">
      <c r="A56" s="610" t="str">
        <f t="shared" si="0"/>
        <v/>
      </c>
      <c r="B56" s="611"/>
      <c r="C56" s="611"/>
      <c r="D56" s="611"/>
      <c r="E56" s="611"/>
      <c r="F56" s="611"/>
      <c r="G56" s="611"/>
      <c r="H56" s="611"/>
      <c r="I56" s="611"/>
      <c r="J56" s="611"/>
      <c r="K56" s="611"/>
      <c r="L56" s="611"/>
      <c r="M56" s="677"/>
      <c r="N56" s="677"/>
      <c r="O56" s="677"/>
      <c r="P56" s="677"/>
      <c r="Q56" s="677"/>
      <c r="R56" s="611"/>
      <c r="S56" s="611"/>
      <c r="T56" s="611"/>
      <c r="U56" s="611"/>
      <c r="V56" s="611"/>
      <c r="W56" s="611"/>
      <c r="X56" s="611"/>
      <c r="Y56" s="611"/>
      <c r="Z56" s="611"/>
      <c r="AA56" s="611"/>
      <c r="AB56" s="611"/>
      <c r="AC56" s="611"/>
      <c r="AD56" s="611"/>
      <c r="AE56" s="611"/>
      <c r="AF56" s="244"/>
      <c r="AG56" s="244"/>
      <c r="AH56" s="611"/>
      <c r="AI56" s="611"/>
      <c r="AJ56" s="244"/>
      <c r="AK56" s="642"/>
      <c r="AL56" s="643"/>
      <c r="AM56" s="643"/>
      <c r="AN56" s="643"/>
      <c r="AO56" s="643"/>
      <c r="AP56" s="643"/>
      <c r="AQ56" s="643"/>
      <c r="AR56" s="643"/>
      <c r="AS56" s="643"/>
      <c r="AT56" s="643"/>
      <c r="AU56" s="643"/>
      <c r="AV56" s="643"/>
      <c r="AW56" s="643"/>
      <c r="AX56" s="643"/>
      <c r="AY56" s="645"/>
    </row>
    <row r="57" spans="1:51" ht="15" customHeight="1">
      <c r="A57" s="610" t="str">
        <f t="shared" si="0"/>
        <v/>
      </c>
      <c r="B57" s="611"/>
      <c r="C57" s="611"/>
      <c r="D57" s="611"/>
      <c r="E57" s="611"/>
      <c r="F57" s="611"/>
      <c r="G57" s="611"/>
      <c r="H57" s="611"/>
      <c r="I57" s="611"/>
      <c r="J57" s="611"/>
      <c r="K57" s="611"/>
      <c r="L57" s="611"/>
      <c r="M57" s="677"/>
      <c r="N57" s="677"/>
      <c r="O57" s="677"/>
      <c r="P57" s="677"/>
      <c r="Q57" s="677"/>
      <c r="R57" s="611"/>
      <c r="S57" s="611"/>
      <c r="T57" s="611"/>
      <c r="U57" s="611"/>
      <c r="V57" s="611"/>
      <c r="W57" s="611"/>
      <c r="X57" s="611"/>
      <c r="Y57" s="611"/>
      <c r="Z57" s="611"/>
      <c r="AA57" s="611"/>
      <c r="AB57" s="611"/>
      <c r="AC57" s="611"/>
      <c r="AD57" s="611"/>
      <c r="AE57" s="611"/>
      <c r="AF57" s="244"/>
      <c r="AG57" s="244"/>
      <c r="AH57" s="611"/>
      <c r="AI57" s="611"/>
      <c r="AJ57" s="244"/>
      <c r="AK57" s="642"/>
      <c r="AL57" s="643"/>
      <c r="AM57" s="643"/>
      <c r="AN57" s="643"/>
      <c r="AO57" s="643"/>
      <c r="AP57" s="643"/>
      <c r="AQ57" s="643"/>
      <c r="AR57" s="643"/>
      <c r="AS57" s="643"/>
      <c r="AT57" s="643"/>
      <c r="AU57" s="643"/>
      <c r="AV57" s="643"/>
      <c r="AW57" s="643"/>
      <c r="AX57" s="643"/>
      <c r="AY57" s="645"/>
    </row>
    <row r="58" spans="1:51" ht="15" customHeight="1">
      <c r="A58" s="610" t="str">
        <f t="shared" si="0"/>
        <v/>
      </c>
      <c r="B58" s="611"/>
      <c r="C58" s="611"/>
      <c r="D58" s="611"/>
      <c r="E58" s="611"/>
      <c r="F58" s="611"/>
      <c r="G58" s="611"/>
      <c r="H58" s="611"/>
      <c r="I58" s="611"/>
      <c r="J58" s="611"/>
      <c r="K58" s="611"/>
      <c r="L58" s="611"/>
      <c r="M58" s="677"/>
      <c r="N58" s="677"/>
      <c r="O58" s="677"/>
      <c r="P58" s="677"/>
      <c r="Q58" s="677"/>
      <c r="R58" s="611"/>
      <c r="S58" s="611"/>
      <c r="T58" s="611"/>
      <c r="U58" s="611"/>
      <c r="V58" s="611"/>
      <c r="W58" s="611"/>
      <c r="X58" s="611"/>
      <c r="Y58" s="611"/>
      <c r="Z58" s="611"/>
      <c r="AA58" s="611"/>
      <c r="AB58" s="611"/>
      <c r="AC58" s="611"/>
      <c r="AD58" s="611"/>
      <c r="AE58" s="611"/>
      <c r="AF58" s="244"/>
      <c r="AG58" s="244"/>
      <c r="AH58" s="611"/>
      <c r="AI58" s="611"/>
      <c r="AJ58" s="244"/>
      <c r="AK58" s="642"/>
      <c r="AL58" s="643"/>
      <c r="AM58" s="643"/>
      <c r="AN58" s="643"/>
      <c r="AO58" s="643"/>
      <c r="AP58" s="643"/>
      <c r="AQ58" s="643"/>
      <c r="AR58" s="643"/>
      <c r="AS58" s="643"/>
      <c r="AT58" s="643"/>
      <c r="AU58" s="643"/>
      <c r="AV58" s="643"/>
      <c r="AW58" s="643"/>
      <c r="AX58" s="643"/>
      <c r="AY58" s="645"/>
    </row>
    <row r="59" spans="1:51" ht="15" customHeight="1">
      <c r="A59" s="610" t="str">
        <f t="shared" si="0"/>
        <v/>
      </c>
      <c r="B59" s="611"/>
      <c r="C59" s="611"/>
      <c r="D59" s="611"/>
      <c r="E59" s="611"/>
      <c r="F59" s="611"/>
      <c r="G59" s="611"/>
      <c r="H59" s="611"/>
      <c r="I59" s="611"/>
      <c r="J59" s="611"/>
      <c r="K59" s="611"/>
      <c r="L59" s="611"/>
      <c r="M59" s="677"/>
      <c r="N59" s="677"/>
      <c r="O59" s="677"/>
      <c r="P59" s="677"/>
      <c r="Q59" s="677"/>
      <c r="R59" s="611"/>
      <c r="S59" s="611"/>
      <c r="T59" s="611"/>
      <c r="U59" s="611"/>
      <c r="V59" s="611"/>
      <c r="W59" s="611"/>
      <c r="X59" s="611"/>
      <c r="Y59" s="611"/>
      <c r="Z59" s="611"/>
      <c r="AA59" s="611"/>
      <c r="AB59" s="611"/>
      <c r="AC59" s="611"/>
      <c r="AD59" s="611"/>
      <c r="AE59" s="611"/>
      <c r="AF59" s="244"/>
      <c r="AG59" s="244"/>
      <c r="AH59" s="611"/>
      <c r="AI59" s="611"/>
      <c r="AJ59" s="244"/>
      <c r="AK59" s="642"/>
      <c r="AL59" s="643"/>
      <c r="AM59" s="643"/>
      <c r="AN59" s="643"/>
      <c r="AO59" s="643"/>
      <c r="AP59" s="643"/>
      <c r="AQ59" s="643"/>
      <c r="AR59" s="643"/>
      <c r="AS59" s="643"/>
      <c r="AT59" s="643"/>
      <c r="AU59" s="643"/>
      <c r="AV59" s="643"/>
      <c r="AW59" s="643"/>
      <c r="AX59" s="643"/>
      <c r="AY59" s="645"/>
    </row>
    <row r="60" spans="1:51" ht="15" customHeight="1">
      <c r="A60" s="610" t="str">
        <f t="shared" si="0"/>
        <v/>
      </c>
      <c r="B60" s="611"/>
      <c r="C60" s="611"/>
      <c r="D60" s="611"/>
      <c r="E60" s="611"/>
      <c r="F60" s="611"/>
      <c r="G60" s="611"/>
      <c r="H60" s="611"/>
      <c r="I60" s="611"/>
      <c r="J60" s="611"/>
      <c r="K60" s="611"/>
      <c r="L60" s="611"/>
      <c r="M60" s="677"/>
      <c r="N60" s="677"/>
      <c r="O60" s="677"/>
      <c r="P60" s="677"/>
      <c r="Q60" s="677"/>
      <c r="R60" s="611"/>
      <c r="S60" s="611"/>
      <c r="T60" s="611"/>
      <c r="U60" s="611"/>
      <c r="V60" s="611"/>
      <c r="W60" s="611"/>
      <c r="X60" s="611"/>
      <c r="Y60" s="611"/>
      <c r="Z60" s="611"/>
      <c r="AA60" s="611"/>
      <c r="AB60" s="611"/>
      <c r="AC60" s="611"/>
      <c r="AD60" s="611"/>
      <c r="AE60" s="611"/>
      <c r="AF60" s="244"/>
      <c r="AG60" s="244"/>
      <c r="AH60" s="611"/>
      <c r="AI60" s="611"/>
      <c r="AJ60" s="244"/>
      <c r="AK60" s="642"/>
      <c r="AL60" s="643"/>
      <c r="AM60" s="643"/>
      <c r="AN60" s="643"/>
      <c r="AO60" s="643"/>
      <c r="AP60" s="643"/>
      <c r="AQ60" s="643"/>
      <c r="AR60" s="643"/>
      <c r="AS60" s="643"/>
      <c r="AT60" s="643"/>
      <c r="AU60" s="643"/>
      <c r="AV60" s="643"/>
      <c r="AW60" s="643"/>
      <c r="AX60" s="643"/>
      <c r="AY60" s="645"/>
    </row>
    <row r="61" spans="1:51" ht="15" customHeight="1">
      <c r="A61" s="610" t="str">
        <f t="shared" si="0"/>
        <v/>
      </c>
      <c r="B61" s="611"/>
      <c r="C61" s="611"/>
      <c r="D61" s="611"/>
      <c r="E61" s="611"/>
      <c r="F61" s="611"/>
      <c r="G61" s="611"/>
      <c r="H61" s="611"/>
      <c r="I61" s="611"/>
      <c r="J61" s="611"/>
      <c r="K61" s="611"/>
      <c r="L61" s="611"/>
      <c r="M61" s="677"/>
      <c r="N61" s="677"/>
      <c r="O61" s="677"/>
      <c r="P61" s="677"/>
      <c r="Q61" s="677"/>
      <c r="R61" s="611"/>
      <c r="S61" s="611"/>
      <c r="T61" s="611"/>
      <c r="U61" s="611"/>
      <c r="V61" s="611"/>
      <c r="W61" s="611"/>
      <c r="X61" s="611"/>
      <c r="Y61" s="611"/>
      <c r="Z61" s="611"/>
      <c r="AA61" s="611"/>
      <c r="AB61" s="611"/>
      <c r="AC61" s="611"/>
      <c r="AD61" s="611"/>
      <c r="AE61" s="611"/>
      <c r="AF61" s="244"/>
      <c r="AG61" s="244"/>
      <c r="AH61" s="611"/>
      <c r="AI61" s="611"/>
      <c r="AJ61" s="244"/>
      <c r="AK61" s="642"/>
      <c r="AL61" s="643"/>
      <c r="AM61" s="643"/>
      <c r="AN61" s="643"/>
      <c r="AO61" s="643"/>
      <c r="AP61" s="643"/>
      <c r="AQ61" s="643"/>
      <c r="AR61" s="643"/>
      <c r="AS61" s="643"/>
      <c r="AT61" s="643"/>
      <c r="AU61" s="643"/>
      <c r="AV61" s="643"/>
      <c r="AW61" s="643"/>
      <c r="AX61" s="643"/>
      <c r="AY61" s="645"/>
    </row>
    <row r="62" spans="1:51" ht="15" customHeight="1">
      <c r="A62" s="610" t="str">
        <f t="shared" si="0"/>
        <v/>
      </c>
      <c r="B62" s="611"/>
      <c r="C62" s="611"/>
      <c r="D62" s="611"/>
      <c r="E62" s="611"/>
      <c r="F62" s="611"/>
      <c r="G62" s="611"/>
      <c r="H62" s="611"/>
      <c r="I62" s="611"/>
      <c r="J62" s="611"/>
      <c r="K62" s="611"/>
      <c r="L62" s="611"/>
      <c r="M62" s="677"/>
      <c r="N62" s="677"/>
      <c r="O62" s="677"/>
      <c r="P62" s="677"/>
      <c r="Q62" s="677"/>
      <c r="R62" s="611"/>
      <c r="S62" s="611"/>
      <c r="T62" s="611"/>
      <c r="U62" s="611"/>
      <c r="V62" s="611"/>
      <c r="W62" s="611"/>
      <c r="X62" s="611"/>
      <c r="Y62" s="611"/>
      <c r="Z62" s="611"/>
      <c r="AA62" s="611"/>
      <c r="AB62" s="611"/>
      <c r="AC62" s="611"/>
      <c r="AD62" s="611"/>
      <c r="AE62" s="611"/>
      <c r="AF62" s="244"/>
      <c r="AG62" s="244"/>
      <c r="AH62" s="611"/>
      <c r="AI62" s="611"/>
      <c r="AJ62" s="244"/>
      <c r="AK62" s="642"/>
      <c r="AL62" s="643"/>
      <c r="AM62" s="643"/>
      <c r="AN62" s="643"/>
      <c r="AO62" s="643"/>
      <c r="AP62" s="643"/>
      <c r="AQ62" s="643"/>
      <c r="AR62" s="643"/>
      <c r="AS62" s="643"/>
      <c r="AT62" s="643"/>
      <c r="AU62" s="643"/>
      <c r="AV62" s="643"/>
      <c r="AW62" s="643"/>
      <c r="AX62" s="643"/>
      <c r="AY62" s="645"/>
    </row>
    <row r="63" spans="1:51" ht="15" customHeight="1">
      <c r="A63" s="610" t="str">
        <f t="shared" si="0"/>
        <v/>
      </c>
      <c r="B63" s="611"/>
      <c r="C63" s="611"/>
      <c r="D63" s="611"/>
      <c r="E63" s="611"/>
      <c r="F63" s="611"/>
      <c r="G63" s="611"/>
      <c r="H63" s="611"/>
      <c r="I63" s="611"/>
      <c r="J63" s="611"/>
      <c r="K63" s="611"/>
      <c r="L63" s="611"/>
      <c r="M63" s="677"/>
      <c r="N63" s="677"/>
      <c r="O63" s="677"/>
      <c r="P63" s="677"/>
      <c r="Q63" s="677"/>
      <c r="R63" s="611"/>
      <c r="S63" s="611"/>
      <c r="T63" s="611"/>
      <c r="U63" s="611"/>
      <c r="V63" s="611"/>
      <c r="W63" s="611"/>
      <c r="X63" s="611"/>
      <c r="Y63" s="611"/>
      <c r="Z63" s="611"/>
      <c r="AA63" s="611"/>
      <c r="AB63" s="611"/>
      <c r="AC63" s="611"/>
      <c r="AD63" s="611"/>
      <c r="AE63" s="611"/>
      <c r="AF63" s="244"/>
      <c r="AG63" s="244"/>
      <c r="AH63" s="611"/>
      <c r="AI63" s="611"/>
      <c r="AJ63" s="244"/>
      <c r="AK63" s="642"/>
      <c r="AL63" s="643"/>
      <c r="AM63" s="643"/>
      <c r="AN63" s="643"/>
      <c r="AO63" s="643"/>
      <c r="AP63" s="643"/>
      <c r="AQ63" s="643"/>
      <c r="AR63" s="643"/>
      <c r="AS63" s="643"/>
      <c r="AT63" s="643"/>
      <c r="AU63" s="643"/>
      <c r="AV63" s="643"/>
      <c r="AW63" s="643"/>
      <c r="AX63" s="643"/>
      <c r="AY63" s="645"/>
    </row>
    <row r="64" spans="1:51" ht="15" customHeight="1">
      <c r="A64" s="610" t="str">
        <f t="shared" si="0"/>
        <v/>
      </c>
      <c r="B64" s="611"/>
      <c r="C64" s="611"/>
      <c r="D64" s="611"/>
      <c r="E64" s="611"/>
      <c r="F64" s="611"/>
      <c r="G64" s="611"/>
      <c r="H64" s="611"/>
      <c r="I64" s="611"/>
      <c r="J64" s="611"/>
      <c r="K64" s="611"/>
      <c r="L64" s="611"/>
      <c r="M64" s="677"/>
      <c r="N64" s="677"/>
      <c r="O64" s="677"/>
      <c r="P64" s="677"/>
      <c r="Q64" s="677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244"/>
      <c r="AG64" s="244"/>
      <c r="AH64" s="611"/>
      <c r="AI64" s="611"/>
      <c r="AJ64" s="244"/>
      <c r="AK64" s="642"/>
      <c r="AL64" s="643"/>
      <c r="AM64" s="643"/>
      <c r="AN64" s="643"/>
      <c r="AO64" s="643"/>
      <c r="AP64" s="643"/>
      <c r="AQ64" s="643"/>
      <c r="AR64" s="643"/>
      <c r="AS64" s="643"/>
      <c r="AT64" s="643"/>
      <c r="AU64" s="643"/>
      <c r="AV64" s="643"/>
      <c r="AW64" s="643"/>
      <c r="AX64" s="643"/>
      <c r="AY64" s="645"/>
    </row>
    <row r="65" spans="1:51" ht="15" customHeight="1" thickBot="1">
      <c r="A65" s="634" t="str">
        <f t="shared" si="0"/>
        <v/>
      </c>
      <c r="B65" s="635"/>
      <c r="C65" s="635"/>
      <c r="D65" s="635"/>
      <c r="E65" s="635"/>
      <c r="F65" s="635"/>
      <c r="G65" s="635"/>
      <c r="H65" s="635"/>
      <c r="I65" s="635"/>
      <c r="J65" s="635"/>
      <c r="K65" s="635"/>
      <c r="L65" s="635"/>
      <c r="M65" s="683"/>
      <c r="N65" s="683"/>
      <c r="O65" s="683"/>
      <c r="P65" s="683"/>
      <c r="Q65" s="683"/>
      <c r="R65" s="635"/>
      <c r="S65" s="635"/>
      <c r="T65" s="635"/>
      <c r="U65" s="635"/>
      <c r="V65" s="635"/>
      <c r="W65" s="635"/>
      <c r="X65" s="635"/>
      <c r="Y65" s="635"/>
      <c r="Z65" s="635"/>
      <c r="AA65" s="635"/>
      <c r="AB65" s="635"/>
      <c r="AC65" s="635"/>
      <c r="AD65" s="635"/>
      <c r="AE65" s="635"/>
      <c r="AF65" s="245"/>
      <c r="AG65" s="245"/>
      <c r="AH65" s="635"/>
      <c r="AI65" s="635"/>
      <c r="AJ65" s="245"/>
      <c r="AK65" s="646"/>
      <c r="AL65" s="647"/>
      <c r="AM65" s="647"/>
      <c r="AN65" s="647"/>
      <c r="AO65" s="647"/>
      <c r="AP65" s="647"/>
      <c r="AQ65" s="647"/>
      <c r="AR65" s="647"/>
      <c r="AS65" s="647"/>
      <c r="AT65" s="647"/>
      <c r="AU65" s="647"/>
      <c r="AV65" s="647"/>
      <c r="AW65" s="647"/>
      <c r="AX65" s="647"/>
      <c r="AY65" s="649"/>
    </row>
    <row r="66" spans="1:51" ht="15" customHeight="1">
      <c r="A66" s="237" t="s">
        <v>112</v>
      </c>
      <c r="B66" s="238"/>
      <c r="C66" s="238"/>
      <c r="D66" s="238"/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40"/>
      <c r="AF66" s="240"/>
      <c r="AG66" s="240"/>
      <c r="AH66" s="240"/>
      <c r="AI66" s="240"/>
      <c r="AJ66" s="240"/>
      <c r="AK66" s="240"/>
      <c r="AL66" s="240"/>
      <c r="AM66" s="240"/>
      <c r="AN66" s="240"/>
      <c r="AO66" s="240"/>
      <c r="AP66" s="240"/>
      <c r="AQ66" s="238"/>
      <c r="AR66" s="238"/>
      <c r="AS66" s="238"/>
      <c r="AT66" s="238"/>
      <c r="AU66" s="238"/>
      <c r="AV66" s="238"/>
      <c r="AW66" s="238"/>
      <c r="AX66" s="238"/>
      <c r="AY66" s="242"/>
    </row>
    <row r="67" spans="1:51" ht="15" customHeight="1">
      <c r="A67" s="619" t="s">
        <v>103</v>
      </c>
      <c r="B67" s="620"/>
      <c r="C67" s="620" t="s">
        <v>113</v>
      </c>
      <c r="D67" s="620"/>
      <c r="E67" s="620"/>
      <c r="F67" s="620"/>
      <c r="G67" s="620"/>
      <c r="H67" s="620"/>
      <c r="I67" s="620"/>
      <c r="J67" s="620" t="s">
        <v>114</v>
      </c>
      <c r="K67" s="620"/>
      <c r="L67" s="620"/>
      <c r="M67" s="620"/>
      <c r="N67" s="620"/>
      <c r="O67" s="620"/>
      <c r="P67" s="620"/>
      <c r="Q67" s="620"/>
      <c r="R67" s="620"/>
      <c r="S67" s="620"/>
      <c r="T67" s="620"/>
      <c r="U67" s="620"/>
      <c r="V67" s="620"/>
      <c r="W67" s="620"/>
      <c r="X67" s="620"/>
      <c r="Y67" s="620"/>
      <c r="Z67" s="620"/>
      <c r="AA67" s="620"/>
      <c r="AB67" s="620"/>
      <c r="AC67" s="620" t="s">
        <v>115</v>
      </c>
      <c r="AD67" s="620"/>
      <c r="AE67" s="620"/>
      <c r="AF67" s="620"/>
      <c r="AG67" s="620"/>
      <c r="AH67" s="620"/>
      <c r="AI67" s="620"/>
      <c r="AJ67" s="620"/>
      <c r="AK67" s="620"/>
      <c r="AL67" s="620"/>
      <c r="AM67" s="620"/>
      <c r="AN67" s="620"/>
      <c r="AO67" s="620"/>
      <c r="AP67" s="620"/>
      <c r="AQ67" s="620"/>
      <c r="AR67" s="620"/>
      <c r="AS67" s="620"/>
      <c r="AT67" s="620"/>
      <c r="AU67" s="620"/>
      <c r="AV67" s="620"/>
      <c r="AW67" s="620"/>
      <c r="AX67" s="620"/>
      <c r="AY67" s="632"/>
    </row>
    <row r="68" spans="1:51" ht="15" customHeight="1">
      <c r="A68" s="623"/>
      <c r="B68" s="624"/>
      <c r="C68" s="624"/>
      <c r="D68" s="624"/>
      <c r="E68" s="624"/>
      <c r="F68" s="624"/>
      <c r="G68" s="624"/>
      <c r="H68" s="624"/>
      <c r="I68" s="624"/>
      <c r="J68" s="624"/>
      <c r="K68" s="624"/>
      <c r="L68" s="624"/>
      <c r="M68" s="624"/>
      <c r="N68" s="624"/>
      <c r="O68" s="624"/>
      <c r="P68" s="624"/>
      <c r="Q68" s="624"/>
      <c r="R68" s="624"/>
      <c r="S68" s="624"/>
      <c r="T68" s="624"/>
      <c r="U68" s="624"/>
      <c r="V68" s="624"/>
      <c r="W68" s="624"/>
      <c r="X68" s="624"/>
      <c r="Y68" s="624"/>
      <c r="Z68" s="624"/>
      <c r="AA68" s="624"/>
      <c r="AB68" s="624"/>
      <c r="AC68" s="624" t="s">
        <v>116</v>
      </c>
      <c r="AD68" s="624"/>
      <c r="AE68" s="624"/>
      <c r="AF68" s="624"/>
      <c r="AG68" s="624"/>
      <c r="AH68" s="624" t="s">
        <v>117</v>
      </c>
      <c r="AI68" s="624"/>
      <c r="AJ68" s="624"/>
      <c r="AK68" s="624"/>
      <c r="AL68" s="624"/>
      <c r="AM68" s="624"/>
      <c r="AN68" s="624"/>
      <c r="AO68" s="624"/>
      <c r="AP68" s="624"/>
      <c r="AQ68" s="624"/>
      <c r="AR68" s="624"/>
      <c r="AS68" s="624"/>
      <c r="AT68" s="624"/>
      <c r="AU68" s="624"/>
      <c r="AV68" s="624"/>
      <c r="AW68" s="624"/>
      <c r="AX68" s="624"/>
      <c r="AY68" s="633"/>
    </row>
    <row r="69" spans="1:51" ht="15" customHeight="1">
      <c r="A69" s="636">
        <v>2</v>
      </c>
      <c r="B69" s="637"/>
      <c r="C69" s="637" t="s">
        <v>143</v>
      </c>
      <c r="D69" s="637"/>
      <c r="E69" s="637"/>
      <c r="F69" s="637"/>
      <c r="G69" s="637"/>
      <c r="H69" s="637"/>
      <c r="I69" s="637"/>
      <c r="J69" s="637" t="s">
        <v>146</v>
      </c>
      <c r="K69" s="637"/>
      <c r="L69" s="637"/>
      <c r="M69" s="637"/>
      <c r="N69" s="637"/>
      <c r="O69" s="637"/>
      <c r="P69" s="637"/>
      <c r="Q69" s="637"/>
      <c r="R69" s="637"/>
      <c r="S69" s="637"/>
      <c r="T69" s="637"/>
      <c r="U69" s="637"/>
      <c r="V69" s="637"/>
      <c r="W69" s="637"/>
      <c r="X69" s="637"/>
      <c r="Y69" s="637"/>
      <c r="Z69" s="637"/>
      <c r="AA69" s="637"/>
      <c r="AB69" s="637"/>
      <c r="AC69" s="638"/>
      <c r="AD69" s="639"/>
      <c r="AE69" s="639"/>
      <c r="AF69" s="639"/>
      <c r="AG69" s="640"/>
      <c r="AH69" s="638"/>
      <c r="AI69" s="639"/>
      <c r="AJ69" s="639"/>
      <c r="AK69" s="639"/>
      <c r="AL69" s="639"/>
      <c r="AM69" s="639"/>
      <c r="AN69" s="639"/>
      <c r="AO69" s="639"/>
      <c r="AP69" s="639"/>
      <c r="AQ69" s="639"/>
      <c r="AR69" s="639"/>
      <c r="AS69" s="639"/>
      <c r="AT69" s="639"/>
      <c r="AU69" s="639"/>
      <c r="AV69" s="639"/>
      <c r="AW69" s="639"/>
      <c r="AX69" s="639"/>
      <c r="AY69" s="641"/>
    </row>
    <row r="70" spans="1:51" ht="15" customHeight="1">
      <c r="A70" s="610">
        <v>3</v>
      </c>
      <c r="B70" s="611"/>
      <c r="C70" s="611" t="s">
        <v>143</v>
      </c>
      <c r="D70" s="611"/>
      <c r="E70" s="611"/>
      <c r="F70" s="611"/>
      <c r="G70" s="611"/>
      <c r="H70" s="611"/>
      <c r="I70" s="611"/>
      <c r="J70" s="611" t="s">
        <v>144</v>
      </c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42"/>
      <c r="AD70" s="643"/>
      <c r="AE70" s="643"/>
      <c r="AF70" s="643"/>
      <c r="AG70" s="644"/>
      <c r="AH70" s="642"/>
      <c r="AI70" s="643"/>
      <c r="AJ70" s="643"/>
      <c r="AK70" s="643"/>
      <c r="AL70" s="643"/>
      <c r="AM70" s="643"/>
      <c r="AN70" s="643"/>
      <c r="AO70" s="643"/>
      <c r="AP70" s="643"/>
      <c r="AQ70" s="643"/>
      <c r="AR70" s="643"/>
      <c r="AS70" s="643"/>
      <c r="AT70" s="643"/>
      <c r="AU70" s="643"/>
      <c r="AV70" s="643"/>
      <c r="AW70" s="643"/>
      <c r="AX70" s="643"/>
      <c r="AY70" s="645"/>
    </row>
    <row r="71" spans="1:51" ht="15" customHeight="1">
      <c r="A71" s="610">
        <v>4</v>
      </c>
      <c r="B71" s="611"/>
      <c r="C71" s="611" t="s">
        <v>143</v>
      </c>
      <c r="D71" s="611"/>
      <c r="E71" s="611"/>
      <c r="F71" s="611"/>
      <c r="G71" s="611"/>
      <c r="H71" s="611"/>
      <c r="I71" s="611"/>
      <c r="J71" s="611" t="s">
        <v>145</v>
      </c>
      <c r="K71" s="611"/>
      <c r="L71" s="611"/>
      <c r="M71" s="611"/>
      <c r="N71" s="611"/>
      <c r="O71" s="611"/>
      <c r="P71" s="611"/>
      <c r="Q71" s="611"/>
      <c r="R71" s="611"/>
      <c r="S71" s="611"/>
      <c r="T71" s="611"/>
      <c r="U71" s="611"/>
      <c r="V71" s="611"/>
      <c r="W71" s="611"/>
      <c r="X71" s="611"/>
      <c r="Y71" s="611"/>
      <c r="Z71" s="611"/>
      <c r="AA71" s="611"/>
      <c r="AB71" s="611"/>
      <c r="AC71" s="642"/>
      <c r="AD71" s="643"/>
      <c r="AE71" s="643"/>
      <c r="AF71" s="643"/>
      <c r="AG71" s="644"/>
      <c r="AH71" s="642"/>
      <c r="AI71" s="643"/>
      <c r="AJ71" s="643"/>
      <c r="AK71" s="643"/>
      <c r="AL71" s="643"/>
      <c r="AM71" s="643"/>
      <c r="AN71" s="643"/>
      <c r="AO71" s="643"/>
      <c r="AP71" s="643"/>
      <c r="AQ71" s="643"/>
      <c r="AR71" s="643"/>
      <c r="AS71" s="643"/>
      <c r="AT71" s="643"/>
      <c r="AU71" s="643"/>
      <c r="AV71" s="643"/>
      <c r="AW71" s="643"/>
      <c r="AX71" s="643"/>
      <c r="AY71" s="645"/>
    </row>
    <row r="72" spans="1:51" ht="15" customHeight="1">
      <c r="A72" s="610">
        <v>5</v>
      </c>
      <c r="B72" s="611"/>
      <c r="C72" s="611" t="s">
        <v>143</v>
      </c>
      <c r="D72" s="611"/>
      <c r="E72" s="611"/>
      <c r="F72" s="611"/>
      <c r="G72" s="611"/>
      <c r="H72" s="611"/>
      <c r="I72" s="611"/>
      <c r="J72" s="611" t="s">
        <v>147</v>
      </c>
      <c r="K72" s="611"/>
      <c r="L72" s="611"/>
      <c r="M72" s="611"/>
      <c r="N72" s="611"/>
      <c r="O72" s="611"/>
      <c r="P72" s="611"/>
      <c r="Q72" s="611"/>
      <c r="R72" s="611"/>
      <c r="S72" s="611"/>
      <c r="T72" s="611"/>
      <c r="U72" s="611"/>
      <c r="V72" s="611"/>
      <c r="W72" s="611"/>
      <c r="X72" s="611"/>
      <c r="Y72" s="611"/>
      <c r="Z72" s="611"/>
      <c r="AA72" s="611"/>
      <c r="AB72" s="611"/>
      <c r="AC72" s="642"/>
      <c r="AD72" s="643"/>
      <c r="AE72" s="643"/>
      <c r="AF72" s="643"/>
      <c r="AG72" s="644"/>
      <c r="AH72" s="642"/>
      <c r="AI72" s="643"/>
      <c r="AJ72" s="643"/>
      <c r="AK72" s="643"/>
      <c r="AL72" s="643"/>
      <c r="AM72" s="643"/>
      <c r="AN72" s="643"/>
      <c r="AO72" s="643"/>
      <c r="AP72" s="643"/>
      <c r="AQ72" s="643"/>
      <c r="AR72" s="643"/>
      <c r="AS72" s="643"/>
      <c r="AT72" s="643"/>
      <c r="AU72" s="643"/>
      <c r="AV72" s="643"/>
      <c r="AW72" s="643"/>
      <c r="AX72" s="643"/>
      <c r="AY72" s="645"/>
    </row>
    <row r="73" spans="1:51" ht="15" customHeight="1">
      <c r="A73" s="610">
        <v>6</v>
      </c>
      <c r="B73" s="611"/>
      <c r="C73" s="611" t="s">
        <v>143</v>
      </c>
      <c r="D73" s="611"/>
      <c r="E73" s="611"/>
      <c r="F73" s="611"/>
      <c r="G73" s="611"/>
      <c r="H73" s="611"/>
      <c r="I73" s="611"/>
      <c r="J73" s="611" t="s">
        <v>148</v>
      </c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42"/>
      <c r="AD73" s="643"/>
      <c r="AE73" s="643"/>
      <c r="AF73" s="643"/>
      <c r="AG73" s="644"/>
      <c r="AH73" s="642"/>
      <c r="AI73" s="643"/>
      <c r="AJ73" s="643"/>
      <c r="AK73" s="643"/>
      <c r="AL73" s="643"/>
      <c r="AM73" s="643"/>
      <c r="AN73" s="643"/>
      <c r="AO73" s="643"/>
      <c r="AP73" s="643"/>
      <c r="AQ73" s="643"/>
      <c r="AR73" s="643"/>
      <c r="AS73" s="643"/>
      <c r="AT73" s="643"/>
      <c r="AU73" s="643"/>
      <c r="AV73" s="643"/>
      <c r="AW73" s="643"/>
      <c r="AX73" s="643"/>
      <c r="AY73" s="645"/>
    </row>
    <row r="74" spans="1:51" ht="15" customHeight="1">
      <c r="A74" s="610">
        <v>7</v>
      </c>
      <c r="B74" s="611"/>
      <c r="C74" s="611" t="s">
        <v>143</v>
      </c>
      <c r="D74" s="611"/>
      <c r="E74" s="611"/>
      <c r="F74" s="611"/>
      <c r="G74" s="611"/>
      <c r="H74" s="611"/>
      <c r="I74" s="611"/>
      <c r="J74" s="611" t="s">
        <v>149</v>
      </c>
      <c r="K74" s="611"/>
      <c r="L74" s="611"/>
      <c r="M74" s="611"/>
      <c r="N74" s="611"/>
      <c r="O74" s="611"/>
      <c r="P74" s="611"/>
      <c r="Q74" s="611"/>
      <c r="R74" s="611"/>
      <c r="S74" s="611"/>
      <c r="T74" s="611"/>
      <c r="U74" s="611"/>
      <c r="V74" s="611"/>
      <c r="W74" s="611"/>
      <c r="X74" s="611"/>
      <c r="Y74" s="611"/>
      <c r="Z74" s="611"/>
      <c r="AA74" s="611"/>
      <c r="AB74" s="611"/>
      <c r="AC74" s="642"/>
      <c r="AD74" s="643"/>
      <c r="AE74" s="643"/>
      <c r="AF74" s="643"/>
      <c r="AG74" s="644"/>
      <c r="AH74" s="642"/>
      <c r="AI74" s="643"/>
      <c r="AJ74" s="643"/>
      <c r="AK74" s="643"/>
      <c r="AL74" s="643"/>
      <c r="AM74" s="643"/>
      <c r="AN74" s="643"/>
      <c r="AO74" s="643"/>
      <c r="AP74" s="643"/>
      <c r="AQ74" s="643"/>
      <c r="AR74" s="643"/>
      <c r="AS74" s="643"/>
      <c r="AT74" s="643"/>
      <c r="AU74" s="643"/>
      <c r="AV74" s="643"/>
      <c r="AW74" s="643"/>
      <c r="AX74" s="643"/>
      <c r="AY74" s="645"/>
    </row>
    <row r="75" spans="1:51" ht="15" customHeight="1">
      <c r="A75" s="610">
        <v>8</v>
      </c>
      <c r="B75" s="611"/>
      <c r="C75" s="611" t="s">
        <v>143</v>
      </c>
      <c r="D75" s="611"/>
      <c r="E75" s="611"/>
      <c r="F75" s="611"/>
      <c r="G75" s="611"/>
      <c r="H75" s="611"/>
      <c r="I75" s="611"/>
      <c r="J75" s="611" t="s">
        <v>150</v>
      </c>
      <c r="K75" s="611"/>
      <c r="L75" s="611"/>
      <c r="M75" s="611"/>
      <c r="N75" s="611"/>
      <c r="O75" s="611"/>
      <c r="P75" s="611"/>
      <c r="Q75" s="611"/>
      <c r="R75" s="611"/>
      <c r="S75" s="611"/>
      <c r="T75" s="611"/>
      <c r="U75" s="611"/>
      <c r="V75" s="611"/>
      <c r="W75" s="611"/>
      <c r="X75" s="611"/>
      <c r="Y75" s="611"/>
      <c r="Z75" s="611"/>
      <c r="AA75" s="611"/>
      <c r="AB75" s="611"/>
      <c r="AC75" s="642"/>
      <c r="AD75" s="643"/>
      <c r="AE75" s="643"/>
      <c r="AF75" s="643"/>
      <c r="AG75" s="644"/>
      <c r="AH75" s="642"/>
      <c r="AI75" s="643"/>
      <c r="AJ75" s="643"/>
      <c r="AK75" s="643"/>
      <c r="AL75" s="643"/>
      <c r="AM75" s="643"/>
      <c r="AN75" s="643"/>
      <c r="AO75" s="643"/>
      <c r="AP75" s="643"/>
      <c r="AQ75" s="643"/>
      <c r="AR75" s="643"/>
      <c r="AS75" s="643"/>
      <c r="AT75" s="643"/>
      <c r="AU75" s="643"/>
      <c r="AV75" s="643"/>
      <c r="AW75" s="643"/>
      <c r="AX75" s="643"/>
      <c r="AY75" s="645"/>
    </row>
    <row r="76" spans="1:51" ht="15" customHeight="1">
      <c r="A76" s="610"/>
      <c r="B76" s="611"/>
      <c r="C76" s="611"/>
      <c r="D76" s="611"/>
      <c r="E76" s="611"/>
      <c r="F76" s="611"/>
      <c r="G76" s="611"/>
      <c r="H76" s="611"/>
      <c r="I76" s="611"/>
      <c r="J76" s="611"/>
      <c r="K76" s="611"/>
      <c r="L76" s="611"/>
      <c r="M76" s="611"/>
      <c r="N76" s="611"/>
      <c r="O76" s="611"/>
      <c r="P76" s="611"/>
      <c r="Q76" s="611"/>
      <c r="R76" s="611"/>
      <c r="S76" s="611"/>
      <c r="T76" s="611"/>
      <c r="U76" s="611"/>
      <c r="V76" s="611"/>
      <c r="W76" s="611"/>
      <c r="X76" s="611"/>
      <c r="Y76" s="611"/>
      <c r="Z76" s="611"/>
      <c r="AA76" s="611"/>
      <c r="AB76" s="611"/>
      <c r="AC76" s="642"/>
      <c r="AD76" s="643"/>
      <c r="AE76" s="643"/>
      <c r="AF76" s="643"/>
      <c r="AG76" s="644"/>
      <c r="AH76" s="642"/>
      <c r="AI76" s="643"/>
      <c r="AJ76" s="643"/>
      <c r="AK76" s="643"/>
      <c r="AL76" s="643"/>
      <c r="AM76" s="643"/>
      <c r="AN76" s="643"/>
      <c r="AO76" s="643"/>
      <c r="AP76" s="643"/>
      <c r="AQ76" s="643"/>
      <c r="AR76" s="643"/>
      <c r="AS76" s="643"/>
      <c r="AT76" s="643"/>
      <c r="AU76" s="643"/>
      <c r="AV76" s="643"/>
      <c r="AW76" s="643"/>
      <c r="AX76" s="643"/>
      <c r="AY76" s="645"/>
    </row>
    <row r="77" spans="1:51" ht="15" customHeight="1">
      <c r="A77" s="610"/>
      <c r="B77" s="611"/>
      <c r="C77" s="611"/>
      <c r="D77" s="611"/>
      <c r="E77" s="611"/>
      <c r="F77" s="611"/>
      <c r="G77" s="611"/>
      <c r="H77" s="611"/>
      <c r="I77" s="611"/>
      <c r="J77" s="611"/>
      <c r="K77" s="611"/>
      <c r="L77" s="611"/>
      <c r="M77" s="611"/>
      <c r="N77" s="611"/>
      <c r="O77" s="611"/>
      <c r="P77" s="611"/>
      <c r="Q77" s="611"/>
      <c r="R77" s="611"/>
      <c r="S77" s="611"/>
      <c r="T77" s="611"/>
      <c r="U77" s="611"/>
      <c r="V77" s="611"/>
      <c r="W77" s="611"/>
      <c r="X77" s="611"/>
      <c r="Y77" s="611"/>
      <c r="Z77" s="611"/>
      <c r="AA77" s="611"/>
      <c r="AB77" s="611"/>
      <c r="AC77" s="642"/>
      <c r="AD77" s="643"/>
      <c r="AE77" s="643"/>
      <c r="AF77" s="643"/>
      <c r="AG77" s="644"/>
      <c r="AH77" s="642"/>
      <c r="AI77" s="643"/>
      <c r="AJ77" s="643"/>
      <c r="AK77" s="643"/>
      <c r="AL77" s="643"/>
      <c r="AM77" s="643"/>
      <c r="AN77" s="643"/>
      <c r="AO77" s="643"/>
      <c r="AP77" s="643"/>
      <c r="AQ77" s="643"/>
      <c r="AR77" s="643"/>
      <c r="AS77" s="643"/>
      <c r="AT77" s="643"/>
      <c r="AU77" s="643"/>
      <c r="AV77" s="643"/>
      <c r="AW77" s="643"/>
      <c r="AX77" s="643"/>
      <c r="AY77" s="645"/>
    </row>
    <row r="78" spans="1:51" ht="15" customHeight="1">
      <c r="A78" s="610"/>
      <c r="B78" s="611"/>
      <c r="C78" s="611"/>
      <c r="D78" s="611"/>
      <c r="E78" s="611"/>
      <c r="F78" s="611"/>
      <c r="G78" s="611"/>
      <c r="H78" s="611"/>
      <c r="I78" s="611"/>
      <c r="J78" s="611"/>
      <c r="K78" s="611"/>
      <c r="L78" s="611"/>
      <c r="M78" s="611"/>
      <c r="N78" s="611"/>
      <c r="O78" s="611"/>
      <c r="P78" s="611"/>
      <c r="Q78" s="611"/>
      <c r="R78" s="611"/>
      <c r="S78" s="611"/>
      <c r="T78" s="611"/>
      <c r="U78" s="611"/>
      <c r="V78" s="611"/>
      <c r="W78" s="611"/>
      <c r="X78" s="611"/>
      <c r="Y78" s="611"/>
      <c r="Z78" s="611"/>
      <c r="AA78" s="611"/>
      <c r="AB78" s="611"/>
      <c r="AC78" s="642"/>
      <c r="AD78" s="643"/>
      <c r="AE78" s="643"/>
      <c r="AF78" s="643"/>
      <c r="AG78" s="644"/>
      <c r="AH78" s="642"/>
      <c r="AI78" s="643"/>
      <c r="AJ78" s="643"/>
      <c r="AK78" s="643"/>
      <c r="AL78" s="643"/>
      <c r="AM78" s="643"/>
      <c r="AN78" s="643"/>
      <c r="AO78" s="643"/>
      <c r="AP78" s="643"/>
      <c r="AQ78" s="643"/>
      <c r="AR78" s="643"/>
      <c r="AS78" s="643"/>
      <c r="AT78" s="643"/>
      <c r="AU78" s="643"/>
      <c r="AV78" s="643"/>
      <c r="AW78" s="643"/>
      <c r="AX78" s="643"/>
      <c r="AY78" s="645"/>
    </row>
    <row r="79" spans="1:51" ht="15" customHeight="1">
      <c r="A79" s="610"/>
      <c r="B79" s="611"/>
      <c r="C79" s="611"/>
      <c r="D79" s="611"/>
      <c r="E79" s="611"/>
      <c r="F79" s="611"/>
      <c r="G79" s="611"/>
      <c r="H79" s="611"/>
      <c r="I79" s="611"/>
      <c r="J79" s="611"/>
      <c r="K79" s="611"/>
      <c r="L79" s="611"/>
      <c r="M79" s="611"/>
      <c r="N79" s="611"/>
      <c r="O79" s="611"/>
      <c r="P79" s="611"/>
      <c r="Q79" s="611"/>
      <c r="R79" s="611"/>
      <c r="S79" s="611"/>
      <c r="T79" s="611"/>
      <c r="U79" s="611"/>
      <c r="V79" s="611"/>
      <c r="W79" s="611"/>
      <c r="X79" s="611"/>
      <c r="Y79" s="611"/>
      <c r="Z79" s="611"/>
      <c r="AA79" s="611"/>
      <c r="AB79" s="611"/>
      <c r="AC79" s="642"/>
      <c r="AD79" s="643"/>
      <c r="AE79" s="643"/>
      <c r="AF79" s="643"/>
      <c r="AG79" s="644"/>
      <c r="AH79" s="642"/>
      <c r="AI79" s="643"/>
      <c r="AJ79" s="643"/>
      <c r="AK79" s="643"/>
      <c r="AL79" s="643"/>
      <c r="AM79" s="643"/>
      <c r="AN79" s="643"/>
      <c r="AO79" s="643"/>
      <c r="AP79" s="643"/>
      <c r="AQ79" s="643"/>
      <c r="AR79" s="643"/>
      <c r="AS79" s="643"/>
      <c r="AT79" s="643"/>
      <c r="AU79" s="643"/>
      <c r="AV79" s="643"/>
      <c r="AW79" s="643"/>
      <c r="AX79" s="643"/>
      <c r="AY79" s="645"/>
    </row>
    <row r="80" spans="1:51" ht="15" customHeight="1">
      <c r="A80" s="610"/>
      <c r="B80" s="611"/>
      <c r="C80" s="611"/>
      <c r="D80" s="611"/>
      <c r="E80" s="611"/>
      <c r="F80" s="611"/>
      <c r="G80" s="611"/>
      <c r="H80" s="611"/>
      <c r="I80" s="611"/>
      <c r="J80" s="611"/>
      <c r="K80" s="611"/>
      <c r="L80" s="611"/>
      <c r="M80" s="611"/>
      <c r="N80" s="611"/>
      <c r="O80" s="611"/>
      <c r="P80" s="611"/>
      <c r="Q80" s="611"/>
      <c r="R80" s="611"/>
      <c r="S80" s="611"/>
      <c r="T80" s="611"/>
      <c r="U80" s="611"/>
      <c r="V80" s="611"/>
      <c r="W80" s="611"/>
      <c r="X80" s="611"/>
      <c r="Y80" s="611"/>
      <c r="Z80" s="611"/>
      <c r="AA80" s="611"/>
      <c r="AB80" s="611"/>
      <c r="AC80" s="642"/>
      <c r="AD80" s="643"/>
      <c r="AE80" s="643"/>
      <c r="AF80" s="643"/>
      <c r="AG80" s="644"/>
      <c r="AH80" s="642"/>
      <c r="AI80" s="643"/>
      <c r="AJ80" s="643"/>
      <c r="AK80" s="643"/>
      <c r="AL80" s="643"/>
      <c r="AM80" s="643"/>
      <c r="AN80" s="643"/>
      <c r="AO80" s="643"/>
      <c r="AP80" s="643"/>
      <c r="AQ80" s="643"/>
      <c r="AR80" s="643"/>
      <c r="AS80" s="643"/>
      <c r="AT80" s="643"/>
      <c r="AU80" s="643"/>
      <c r="AV80" s="643"/>
      <c r="AW80" s="643"/>
      <c r="AX80" s="643"/>
      <c r="AY80" s="645"/>
    </row>
    <row r="81" spans="1:51" ht="15" customHeight="1">
      <c r="A81" s="610"/>
      <c r="B81" s="611"/>
      <c r="C81" s="611"/>
      <c r="D81" s="611"/>
      <c r="E81" s="611"/>
      <c r="F81" s="611"/>
      <c r="G81" s="611"/>
      <c r="H81" s="611"/>
      <c r="I81" s="611"/>
      <c r="J81" s="611"/>
      <c r="K81" s="611"/>
      <c r="L81" s="611"/>
      <c r="M81" s="611"/>
      <c r="N81" s="611"/>
      <c r="O81" s="611"/>
      <c r="P81" s="611"/>
      <c r="Q81" s="611"/>
      <c r="R81" s="611"/>
      <c r="S81" s="611"/>
      <c r="T81" s="611"/>
      <c r="U81" s="611"/>
      <c r="V81" s="611"/>
      <c r="W81" s="611"/>
      <c r="X81" s="611"/>
      <c r="Y81" s="611"/>
      <c r="Z81" s="611"/>
      <c r="AA81" s="611"/>
      <c r="AB81" s="611"/>
      <c r="AC81" s="642"/>
      <c r="AD81" s="643"/>
      <c r="AE81" s="643"/>
      <c r="AF81" s="643"/>
      <c r="AG81" s="644"/>
      <c r="AH81" s="642"/>
      <c r="AI81" s="643"/>
      <c r="AJ81" s="643"/>
      <c r="AK81" s="643"/>
      <c r="AL81" s="643"/>
      <c r="AM81" s="643"/>
      <c r="AN81" s="643"/>
      <c r="AO81" s="643"/>
      <c r="AP81" s="643"/>
      <c r="AQ81" s="643"/>
      <c r="AR81" s="643"/>
      <c r="AS81" s="643"/>
      <c r="AT81" s="643"/>
      <c r="AU81" s="643"/>
      <c r="AV81" s="643"/>
      <c r="AW81" s="643"/>
      <c r="AX81" s="643"/>
      <c r="AY81" s="645"/>
    </row>
    <row r="82" spans="1:51" ht="15" customHeight="1">
      <c r="A82" s="610"/>
      <c r="B82" s="611"/>
      <c r="C82" s="611"/>
      <c r="D82" s="611"/>
      <c r="E82" s="611"/>
      <c r="F82" s="611"/>
      <c r="G82" s="611"/>
      <c r="H82" s="611"/>
      <c r="I82" s="611"/>
      <c r="J82" s="611"/>
      <c r="K82" s="611"/>
      <c r="L82" s="611"/>
      <c r="M82" s="611"/>
      <c r="N82" s="611"/>
      <c r="O82" s="611"/>
      <c r="P82" s="611"/>
      <c r="Q82" s="611"/>
      <c r="R82" s="611"/>
      <c r="S82" s="611"/>
      <c r="T82" s="611"/>
      <c r="U82" s="611"/>
      <c r="V82" s="611"/>
      <c r="W82" s="611"/>
      <c r="X82" s="611"/>
      <c r="Y82" s="611"/>
      <c r="Z82" s="611"/>
      <c r="AA82" s="611"/>
      <c r="AB82" s="611"/>
      <c r="AC82" s="642"/>
      <c r="AD82" s="643"/>
      <c r="AE82" s="643"/>
      <c r="AF82" s="643"/>
      <c r="AG82" s="644"/>
      <c r="AH82" s="642"/>
      <c r="AI82" s="643"/>
      <c r="AJ82" s="643"/>
      <c r="AK82" s="643"/>
      <c r="AL82" s="643"/>
      <c r="AM82" s="643"/>
      <c r="AN82" s="643"/>
      <c r="AO82" s="643"/>
      <c r="AP82" s="643"/>
      <c r="AQ82" s="643"/>
      <c r="AR82" s="643"/>
      <c r="AS82" s="643"/>
      <c r="AT82" s="643"/>
      <c r="AU82" s="643"/>
      <c r="AV82" s="643"/>
      <c r="AW82" s="643"/>
      <c r="AX82" s="643"/>
      <c r="AY82" s="645"/>
    </row>
    <row r="83" spans="1:51" ht="15" customHeight="1">
      <c r="A83" s="610"/>
      <c r="B83" s="611"/>
      <c r="C83" s="611"/>
      <c r="D83" s="611"/>
      <c r="E83" s="611"/>
      <c r="F83" s="611"/>
      <c r="G83" s="611"/>
      <c r="H83" s="611"/>
      <c r="I83" s="611"/>
      <c r="J83" s="611"/>
      <c r="K83" s="611"/>
      <c r="L83" s="611"/>
      <c r="M83" s="611"/>
      <c r="N83" s="611"/>
      <c r="O83" s="611"/>
      <c r="P83" s="611"/>
      <c r="Q83" s="611"/>
      <c r="R83" s="611"/>
      <c r="S83" s="611"/>
      <c r="T83" s="611"/>
      <c r="U83" s="611"/>
      <c r="V83" s="611"/>
      <c r="W83" s="611"/>
      <c r="X83" s="611"/>
      <c r="Y83" s="611"/>
      <c r="Z83" s="611"/>
      <c r="AA83" s="611"/>
      <c r="AB83" s="611"/>
      <c r="AC83" s="642"/>
      <c r="AD83" s="643"/>
      <c r="AE83" s="643"/>
      <c r="AF83" s="643"/>
      <c r="AG83" s="644"/>
      <c r="AH83" s="642"/>
      <c r="AI83" s="643"/>
      <c r="AJ83" s="643"/>
      <c r="AK83" s="643"/>
      <c r="AL83" s="643"/>
      <c r="AM83" s="643"/>
      <c r="AN83" s="643"/>
      <c r="AO83" s="643"/>
      <c r="AP83" s="643"/>
      <c r="AQ83" s="643"/>
      <c r="AR83" s="643"/>
      <c r="AS83" s="643"/>
      <c r="AT83" s="643"/>
      <c r="AU83" s="643"/>
      <c r="AV83" s="643"/>
      <c r="AW83" s="643"/>
      <c r="AX83" s="643"/>
      <c r="AY83" s="645"/>
    </row>
    <row r="84" spans="1:51" ht="15" customHeight="1">
      <c r="A84" s="610"/>
      <c r="B84" s="611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1"/>
      <c r="W84" s="611"/>
      <c r="X84" s="611"/>
      <c r="Y84" s="611"/>
      <c r="Z84" s="611"/>
      <c r="AA84" s="611"/>
      <c r="AB84" s="611"/>
      <c r="AC84" s="642"/>
      <c r="AD84" s="643"/>
      <c r="AE84" s="643"/>
      <c r="AF84" s="643"/>
      <c r="AG84" s="644"/>
      <c r="AH84" s="642"/>
      <c r="AI84" s="643"/>
      <c r="AJ84" s="643"/>
      <c r="AK84" s="643"/>
      <c r="AL84" s="643"/>
      <c r="AM84" s="643"/>
      <c r="AN84" s="643"/>
      <c r="AO84" s="643"/>
      <c r="AP84" s="643"/>
      <c r="AQ84" s="643"/>
      <c r="AR84" s="643"/>
      <c r="AS84" s="643"/>
      <c r="AT84" s="643"/>
      <c r="AU84" s="643"/>
      <c r="AV84" s="643"/>
      <c r="AW84" s="643"/>
      <c r="AX84" s="643"/>
      <c r="AY84" s="645"/>
    </row>
    <row r="85" spans="1:51" ht="15" customHeight="1">
      <c r="A85" s="610"/>
      <c r="B85" s="611"/>
      <c r="C85" s="611"/>
      <c r="D85" s="611"/>
      <c r="E85" s="611"/>
      <c r="F85" s="611"/>
      <c r="G85" s="611"/>
      <c r="H85" s="611"/>
      <c r="I85" s="611"/>
      <c r="J85" s="611"/>
      <c r="K85" s="611"/>
      <c r="L85" s="611"/>
      <c r="M85" s="611"/>
      <c r="N85" s="611"/>
      <c r="O85" s="611"/>
      <c r="P85" s="611"/>
      <c r="Q85" s="611"/>
      <c r="R85" s="611"/>
      <c r="S85" s="611"/>
      <c r="T85" s="611"/>
      <c r="U85" s="611"/>
      <c r="V85" s="611"/>
      <c r="W85" s="611"/>
      <c r="X85" s="611"/>
      <c r="Y85" s="611"/>
      <c r="Z85" s="611"/>
      <c r="AA85" s="611"/>
      <c r="AB85" s="611"/>
      <c r="AC85" s="642"/>
      <c r="AD85" s="643"/>
      <c r="AE85" s="643"/>
      <c r="AF85" s="643"/>
      <c r="AG85" s="644"/>
      <c r="AH85" s="642"/>
      <c r="AI85" s="643"/>
      <c r="AJ85" s="643"/>
      <c r="AK85" s="643"/>
      <c r="AL85" s="643"/>
      <c r="AM85" s="643"/>
      <c r="AN85" s="643"/>
      <c r="AO85" s="643"/>
      <c r="AP85" s="643"/>
      <c r="AQ85" s="643"/>
      <c r="AR85" s="643"/>
      <c r="AS85" s="643"/>
      <c r="AT85" s="643"/>
      <c r="AU85" s="643"/>
      <c r="AV85" s="643"/>
      <c r="AW85" s="643"/>
      <c r="AX85" s="643"/>
      <c r="AY85" s="645"/>
    </row>
    <row r="86" spans="1:51" ht="15" customHeight="1">
      <c r="A86" s="610"/>
      <c r="B86" s="611"/>
      <c r="C86" s="611"/>
      <c r="D86" s="611"/>
      <c r="E86" s="611"/>
      <c r="F86" s="611"/>
      <c r="G86" s="611"/>
      <c r="H86" s="611"/>
      <c r="I86" s="611"/>
      <c r="J86" s="611"/>
      <c r="K86" s="611"/>
      <c r="L86" s="611"/>
      <c r="M86" s="611"/>
      <c r="N86" s="611"/>
      <c r="O86" s="611"/>
      <c r="P86" s="611"/>
      <c r="Q86" s="611"/>
      <c r="R86" s="611"/>
      <c r="S86" s="611"/>
      <c r="T86" s="611"/>
      <c r="U86" s="611"/>
      <c r="V86" s="611"/>
      <c r="W86" s="611"/>
      <c r="X86" s="611"/>
      <c r="Y86" s="611"/>
      <c r="Z86" s="611"/>
      <c r="AA86" s="611"/>
      <c r="AB86" s="611"/>
      <c r="AC86" s="642"/>
      <c r="AD86" s="643"/>
      <c r="AE86" s="643"/>
      <c r="AF86" s="643"/>
      <c r="AG86" s="644"/>
      <c r="AH86" s="642"/>
      <c r="AI86" s="643"/>
      <c r="AJ86" s="643"/>
      <c r="AK86" s="643"/>
      <c r="AL86" s="643"/>
      <c r="AM86" s="643"/>
      <c r="AN86" s="643"/>
      <c r="AO86" s="643"/>
      <c r="AP86" s="643"/>
      <c r="AQ86" s="643"/>
      <c r="AR86" s="643"/>
      <c r="AS86" s="643"/>
      <c r="AT86" s="643"/>
      <c r="AU86" s="643"/>
      <c r="AV86" s="643"/>
      <c r="AW86" s="643"/>
      <c r="AX86" s="643"/>
      <c r="AY86" s="645"/>
    </row>
    <row r="87" spans="1:51" ht="15" customHeight="1">
      <c r="A87" s="610"/>
      <c r="B87" s="611"/>
      <c r="C87" s="611"/>
      <c r="D87" s="611"/>
      <c r="E87" s="611"/>
      <c r="F87" s="611"/>
      <c r="G87" s="611"/>
      <c r="H87" s="611"/>
      <c r="I87" s="611"/>
      <c r="J87" s="611"/>
      <c r="K87" s="611"/>
      <c r="L87" s="611"/>
      <c r="M87" s="611"/>
      <c r="N87" s="611"/>
      <c r="O87" s="611"/>
      <c r="P87" s="611"/>
      <c r="Q87" s="611"/>
      <c r="R87" s="611"/>
      <c r="S87" s="611"/>
      <c r="T87" s="611"/>
      <c r="U87" s="611"/>
      <c r="V87" s="611"/>
      <c r="W87" s="611"/>
      <c r="X87" s="611"/>
      <c r="Y87" s="611"/>
      <c r="Z87" s="611"/>
      <c r="AA87" s="611"/>
      <c r="AB87" s="611"/>
      <c r="AC87" s="642"/>
      <c r="AD87" s="643"/>
      <c r="AE87" s="643"/>
      <c r="AF87" s="643"/>
      <c r="AG87" s="644"/>
      <c r="AH87" s="642"/>
      <c r="AI87" s="643"/>
      <c r="AJ87" s="643"/>
      <c r="AK87" s="643"/>
      <c r="AL87" s="643"/>
      <c r="AM87" s="643"/>
      <c r="AN87" s="643"/>
      <c r="AO87" s="643"/>
      <c r="AP87" s="643"/>
      <c r="AQ87" s="643"/>
      <c r="AR87" s="643"/>
      <c r="AS87" s="643"/>
      <c r="AT87" s="643"/>
      <c r="AU87" s="643"/>
      <c r="AV87" s="643"/>
      <c r="AW87" s="643"/>
      <c r="AX87" s="643"/>
      <c r="AY87" s="645"/>
    </row>
    <row r="88" spans="1:51" ht="15" customHeight="1">
      <c r="A88" s="610"/>
      <c r="B88" s="611"/>
      <c r="C88" s="611"/>
      <c r="D88" s="611"/>
      <c r="E88" s="611"/>
      <c r="F88" s="611"/>
      <c r="G88" s="611"/>
      <c r="H88" s="611"/>
      <c r="I88" s="611"/>
      <c r="J88" s="611"/>
      <c r="K88" s="611"/>
      <c r="L88" s="611"/>
      <c r="M88" s="611"/>
      <c r="N88" s="611"/>
      <c r="O88" s="611"/>
      <c r="P88" s="611"/>
      <c r="Q88" s="611"/>
      <c r="R88" s="611"/>
      <c r="S88" s="611"/>
      <c r="T88" s="611"/>
      <c r="U88" s="611"/>
      <c r="V88" s="611"/>
      <c r="W88" s="611"/>
      <c r="X88" s="611"/>
      <c r="Y88" s="611"/>
      <c r="Z88" s="611"/>
      <c r="AA88" s="611"/>
      <c r="AB88" s="611"/>
      <c r="AC88" s="642"/>
      <c r="AD88" s="643"/>
      <c r="AE88" s="643"/>
      <c r="AF88" s="643"/>
      <c r="AG88" s="644"/>
      <c r="AH88" s="642"/>
      <c r="AI88" s="643"/>
      <c r="AJ88" s="643"/>
      <c r="AK88" s="643"/>
      <c r="AL88" s="643"/>
      <c r="AM88" s="643"/>
      <c r="AN88" s="643"/>
      <c r="AO88" s="643"/>
      <c r="AP88" s="643"/>
      <c r="AQ88" s="643"/>
      <c r="AR88" s="643"/>
      <c r="AS88" s="643"/>
      <c r="AT88" s="643"/>
      <c r="AU88" s="643"/>
      <c r="AV88" s="643"/>
      <c r="AW88" s="643"/>
      <c r="AX88" s="643"/>
      <c r="AY88" s="645"/>
    </row>
    <row r="89" spans="1:51" ht="15" customHeight="1">
      <c r="A89" s="610"/>
      <c r="B89" s="611"/>
      <c r="C89" s="611"/>
      <c r="D89" s="611"/>
      <c r="E89" s="611"/>
      <c r="F89" s="611"/>
      <c r="G89" s="611"/>
      <c r="H89" s="611"/>
      <c r="I89" s="611"/>
      <c r="J89" s="611"/>
      <c r="K89" s="611"/>
      <c r="L89" s="611"/>
      <c r="M89" s="611"/>
      <c r="N89" s="611"/>
      <c r="O89" s="611"/>
      <c r="P89" s="611"/>
      <c r="Q89" s="611"/>
      <c r="R89" s="611"/>
      <c r="S89" s="611"/>
      <c r="T89" s="611"/>
      <c r="U89" s="611"/>
      <c r="V89" s="611"/>
      <c r="W89" s="611"/>
      <c r="X89" s="611"/>
      <c r="Y89" s="611"/>
      <c r="Z89" s="611"/>
      <c r="AA89" s="611"/>
      <c r="AB89" s="611"/>
      <c r="AC89" s="642"/>
      <c r="AD89" s="643"/>
      <c r="AE89" s="643"/>
      <c r="AF89" s="643"/>
      <c r="AG89" s="644"/>
      <c r="AH89" s="642"/>
      <c r="AI89" s="643"/>
      <c r="AJ89" s="643"/>
      <c r="AK89" s="643"/>
      <c r="AL89" s="643"/>
      <c r="AM89" s="643"/>
      <c r="AN89" s="643"/>
      <c r="AO89" s="643"/>
      <c r="AP89" s="643"/>
      <c r="AQ89" s="643"/>
      <c r="AR89" s="643"/>
      <c r="AS89" s="643"/>
      <c r="AT89" s="643"/>
      <c r="AU89" s="643"/>
      <c r="AV89" s="643"/>
      <c r="AW89" s="643"/>
      <c r="AX89" s="643"/>
      <c r="AY89" s="645"/>
    </row>
    <row r="90" spans="1:51" ht="15" customHeight="1">
      <c r="A90" s="610"/>
      <c r="B90" s="611"/>
      <c r="C90" s="611"/>
      <c r="D90" s="611"/>
      <c r="E90" s="611"/>
      <c r="F90" s="611"/>
      <c r="G90" s="611"/>
      <c r="H90" s="611"/>
      <c r="I90" s="611"/>
      <c r="J90" s="611"/>
      <c r="K90" s="611"/>
      <c r="L90" s="611"/>
      <c r="M90" s="611"/>
      <c r="N90" s="611"/>
      <c r="O90" s="611"/>
      <c r="P90" s="611"/>
      <c r="Q90" s="611"/>
      <c r="R90" s="611"/>
      <c r="S90" s="611"/>
      <c r="T90" s="611"/>
      <c r="U90" s="611"/>
      <c r="V90" s="611"/>
      <c r="W90" s="611"/>
      <c r="X90" s="611"/>
      <c r="Y90" s="611"/>
      <c r="Z90" s="611"/>
      <c r="AA90" s="611"/>
      <c r="AB90" s="611"/>
      <c r="AC90" s="642"/>
      <c r="AD90" s="643"/>
      <c r="AE90" s="643"/>
      <c r="AF90" s="643"/>
      <c r="AG90" s="644"/>
      <c r="AH90" s="642"/>
      <c r="AI90" s="643"/>
      <c r="AJ90" s="643"/>
      <c r="AK90" s="643"/>
      <c r="AL90" s="643"/>
      <c r="AM90" s="643"/>
      <c r="AN90" s="643"/>
      <c r="AO90" s="643"/>
      <c r="AP90" s="643"/>
      <c r="AQ90" s="643"/>
      <c r="AR90" s="643"/>
      <c r="AS90" s="643"/>
      <c r="AT90" s="643"/>
      <c r="AU90" s="643"/>
      <c r="AV90" s="643"/>
      <c r="AW90" s="643"/>
      <c r="AX90" s="643"/>
      <c r="AY90" s="645"/>
    </row>
    <row r="91" spans="1:51" ht="15" customHeight="1">
      <c r="A91" s="610"/>
      <c r="B91" s="611"/>
      <c r="C91" s="611"/>
      <c r="D91" s="611"/>
      <c r="E91" s="611"/>
      <c r="F91" s="611"/>
      <c r="G91" s="611"/>
      <c r="H91" s="611"/>
      <c r="I91" s="611"/>
      <c r="J91" s="611"/>
      <c r="K91" s="611"/>
      <c r="L91" s="611"/>
      <c r="M91" s="611"/>
      <c r="N91" s="611"/>
      <c r="O91" s="611"/>
      <c r="P91" s="611"/>
      <c r="Q91" s="611"/>
      <c r="R91" s="611"/>
      <c r="S91" s="611"/>
      <c r="T91" s="611"/>
      <c r="U91" s="611"/>
      <c r="V91" s="611"/>
      <c r="W91" s="611"/>
      <c r="X91" s="611"/>
      <c r="Y91" s="611"/>
      <c r="Z91" s="611"/>
      <c r="AA91" s="611"/>
      <c r="AB91" s="611"/>
      <c r="AC91" s="642"/>
      <c r="AD91" s="643"/>
      <c r="AE91" s="643"/>
      <c r="AF91" s="643"/>
      <c r="AG91" s="644"/>
      <c r="AH91" s="642"/>
      <c r="AI91" s="643"/>
      <c r="AJ91" s="643"/>
      <c r="AK91" s="643"/>
      <c r="AL91" s="643"/>
      <c r="AM91" s="643"/>
      <c r="AN91" s="643"/>
      <c r="AO91" s="643"/>
      <c r="AP91" s="643"/>
      <c r="AQ91" s="643"/>
      <c r="AR91" s="643"/>
      <c r="AS91" s="643"/>
      <c r="AT91" s="643"/>
      <c r="AU91" s="643"/>
      <c r="AV91" s="643"/>
      <c r="AW91" s="643"/>
      <c r="AX91" s="643"/>
      <c r="AY91" s="645"/>
    </row>
    <row r="92" spans="1:51" ht="15" customHeight="1">
      <c r="A92" s="610"/>
      <c r="B92" s="611"/>
      <c r="C92" s="611"/>
      <c r="D92" s="611"/>
      <c r="E92" s="611"/>
      <c r="F92" s="611"/>
      <c r="G92" s="611"/>
      <c r="H92" s="611"/>
      <c r="I92" s="611"/>
      <c r="J92" s="611"/>
      <c r="K92" s="611"/>
      <c r="L92" s="611"/>
      <c r="M92" s="611"/>
      <c r="N92" s="611"/>
      <c r="O92" s="611"/>
      <c r="P92" s="611"/>
      <c r="Q92" s="611"/>
      <c r="R92" s="611"/>
      <c r="S92" s="611"/>
      <c r="T92" s="611"/>
      <c r="U92" s="611"/>
      <c r="V92" s="611"/>
      <c r="W92" s="611"/>
      <c r="X92" s="611"/>
      <c r="Y92" s="611"/>
      <c r="Z92" s="611"/>
      <c r="AA92" s="611"/>
      <c r="AB92" s="611"/>
      <c r="AC92" s="642"/>
      <c r="AD92" s="643"/>
      <c r="AE92" s="643"/>
      <c r="AF92" s="643"/>
      <c r="AG92" s="644"/>
      <c r="AH92" s="642"/>
      <c r="AI92" s="643"/>
      <c r="AJ92" s="643"/>
      <c r="AK92" s="643"/>
      <c r="AL92" s="643"/>
      <c r="AM92" s="643"/>
      <c r="AN92" s="643"/>
      <c r="AO92" s="643"/>
      <c r="AP92" s="643"/>
      <c r="AQ92" s="643"/>
      <c r="AR92" s="643"/>
      <c r="AS92" s="643"/>
      <c r="AT92" s="643"/>
      <c r="AU92" s="643"/>
      <c r="AV92" s="643"/>
      <c r="AW92" s="643"/>
      <c r="AX92" s="643"/>
      <c r="AY92" s="645"/>
    </row>
    <row r="93" spans="1:51" ht="15" customHeight="1">
      <c r="A93" s="610"/>
      <c r="B93" s="611"/>
      <c r="C93" s="611"/>
      <c r="D93" s="611"/>
      <c r="E93" s="611"/>
      <c r="F93" s="611"/>
      <c r="G93" s="611"/>
      <c r="H93" s="611"/>
      <c r="I93" s="611"/>
      <c r="J93" s="611"/>
      <c r="K93" s="611"/>
      <c r="L93" s="611"/>
      <c r="M93" s="611"/>
      <c r="N93" s="611"/>
      <c r="O93" s="611"/>
      <c r="P93" s="611"/>
      <c r="Q93" s="611"/>
      <c r="R93" s="611"/>
      <c r="S93" s="611"/>
      <c r="T93" s="611"/>
      <c r="U93" s="611"/>
      <c r="V93" s="611"/>
      <c r="W93" s="611"/>
      <c r="X93" s="611"/>
      <c r="Y93" s="611"/>
      <c r="Z93" s="611"/>
      <c r="AA93" s="611"/>
      <c r="AB93" s="611"/>
      <c r="AC93" s="642"/>
      <c r="AD93" s="643"/>
      <c r="AE93" s="643"/>
      <c r="AF93" s="643"/>
      <c r="AG93" s="644"/>
      <c r="AH93" s="642"/>
      <c r="AI93" s="643"/>
      <c r="AJ93" s="643"/>
      <c r="AK93" s="643"/>
      <c r="AL93" s="643"/>
      <c r="AM93" s="643"/>
      <c r="AN93" s="643"/>
      <c r="AO93" s="643"/>
      <c r="AP93" s="643"/>
      <c r="AQ93" s="643"/>
      <c r="AR93" s="643"/>
      <c r="AS93" s="643"/>
      <c r="AT93" s="643"/>
      <c r="AU93" s="643"/>
      <c r="AV93" s="643"/>
      <c r="AW93" s="643"/>
      <c r="AX93" s="643"/>
      <c r="AY93" s="645"/>
    </row>
    <row r="94" spans="1:51" ht="15" customHeight="1">
      <c r="A94" s="610"/>
      <c r="B94" s="611"/>
      <c r="C94" s="611"/>
      <c r="D94" s="611"/>
      <c r="E94" s="611"/>
      <c r="F94" s="611"/>
      <c r="G94" s="611"/>
      <c r="H94" s="611"/>
      <c r="I94" s="611"/>
      <c r="J94" s="611"/>
      <c r="K94" s="611"/>
      <c r="L94" s="611"/>
      <c r="M94" s="611"/>
      <c r="N94" s="611"/>
      <c r="O94" s="611"/>
      <c r="P94" s="611"/>
      <c r="Q94" s="611"/>
      <c r="R94" s="611"/>
      <c r="S94" s="611"/>
      <c r="T94" s="611"/>
      <c r="U94" s="611"/>
      <c r="V94" s="611"/>
      <c r="W94" s="611"/>
      <c r="X94" s="611"/>
      <c r="Y94" s="611"/>
      <c r="Z94" s="611"/>
      <c r="AA94" s="611"/>
      <c r="AB94" s="611"/>
      <c r="AC94" s="642"/>
      <c r="AD94" s="643"/>
      <c r="AE94" s="643"/>
      <c r="AF94" s="643"/>
      <c r="AG94" s="644"/>
      <c r="AH94" s="642"/>
      <c r="AI94" s="643"/>
      <c r="AJ94" s="643"/>
      <c r="AK94" s="643"/>
      <c r="AL94" s="643"/>
      <c r="AM94" s="643"/>
      <c r="AN94" s="643"/>
      <c r="AO94" s="643"/>
      <c r="AP94" s="643"/>
      <c r="AQ94" s="643"/>
      <c r="AR94" s="643"/>
      <c r="AS94" s="643"/>
      <c r="AT94" s="643"/>
      <c r="AU94" s="643"/>
      <c r="AV94" s="643"/>
      <c r="AW94" s="643"/>
      <c r="AX94" s="643"/>
      <c r="AY94" s="645"/>
    </row>
    <row r="95" spans="1:51" ht="15" customHeight="1">
      <c r="A95" s="610"/>
      <c r="B95" s="611"/>
      <c r="C95" s="611"/>
      <c r="D95" s="611"/>
      <c r="E95" s="611"/>
      <c r="F95" s="611"/>
      <c r="G95" s="611"/>
      <c r="H95" s="611"/>
      <c r="I95" s="611"/>
      <c r="J95" s="611"/>
      <c r="K95" s="611"/>
      <c r="L95" s="611"/>
      <c r="M95" s="611"/>
      <c r="N95" s="611"/>
      <c r="O95" s="611"/>
      <c r="P95" s="611"/>
      <c r="Q95" s="611"/>
      <c r="R95" s="611"/>
      <c r="S95" s="611"/>
      <c r="T95" s="611"/>
      <c r="U95" s="611"/>
      <c r="V95" s="611"/>
      <c r="W95" s="611"/>
      <c r="X95" s="611"/>
      <c r="Y95" s="611"/>
      <c r="Z95" s="611"/>
      <c r="AA95" s="611"/>
      <c r="AB95" s="611"/>
      <c r="AC95" s="642"/>
      <c r="AD95" s="643"/>
      <c r="AE95" s="643"/>
      <c r="AF95" s="643"/>
      <c r="AG95" s="644"/>
      <c r="AH95" s="642"/>
      <c r="AI95" s="643"/>
      <c r="AJ95" s="643"/>
      <c r="AK95" s="643"/>
      <c r="AL95" s="643"/>
      <c r="AM95" s="643"/>
      <c r="AN95" s="643"/>
      <c r="AO95" s="643"/>
      <c r="AP95" s="643"/>
      <c r="AQ95" s="643"/>
      <c r="AR95" s="643"/>
      <c r="AS95" s="643"/>
      <c r="AT95" s="643"/>
      <c r="AU95" s="643"/>
      <c r="AV95" s="643"/>
      <c r="AW95" s="643"/>
      <c r="AX95" s="643"/>
      <c r="AY95" s="645"/>
    </row>
    <row r="96" spans="1:51" ht="15" customHeight="1" thickBot="1">
      <c r="A96" s="634"/>
      <c r="B96" s="635"/>
      <c r="C96" s="635"/>
      <c r="D96" s="635"/>
      <c r="E96" s="635"/>
      <c r="F96" s="635"/>
      <c r="G96" s="635"/>
      <c r="H96" s="635"/>
      <c r="I96" s="635"/>
      <c r="J96" s="635"/>
      <c r="K96" s="635"/>
      <c r="L96" s="635"/>
      <c r="M96" s="635"/>
      <c r="N96" s="635"/>
      <c r="O96" s="635"/>
      <c r="P96" s="635"/>
      <c r="Q96" s="635"/>
      <c r="R96" s="635"/>
      <c r="S96" s="635"/>
      <c r="T96" s="635"/>
      <c r="U96" s="635"/>
      <c r="V96" s="635"/>
      <c r="W96" s="635"/>
      <c r="X96" s="635"/>
      <c r="Y96" s="635"/>
      <c r="Z96" s="635"/>
      <c r="AA96" s="635"/>
      <c r="AB96" s="635"/>
      <c r="AC96" s="646"/>
      <c r="AD96" s="647"/>
      <c r="AE96" s="647"/>
      <c r="AF96" s="647"/>
      <c r="AG96" s="648"/>
      <c r="AH96" s="646"/>
      <c r="AI96" s="647"/>
      <c r="AJ96" s="647"/>
      <c r="AK96" s="647"/>
      <c r="AL96" s="647"/>
      <c r="AM96" s="647"/>
      <c r="AN96" s="647"/>
      <c r="AO96" s="647"/>
      <c r="AP96" s="647"/>
      <c r="AQ96" s="647"/>
      <c r="AR96" s="647"/>
      <c r="AS96" s="647"/>
      <c r="AT96" s="647"/>
      <c r="AU96" s="647"/>
      <c r="AV96" s="647"/>
      <c r="AW96" s="647"/>
      <c r="AX96" s="647"/>
      <c r="AY96" s="649"/>
    </row>
    <row r="97" spans="1:51" ht="15" customHeight="1">
      <c r="A97" s="237" t="s">
        <v>151</v>
      </c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9"/>
      <c r="AF97" s="239"/>
      <c r="AG97" s="239"/>
      <c r="AH97" s="239"/>
      <c r="AI97" s="239"/>
      <c r="AJ97" s="239"/>
      <c r="AK97" s="239"/>
      <c r="AL97" s="239"/>
      <c r="AM97" s="240"/>
      <c r="AN97" s="240"/>
      <c r="AO97" s="239"/>
      <c r="AP97" s="239"/>
      <c r="AQ97" s="241"/>
      <c r="AR97" s="241"/>
      <c r="AS97" s="241"/>
      <c r="AT97" s="241"/>
      <c r="AU97" s="238"/>
      <c r="AV97" s="238"/>
      <c r="AW97" s="238"/>
      <c r="AX97" s="238"/>
      <c r="AY97" s="242"/>
    </row>
    <row r="98" spans="1:51" ht="15" customHeight="1">
      <c r="A98" s="619" t="s">
        <v>103</v>
      </c>
      <c r="B98" s="620"/>
      <c r="C98" s="620" t="s">
        <v>152</v>
      </c>
      <c r="D98" s="620"/>
      <c r="E98" s="620"/>
      <c r="F98" s="620"/>
      <c r="G98" s="620"/>
      <c r="H98" s="620"/>
      <c r="I98" s="620" t="s">
        <v>155</v>
      </c>
      <c r="J98" s="620"/>
      <c r="K98" s="620"/>
      <c r="L98" s="620"/>
      <c r="M98" s="620"/>
      <c r="N98" s="620"/>
      <c r="O98" s="591" t="s">
        <v>158</v>
      </c>
      <c r="P98" s="592"/>
      <c r="Q98" s="592"/>
      <c r="R98" s="592"/>
      <c r="S98" s="592"/>
      <c r="T98" s="592"/>
      <c r="U98" s="592"/>
      <c r="V98" s="592"/>
      <c r="W98" s="592"/>
      <c r="X98" s="614"/>
      <c r="Y98" s="620" t="s">
        <v>161</v>
      </c>
      <c r="Z98" s="620"/>
      <c r="AA98" s="620"/>
      <c r="AB98" s="620"/>
      <c r="AC98" s="620"/>
      <c r="AD98" s="620"/>
      <c r="AE98" s="620"/>
      <c r="AF98" s="620"/>
      <c r="AG98" s="655" t="s">
        <v>167</v>
      </c>
      <c r="AH98" s="655"/>
      <c r="AI98" s="655" t="s">
        <v>186</v>
      </c>
      <c r="AJ98" s="658" t="s">
        <v>185</v>
      </c>
      <c r="AK98" s="655" t="s">
        <v>183</v>
      </c>
      <c r="AL98" s="655"/>
      <c r="AM98" s="655" t="s">
        <v>184</v>
      </c>
      <c r="AN98" s="620" t="s">
        <v>187</v>
      </c>
      <c r="AO98" s="620"/>
      <c r="AP98" s="620"/>
      <c r="AQ98" s="620"/>
      <c r="AR98" s="620"/>
      <c r="AS98" s="620"/>
      <c r="AT98" s="620"/>
      <c r="AU98" s="620"/>
      <c r="AV98" s="620"/>
      <c r="AW98" s="620"/>
      <c r="AX98" s="620"/>
      <c r="AY98" s="632"/>
    </row>
    <row r="99" spans="1:51" ht="15" customHeight="1">
      <c r="A99" s="621"/>
      <c r="B99" s="622"/>
      <c r="C99" s="622"/>
      <c r="D99" s="622"/>
      <c r="E99" s="622"/>
      <c r="F99" s="622"/>
      <c r="G99" s="622"/>
      <c r="H99" s="622"/>
      <c r="I99" s="622"/>
      <c r="J99" s="622"/>
      <c r="K99" s="622"/>
      <c r="L99" s="622"/>
      <c r="M99" s="622"/>
      <c r="N99" s="622"/>
      <c r="O99" s="664"/>
      <c r="P99" s="665"/>
      <c r="Q99" s="665"/>
      <c r="R99" s="665"/>
      <c r="S99" s="665"/>
      <c r="T99" s="665"/>
      <c r="U99" s="665"/>
      <c r="V99" s="665"/>
      <c r="W99" s="665"/>
      <c r="X99" s="666"/>
      <c r="Y99" s="622"/>
      <c r="Z99" s="622"/>
      <c r="AA99" s="622"/>
      <c r="AB99" s="622"/>
      <c r="AC99" s="622"/>
      <c r="AD99" s="622"/>
      <c r="AE99" s="622"/>
      <c r="AF99" s="622"/>
      <c r="AG99" s="656"/>
      <c r="AH99" s="656"/>
      <c r="AI99" s="656"/>
      <c r="AJ99" s="659"/>
      <c r="AK99" s="656"/>
      <c r="AL99" s="656"/>
      <c r="AM99" s="656"/>
      <c r="AN99" s="622"/>
      <c r="AO99" s="622"/>
      <c r="AP99" s="622"/>
      <c r="AQ99" s="622"/>
      <c r="AR99" s="622"/>
      <c r="AS99" s="622"/>
      <c r="AT99" s="622"/>
      <c r="AU99" s="622"/>
      <c r="AV99" s="622"/>
      <c r="AW99" s="622"/>
      <c r="AX99" s="622"/>
      <c r="AY99" s="673"/>
    </row>
    <row r="100" spans="1:51" ht="15" customHeight="1">
      <c r="A100" s="621"/>
      <c r="B100" s="622"/>
      <c r="C100" s="622" t="s">
        <v>153</v>
      </c>
      <c r="D100" s="622"/>
      <c r="E100" s="622"/>
      <c r="F100" s="622" t="s">
        <v>154</v>
      </c>
      <c r="G100" s="622"/>
      <c r="H100" s="622"/>
      <c r="I100" s="622" t="s">
        <v>156</v>
      </c>
      <c r="J100" s="622"/>
      <c r="K100" s="622"/>
      <c r="L100" s="622" t="s">
        <v>157</v>
      </c>
      <c r="M100" s="622"/>
      <c r="N100" s="622"/>
      <c r="O100" s="661" t="s">
        <v>159</v>
      </c>
      <c r="P100" s="662"/>
      <c r="Q100" s="662"/>
      <c r="R100" s="662"/>
      <c r="S100" s="663"/>
      <c r="T100" s="661" t="s">
        <v>193</v>
      </c>
      <c r="U100" s="662" t="s">
        <v>160</v>
      </c>
      <c r="V100" s="662"/>
      <c r="W100" s="662"/>
      <c r="X100" s="663"/>
      <c r="Y100" s="667" t="s">
        <v>166</v>
      </c>
      <c r="Z100" s="667"/>
      <c r="AA100" s="667"/>
      <c r="AB100" s="667" t="s">
        <v>162</v>
      </c>
      <c r="AC100" s="667"/>
      <c r="AD100" s="656" t="s">
        <v>163</v>
      </c>
      <c r="AE100" s="656" t="s">
        <v>164</v>
      </c>
      <c r="AF100" s="656" t="s">
        <v>165</v>
      </c>
      <c r="AG100" s="656"/>
      <c r="AH100" s="656"/>
      <c r="AI100" s="656"/>
      <c r="AJ100" s="659"/>
      <c r="AK100" s="656"/>
      <c r="AL100" s="656"/>
      <c r="AM100" s="656"/>
      <c r="AN100" s="622"/>
      <c r="AO100" s="622"/>
      <c r="AP100" s="622"/>
      <c r="AQ100" s="622"/>
      <c r="AR100" s="622"/>
      <c r="AS100" s="622"/>
      <c r="AT100" s="622"/>
      <c r="AU100" s="622"/>
      <c r="AV100" s="622"/>
      <c r="AW100" s="622"/>
      <c r="AX100" s="622"/>
      <c r="AY100" s="673"/>
    </row>
    <row r="101" spans="1:51" ht="15" customHeight="1">
      <c r="A101" s="623"/>
      <c r="B101" s="624"/>
      <c r="C101" s="624"/>
      <c r="D101" s="624"/>
      <c r="E101" s="624"/>
      <c r="F101" s="624"/>
      <c r="G101" s="624"/>
      <c r="H101" s="624"/>
      <c r="I101" s="624"/>
      <c r="J101" s="624"/>
      <c r="K101" s="624"/>
      <c r="L101" s="624"/>
      <c r="M101" s="624"/>
      <c r="N101" s="624"/>
      <c r="O101" s="670" t="s">
        <v>192</v>
      </c>
      <c r="P101" s="671"/>
      <c r="Q101" s="671"/>
      <c r="R101" s="671"/>
      <c r="S101" s="672"/>
      <c r="T101" s="670" t="s">
        <v>192</v>
      </c>
      <c r="U101" s="671"/>
      <c r="V101" s="671"/>
      <c r="W101" s="671"/>
      <c r="X101" s="672"/>
      <c r="Y101" s="668"/>
      <c r="Z101" s="668"/>
      <c r="AA101" s="668"/>
      <c r="AB101" s="668"/>
      <c r="AC101" s="668"/>
      <c r="AD101" s="657"/>
      <c r="AE101" s="657"/>
      <c r="AF101" s="657"/>
      <c r="AG101" s="657"/>
      <c r="AH101" s="657"/>
      <c r="AI101" s="657"/>
      <c r="AJ101" s="660"/>
      <c r="AK101" s="657"/>
      <c r="AL101" s="657"/>
      <c r="AM101" s="657"/>
      <c r="AN101" s="624"/>
      <c r="AO101" s="624"/>
      <c r="AP101" s="624"/>
      <c r="AQ101" s="624"/>
      <c r="AR101" s="624"/>
      <c r="AS101" s="624"/>
      <c r="AT101" s="624"/>
      <c r="AU101" s="624"/>
      <c r="AV101" s="624"/>
      <c r="AW101" s="624"/>
      <c r="AX101" s="624"/>
      <c r="AY101" s="633"/>
    </row>
    <row r="102" spans="1:51" ht="15" customHeight="1">
      <c r="A102" s="650">
        <v>1</v>
      </c>
      <c r="B102" s="651"/>
      <c r="C102" s="651">
        <v>1500</v>
      </c>
      <c r="D102" s="651"/>
      <c r="E102" s="651"/>
      <c r="F102" s="651">
        <v>800</v>
      </c>
      <c r="G102" s="651"/>
      <c r="H102" s="651"/>
      <c r="I102" s="651"/>
      <c r="J102" s="651"/>
      <c r="K102" s="651"/>
      <c r="L102" s="651"/>
      <c r="M102" s="651"/>
      <c r="N102" s="651"/>
      <c r="O102" s="652"/>
      <c r="P102" s="653"/>
      <c r="Q102" s="653"/>
      <c r="R102" s="653"/>
      <c r="S102" s="654"/>
      <c r="T102" s="652"/>
      <c r="U102" s="653"/>
      <c r="V102" s="653"/>
      <c r="W102" s="653"/>
      <c r="X102" s="654"/>
      <c r="Y102" s="651"/>
      <c r="Z102" s="651"/>
      <c r="AA102" s="651"/>
      <c r="AB102" s="651"/>
      <c r="AC102" s="651"/>
      <c r="AD102" s="258" t="s">
        <v>182</v>
      </c>
      <c r="AE102" s="258" t="s">
        <v>182</v>
      </c>
      <c r="AF102" s="258" t="s">
        <v>182</v>
      </c>
      <c r="AG102" s="651"/>
      <c r="AH102" s="651"/>
      <c r="AI102" s="258"/>
      <c r="AJ102" s="258"/>
      <c r="AK102" s="651"/>
      <c r="AL102" s="651"/>
      <c r="AM102" s="258" t="s">
        <v>190</v>
      </c>
      <c r="AN102" s="651" t="s">
        <v>188</v>
      </c>
      <c r="AO102" s="651"/>
      <c r="AP102" s="651"/>
      <c r="AQ102" s="651"/>
      <c r="AR102" s="651"/>
      <c r="AS102" s="651"/>
      <c r="AT102" s="651"/>
      <c r="AU102" s="651"/>
      <c r="AV102" s="651"/>
      <c r="AW102" s="651"/>
      <c r="AX102" s="651"/>
      <c r="AY102" s="669"/>
    </row>
    <row r="103" spans="1:51" ht="15" customHeight="1">
      <c r="A103" s="679">
        <v>2</v>
      </c>
      <c r="B103" s="677"/>
      <c r="C103" s="677">
        <v>560</v>
      </c>
      <c r="D103" s="677"/>
      <c r="E103" s="677"/>
      <c r="F103" s="677">
        <v>90</v>
      </c>
      <c r="G103" s="677"/>
      <c r="H103" s="677"/>
      <c r="I103" s="677">
        <v>121</v>
      </c>
      <c r="J103" s="677"/>
      <c r="K103" s="677"/>
      <c r="L103" s="677">
        <v>73</v>
      </c>
      <c r="M103" s="677"/>
      <c r="N103" s="677"/>
      <c r="O103" s="674" t="s">
        <v>191</v>
      </c>
      <c r="P103" s="675"/>
      <c r="Q103" s="675"/>
      <c r="R103" s="675"/>
      <c r="S103" s="676"/>
      <c r="T103" s="674" t="s">
        <v>194</v>
      </c>
      <c r="U103" s="675"/>
      <c r="V103" s="675"/>
      <c r="W103" s="675"/>
      <c r="X103" s="676"/>
      <c r="Y103" s="677" t="s">
        <v>195</v>
      </c>
      <c r="Z103" s="677"/>
      <c r="AA103" s="677"/>
      <c r="AB103" s="677">
        <v>24</v>
      </c>
      <c r="AC103" s="677"/>
      <c r="AD103" s="259" t="s">
        <v>181</v>
      </c>
      <c r="AE103" s="259" t="s">
        <v>181</v>
      </c>
      <c r="AF103" s="259" t="s">
        <v>181</v>
      </c>
      <c r="AG103" s="677"/>
      <c r="AH103" s="677"/>
      <c r="AI103" s="259" t="s">
        <v>196</v>
      </c>
      <c r="AJ103" s="259"/>
      <c r="AK103" s="677">
        <v>0</v>
      </c>
      <c r="AL103" s="677"/>
      <c r="AM103" s="259" t="s">
        <v>190</v>
      </c>
      <c r="AN103" s="677"/>
      <c r="AO103" s="677"/>
      <c r="AP103" s="677"/>
      <c r="AQ103" s="677"/>
      <c r="AR103" s="677"/>
      <c r="AS103" s="677"/>
      <c r="AT103" s="677"/>
      <c r="AU103" s="677"/>
      <c r="AV103" s="677"/>
      <c r="AW103" s="677"/>
      <c r="AX103" s="677"/>
      <c r="AY103" s="678"/>
    </row>
    <row r="104" spans="1:51" ht="15" customHeight="1">
      <c r="A104" s="679">
        <v>3</v>
      </c>
      <c r="B104" s="677"/>
      <c r="C104" s="677">
        <v>560</v>
      </c>
      <c r="D104" s="677"/>
      <c r="E104" s="677"/>
      <c r="F104" s="677">
        <v>90</v>
      </c>
      <c r="G104" s="677"/>
      <c r="H104" s="677"/>
      <c r="I104" s="677">
        <v>121</v>
      </c>
      <c r="J104" s="677"/>
      <c r="K104" s="677"/>
      <c r="L104" s="677">
        <v>598</v>
      </c>
      <c r="M104" s="677"/>
      <c r="N104" s="677"/>
      <c r="O104" s="674" t="s">
        <v>191</v>
      </c>
      <c r="P104" s="675"/>
      <c r="Q104" s="675"/>
      <c r="R104" s="675"/>
      <c r="S104" s="676"/>
      <c r="T104" s="674" t="s">
        <v>194</v>
      </c>
      <c r="U104" s="675"/>
      <c r="V104" s="675"/>
      <c r="W104" s="675"/>
      <c r="X104" s="676"/>
      <c r="Y104" s="677" t="s">
        <v>195</v>
      </c>
      <c r="Z104" s="677"/>
      <c r="AA104" s="677"/>
      <c r="AB104" s="677">
        <v>24</v>
      </c>
      <c r="AC104" s="677"/>
      <c r="AD104" s="259" t="s">
        <v>181</v>
      </c>
      <c r="AE104" s="259" t="s">
        <v>181</v>
      </c>
      <c r="AF104" s="259" t="s">
        <v>181</v>
      </c>
      <c r="AG104" s="677"/>
      <c r="AH104" s="677"/>
      <c r="AI104" s="259" t="s">
        <v>196</v>
      </c>
      <c r="AJ104" s="259"/>
      <c r="AK104" s="677">
        <v>1</v>
      </c>
      <c r="AL104" s="677"/>
      <c r="AM104" s="259" t="s">
        <v>190</v>
      </c>
      <c r="AN104" s="677"/>
      <c r="AO104" s="677"/>
      <c r="AP104" s="677"/>
      <c r="AQ104" s="677"/>
      <c r="AR104" s="677"/>
      <c r="AS104" s="677"/>
      <c r="AT104" s="677"/>
      <c r="AU104" s="677"/>
      <c r="AV104" s="677"/>
      <c r="AW104" s="677"/>
      <c r="AX104" s="677"/>
      <c r="AY104" s="678"/>
    </row>
    <row r="105" spans="1:51" ht="15" customHeight="1">
      <c r="A105" s="679">
        <v>4</v>
      </c>
      <c r="B105" s="677"/>
      <c r="C105" s="677">
        <v>560</v>
      </c>
      <c r="D105" s="677"/>
      <c r="E105" s="677"/>
      <c r="F105" s="677">
        <v>90</v>
      </c>
      <c r="G105" s="677"/>
      <c r="H105" s="677"/>
      <c r="I105" s="677">
        <v>802</v>
      </c>
      <c r="J105" s="677"/>
      <c r="K105" s="677"/>
      <c r="L105" s="677">
        <v>73</v>
      </c>
      <c r="M105" s="677"/>
      <c r="N105" s="677"/>
      <c r="O105" s="674" t="s">
        <v>191</v>
      </c>
      <c r="P105" s="675"/>
      <c r="Q105" s="675"/>
      <c r="R105" s="675"/>
      <c r="S105" s="676"/>
      <c r="T105" s="674" t="s">
        <v>194</v>
      </c>
      <c r="U105" s="675"/>
      <c r="V105" s="675"/>
      <c r="W105" s="675"/>
      <c r="X105" s="676"/>
      <c r="Y105" s="677" t="s">
        <v>195</v>
      </c>
      <c r="Z105" s="677"/>
      <c r="AA105" s="677"/>
      <c r="AB105" s="677">
        <v>24</v>
      </c>
      <c r="AC105" s="677"/>
      <c r="AD105" s="259" t="s">
        <v>181</v>
      </c>
      <c r="AE105" s="259" t="s">
        <v>181</v>
      </c>
      <c r="AF105" s="259" t="s">
        <v>181</v>
      </c>
      <c r="AG105" s="677"/>
      <c r="AH105" s="677"/>
      <c r="AI105" s="259" t="s">
        <v>196</v>
      </c>
      <c r="AJ105" s="259"/>
      <c r="AK105" s="677">
        <v>2</v>
      </c>
      <c r="AL105" s="677"/>
      <c r="AM105" s="259" t="s">
        <v>190</v>
      </c>
      <c r="AN105" s="677"/>
      <c r="AO105" s="677"/>
      <c r="AP105" s="677"/>
      <c r="AQ105" s="677"/>
      <c r="AR105" s="677"/>
      <c r="AS105" s="677"/>
      <c r="AT105" s="677"/>
      <c r="AU105" s="677"/>
      <c r="AV105" s="677"/>
      <c r="AW105" s="677"/>
      <c r="AX105" s="677"/>
      <c r="AY105" s="678"/>
    </row>
    <row r="106" spans="1:51" ht="15" customHeight="1">
      <c r="A106" s="679">
        <v>5</v>
      </c>
      <c r="B106" s="677"/>
      <c r="C106" s="677">
        <v>560</v>
      </c>
      <c r="D106" s="677"/>
      <c r="E106" s="677"/>
      <c r="F106" s="677">
        <v>90</v>
      </c>
      <c r="G106" s="677"/>
      <c r="H106" s="677"/>
      <c r="I106" s="677">
        <v>802</v>
      </c>
      <c r="J106" s="677"/>
      <c r="K106" s="677"/>
      <c r="L106" s="677">
        <v>203</v>
      </c>
      <c r="M106" s="677"/>
      <c r="N106" s="677"/>
      <c r="O106" s="674" t="s">
        <v>191</v>
      </c>
      <c r="P106" s="675"/>
      <c r="Q106" s="675"/>
      <c r="R106" s="675"/>
      <c r="S106" s="676"/>
      <c r="T106" s="674" t="s">
        <v>194</v>
      </c>
      <c r="U106" s="675"/>
      <c r="V106" s="675"/>
      <c r="W106" s="675"/>
      <c r="X106" s="676"/>
      <c r="Y106" s="677" t="s">
        <v>195</v>
      </c>
      <c r="Z106" s="677"/>
      <c r="AA106" s="677"/>
      <c r="AB106" s="677">
        <v>24</v>
      </c>
      <c r="AC106" s="677"/>
      <c r="AD106" s="259" t="s">
        <v>181</v>
      </c>
      <c r="AE106" s="259" t="s">
        <v>181</v>
      </c>
      <c r="AF106" s="259" t="s">
        <v>181</v>
      </c>
      <c r="AG106" s="677"/>
      <c r="AH106" s="677"/>
      <c r="AI106" s="259" t="s">
        <v>196</v>
      </c>
      <c r="AJ106" s="259"/>
      <c r="AK106" s="677">
        <v>3</v>
      </c>
      <c r="AL106" s="677"/>
      <c r="AM106" s="259" t="s">
        <v>190</v>
      </c>
      <c r="AN106" s="677"/>
      <c r="AO106" s="677"/>
      <c r="AP106" s="677"/>
      <c r="AQ106" s="677"/>
      <c r="AR106" s="677"/>
      <c r="AS106" s="677"/>
      <c r="AT106" s="677"/>
      <c r="AU106" s="677"/>
      <c r="AV106" s="677"/>
      <c r="AW106" s="677"/>
      <c r="AX106" s="677"/>
      <c r="AY106" s="678"/>
    </row>
    <row r="107" spans="1:51" ht="15" customHeight="1">
      <c r="A107" s="679">
        <v>6</v>
      </c>
      <c r="B107" s="677"/>
      <c r="C107" s="677">
        <v>560</v>
      </c>
      <c r="D107" s="677"/>
      <c r="E107" s="677"/>
      <c r="F107" s="677">
        <v>90</v>
      </c>
      <c r="G107" s="677"/>
      <c r="H107" s="677"/>
      <c r="I107" s="677">
        <v>802</v>
      </c>
      <c r="J107" s="677"/>
      <c r="K107" s="677"/>
      <c r="L107" s="677">
        <v>333</v>
      </c>
      <c r="M107" s="677"/>
      <c r="N107" s="677"/>
      <c r="O107" s="674" t="s">
        <v>191</v>
      </c>
      <c r="P107" s="675"/>
      <c r="Q107" s="675"/>
      <c r="R107" s="675"/>
      <c r="S107" s="676"/>
      <c r="T107" s="674" t="s">
        <v>194</v>
      </c>
      <c r="U107" s="675"/>
      <c r="V107" s="675"/>
      <c r="W107" s="675"/>
      <c r="X107" s="676"/>
      <c r="Y107" s="677" t="s">
        <v>195</v>
      </c>
      <c r="Z107" s="677"/>
      <c r="AA107" s="677"/>
      <c r="AB107" s="677">
        <v>24</v>
      </c>
      <c r="AC107" s="677"/>
      <c r="AD107" s="259" t="s">
        <v>181</v>
      </c>
      <c r="AE107" s="259" t="s">
        <v>181</v>
      </c>
      <c r="AF107" s="259" t="s">
        <v>181</v>
      </c>
      <c r="AG107" s="677"/>
      <c r="AH107" s="677"/>
      <c r="AI107" s="259" t="s">
        <v>196</v>
      </c>
      <c r="AJ107" s="259"/>
      <c r="AK107" s="677">
        <v>4</v>
      </c>
      <c r="AL107" s="677"/>
      <c r="AM107" s="259" t="s">
        <v>190</v>
      </c>
      <c r="AN107" s="677"/>
      <c r="AO107" s="677"/>
      <c r="AP107" s="677"/>
      <c r="AQ107" s="677"/>
      <c r="AR107" s="677"/>
      <c r="AS107" s="677"/>
      <c r="AT107" s="677"/>
      <c r="AU107" s="677"/>
      <c r="AV107" s="677"/>
      <c r="AW107" s="677"/>
      <c r="AX107" s="677"/>
      <c r="AY107" s="678"/>
    </row>
    <row r="108" spans="1:51" ht="15" customHeight="1">
      <c r="A108" s="679">
        <v>7</v>
      </c>
      <c r="B108" s="677"/>
      <c r="C108" s="677">
        <v>560</v>
      </c>
      <c r="D108" s="677"/>
      <c r="E108" s="677"/>
      <c r="F108" s="677">
        <v>90</v>
      </c>
      <c r="G108" s="677"/>
      <c r="H108" s="677"/>
      <c r="I108" s="677">
        <v>802</v>
      </c>
      <c r="J108" s="677"/>
      <c r="K108" s="677"/>
      <c r="L108" s="677">
        <v>463</v>
      </c>
      <c r="M108" s="677"/>
      <c r="N108" s="677"/>
      <c r="O108" s="674" t="s">
        <v>191</v>
      </c>
      <c r="P108" s="675"/>
      <c r="Q108" s="675"/>
      <c r="R108" s="675"/>
      <c r="S108" s="676"/>
      <c r="T108" s="674" t="s">
        <v>194</v>
      </c>
      <c r="U108" s="675"/>
      <c r="V108" s="675"/>
      <c r="W108" s="675"/>
      <c r="X108" s="676"/>
      <c r="Y108" s="677" t="s">
        <v>195</v>
      </c>
      <c r="Z108" s="677"/>
      <c r="AA108" s="677"/>
      <c r="AB108" s="677">
        <v>24</v>
      </c>
      <c r="AC108" s="677"/>
      <c r="AD108" s="259" t="s">
        <v>181</v>
      </c>
      <c r="AE108" s="259" t="s">
        <v>181</v>
      </c>
      <c r="AF108" s="259" t="s">
        <v>181</v>
      </c>
      <c r="AG108" s="677"/>
      <c r="AH108" s="677"/>
      <c r="AI108" s="259" t="s">
        <v>196</v>
      </c>
      <c r="AJ108" s="259"/>
      <c r="AK108" s="677">
        <v>5</v>
      </c>
      <c r="AL108" s="677"/>
      <c r="AM108" s="259" t="s">
        <v>190</v>
      </c>
      <c r="AN108" s="677"/>
      <c r="AO108" s="677"/>
      <c r="AP108" s="677"/>
      <c r="AQ108" s="677"/>
      <c r="AR108" s="677"/>
      <c r="AS108" s="677"/>
      <c r="AT108" s="677"/>
      <c r="AU108" s="677"/>
      <c r="AV108" s="677"/>
      <c r="AW108" s="677"/>
      <c r="AX108" s="677"/>
      <c r="AY108" s="678"/>
    </row>
    <row r="109" spans="1:51" ht="15" customHeight="1">
      <c r="A109" s="679">
        <v>8</v>
      </c>
      <c r="B109" s="677"/>
      <c r="C109" s="677">
        <v>560</v>
      </c>
      <c r="D109" s="677"/>
      <c r="E109" s="677"/>
      <c r="F109" s="677">
        <v>90</v>
      </c>
      <c r="G109" s="677"/>
      <c r="H109" s="677"/>
      <c r="I109" s="677">
        <v>802</v>
      </c>
      <c r="J109" s="677"/>
      <c r="K109" s="677"/>
      <c r="L109" s="677">
        <v>593</v>
      </c>
      <c r="M109" s="677"/>
      <c r="N109" s="677"/>
      <c r="O109" s="674" t="s">
        <v>191</v>
      </c>
      <c r="P109" s="675"/>
      <c r="Q109" s="675"/>
      <c r="R109" s="675"/>
      <c r="S109" s="676"/>
      <c r="T109" s="674" t="s">
        <v>194</v>
      </c>
      <c r="U109" s="675"/>
      <c r="V109" s="675"/>
      <c r="W109" s="675"/>
      <c r="X109" s="676"/>
      <c r="Y109" s="677" t="s">
        <v>195</v>
      </c>
      <c r="Z109" s="677"/>
      <c r="AA109" s="677"/>
      <c r="AB109" s="677">
        <v>24</v>
      </c>
      <c r="AC109" s="677"/>
      <c r="AD109" s="259" t="s">
        <v>181</v>
      </c>
      <c r="AE109" s="259" t="s">
        <v>181</v>
      </c>
      <c r="AF109" s="259" t="s">
        <v>181</v>
      </c>
      <c r="AG109" s="677"/>
      <c r="AH109" s="677"/>
      <c r="AI109" s="259" t="s">
        <v>196</v>
      </c>
      <c r="AJ109" s="259"/>
      <c r="AK109" s="677">
        <v>6</v>
      </c>
      <c r="AL109" s="677"/>
      <c r="AM109" s="259" t="s">
        <v>190</v>
      </c>
      <c r="AN109" s="677"/>
      <c r="AO109" s="677"/>
      <c r="AP109" s="677"/>
      <c r="AQ109" s="677"/>
      <c r="AR109" s="677"/>
      <c r="AS109" s="677"/>
      <c r="AT109" s="677"/>
      <c r="AU109" s="677"/>
      <c r="AV109" s="677"/>
      <c r="AW109" s="677"/>
      <c r="AX109" s="677"/>
      <c r="AY109" s="678"/>
    </row>
    <row r="110" spans="1:51" ht="15" customHeight="1">
      <c r="A110" s="679"/>
      <c r="B110" s="677"/>
      <c r="C110" s="677"/>
      <c r="D110" s="677"/>
      <c r="E110" s="677"/>
      <c r="F110" s="677"/>
      <c r="G110" s="677"/>
      <c r="H110" s="677"/>
      <c r="I110" s="677"/>
      <c r="J110" s="677"/>
      <c r="K110" s="677"/>
      <c r="L110" s="677"/>
      <c r="M110" s="677"/>
      <c r="N110" s="677"/>
      <c r="O110" s="674"/>
      <c r="P110" s="675"/>
      <c r="Q110" s="675"/>
      <c r="R110" s="675"/>
      <c r="S110" s="676"/>
      <c r="T110" s="674"/>
      <c r="U110" s="675"/>
      <c r="V110" s="675"/>
      <c r="W110" s="675"/>
      <c r="X110" s="676"/>
      <c r="Y110" s="677"/>
      <c r="Z110" s="677"/>
      <c r="AA110" s="677"/>
      <c r="AB110" s="677"/>
      <c r="AC110" s="677"/>
      <c r="AD110" s="259"/>
      <c r="AE110" s="259"/>
      <c r="AF110" s="259"/>
      <c r="AG110" s="677"/>
      <c r="AH110" s="677"/>
      <c r="AI110" s="259"/>
      <c r="AJ110" s="259"/>
      <c r="AK110" s="677"/>
      <c r="AL110" s="677"/>
      <c r="AM110" s="259"/>
      <c r="AN110" s="677"/>
      <c r="AO110" s="677"/>
      <c r="AP110" s="677"/>
      <c r="AQ110" s="677"/>
      <c r="AR110" s="677"/>
      <c r="AS110" s="677"/>
      <c r="AT110" s="677"/>
      <c r="AU110" s="677"/>
      <c r="AV110" s="677"/>
      <c r="AW110" s="677"/>
      <c r="AX110" s="677"/>
      <c r="AY110" s="678"/>
    </row>
    <row r="111" spans="1:51" ht="15" customHeight="1">
      <c r="A111" s="679"/>
      <c r="B111" s="677"/>
      <c r="C111" s="677"/>
      <c r="D111" s="677"/>
      <c r="E111" s="677"/>
      <c r="F111" s="677"/>
      <c r="G111" s="677"/>
      <c r="H111" s="677"/>
      <c r="I111" s="677"/>
      <c r="J111" s="677"/>
      <c r="K111" s="677"/>
      <c r="L111" s="677"/>
      <c r="M111" s="677"/>
      <c r="N111" s="677"/>
      <c r="O111" s="674"/>
      <c r="P111" s="675"/>
      <c r="Q111" s="675"/>
      <c r="R111" s="675"/>
      <c r="S111" s="676"/>
      <c r="T111" s="674"/>
      <c r="U111" s="675"/>
      <c r="V111" s="675"/>
      <c r="W111" s="675"/>
      <c r="X111" s="676"/>
      <c r="Y111" s="677"/>
      <c r="Z111" s="677"/>
      <c r="AA111" s="677"/>
      <c r="AB111" s="677"/>
      <c r="AC111" s="677"/>
      <c r="AD111" s="259"/>
      <c r="AE111" s="259"/>
      <c r="AF111" s="259"/>
      <c r="AG111" s="677"/>
      <c r="AH111" s="677"/>
      <c r="AI111" s="259"/>
      <c r="AJ111" s="259"/>
      <c r="AK111" s="677"/>
      <c r="AL111" s="677"/>
      <c r="AM111" s="259"/>
      <c r="AN111" s="677"/>
      <c r="AO111" s="677"/>
      <c r="AP111" s="677"/>
      <c r="AQ111" s="677"/>
      <c r="AR111" s="677"/>
      <c r="AS111" s="677"/>
      <c r="AT111" s="677"/>
      <c r="AU111" s="677"/>
      <c r="AV111" s="677"/>
      <c r="AW111" s="677"/>
      <c r="AX111" s="677"/>
      <c r="AY111" s="678"/>
    </row>
    <row r="112" spans="1:51" ht="15" customHeight="1">
      <c r="A112" s="679"/>
      <c r="B112" s="677"/>
      <c r="C112" s="677"/>
      <c r="D112" s="677"/>
      <c r="E112" s="677"/>
      <c r="F112" s="677"/>
      <c r="G112" s="677"/>
      <c r="H112" s="677"/>
      <c r="I112" s="677"/>
      <c r="J112" s="677"/>
      <c r="K112" s="677"/>
      <c r="L112" s="677"/>
      <c r="M112" s="677"/>
      <c r="N112" s="677"/>
      <c r="O112" s="674"/>
      <c r="P112" s="675"/>
      <c r="Q112" s="675"/>
      <c r="R112" s="675"/>
      <c r="S112" s="676"/>
      <c r="T112" s="674"/>
      <c r="U112" s="675"/>
      <c r="V112" s="675"/>
      <c r="W112" s="675"/>
      <c r="X112" s="676"/>
      <c r="Y112" s="677"/>
      <c r="Z112" s="677"/>
      <c r="AA112" s="677"/>
      <c r="AB112" s="677"/>
      <c r="AC112" s="677"/>
      <c r="AD112" s="259"/>
      <c r="AE112" s="259"/>
      <c r="AF112" s="259"/>
      <c r="AG112" s="677"/>
      <c r="AH112" s="677"/>
      <c r="AI112" s="259"/>
      <c r="AJ112" s="259"/>
      <c r="AK112" s="677"/>
      <c r="AL112" s="677"/>
      <c r="AM112" s="259"/>
      <c r="AN112" s="677"/>
      <c r="AO112" s="677"/>
      <c r="AP112" s="677"/>
      <c r="AQ112" s="677"/>
      <c r="AR112" s="677"/>
      <c r="AS112" s="677"/>
      <c r="AT112" s="677"/>
      <c r="AU112" s="677"/>
      <c r="AV112" s="677"/>
      <c r="AW112" s="677"/>
      <c r="AX112" s="677"/>
      <c r="AY112" s="678"/>
    </row>
    <row r="113" spans="1:51" ht="15" customHeight="1">
      <c r="A113" s="679"/>
      <c r="B113" s="677"/>
      <c r="C113" s="677"/>
      <c r="D113" s="677"/>
      <c r="E113" s="677"/>
      <c r="F113" s="677"/>
      <c r="G113" s="677"/>
      <c r="H113" s="677"/>
      <c r="I113" s="677"/>
      <c r="J113" s="677"/>
      <c r="K113" s="677"/>
      <c r="L113" s="677"/>
      <c r="M113" s="677"/>
      <c r="N113" s="677"/>
      <c r="O113" s="674"/>
      <c r="P113" s="675"/>
      <c r="Q113" s="675"/>
      <c r="R113" s="675"/>
      <c r="S113" s="676"/>
      <c r="T113" s="674"/>
      <c r="U113" s="675"/>
      <c r="V113" s="675"/>
      <c r="W113" s="675"/>
      <c r="X113" s="676"/>
      <c r="Y113" s="677"/>
      <c r="Z113" s="677"/>
      <c r="AA113" s="677"/>
      <c r="AB113" s="677"/>
      <c r="AC113" s="677"/>
      <c r="AD113" s="259"/>
      <c r="AE113" s="259"/>
      <c r="AF113" s="259"/>
      <c r="AG113" s="677"/>
      <c r="AH113" s="677"/>
      <c r="AI113" s="259"/>
      <c r="AJ113" s="259"/>
      <c r="AK113" s="677"/>
      <c r="AL113" s="677"/>
      <c r="AM113" s="259"/>
      <c r="AN113" s="677"/>
      <c r="AO113" s="677"/>
      <c r="AP113" s="677"/>
      <c r="AQ113" s="677"/>
      <c r="AR113" s="677"/>
      <c r="AS113" s="677"/>
      <c r="AT113" s="677"/>
      <c r="AU113" s="677"/>
      <c r="AV113" s="677"/>
      <c r="AW113" s="677"/>
      <c r="AX113" s="677"/>
      <c r="AY113" s="678"/>
    </row>
    <row r="114" spans="1:51" ht="15" customHeight="1">
      <c r="A114" s="679"/>
      <c r="B114" s="677"/>
      <c r="C114" s="677"/>
      <c r="D114" s="677"/>
      <c r="E114" s="677"/>
      <c r="F114" s="677"/>
      <c r="G114" s="677"/>
      <c r="H114" s="677"/>
      <c r="I114" s="677"/>
      <c r="J114" s="677"/>
      <c r="K114" s="677"/>
      <c r="L114" s="677"/>
      <c r="M114" s="677"/>
      <c r="N114" s="677"/>
      <c r="O114" s="674"/>
      <c r="P114" s="675"/>
      <c r="Q114" s="675"/>
      <c r="R114" s="675"/>
      <c r="S114" s="676"/>
      <c r="T114" s="674"/>
      <c r="U114" s="675"/>
      <c r="V114" s="675"/>
      <c r="W114" s="675"/>
      <c r="X114" s="676"/>
      <c r="Y114" s="677"/>
      <c r="Z114" s="677"/>
      <c r="AA114" s="677"/>
      <c r="AB114" s="677"/>
      <c r="AC114" s="677"/>
      <c r="AD114" s="259"/>
      <c r="AE114" s="259"/>
      <c r="AF114" s="259"/>
      <c r="AG114" s="677"/>
      <c r="AH114" s="677"/>
      <c r="AI114" s="259"/>
      <c r="AJ114" s="259"/>
      <c r="AK114" s="677"/>
      <c r="AL114" s="677"/>
      <c r="AM114" s="259"/>
      <c r="AN114" s="677"/>
      <c r="AO114" s="677"/>
      <c r="AP114" s="677"/>
      <c r="AQ114" s="677"/>
      <c r="AR114" s="677"/>
      <c r="AS114" s="677"/>
      <c r="AT114" s="677"/>
      <c r="AU114" s="677"/>
      <c r="AV114" s="677"/>
      <c r="AW114" s="677"/>
      <c r="AX114" s="677"/>
      <c r="AY114" s="678"/>
    </row>
    <row r="115" spans="1:51" ht="15" customHeight="1">
      <c r="A115" s="679"/>
      <c r="B115" s="677"/>
      <c r="C115" s="677"/>
      <c r="D115" s="677"/>
      <c r="E115" s="677"/>
      <c r="F115" s="677"/>
      <c r="G115" s="677"/>
      <c r="H115" s="677"/>
      <c r="I115" s="677"/>
      <c r="J115" s="677"/>
      <c r="K115" s="677"/>
      <c r="L115" s="677"/>
      <c r="M115" s="677"/>
      <c r="N115" s="677"/>
      <c r="O115" s="674"/>
      <c r="P115" s="675"/>
      <c r="Q115" s="675"/>
      <c r="R115" s="675"/>
      <c r="S115" s="676"/>
      <c r="T115" s="674"/>
      <c r="U115" s="675"/>
      <c r="V115" s="675"/>
      <c r="W115" s="675"/>
      <c r="X115" s="676"/>
      <c r="Y115" s="677"/>
      <c r="Z115" s="677"/>
      <c r="AA115" s="677"/>
      <c r="AB115" s="677"/>
      <c r="AC115" s="677"/>
      <c r="AD115" s="259"/>
      <c r="AE115" s="259"/>
      <c r="AF115" s="259"/>
      <c r="AG115" s="677"/>
      <c r="AH115" s="677"/>
      <c r="AI115" s="259"/>
      <c r="AJ115" s="259"/>
      <c r="AK115" s="677"/>
      <c r="AL115" s="677"/>
      <c r="AM115" s="259"/>
      <c r="AN115" s="677"/>
      <c r="AO115" s="677"/>
      <c r="AP115" s="677"/>
      <c r="AQ115" s="677"/>
      <c r="AR115" s="677"/>
      <c r="AS115" s="677"/>
      <c r="AT115" s="677"/>
      <c r="AU115" s="677"/>
      <c r="AV115" s="677"/>
      <c r="AW115" s="677"/>
      <c r="AX115" s="677"/>
      <c r="AY115" s="678"/>
    </row>
    <row r="116" spans="1:51" ht="15" customHeight="1">
      <c r="A116" s="679"/>
      <c r="B116" s="677"/>
      <c r="C116" s="677"/>
      <c r="D116" s="677"/>
      <c r="E116" s="677"/>
      <c r="F116" s="677"/>
      <c r="G116" s="677"/>
      <c r="H116" s="677"/>
      <c r="I116" s="677"/>
      <c r="J116" s="677"/>
      <c r="K116" s="677"/>
      <c r="L116" s="677"/>
      <c r="M116" s="677"/>
      <c r="N116" s="677"/>
      <c r="O116" s="674"/>
      <c r="P116" s="675"/>
      <c r="Q116" s="675"/>
      <c r="R116" s="675"/>
      <c r="S116" s="676"/>
      <c r="T116" s="674"/>
      <c r="U116" s="675"/>
      <c r="V116" s="675"/>
      <c r="W116" s="675"/>
      <c r="X116" s="676"/>
      <c r="Y116" s="677"/>
      <c r="Z116" s="677"/>
      <c r="AA116" s="677"/>
      <c r="AB116" s="677"/>
      <c r="AC116" s="677"/>
      <c r="AD116" s="259"/>
      <c r="AE116" s="259"/>
      <c r="AF116" s="259"/>
      <c r="AG116" s="677"/>
      <c r="AH116" s="677"/>
      <c r="AI116" s="259"/>
      <c r="AJ116" s="259"/>
      <c r="AK116" s="677"/>
      <c r="AL116" s="677"/>
      <c r="AM116" s="259"/>
      <c r="AN116" s="677"/>
      <c r="AO116" s="677"/>
      <c r="AP116" s="677"/>
      <c r="AQ116" s="677"/>
      <c r="AR116" s="677"/>
      <c r="AS116" s="677"/>
      <c r="AT116" s="677"/>
      <c r="AU116" s="677"/>
      <c r="AV116" s="677"/>
      <c r="AW116" s="677"/>
      <c r="AX116" s="677"/>
      <c r="AY116" s="678"/>
    </row>
    <row r="117" spans="1:51" ht="15" customHeight="1">
      <c r="A117" s="679"/>
      <c r="B117" s="677"/>
      <c r="C117" s="677"/>
      <c r="D117" s="677"/>
      <c r="E117" s="677"/>
      <c r="F117" s="677"/>
      <c r="G117" s="677"/>
      <c r="H117" s="677"/>
      <c r="I117" s="677"/>
      <c r="J117" s="677"/>
      <c r="K117" s="677"/>
      <c r="L117" s="677"/>
      <c r="M117" s="677"/>
      <c r="N117" s="677"/>
      <c r="O117" s="674"/>
      <c r="P117" s="675"/>
      <c r="Q117" s="675"/>
      <c r="R117" s="675"/>
      <c r="S117" s="676"/>
      <c r="T117" s="674"/>
      <c r="U117" s="675"/>
      <c r="V117" s="675"/>
      <c r="W117" s="675"/>
      <c r="X117" s="676"/>
      <c r="Y117" s="677"/>
      <c r="Z117" s="677"/>
      <c r="AA117" s="677"/>
      <c r="AB117" s="677"/>
      <c r="AC117" s="677"/>
      <c r="AD117" s="259"/>
      <c r="AE117" s="259"/>
      <c r="AF117" s="259"/>
      <c r="AG117" s="677"/>
      <c r="AH117" s="677"/>
      <c r="AI117" s="259"/>
      <c r="AJ117" s="259"/>
      <c r="AK117" s="677"/>
      <c r="AL117" s="677"/>
      <c r="AM117" s="259"/>
      <c r="AN117" s="677"/>
      <c r="AO117" s="677"/>
      <c r="AP117" s="677"/>
      <c r="AQ117" s="677"/>
      <c r="AR117" s="677"/>
      <c r="AS117" s="677"/>
      <c r="AT117" s="677"/>
      <c r="AU117" s="677"/>
      <c r="AV117" s="677"/>
      <c r="AW117" s="677"/>
      <c r="AX117" s="677"/>
      <c r="AY117" s="678"/>
    </row>
    <row r="118" spans="1:51" ht="15" customHeight="1">
      <c r="A118" s="679"/>
      <c r="B118" s="677"/>
      <c r="C118" s="677"/>
      <c r="D118" s="677"/>
      <c r="E118" s="677"/>
      <c r="F118" s="677"/>
      <c r="G118" s="677"/>
      <c r="H118" s="677"/>
      <c r="I118" s="677"/>
      <c r="J118" s="677"/>
      <c r="K118" s="677"/>
      <c r="L118" s="677"/>
      <c r="M118" s="677"/>
      <c r="N118" s="677"/>
      <c r="O118" s="674"/>
      <c r="P118" s="675"/>
      <c r="Q118" s="675"/>
      <c r="R118" s="675"/>
      <c r="S118" s="676"/>
      <c r="T118" s="674"/>
      <c r="U118" s="675"/>
      <c r="V118" s="675"/>
      <c r="W118" s="675"/>
      <c r="X118" s="676"/>
      <c r="Y118" s="677"/>
      <c r="Z118" s="677"/>
      <c r="AA118" s="677"/>
      <c r="AB118" s="677"/>
      <c r="AC118" s="677"/>
      <c r="AD118" s="259"/>
      <c r="AE118" s="259"/>
      <c r="AF118" s="259"/>
      <c r="AG118" s="677"/>
      <c r="AH118" s="677"/>
      <c r="AI118" s="259"/>
      <c r="AJ118" s="259"/>
      <c r="AK118" s="677"/>
      <c r="AL118" s="677"/>
      <c r="AM118" s="259"/>
      <c r="AN118" s="677"/>
      <c r="AO118" s="677"/>
      <c r="AP118" s="677"/>
      <c r="AQ118" s="677"/>
      <c r="AR118" s="677"/>
      <c r="AS118" s="677"/>
      <c r="AT118" s="677"/>
      <c r="AU118" s="677"/>
      <c r="AV118" s="677"/>
      <c r="AW118" s="677"/>
      <c r="AX118" s="677"/>
      <c r="AY118" s="678"/>
    </row>
    <row r="119" spans="1:51" ht="15" customHeight="1">
      <c r="A119" s="679"/>
      <c r="B119" s="677"/>
      <c r="C119" s="677"/>
      <c r="D119" s="677"/>
      <c r="E119" s="677"/>
      <c r="F119" s="677"/>
      <c r="G119" s="677"/>
      <c r="H119" s="677"/>
      <c r="I119" s="677"/>
      <c r="J119" s="677"/>
      <c r="K119" s="677"/>
      <c r="L119" s="677"/>
      <c r="M119" s="677"/>
      <c r="N119" s="677"/>
      <c r="O119" s="674"/>
      <c r="P119" s="675"/>
      <c r="Q119" s="675"/>
      <c r="R119" s="675"/>
      <c r="S119" s="676"/>
      <c r="T119" s="674"/>
      <c r="U119" s="675"/>
      <c r="V119" s="675"/>
      <c r="W119" s="675"/>
      <c r="X119" s="676"/>
      <c r="Y119" s="677"/>
      <c r="Z119" s="677"/>
      <c r="AA119" s="677"/>
      <c r="AB119" s="677"/>
      <c r="AC119" s="677"/>
      <c r="AD119" s="259"/>
      <c r="AE119" s="259"/>
      <c r="AF119" s="259"/>
      <c r="AG119" s="677"/>
      <c r="AH119" s="677"/>
      <c r="AI119" s="259"/>
      <c r="AJ119" s="259"/>
      <c r="AK119" s="677"/>
      <c r="AL119" s="677"/>
      <c r="AM119" s="259"/>
      <c r="AN119" s="677"/>
      <c r="AO119" s="677"/>
      <c r="AP119" s="677"/>
      <c r="AQ119" s="677"/>
      <c r="AR119" s="677"/>
      <c r="AS119" s="677"/>
      <c r="AT119" s="677"/>
      <c r="AU119" s="677"/>
      <c r="AV119" s="677"/>
      <c r="AW119" s="677"/>
      <c r="AX119" s="677"/>
      <c r="AY119" s="678"/>
    </row>
    <row r="120" spans="1:51" ht="15" customHeight="1">
      <c r="A120" s="679"/>
      <c r="B120" s="677"/>
      <c r="C120" s="677"/>
      <c r="D120" s="677"/>
      <c r="E120" s="677"/>
      <c r="F120" s="677"/>
      <c r="G120" s="677"/>
      <c r="H120" s="677"/>
      <c r="I120" s="677"/>
      <c r="J120" s="677"/>
      <c r="K120" s="677"/>
      <c r="L120" s="677"/>
      <c r="M120" s="677"/>
      <c r="N120" s="677"/>
      <c r="O120" s="674"/>
      <c r="P120" s="675"/>
      <c r="Q120" s="675"/>
      <c r="R120" s="675"/>
      <c r="S120" s="676"/>
      <c r="T120" s="674"/>
      <c r="U120" s="675"/>
      <c r="V120" s="675"/>
      <c r="W120" s="675"/>
      <c r="X120" s="676"/>
      <c r="Y120" s="677"/>
      <c r="Z120" s="677"/>
      <c r="AA120" s="677"/>
      <c r="AB120" s="677"/>
      <c r="AC120" s="677"/>
      <c r="AD120" s="259"/>
      <c r="AE120" s="259"/>
      <c r="AF120" s="259"/>
      <c r="AG120" s="677"/>
      <c r="AH120" s="677"/>
      <c r="AI120" s="259"/>
      <c r="AJ120" s="259"/>
      <c r="AK120" s="677"/>
      <c r="AL120" s="677"/>
      <c r="AM120" s="259"/>
      <c r="AN120" s="677"/>
      <c r="AO120" s="677"/>
      <c r="AP120" s="677"/>
      <c r="AQ120" s="677"/>
      <c r="AR120" s="677"/>
      <c r="AS120" s="677"/>
      <c r="AT120" s="677"/>
      <c r="AU120" s="677"/>
      <c r="AV120" s="677"/>
      <c r="AW120" s="677"/>
      <c r="AX120" s="677"/>
      <c r="AY120" s="678"/>
    </row>
    <row r="121" spans="1:51" ht="15" customHeight="1">
      <c r="A121" s="679"/>
      <c r="B121" s="677"/>
      <c r="C121" s="677"/>
      <c r="D121" s="677"/>
      <c r="E121" s="677"/>
      <c r="F121" s="677"/>
      <c r="G121" s="677"/>
      <c r="H121" s="677"/>
      <c r="I121" s="677"/>
      <c r="J121" s="677"/>
      <c r="K121" s="677"/>
      <c r="L121" s="677"/>
      <c r="M121" s="677"/>
      <c r="N121" s="677"/>
      <c r="O121" s="674"/>
      <c r="P121" s="675"/>
      <c r="Q121" s="675"/>
      <c r="R121" s="675"/>
      <c r="S121" s="676"/>
      <c r="T121" s="674"/>
      <c r="U121" s="675"/>
      <c r="V121" s="675"/>
      <c r="W121" s="675"/>
      <c r="X121" s="676"/>
      <c r="Y121" s="677"/>
      <c r="Z121" s="677"/>
      <c r="AA121" s="677"/>
      <c r="AB121" s="677"/>
      <c r="AC121" s="677"/>
      <c r="AD121" s="259"/>
      <c r="AE121" s="259"/>
      <c r="AF121" s="259"/>
      <c r="AG121" s="677"/>
      <c r="AH121" s="677"/>
      <c r="AI121" s="259"/>
      <c r="AJ121" s="259"/>
      <c r="AK121" s="677"/>
      <c r="AL121" s="677"/>
      <c r="AM121" s="259"/>
      <c r="AN121" s="677"/>
      <c r="AO121" s="677"/>
      <c r="AP121" s="677"/>
      <c r="AQ121" s="677"/>
      <c r="AR121" s="677"/>
      <c r="AS121" s="677"/>
      <c r="AT121" s="677"/>
      <c r="AU121" s="677"/>
      <c r="AV121" s="677"/>
      <c r="AW121" s="677"/>
      <c r="AX121" s="677"/>
      <c r="AY121" s="678"/>
    </row>
    <row r="122" spans="1:51" ht="15" customHeight="1">
      <c r="A122" s="679"/>
      <c r="B122" s="677"/>
      <c r="C122" s="677"/>
      <c r="D122" s="677"/>
      <c r="E122" s="677"/>
      <c r="F122" s="677"/>
      <c r="G122" s="677"/>
      <c r="H122" s="677"/>
      <c r="I122" s="677"/>
      <c r="J122" s="677"/>
      <c r="K122" s="677"/>
      <c r="L122" s="677"/>
      <c r="M122" s="677"/>
      <c r="N122" s="677"/>
      <c r="O122" s="674"/>
      <c r="P122" s="675"/>
      <c r="Q122" s="675"/>
      <c r="R122" s="675"/>
      <c r="S122" s="676"/>
      <c r="T122" s="674"/>
      <c r="U122" s="675"/>
      <c r="V122" s="675"/>
      <c r="W122" s="675"/>
      <c r="X122" s="676"/>
      <c r="Y122" s="677"/>
      <c r="Z122" s="677"/>
      <c r="AA122" s="677"/>
      <c r="AB122" s="677"/>
      <c r="AC122" s="677"/>
      <c r="AD122" s="259"/>
      <c r="AE122" s="259"/>
      <c r="AF122" s="259"/>
      <c r="AG122" s="677"/>
      <c r="AH122" s="677"/>
      <c r="AI122" s="259"/>
      <c r="AJ122" s="259"/>
      <c r="AK122" s="677"/>
      <c r="AL122" s="677"/>
      <c r="AM122" s="259"/>
      <c r="AN122" s="677"/>
      <c r="AO122" s="677"/>
      <c r="AP122" s="677"/>
      <c r="AQ122" s="677"/>
      <c r="AR122" s="677"/>
      <c r="AS122" s="677"/>
      <c r="AT122" s="677"/>
      <c r="AU122" s="677"/>
      <c r="AV122" s="677"/>
      <c r="AW122" s="677"/>
      <c r="AX122" s="677"/>
      <c r="AY122" s="678"/>
    </row>
    <row r="123" spans="1:51" ht="15" customHeight="1">
      <c r="A123" s="679"/>
      <c r="B123" s="677"/>
      <c r="C123" s="677"/>
      <c r="D123" s="677"/>
      <c r="E123" s="677"/>
      <c r="F123" s="677"/>
      <c r="G123" s="677"/>
      <c r="H123" s="677"/>
      <c r="I123" s="677"/>
      <c r="J123" s="677"/>
      <c r="K123" s="677"/>
      <c r="L123" s="677"/>
      <c r="M123" s="677"/>
      <c r="N123" s="677"/>
      <c r="O123" s="674"/>
      <c r="P123" s="675"/>
      <c r="Q123" s="675"/>
      <c r="R123" s="675"/>
      <c r="S123" s="676"/>
      <c r="T123" s="674"/>
      <c r="U123" s="675"/>
      <c r="V123" s="675"/>
      <c r="W123" s="675"/>
      <c r="X123" s="676"/>
      <c r="Y123" s="677"/>
      <c r="Z123" s="677"/>
      <c r="AA123" s="677"/>
      <c r="AB123" s="677"/>
      <c r="AC123" s="677"/>
      <c r="AD123" s="259"/>
      <c r="AE123" s="259"/>
      <c r="AF123" s="259"/>
      <c r="AG123" s="677"/>
      <c r="AH123" s="677"/>
      <c r="AI123" s="259"/>
      <c r="AJ123" s="259"/>
      <c r="AK123" s="677"/>
      <c r="AL123" s="677"/>
      <c r="AM123" s="259"/>
      <c r="AN123" s="677"/>
      <c r="AO123" s="677"/>
      <c r="AP123" s="677"/>
      <c r="AQ123" s="677"/>
      <c r="AR123" s="677"/>
      <c r="AS123" s="677"/>
      <c r="AT123" s="677"/>
      <c r="AU123" s="677"/>
      <c r="AV123" s="677"/>
      <c r="AW123" s="677"/>
      <c r="AX123" s="677"/>
      <c r="AY123" s="678"/>
    </row>
    <row r="124" spans="1:51" ht="15" customHeight="1">
      <c r="A124" s="679"/>
      <c r="B124" s="677"/>
      <c r="C124" s="677"/>
      <c r="D124" s="677"/>
      <c r="E124" s="677"/>
      <c r="F124" s="677"/>
      <c r="G124" s="677"/>
      <c r="H124" s="677"/>
      <c r="I124" s="677"/>
      <c r="J124" s="677"/>
      <c r="K124" s="677"/>
      <c r="L124" s="677"/>
      <c r="M124" s="677"/>
      <c r="N124" s="677"/>
      <c r="O124" s="674"/>
      <c r="P124" s="675"/>
      <c r="Q124" s="675"/>
      <c r="R124" s="675"/>
      <c r="S124" s="676"/>
      <c r="T124" s="674"/>
      <c r="U124" s="675"/>
      <c r="V124" s="675"/>
      <c r="W124" s="675"/>
      <c r="X124" s="676"/>
      <c r="Y124" s="677"/>
      <c r="Z124" s="677"/>
      <c r="AA124" s="677"/>
      <c r="AB124" s="677"/>
      <c r="AC124" s="677"/>
      <c r="AD124" s="259"/>
      <c r="AE124" s="259"/>
      <c r="AF124" s="259"/>
      <c r="AG124" s="677"/>
      <c r="AH124" s="677"/>
      <c r="AI124" s="259"/>
      <c r="AJ124" s="259"/>
      <c r="AK124" s="677"/>
      <c r="AL124" s="677"/>
      <c r="AM124" s="259"/>
      <c r="AN124" s="677"/>
      <c r="AO124" s="677"/>
      <c r="AP124" s="677"/>
      <c r="AQ124" s="677"/>
      <c r="AR124" s="677"/>
      <c r="AS124" s="677"/>
      <c r="AT124" s="677"/>
      <c r="AU124" s="677"/>
      <c r="AV124" s="677"/>
      <c r="AW124" s="677"/>
      <c r="AX124" s="677"/>
      <c r="AY124" s="678"/>
    </row>
    <row r="125" spans="1:51" ht="15" customHeight="1">
      <c r="A125" s="679"/>
      <c r="B125" s="677"/>
      <c r="C125" s="677"/>
      <c r="D125" s="677"/>
      <c r="E125" s="677"/>
      <c r="F125" s="677"/>
      <c r="G125" s="677"/>
      <c r="H125" s="677"/>
      <c r="I125" s="677"/>
      <c r="J125" s="677"/>
      <c r="K125" s="677"/>
      <c r="L125" s="677"/>
      <c r="M125" s="677"/>
      <c r="N125" s="677"/>
      <c r="O125" s="674"/>
      <c r="P125" s="675"/>
      <c r="Q125" s="675"/>
      <c r="R125" s="675"/>
      <c r="S125" s="676"/>
      <c r="T125" s="674"/>
      <c r="U125" s="675"/>
      <c r="V125" s="675"/>
      <c r="W125" s="675"/>
      <c r="X125" s="676"/>
      <c r="Y125" s="677"/>
      <c r="Z125" s="677"/>
      <c r="AA125" s="677"/>
      <c r="AB125" s="677"/>
      <c r="AC125" s="677"/>
      <c r="AD125" s="259"/>
      <c r="AE125" s="259"/>
      <c r="AF125" s="259"/>
      <c r="AG125" s="677"/>
      <c r="AH125" s="677"/>
      <c r="AI125" s="259"/>
      <c r="AJ125" s="259"/>
      <c r="AK125" s="677"/>
      <c r="AL125" s="677"/>
      <c r="AM125" s="259"/>
      <c r="AN125" s="677"/>
      <c r="AO125" s="677"/>
      <c r="AP125" s="677"/>
      <c r="AQ125" s="677"/>
      <c r="AR125" s="677"/>
      <c r="AS125" s="677"/>
      <c r="AT125" s="677"/>
      <c r="AU125" s="677"/>
      <c r="AV125" s="677"/>
      <c r="AW125" s="677"/>
      <c r="AX125" s="677"/>
      <c r="AY125" s="678"/>
    </row>
    <row r="126" spans="1:51" ht="15" customHeight="1">
      <c r="A126" s="679"/>
      <c r="B126" s="677"/>
      <c r="C126" s="677"/>
      <c r="D126" s="677"/>
      <c r="E126" s="677"/>
      <c r="F126" s="677"/>
      <c r="G126" s="677"/>
      <c r="H126" s="677"/>
      <c r="I126" s="677"/>
      <c r="J126" s="677"/>
      <c r="K126" s="677"/>
      <c r="L126" s="677"/>
      <c r="M126" s="677"/>
      <c r="N126" s="677"/>
      <c r="O126" s="674"/>
      <c r="P126" s="675"/>
      <c r="Q126" s="675"/>
      <c r="R126" s="675"/>
      <c r="S126" s="676"/>
      <c r="T126" s="674"/>
      <c r="U126" s="675"/>
      <c r="V126" s="675"/>
      <c r="W126" s="675"/>
      <c r="X126" s="676"/>
      <c r="Y126" s="677"/>
      <c r="Z126" s="677"/>
      <c r="AA126" s="677"/>
      <c r="AB126" s="677"/>
      <c r="AC126" s="677"/>
      <c r="AD126" s="259"/>
      <c r="AE126" s="259"/>
      <c r="AF126" s="259"/>
      <c r="AG126" s="677"/>
      <c r="AH126" s="677"/>
      <c r="AI126" s="259"/>
      <c r="AJ126" s="259"/>
      <c r="AK126" s="677"/>
      <c r="AL126" s="677"/>
      <c r="AM126" s="259"/>
      <c r="AN126" s="677"/>
      <c r="AO126" s="677"/>
      <c r="AP126" s="677"/>
      <c r="AQ126" s="677"/>
      <c r="AR126" s="677"/>
      <c r="AS126" s="677"/>
      <c r="AT126" s="677"/>
      <c r="AU126" s="677"/>
      <c r="AV126" s="677"/>
      <c r="AW126" s="677"/>
      <c r="AX126" s="677"/>
      <c r="AY126" s="678"/>
    </row>
    <row r="127" spans="1:51" ht="15" customHeight="1" thickBot="1">
      <c r="A127" s="685"/>
      <c r="B127" s="683"/>
      <c r="C127" s="683"/>
      <c r="D127" s="683"/>
      <c r="E127" s="683"/>
      <c r="F127" s="683"/>
      <c r="G127" s="683"/>
      <c r="H127" s="683"/>
      <c r="I127" s="683"/>
      <c r="J127" s="683"/>
      <c r="K127" s="683"/>
      <c r="L127" s="683"/>
      <c r="M127" s="683"/>
      <c r="N127" s="683"/>
      <c r="O127" s="680"/>
      <c r="P127" s="681"/>
      <c r="Q127" s="681"/>
      <c r="R127" s="681"/>
      <c r="S127" s="682"/>
      <c r="T127" s="680"/>
      <c r="U127" s="681"/>
      <c r="V127" s="681"/>
      <c r="W127" s="681"/>
      <c r="X127" s="682"/>
      <c r="Y127" s="683"/>
      <c r="Z127" s="683"/>
      <c r="AA127" s="683"/>
      <c r="AB127" s="683"/>
      <c r="AC127" s="683"/>
      <c r="AD127" s="260"/>
      <c r="AE127" s="260"/>
      <c r="AF127" s="260"/>
      <c r="AG127" s="683"/>
      <c r="AH127" s="683"/>
      <c r="AI127" s="260"/>
      <c r="AJ127" s="260"/>
      <c r="AK127" s="683"/>
      <c r="AL127" s="683"/>
      <c r="AM127" s="260"/>
      <c r="AN127" s="683"/>
      <c r="AO127" s="683"/>
      <c r="AP127" s="683"/>
      <c r="AQ127" s="683"/>
      <c r="AR127" s="683"/>
      <c r="AS127" s="683"/>
      <c r="AT127" s="683"/>
      <c r="AU127" s="683"/>
      <c r="AV127" s="683"/>
      <c r="AW127" s="683"/>
      <c r="AX127" s="683"/>
      <c r="AY127" s="684"/>
    </row>
    <row r="128" spans="1:51" ht="1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</row>
    <row r="129" spans="1:49" ht="1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</row>
    <row r="130" spans="1:49" ht="1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</row>
    <row r="131" spans="1:49" ht="1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</row>
    <row r="132" spans="1:49" ht="1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</row>
    <row r="133" spans="1:49" ht="1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</row>
    <row r="134" spans="1:49" ht="1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</row>
    <row r="135" spans="1:49" ht="1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</row>
    <row r="136" spans="1:49" ht="1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</row>
    <row r="137" spans="1:49" ht="1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</row>
    <row r="138" spans="1:49" ht="1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</row>
    <row r="139" spans="1:49" ht="1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</row>
    <row r="140" spans="1:49" ht="15" customHeight="1"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</row>
    <row r="141" spans="1:49" ht="15" customHeight="1"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</row>
    <row r="142" spans="1:49" ht="15" customHeight="1"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</row>
    <row r="143" spans="1:49" ht="15" customHeight="1"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</row>
    <row r="144" spans="1:49" ht="15" customHeight="1"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</row>
    <row r="145" spans="1:49" ht="1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</row>
    <row r="146" spans="1:49" ht="1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</row>
    <row r="147" spans="1:49" ht="1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</row>
    <row r="148" spans="1:49" ht="1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</row>
    <row r="149" spans="1:49" ht="1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</row>
    <row r="150" spans="1:49" ht="1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</row>
    <row r="151" spans="1:49" ht="1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</row>
    <row r="152" spans="1:49" ht="1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</row>
    <row r="153" spans="1:49" ht="1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</row>
    <row r="154" spans="1:49" ht="1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</row>
    <row r="155" spans="1:49" ht="1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</row>
    <row r="156" spans="1:49" ht="1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</row>
    <row r="157" spans="1:49" ht="1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</row>
    <row r="158" spans="1:49" ht="1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</row>
    <row r="159" spans="1:49" ht="1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</row>
    <row r="160" spans="1:49" ht="1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</row>
    <row r="161" spans="1:49" ht="1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</row>
    <row r="162" spans="1:49" ht="1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</row>
    <row r="163" spans="1:49" ht="1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</row>
    <row r="164" spans="1:49" ht="1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</row>
    <row r="165" spans="1:49" ht="1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</row>
    <row r="166" spans="1:49" ht="1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</row>
    <row r="167" spans="1:49" ht="1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</row>
    <row r="168" spans="1:49" ht="1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</row>
    <row r="169" spans="1:49" ht="1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</row>
    <row r="170" spans="1:49" ht="1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</row>
    <row r="171" spans="1:49" ht="1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</row>
    <row r="172" spans="1:49" ht="1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</row>
    <row r="173" spans="1:49" ht="1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</row>
    <row r="174" spans="1:49" ht="1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</row>
    <row r="175" spans="1:49" ht="1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</row>
    <row r="176" spans="1:49" ht="1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</row>
    <row r="177" spans="1:49" ht="1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</row>
    <row r="178" spans="1:49" ht="1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</row>
    <row r="179" spans="1:49" ht="1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</row>
    <row r="180" spans="1:49" ht="1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</row>
    <row r="181" spans="1:49" ht="1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</row>
    <row r="182" spans="1:49" ht="1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</row>
    <row r="183" spans="1:49" ht="1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</row>
    <row r="184" spans="1:49" ht="1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</row>
    <row r="185" spans="1:49" ht="1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</row>
    <row r="186" spans="1:49" ht="1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</row>
    <row r="187" spans="1:49" ht="1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</row>
    <row r="188" spans="1:49" ht="1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</row>
    <row r="189" spans="1:49" ht="1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</row>
    <row r="190" spans="1:49" ht="1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</row>
    <row r="191" spans="1:49" ht="1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</row>
    <row r="192" spans="1:49" ht="1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</row>
    <row r="193" spans="1:49" ht="1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</row>
    <row r="194" spans="1:49" ht="1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</row>
    <row r="195" spans="1:49" ht="1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</row>
    <row r="196" spans="1:49" ht="1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</row>
    <row r="197" spans="1:49" ht="1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</row>
    <row r="198" spans="1:49" ht="1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</row>
    <row r="199" spans="1:49" ht="1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</row>
    <row r="200" spans="1:49" ht="1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</row>
    <row r="201" spans="1:49" ht="1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</row>
    <row r="202" spans="1:49" ht="1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</row>
    <row r="203" spans="1:49" ht="1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</row>
    <row r="204" spans="1:49" ht="1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</row>
    <row r="205" spans="1:49" ht="1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</row>
    <row r="206" spans="1:49" ht="1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</row>
    <row r="207" spans="1:49" ht="1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</row>
    <row r="208" spans="1:49" ht="1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</row>
    <row r="209" spans="1:49" ht="1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</row>
    <row r="210" spans="1:49" ht="1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</row>
    <row r="211" spans="1:49" ht="1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</row>
    <row r="212" spans="1:49" ht="1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</row>
    <row r="213" spans="1:49" ht="1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</row>
    <row r="214" spans="1:49" ht="1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</row>
    <row r="215" spans="1:49" ht="1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</row>
    <row r="216" spans="1:49" ht="1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</row>
    <row r="217" spans="1:49" ht="1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</row>
    <row r="218" spans="1:49" ht="1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</row>
    <row r="219" spans="1:49" ht="1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</row>
    <row r="220" spans="1:49" ht="1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</row>
    <row r="221" spans="1:49" ht="1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</row>
    <row r="222" spans="1:49" ht="1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</row>
    <row r="223" spans="1:49" ht="1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</row>
    <row r="224" spans="1:49" ht="1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</row>
    <row r="225" spans="1:49" ht="1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</row>
    <row r="226" spans="1:49" ht="1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</row>
    <row r="227" spans="1:49" ht="1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</row>
    <row r="228" spans="1:49" ht="1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</row>
    <row r="229" spans="1:49" ht="1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</row>
    <row r="230" spans="1:49" ht="1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</row>
    <row r="231" spans="1:49" ht="1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</row>
    <row r="232" spans="1:49" ht="1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</row>
    <row r="233" spans="1:49" ht="1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</row>
    <row r="234" spans="1:49" ht="1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</row>
    <row r="235" spans="1:49" ht="1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</row>
    <row r="236" spans="1:49" ht="1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</row>
    <row r="237" spans="1:49" ht="1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</row>
    <row r="238" spans="1:49" ht="1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</row>
    <row r="239" spans="1:49" ht="1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</row>
    <row r="240" spans="1:49" ht="1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</row>
    <row r="241" spans="1:49" ht="1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</row>
    <row r="242" spans="1:49" ht="1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</row>
    <row r="243" spans="1:49" ht="1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</row>
    <row r="244" spans="1:49" ht="1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</row>
    <row r="245" spans="1:49" ht="1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</row>
    <row r="246" spans="1:49" ht="1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</row>
    <row r="247" spans="1:49" ht="1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</row>
    <row r="248" spans="1:49" ht="1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</row>
    <row r="249" spans="1:49" ht="1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</row>
    <row r="250" spans="1:49" ht="1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</row>
    <row r="251" spans="1:49" ht="1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</row>
    <row r="252" spans="1:49" ht="1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</row>
    <row r="253" spans="1:49" ht="1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</row>
    <row r="254" spans="1:49" ht="1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</row>
    <row r="255" spans="1:49" ht="1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</row>
    <row r="256" spans="1:49" ht="1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</row>
    <row r="257" spans="1:49" ht="1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</row>
    <row r="258" spans="1:49" ht="1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</row>
    <row r="259" spans="1:49" ht="1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</row>
    <row r="260" spans="1:49" ht="1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</row>
    <row r="261" spans="1:49" ht="1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</row>
    <row r="262" spans="1:49" ht="1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</row>
    <row r="263" spans="1:49" ht="1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</row>
    <row r="264" spans="1:49" ht="1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</row>
    <row r="265" spans="1:49" ht="1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</row>
    <row r="266" spans="1:49" ht="1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</row>
    <row r="267" spans="1:49" ht="1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</row>
    <row r="268" spans="1:49" ht="1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</row>
    <row r="269" spans="1:49" ht="1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</row>
    <row r="270" spans="1:49" ht="1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</row>
    <row r="271" spans="1:49" ht="1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</row>
    <row r="272" spans="1:49" ht="1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</row>
    <row r="273" spans="1:49" ht="1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</row>
    <row r="274" spans="1:49" ht="1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</row>
    <row r="275" spans="1:49" ht="1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</row>
    <row r="276" spans="1:49" ht="1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</row>
    <row r="277" spans="1:49" ht="1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</row>
    <row r="278" spans="1:49" ht="1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</row>
    <row r="279" spans="1:49" ht="1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</row>
    <row r="280" spans="1:49" ht="1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</row>
    <row r="281" spans="1:49" ht="1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</row>
    <row r="282" spans="1:49" ht="1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</row>
    <row r="283" spans="1:49" ht="1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</row>
    <row r="284" spans="1:49" ht="1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</row>
    <row r="285" spans="1:49" ht="1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</row>
    <row r="286" spans="1:49" ht="1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</row>
    <row r="287" spans="1:49" ht="1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</row>
    <row r="288" spans="1:49" ht="1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</row>
    <row r="289" spans="1:49" ht="1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</row>
    <row r="290" spans="1:49" ht="1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</row>
    <row r="291" spans="1:49" ht="1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</row>
    <row r="292" spans="1:49" ht="1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</row>
    <row r="293" spans="1:49" ht="1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</row>
    <row r="294" spans="1:49" ht="1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</row>
    <row r="295" spans="1:49" ht="1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</row>
    <row r="296" spans="1:49" ht="1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</row>
    <row r="297" spans="1:49" ht="1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</row>
    <row r="298" spans="1:49" ht="1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</row>
    <row r="299" spans="1:49" ht="1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</row>
    <row r="300" spans="1:49" ht="1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</row>
    <row r="301" spans="1:49" ht="1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</row>
    <row r="302" spans="1:49" ht="1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</row>
    <row r="303" spans="1:49" ht="1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</row>
    <row r="304" spans="1:49" ht="1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</row>
    <row r="305" spans="1:49" ht="1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</row>
    <row r="306" spans="1:49" ht="1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</row>
    <row r="307" spans="1:49" ht="1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</row>
    <row r="308" spans="1:49" ht="1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</row>
    <row r="309" spans="1:49" ht="1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</row>
    <row r="310" spans="1:49" ht="1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</row>
    <row r="311" spans="1:49" ht="1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</row>
    <row r="312" spans="1:49" ht="1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</row>
    <row r="313" spans="1:49" ht="1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</row>
    <row r="314" spans="1:49" ht="1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</row>
    <row r="315" spans="1:49" ht="1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</row>
    <row r="316" spans="1:49" ht="1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</row>
    <row r="317" spans="1:49" ht="1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</row>
    <row r="318" spans="1:49" ht="1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</row>
    <row r="319" spans="1:49" ht="1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</row>
    <row r="320" spans="1:49" ht="1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</row>
    <row r="321" spans="1:49" ht="1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</row>
    <row r="322" spans="1:49" ht="1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</row>
    <row r="323" spans="1:49" ht="1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</row>
    <row r="324" spans="1:49" ht="1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</row>
    <row r="325" spans="1:49" ht="1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</row>
    <row r="326" spans="1:49" ht="1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</row>
    <row r="327" spans="1:49" ht="1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</row>
    <row r="328" spans="1:49" ht="1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</row>
    <row r="329" spans="1:49" ht="1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</row>
    <row r="330" spans="1:49" ht="1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</row>
    <row r="331" spans="1:49" ht="1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</row>
    <row r="332" spans="1:49" ht="1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</row>
    <row r="333" spans="1:49" ht="1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</row>
    <row r="334" spans="1:49" ht="1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</row>
    <row r="335" spans="1:49" ht="1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</row>
    <row r="336" spans="1:49" ht="1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</row>
    <row r="337" spans="1:49" ht="1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</row>
    <row r="338" spans="1:49" ht="1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</row>
    <row r="339" spans="1:49" ht="1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</row>
    <row r="340" spans="1:49" ht="1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</row>
    <row r="341" spans="1:49" ht="1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</row>
    <row r="342" spans="1:49" ht="1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</row>
    <row r="343" spans="1:49" ht="1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</row>
    <row r="344" spans="1:49" ht="1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</row>
    <row r="345" spans="1:49" ht="1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</row>
    <row r="346" spans="1:49" ht="1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</row>
    <row r="347" spans="1:49" ht="1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</row>
    <row r="348" spans="1:49" ht="1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</row>
    <row r="349" spans="1:49" ht="1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</row>
    <row r="350" spans="1:49" ht="1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</row>
    <row r="351" spans="1:49" ht="1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</row>
    <row r="352" spans="1:49" ht="1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</row>
    <row r="353" spans="1:49" ht="1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</row>
    <row r="354" spans="1:49" ht="1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</row>
    <row r="355" spans="1:49" ht="1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</row>
    <row r="356" spans="1:49" ht="1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</row>
    <row r="357" spans="1:49" ht="1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</row>
    <row r="358" spans="1:49" ht="1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</row>
    <row r="359" spans="1:49" ht="1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</row>
    <row r="360" spans="1:49" ht="1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</row>
    <row r="361" spans="1:49" ht="1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</row>
    <row r="362" spans="1:49" ht="1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</row>
    <row r="363" spans="1:49" ht="1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</row>
    <row r="364" spans="1:49" ht="1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</row>
    <row r="365" spans="1:49" ht="1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</row>
    <row r="366" spans="1:49" ht="1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</row>
    <row r="367" spans="1:49" ht="1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</row>
    <row r="368" spans="1:49" ht="1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</row>
  </sheetData>
  <mergeCells count="767">
    <mergeCell ref="A2:E2"/>
    <mergeCell ref="F2:R2"/>
    <mergeCell ref="S2:T2"/>
    <mergeCell ref="U2:V2"/>
    <mergeCell ref="W2:Y2"/>
    <mergeCell ref="A1:E1"/>
    <mergeCell ref="F1:V1"/>
    <mergeCell ref="W1:Y1"/>
    <mergeCell ref="AQ1:AS1"/>
    <mergeCell ref="Z1:AN1"/>
    <mergeCell ref="AG2:AN2"/>
    <mergeCell ref="AO1:AP1"/>
    <mergeCell ref="AO2:AP2"/>
    <mergeCell ref="AV1:AY1"/>
    <mergeCell ref="Z2:AC2"/>
    <mergeCell ref="AD2:AF2"/>
    <mergeCell ref="AT2:AU2"/>
    <mergeCell ref="AV2:AY2"/>
    <mergeCell ref="AQ2:AS2"/>
    <mergeCell ref="AT1:AU1"/>
    <mergeCell ref="AF36:AF37"/>
    <mergeCell ref="AG36:AG37"/>
    <mergeCell ref="AH36:AI37"/>
    <mergeCell ref="AJ36:AJ37"/>
    <mergeCell ref="AK35:AY37"/>
    <mergeCell ref="C35:L37"/>
    <mergeCell ref="A35:B37"/>
    <mergeCell ref="AF35:AJ35"/>
    <mergeCell ref="M35:Q37"/>
    <mergeCell ref="T35:AA37"/>
    <mergeCell ref="R35:S37"/>
    <mergeCell ref="C39:L39"/>
    <mergeCell ref="C38:L38"/>
    <mergeCell ref="A39:B39"/>
    <mergeCell ref="A38:B38"/>
    <mergeCell ref="T39:AA39"/>
    <mergeCell ref="T38:AA38"/>
    <mergeCell ref="R39:S39"/>
    <mergeCell ref="R38:S38"/>
    <mergeCell ref="AD35:AE37"/>
    <mergeCell ref="AK39:AY39"/>
    <mergeCell ref="AK38:AY38"/>
    <mergeCell ref="AH39:AI39"/>
    <mergeCell ref="M39:Q39"/>
    <mergeCell ref="M38:Q38"/>
    <mergeCell ref="A42:B42"/>
    <mergeCell ref="C42:L42"/>
    <mergeCell ref="R42:S42"/>
    <mergeCell ref="T42:AA42"/>
    <mergeCell ref="A41:B41"/>
    <mergeCell ref="C41:L41"/>
    <mergeCell ref="R41:S41"/>
    <mergeCell ref="T41:AA41"/>
    <mergeCell ref="A40:B40"/>
    <mergeCell ref="C40:L40"/>
    <mergeCell ref="R40:S40"/>
    <mergeCell ref="T40:AA40"/>
    <mergeCell ref="M40:Q40"/>
    <mergeCell ref="M41:Q41"/>
    <mergeCell ref="M42:Q42"/>
    <mergeCell ref="AD39:AE39"/>
    <mergeCell ref="AD38:AE38"/>
    <mergeCell ref="AD40:AE40"/>
    <mergeCell ref="AD41:AE41"/>
    <mergeCell ref="A45:B45"/>
    <mergeCell ref="C45:L45"/>
    <mergeCell ref="R45:S45"/>
    <mergeCell ref="T45:AA45"/>
    <mergeCell ref="A44:B44"/>
    <mergeCell ref="C44:L44"/>
    <mergeCell ref="R44:S44"/>
    <mergeCell ref="T44:AA44"/>
    <mergeCell ref="A43:B43"/>
    <mergeCell ref="C43:L43"/>
    <mergeCell ref="R43:S43"/>
    <mergeCell ref="T43:AA43"/>
    <mergeCell ref="M43:Q43"/>
    <mergeCell ref="M44:Q44"/>
    <mergeCell ref="M45:Q45"/>
    <mergeCell ref="A48:B48"/>
    <mergeCell ref="C48:L48"/>
    <mergeCell ref="R48:S48"/>
    <mergeCell ref="T48:AA48"/>
    <mergeCell ref="A47:B47"/>
    <mergeCell ref="C47:L47"/>
    <mergeCell ref="R47:S47"/>
    <mergeCell ref="T47:AA47"/>
    <mergeCell ref="A46:B46"/>
    <mergeCell ref="C46:L46"/>
    <mergeCell ref="R46:S46"/>
    <mergeCell ref="T46:AA46"/>
    <mergeCell ref="M46:Q46"/>
    <mergeCell ref="M47:Q47"/>
    <mergeCell ref="M48:Q48"/>
    <mergeCell ref="AK50:AY50"/>
    <mergeCell ref="A50:B50"/>
    <mergeCell ref="C50:L50"/>
    <mergeCell ref="R50:S50"/>
    <mergeCell ref="T50:AA50"/>
    <mergeCell ref="A49:B49"/>
    <mergeCell ref="C49:L49"/>
    <mergeCell ref="R49:S49"/>
    <mergeCell ref="T49:AA49"/>
    <mergeCell ref="AH50:AI50"/>
    <mergeCell ref="AB50:AC50"/>
    <mergeCell ref="M49:Q49"/>
    <mergeCell ref="M50:Q50"/>
    <mergeCell ref="AD49:AE49"/>
    <mergeCell ref="A53:B53"/>
    <mergeCell ref="C53:L53"/>
    <mergeCell ref="R53:S53"/>
    <mergeCell ref="T53:AA53"/>
    <mergeCell ref="A52:B52"/>
    <mergeCell ref="C52:L52"/>
    <mergeCell ref="R52:S52"/>
    <mergeCell ref="T52:AA52"/>
    <mergeCell ref="A51:B51"/>
    <mergeCell ref="C51:L51"/>
    <mergeCell ref="R51:S51"/>
    <mergeCell ref="T51:AA51"/>
    <mergeCell ref="M51:Q51"/>
    <mergeCell ref="M52:Q52"/>
    <mergeCell ref="M53:Q53"/>
    <mergeCell ref="A56:B56"/>
    <mergeCell ref="C56:L56"/>
    <mergeCell ref="R56:S56"/>
    <mergeCell ref="T56:AA56"/>
    <mergeCell ref="A55:B55"/>
    <mergeCell ref="C55:L55"/>
    <mergeCell ref="R55:S55"/>
    <mergeCell ref="T55:AA55"/>
    <mergeCell ref="A54:B54"/>
    <mergeCell ref="C54:L54"/>
    <mergeCell ref="R54:S54"/>
    <mergeCell ref="T54:AA54"/>
    <mergeCell ref="M54:Q54"/>
    <mergeCell ref="M55:Q55"/>
    <mergeCell ref="M56:Q56"/>
    <mergeCell ref="A58:B58"/>
    <mergeCell ref="C58:L58"/>
    <mergeCell ref="R58:S58"/>
    <mergeCell ref="T58:AA58"/>
    <mergeCell ref="M58:Q58"/>
    <mergeCell ref="A57:B57"/>
    <mergeCell ref="C57:L57"/>
    <mergeCell ref="R57:S57"/>
    <mergeCell ref="T57:AA57"/>
    <mergeCell ref="M57:Q57"/>
    <mergeCell ref="A61:B61"/>
    <mergeCell ref="C61:L61"/>
    <mergeCell ref="R61:S61"/>
    <mergeCell ref="T61:AA61"/>
    <mergeCell ref="A60:B60"/>
    <mergeCell ref="C60:L60"/>
    <mergeCell ref="R60:S60"/>
    <mergeCell ref="T60:AA60"/>
    <mergeCell ref="A59:B59"/>
    <mergeCell ref="C59:L59"/>
    <mergeCell ref="R59:S59"/>
    <mergeCell ref="T59:AA59"/>
    <mergeCell ref="M59:Q59"/>
    <mergeCell ref="M60:Q60"/>
    <mergeCell ref="M61:Q61"/>
    <mergeCell ref="A63:B63"/>
    <mergeCell ref="C63:L63"/>
    <mergeCell ref="R63:S63"/>
    <mergeCell ref="T63:AA63"/>
    <mergeCell ref="AD62:AE62"/>
    <mergeCell ref="AK62:AY62"/>
    <mergeCell ref="A62:B62"/>
    <mergeCell ref="C62:L62"/>
    <mergeCell ref="R62:S62"/>
    <mergeCell ref="T62:AA62"/>
    <mergeCell ref="M62:Q62"/>
    <mergeCell ref="M63:Q63"/>
    <mergeCell ref="C67:I68"/>
    <mergeCell ref="A67:B68"/>
    <mergeCell ref="A65:B65"/>
    <mergeCell ref="C65:L65"/>
    <mergeCell ref="R65:S65"/>
    <mergeCell ref="T65:AA65"/>
    <mergeCell ref="A64:B64"/>
    <mergeCell ref="C64:L64"/>
    <mergeCell ref="R64:S64"/>
    <mergeCell ref="T64:AA64"/>
    <mergeCell ref="M64:Q64"/>
    <mergeCell ref="M65:Q65"/>
    <mergeCell ref="A69:B69"/>
    <mergeCell ref="C69:I69"/>
    <mergeCell ref="J69:AB69"/>
    <mergeCell ref="A70:B70"/>
    <mergeCell ref="C70:I70"/>
    <mergeCell ref="J70:AB70"/>
    <mergeCell ref="AC70:AG70"/>
    <mergeCell ref="AC69:AG69"/>
    <mergeCell ref="AH70:AY70"/>
    <mergeCell ref="AH69:AY69"/>
    <mergeCell ref="A71:B71"/>
    <mergeCell ref="C71:I71"/>
    <mergeCell ref="J71:AB71"/>
    <mergeCell ref="A72:B72"/>
    <mergeCell ref="C72:I72"/>
    <mergeCell ref="J72:AB72"/>
    <mergeCell ref="AC71:AG71"/>
    <mergeCell ref="AH71:AY71"/>
    <mergeCell ref="AC72:AG72"/>
    <mergeCell ref="AH72:AY72"/>
    <mergeCell ref="A73:B73"/>
    <mergeCell ref="C73:I73"/>
    <mergeCell ref="J73:AB73"/>
    <mergeCell ref="A74:B74"/>
    <mergeCell ref="C74:I74"/>
    <mergeCell ref="J74:AB74"/>
    <mergeCell ref="AC73:AG73"/>
    <mergeCell ref="AH73:AY73"/>
    <mergeCell ref="AC74:AG74"/>
    <mergeCell ref="AH74:AY74"/>
    <mergeCell ref="A75:B75"/>
    <mergeCell ref="C75:I75"/>
    <mergeCell ref="J75:AB75"/>
    <mergeCell ref="A76:B76"/>
    <mergeCell ref="C76:I76"/>
    <mergeCell ref="J76:AB76"/>
    <mergeCell ref="AC75:AG75"/>
    <mergeCell ref="AH75:AY75"/>
    <mergeCell ref="AC76:AG76"/>
    <mergeCell ref="AH76:AY76"/>
    <mergeCell ref="A77:B77"/>
    <mergeCell ref="C77:I77"/>
    <mergeCell ref="J77:AB77"/>
    <mergeCell ref="A78:B78"/>
    <mergeCell ref="C78:I78"/>
    <mergeCell ref="J78:AB78"/>
    <mergeCell ref="AC77:AG77"/>
    <mergeCell ref="AH77:AY77"/>
    <mergeCell ref="AC78:AG78"/>
    <mergeCell ref="AH78:AY78"/>
    <mergeCell ref="A79:B79"/>
    <mergeCell ref="C79:I79"/>
    <mergeCell ref="J79:AB79"/>
    <mergeCell ref="A80:B80"/>
    <mergeCell ref="C80:I80"/>
    <mergeCell ref="J80:AB80"/>
    <mergeCell ref="AC79:AG79"/>
    <mergeCell ref="AH79:AY79"/>
    <mergeCell ref="AC80:AG80"/>
    <mergeCell ref="AH80:AY80"/>
    <mergeCell ref="A81:B81"/>
    <mergeCell ref="C81:I81"/>
    <mergeCell ref="J81:AB81"/>
    <mergeCell ref="A82:B82"/>
    <mergeCell ref="C82:I82"/>
    <mergeCell ref="J82:AB82"/>
    <mergeCell ref="AC81:AG81"/>
    <mergeCell ref="AH81:AY81"/>
    <mergeCell ref="AC82:AG82"/>
    <mergeCell ref="AH82:AY82"/>
    <mergeCell ref="A83:B83"/>
    <mergeCell ref="C83:I83"/>
    <mergeCell ref="J83:AB83"/>
    <mergeCell ref="A84:B84"/>
    <mergeCell ref="C84:I84"/>
    <mergeCell ref="J84:AB84"/>
    <mergeCell ref="AC83:AG83"/>
    <mergeCell ref="AH83:AY83"/>
    <mergeCell ref="AC84:AG84"/>
    <mergeCell ref="AH84:AY84"/>
    <mergeCell ref="A85:B85"/>
    <mergeCell ref="C85:I85"/>
    <mergeCell ref="J85:AB85"/>
    <mergeCell ref="A86:B86"/>
    <mergeCell ref="C86:I86"/>
    <mergeCell ref="J86:AB86"/>
    <mergeCell ref="AC85:AG85"/>
    <mergeCell ref="AH85:AY85"/>
    <mergeCell ref="AC86:AG86"/>
    <mergeCell ref="AH86:AY86"/>
    <mergeCell ref="A87:B87"/>
    <mergeCell ref="C87:I87"/>
    <mergeCell ref="J87:AB87"/>
    <mergeCell ref="A88:B88"/>
    <mergeCell ref="C88:I88"/>
    <mergeCell ref="J88:AB88"/>
    <mergeCell ref="AC87:AG87"/>
    <mergeCell ref="AH87:AY87"/>
    <mergeCell ref="AC88:AG88"/>
    <mergeCell ref="AH88:AY88"/>
    <mergeCell ref="A89:B89"/>
    <mergeCell ref="C89:I89"/>
    <mergeCell ref="J89:AB89"/>
    <mergeCell ref="A90:B90"/>
    <mergeCell ref="C90:I90"/>
    <mergeCell ref="J90:AB90"/>
    <mergeCell ref="AC89:AG89"/>
    <mergeCell ref="AH89:AY89"/>
    <mergeCell ref="AC90:AG90"/>
    <mergeCell ref="AH90:AY90"/>
    <mergeCell ref="A91:B91"/>
    <mergeCell ref="C91:I91"/>
    <mergeCell ref="J91:AB91"/>
    <mergeCell ref="A92:B92"/>
    <mergeCell ref="C92:I92"/>
    <mergeCell ref="J92:AB92"/>
    <mergeCell ref="AC91:AG91"/>
    <mergeCell ref="AH91:AY91"/>
    <mergeCell ref="AC92:AG92"/>
    <mergeCell ref="AH92:AY92"/>
    <mergeCell ref="A93:B93"/>
    <mergeCell ref="C93:I93"/>
    <mergeCell ref="J93:AB93"/>
    <mergeCell ref="A94:B94"/>
    <mergeCell ref="C94:I94"/>
    <mergeCell ref="J94:AB94"/>
    <mergeCell ref="AC93:AG93"/>
    <mergeCell ref="AH93:AY93"/>
    <mergeCell ref="AC94:AG94"/>
    <mergeCell ref="A95:B95"/>
    <mergeCell ref="C95:I95"/>
    <mergeCell ref="J95:AB95"/>
    <mergeCell ref="A96:B96"/>
    <mergeCell ref="C96:I96"/>
    <mergeCell ref="J96:AB96"/>
    <mergeCell ref="AC95:AG95"/>
    <mergeCell ref="AH95:AY95"/>
    <mergeCell ref="AC96:AG96"/>
    <mergeCell ref="AH96:AY96"/>
    <mergeCell ref="AH38:AI38"/>
    <mergeCell ref="AD47:AE47"/>
    <mergeCell ref="AD48:AE48"/>
    <mergeCell ref="AD46:AE46"/>
    <mergeCell ref="AH59:AI59"/>
    <mergeCell ref="AD56:AE56"/>
    <mergeCell ref="AD50:AE50"/>
    <mergeCell ref="AH49:AI49"/>
    <mergeCell ref="AD42:AE42"/>
    <mergeCell ref="AD43:AE43"/>
    <mergeCell ref="AD44:AE44"/>
    <mergeCell ref="AD45:AE45"/>
    <mergeCell ref="AH44:AI44"/>
    <mergeCell ref="AH45:AI45"/>
    <mergeCell ref="AH46:AI46"/>
    <mergeCell ref="AH47:AI47"/>
    <mergeCell ref="AH48:AI48"/>
    <mergeCell ref="AH62:AI62"/>
    <mergeCell ref="AH63:AI63"/>
    <mergeCell ref="AH54:AI54"/>
    <mergeCell ref="AH55:AI55"/>
    <mergeCell ref="AH56:AI56"/>
    <mergeCell ref="AH57:AI57"/>
    <mergeCell ref="AH58:AI58"/>
    <mergeCell ref="AH40:AI40"/>
    <mergeCell ref="AH41:AI41"/>
    <mergeCell ref="AH42:AI42"/>
    <mergeCell ref="AH43:AI43"/>
    <mergeCell ref="AD60:AE60"/>
    <mergeCell ref="AD61:AE61"/>
    <mergeCell ref="AD51:AE51"/>
    <mergeCell ref="AD52:AE52"/>
    <mergeCell ref="AD53:AE53"/>
    <mergeCell ref="AD54:AE54"/>
    <mergeCell ref="AD55:AE55"/>
    <mergeCell ref="AH51:AI51"/>
    <mergeCell ref="AH52:AI52"/>
    <mergeCell ref="AH53:AI53"/>
    <mergeCell ref="AH60:AI60"/>
    <mergeCell ref="AH61:AI61"/>
    <mergeCell ref="AB51:AC51"/>
    <mergeCell ref="AB52:AC52"/>
    <mergeCell ref="AB53:AC53"/>
    <mergeCell ref="AB54:AC54"/>
    <mergeCell ref="AD63:AE63"/>
    <mergeCell ref="AD64:AE64"/>
    <mergeCell ref="AB35:AC37"/>
    <mergeCell ref="AB65:AC65"/>
    <mergeCell ref="AB39:AC39"/>
    <mergeCell ref="AB38:AC38"/>
    <mergeCell ref="AB40:AC40"/>
    <mergeCell ref="AB41:AC41"/>
    <mergeCell ref="AB42:AC42"/>
    <mergeCell ref="AB43:AC43"/>
    <mergeCell ref="AB44:AC44"/>
    <mergeCell ref="AB45:AC45"/>
    <mergeCell ref="AB46:AC46"/>
    <mergeCell ref="AB47:AC47"/>
    <mergeCell ref="AB48:AC48"/>
    <mergeCell ref="AB49:AC49"/>
    <mergeCell ref="AD57:AE57"/>
    <mergeCell ref="AD58:AE58"/>
    <mergeCell ref="AD59:AE59"/>
    <mergeCell ref="AB60:AC60"/>
    <mergeCell ref="AB61:AC61"/>
    <mergeCell ref="AB62:AC62"/>
    <mergeCell ref="AB63:AC63"/>
    <mergeCell ref="AB64:AC64"/>
    <mergeCell ref="AB55:AC55"/>
    <mergeCell ref="AB56:AC56"/>
    <mergeCell ref="AB57:AC57"/>
    <mergeCell ref="AB58:AC58"/>
    <mergeCell ref="AB59:AC59"/>
    <mergeCell ref="AK45:AY45"/>
    <mergeCell ref="AK46:AY46"/>
    <mergeCell ref="AK47:AY47"/>
    <mergeCell ref="AK48:AY48"/>
    <mergeCell ref="AK49:AY49"/>
    <mergeCell ref="AK40:AY40"/>
    <mergeCell ref="AK41:AY41"/>
    <mergeCell ref="AK42:AY42"/>
    <mergeCell ref="AK43:AY43"/>
    <mergeCell ref="AK44:AY44"/>
    <mergeCell ref="AK57:AY57"/>
    <mergeCell ref="AK58:AY58"/>
    <mergeCell ref="AK59:AY59"/>
    <mergeCell ref="AK60:AY60"/>
    <mergeCell ref="AK61:AY61"/>
    <mergeCell ref="AK51:AY51"/>
    <mergeCell ref="AK52:AY52"/>
    <mergeCell ref="AK53:AY53"/>
    <mergeCell ref="AK54:AY54"/>
    <mergeCell ref="AK55:AY55"/>
    <mergeCell ref="AK56:AY56"/>
    <mergeCell ref="AG102:AH102"/>
    <mergeCell ref="Y102:AA102"/>
    <mergeCell ref="AB102:AC102"/>
    <mergeCell ref="AD100:AD101"/>
    <mergeCell ref="AE100:AE101"/>
    <mergeCell ref="AF100:AF101"/>
    <mergeCell ref="AK63:AY63"/>
    <mergeCell ref="AK64:AY64"/>
    <mergeCell ref="AK65:AY65"/>
    <mergeCell ref="AH94:AY94"/>
    <mergeCell ref="AC67:AY67"/>
    <mergeCell ref="AC68:AG68"/>
    <mergeCell ref="AH68:AY68"/>
    <mergeCell ref="J67:AB68"/>
    <mergeCell ref="O102:S102"/>
    <mergeCell ref="O101:S101"/>
    <mergeCell ref="O100:S100"/>
    <mergeCell ref="T100:X100"/>
    <mergeCell ref="T101:X101"/>
    <mergeCell ref="T102:X102"/>
    <mergeCell ref="AH64:AI64"/>
    <mergeCell ref="AH65:AI65"/>
    <mergeCell ref="AD65:AE65"/>
    <mergeCell ref="C98:H99"/>
    <mergeCell ref="AN98:AY101"/>
    <mergeCell ref="A102:B102"/>
    <mergeCell ref="A98:B101"/>
    <mergeCell ref="AK102:AL102"/>
    <mergeCell ref="AN102:AY102"/>
    <mergeCell ref="O98:X99"/>
    <mergeCell ref="Y98:AF99"/>
    <mergeCell ref="I98:N99"/>
    <mergeCell ref="AI98:AI101"/>
    <mergeCell ref="AK98:AL101"/>
    <mergeCell ref="AM98:AM101"/>
    <mergeCell ref="AJ98:AJ101"/>
    <mergeCell ref="F100:H101"/>
    <mergeCell ref="C100:E101"/>
    <mergeCell ref="I100:K101"/>
    <mergeCell ref="L100:N101"/>
    <mergeCell ref="AB100:AC101"/>
    <mergeCell ref="Y100:AA101"/>
    <mergeCell ref="I102:K102"/>
    <mergeCell ref="L102:N102"/>
    <mergeCell ref="F102:H102"/>
    <mergeCell ref="C102:E102"/>
    <mergeCell ref="AG98:AH101"/>
    <mergeCell ref="AN103:AY103"/>
    <mergeCell ref="A104:B104"/>
    <mergeCell ref="C104:E104"/>
    <mergeCell ref="F104:H104"/>
    <mergeCell ref="I104:K104"/>
    <mergeCell ref="L104:N104"/>
    <mergeCell ref="Y104:AA104"/>
    <mergeCell ref="AB104:AC104"/>
    <mergeCell ref="AG104:AH104"/>
    <mergeCell ref="AK104:AL104"/>
    <mergeCell ref="Y103:AA103"/>
    <mergeCell ref="AB103:AC103"/>
    <mergeCell ref="AG103:AH103"/>
    <mergeCell ref="AK103:AL103"/>
    <mergeCell ref="A103:B103"/>
    <mergeCell ref="C103:E103"/>
    <mergeCell ref="F103:H103"/>
    <mergeCell ref="I103:K103"/>
    <mergeCell ref="L103:N103"/>
    <mergeCell ref="AN104:AY104"/>
    <mergeCell ref="O103:S103"/>
    <mergeCell ref="O104:S104"/>
    <mergeCell ref="T103:X103"/>
    <mergeCell ref="T104:X104"/>
    <mergeCell ref="AN105:AY105"/>
    <mergeCell ref="A106:B106"/>
    <mergeCell ref="C106:E106"/>
    <mergeCell ref="F106:H106"/>
    <mergeCell ref="I106:K106"/>
    <mergeCell ref="L106:N106"/>
    <mergeCell ref="Y106:AA106"/>
    <mergeCell ref="AB106:AC106"/>
    <mergeCell ref="AG106:AH106"/>
    <mergeCell ref="AK106:AL106"/>
    <mergeCell ref="AN106:AY106"/>
    <mergeCell ref="O105:S105"/>
    <mergeCell ref="O106:S106"/>
    <mergeCell ref="T105:X105"/>
    <mergeCell ref="T106:X106"/>
    <mergeCell ref="A105:B105"/>
    <mergeCell ref="C105:E105"/>
    <mergeCell ref="F105:H105"/>
    <mergeCell ref="I105:K105"/>
    <mergeCell ref="L105:N105"/>
    <mergeCell ref="Y105:AA105"/>
    <mergeCell ref="AB105:AC105"/>
    <mergeCell ref="AG105:AH105"/>
    <mergeCell ref="AK105:AL105"/>
    <mergeCell ref="AN107:AY107"/>
    <mergeCell ref="A108:B108"/>
    <mergeCell ref="C108:E108"/>
    <mergeCell ref="F108:H108"/>
    <mergeCell ref="I108:K108"/>
    <mergeCell ref="L108:N108"/>
    <mergeCell ref="Y108:AA108"/>
    <mergeCell ref="AB108:AC108"/>
    <mergeCell ref="AG108:AH108"/>
    <mergeCell ref="AK108:AL108"/>
    <mergeCell ref="AN108:AY108"/>
    <mergeCell ref="O107:S107"/>
    <mergeCell ref="O108:S108"/>
    <mergeCell ref="T107:X107"/>
    <mergeCell ref="T108:X108"/>
    <mergeCell ref="A107:B107"/>
    <mergeCell ref="C107:E107"/>
    <mergeCell ref="F107:H107"/>
    <mergeCell ref="I107:K107"/>
    <mergeCell ref="L107:N107"/>
    <mergeCell ref="Y107:AA107"/>
    <mergeCell ref="AB107:AC107"/>
    <mergeCell ref="AG107:AH107"/>
    <mergeCell ref="AK107:AL107"/>
    <mergeCell ref="AN109:AY109"/>
    <mergeCell ref="A110:B110"/>
    <mergeCell ref="C110:E110"/>
    <mergeCell ref="F110:H110"/>
    <mergeCell ref="I110:K110"/>
    <mergeCell ref="L110:N110"/>
    <mergeCell ref="Y110:AA110"/>
    <mergeCell ref="AB110:AC110"/>
    <mergeCell ref="AG110:AH110"/>
    <mergeCell ref="AK110:AL110"/>
    <mergeCell ref="AN110:AY110"/>
    <mergeCell ref="O109:S109"/>
    <mergeCell ref="O110:S110"/>
    <mergeCell ref="T109:X109"/>
    <mergeCell ref="A109:B109"/>
    <mergeCell ref="C109:E109"/>
    <mergeCell ref="F109:H109"/>
    <mergeCell ref="I109:K109"/>
    <mergeCell ref="L109:N109"/>
    <mergeCell ref="Y109:AA109"/>
    <mergeCell ref="AB109:AC109"/>
    <mergeCell ref="AG109:AH109"/>
    <mergeCell ref="AK109:AL109"/>
    <mergeCell ref="O111:S111"/>
    <mergeCell ref="O112:S112"/>
    <mergeCell ref="A111:B111"/>
    <mergeCell ref="C111:E111"/>
    <mergeCell ref="F111:H111"/>
    <mergeCell ref="I111:K111"/>
    <mergeCell ref="L111:N111"/>
    <mergeCell ref="Y111:AA111"/>
    <mergeCell ref="AB111:AC111"/>
    <mergeCell ref="A112:B112"/>
    <mergeCell ref="C112:E112"/>
    <mergeCell ref="F112:H112"/>
    <mergeCell ref="I112:K112"/>
    <mergeCell ref="L112:N112"/>
    <mergeCell ref="Y112:AA112"/>
    <mergeCell ref="AB112:AC112"/>
    <mergeCell ref="AG112:AH112"/>
    <mergeCell ref="AK112:AL112"/>
    <mergeCell ref="O113:S113"/>
    <mergeCell ref="O114:S114"/>
    <mergeCell ref="A113:B113"/>
    <mergeCell ref="C113:E113"/>
    <mergeCell ref="F113:H113"/>
    <mergeCell ref="I113:K113"/>
    <mergeCell ref="L113:N113"/>
    <mergeCell ref="Y113:AA113"/>
    <mergeCell ref="AB113:AC113"/>
    <mergeCell ref="A114:B114"/>
    <mergeCell ref="C114:E114"/>
    <mergeCell ref="F114:H114"/>
    <mergeCell ref="I114:K114"/>
    <mergeCell ref="L114:N114"/>
    <mergeCell ref="Y114:AA114"/>
    <mergeCell ref="AB114:AC114"/>
    <mergeCell ref="AG114:AH114"/>
    <mergeCell ref="AK114:AL114"/>
    <mergeCell ref="O115:S115"/>
    <mergeCell ref="A115:B115"/>
    <mergeCell ref="C115:E115"/>
    <mergeCell ref="F115:H115"/>
    <mergeCell ref="I115:K115"/>
    <mergeCell ref="L115:N115"/>
    <mergeCell ref="Y115:AA115"/>
    <mergeCell ref="AB115:AC115"/>
    <mergeCell ref="AG115:AH115"/>
    <mergeCell ref="A116:B116"/>
    <mergeCell ref="C116:E116"/>
    <mergeCell ref="F116:H116"/>
    <mergeCell ref="I116:K116"/>
    <mergeCell ref="L116:N116"/>
    <mergeCell ref="Y116:AA116"/>
    <mergeCell ref="AB116:AC116"/>
    <mergeCell ref="AG116:AH116"/>
    <mergeCell ref="AK116:AL116"/>
    <mergeCell ref="O116:S116"/>
    <mergeCell ref="A117:B117"/>
    <mergeCell ref="C117:E117"/>
    <mergeCell ref="F117:H117"/>
    <mergeCell ref="I117:K117"/>
    <mergeCell ref="L117:N117"/>
    <mergeCell ref="Y117:AA117"/>
    <mergeCell ref="AB117:AC117"/>
    <mergeCell ref="AG117:AH117"/>
    <mergeCell ref="AK117:AL117"/>
    <mergeCell ref="O117:S117"/>
    <mergeCell ref="A118:B118"/>
    <mergeCell ref="C118:E118"/>
    <mergeCell ref="F118:H118"/>
    <mergeCell ref="I118:K118"/>
    <mergeCell ref="L118:N118"/>
    <mergeCell ref="Y118:AA118"/>
    <mergeCell ref="AB118:AC118"/>
    <mergeCell ref="AG118:AH118"/>
    <mergeCell ref="AK118:AL118"/>
    <mergeCell ref="O118:S118"/>
    <mergeCell ref="A119:B119"/>
    <mergeCell ref="C119:E119"/>
    <mergeCell ref="F119:H119"/>
    <mergeCell ref="I119:K119"/>
    <mergeCell ref="L119:N119"/>
    <mergeCell ref="Y119:AA119"/>
    <mergeCell ref="AB119:AC119"/>
    <mergeCell ref="AG119:AH119"/>
    <mergeCell ref="AK119:AL119"/>
    <mergeCell ref="O119:S119"/>
    <mergeCell ref="A120:B120"/>
    <mergeCell ref="C120:E120"/>
    <mergeCell ref="F120:H120"/>
    <mergeCell ref="I120:K120"/>
    <mergeCell ref="L120:N120"/>
    <mergeCell ref="Y120:AA120"/>
    <mergeCell ref="AB120:AC120"/>
    <mergeCell ref="AG120:AH120"/>
    <mergeCell ref="AK120:AL120"/>
    <mergeCell ref="O120:S120"/>
    <mergeCell ref="A121:B121"/>
    <mergeCell ref="C121:E121"/>
    <mergeCell ref="F121:H121"/>
    <mergeCell ref="I121:K121"/>
    <mergeCell ref="L121:N121"/>
    <mergeCell ref="Y121:AA121"/>
    <mergeCell ref="AB121:AC121"/>
    <mergeCell ref="AG121:AH121"/>
    <mergeCell ref="AK121:AL121"/>
    <mergeCell ref="A122:B122"/>
    <mergeCell ref="C122:E122"/>
    <mergeCell ref="F122:H122"/>
    <mergeCell ref="I122:K122"/>
    <mergeCell ref="L122:N122"/>
    <mergeCell ref="Y122:AA122"/>
    <mergeCell ref="AB122:AC122"/>
    <mergeCell ref="AG122:AH122"/>
    <mergeCell ref="AK122:AL122"/>
    <mergeCell ref="A123:B123"/>
    <mergeCell ref="C123:E123"/>
    <mergeCell ref="F123:H123"/>
    <mergeCell ref="I123:K123"/>
    <mergeCell ref="L123:N123"/>
    <mergeCell ref="Y123:AA123"/>
    <mergeCell ref="AB123:AC123"/>
    <mergeCell ref="AG123:AH123"/>
    <mergeCell ref="AK123:AL123"/>
    <mergeCell ref="O123:S123"/>
    <mergeCell ref="A124:B124"/>
    <mergeCell ref="C124:E124"/>
    <mergeCell ref="F124:H124"/>
    <mergeCell ref="I124:K124"/>
    <mergeCell ref="L124:N124"/>
    <mergeCell ref="Y124:AA124"/>
    <mergeCell ref="AB124:AC124"/>
    <mergeCell ref="AG124:AH124"/>
    <mergeCell ref="AK124:AL124"/>
    <mergeCell ref="O124:S124"/>
    <mergeCell ref="A125:B125"/>
    <mergeCell ref="C125:E125"/>
    <mergeCell ref="F125:H125"/>
    <mergeCell ref="I125:K125"/>
    <mergeCell ref="L125:N125"/>
    <mergeCell ref="Y125:AA125"/>
    <mergeCell ref="AB125:AC125"/>
    <mergeCell ref="AG125:AH125"/>
    <mergeCell ref="AK125:AL125"/>
    <mergeCell ref="O125:S125"/>
    <mergeCell ref="A126:B126"/>
    <mergeCell ref="C126:E126"/>
    <mergeCell ref="F126:H126"/>
    <mergeCell ref="I126:K126"/>
    <mergeCell ref="L126:N126"/>
    <mergeCell ref="Y126:AA126"/>
    <mergeCell ref="AB126:AC126"/>
    <mergeCell ref="AG126:AH126"/>
    <mergeCell ref="AK126:AL126"/>
    <mergeCell ref="A127:B127"/>
    <mergeCell ref="C127:E127"/>
    <mergeCell ref="F127:H127"/>
    <mergeCell ref="I127:K127"/>
    <mergeCell ref="L127:N127"/>
    <mergeCell ref="Y127:AA127"/>
    <mergeCell ref="AB127:AC127"/>
    <mergeCell ref="AG127:AH127"/>
    <mergeCell ref="AK127:AL127"/>
    <mergeCell ref="AN127:AY127"/>
    <mergeCell ref="O127:S127"/>
    <mergeCell ref="AN126:AY126"/>
    <mergeCell ref="AN125:AY125"/>
    <mergeCell ref="AN124:AY124"/>
    <mergeCell ref="AN123:AY123"/>
    <mergeCell ref="AN122:AY122"/>
    <mergeCell ref="AN121:AY121"/>
    <mergeCell ref="AN120:AY120"/>
    <mergeCell ref="O121:S121"/>
    <mergeCell ref="O122:S122"/>
    <mergeCell ref="T127:X127"/>
    <mergeCell ref="T122:X122"/>
    <mergeCell ref="T123:X123"/>
    <mergeCell ref="T124:X124"/>
    <mergeCell ref="T125:X125"/>
    <mergeCell ref="T126:X126"/>
    <mergeCell ref="T120:X120"/>
    <mergeCell ref="T121:X121"/>
    <mergeCell ref="O126:S126"/>
    <mergeCell ref="AN119:AY119"/>
    <mergeCell ref="AN118:AY118"/>
    <mergeCell ref="AN117:AY117"/>
    <mergeCell ref="AN116:AY116"/>
    <mergeCell ref="T110:X110"/>
    <mergeCell ref="T111:X111"/>
    <mergeCell ref="T112:X112"/>
    <mergeCell ref="T113:X113"/>
    <mergeCell ref="T114:X114"/>
    <mergeCell ref="T115:X115"/>
    <mergeCell ref="T116:X116"/>
    <mergeCell ref="T117:X117"/>
    <mergeCell ref="T118:X118"/>
    <mergeCell ref="T119:X119"/>
    <mergeCell ref="AN115:AY115"/>
    <mergeCell ref="AK115:AL115"/>
    <mergeCell ref="AN113:AY113"/>
    <mergeCell ref="AN114:AY114"/>
    <mergeCell ref="AG113:AH113"/>
    <mergeCell ref="AK113:AL113"/>
    <mergeCell ref="AN111:AY111"/>
    <mergeCell ref="AN112:AY112"/>
    <mergeCell ref="AG111:AH111"/>
    <mergeCell ref="AK111:AL111"/>
  </mergeCells>
  <phoneticPr fontId="6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設計書マスタデータ!$D$2:$D$10</xm:f>
          </x14:formula1>
          <xm:sqref>AG102:AH127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BJ495"/>
  <sheetViews>
    <sheetView topLeftCell="A35" workbookViewId="0">
      <selection activeCell="A35" sqref="A35"/>
    </sheetView>
  </sheetViews>
  <sheetFormatPr defaultColWidth="2.7109375" defaultRowHeight="15" customHeight="1"/>
  <cols>
    <col min="1" max="1" width="0.85546875" style="17" customWidth="1"/>
    <col min="2" max="57" width="2.7109375" style="17"/>
    <col min="58" max="58" width="2.7109375" style="25"/>
    <col min="59" max="59" width="0.85546875" style="17" customWidth="1"/>
    <col min="60" max="16384" width="2.7109375" style="17"/>
  </cols>
  <sheetData>
    <row r="1" spans="1:59" s="83" customFormat="1" ht="18" customHeight="1">
      <c r="A1" s="510" t="s">
        <v>25</v>
      </c>
      <c r="B1" s="511"/>
      <c r="C1" s="511"/>
      <c r="D1" s="511"/>
      <c r="E1" s="511"/>
      <c r="F1" s="512"/>
      <c r="G1" s="524" t="str">
        <f>IF(NOT(ISBLANK(表紙!N16)),表紙!N16,"")</f>
        <v>縦横断システム</v>
      </c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5"/>
      <c r="W1" s="525"/>
      <c r="X1" s="525"/>
      <c r="Y1" s="526"/>
      <c r="Z1" s="583" t="s">
        <v>30</v>
      </c>
      <c r="AA1" s="584"/>
      <c r="AB1" s="585"/>
      <c r="AC1" s="586" t="s">
        <v>35</v>
      </c>
      <c r="AD1" s="587"/>
      <c r="AE1" s="587"/>
      <c r="AF1" s="587"/>
      <c r="AG1" s="587"/>
      <c r="AH1" s="587"/>
      <c r="AI1" s="587"/>
      <c r="AJ1" s="587"/>
      <c r="AK1" s="587"/>
      <c r="AL1" s="587"/>
      <c r="AM1" s="587"/>
      <c r="AN1" s="587"/>
      <c r="AO1" s="588"/>
      <c r="AP1" s="588"/>
      <c r="AQ1" s="588"/>
      <c r="AR1" s="589"/>
      <c r="AS1" s="424" t="s">
        <v>32</v>
      </c>
      <c r="AT1" s="590"/>
      <c r="AU1" s="425"/>
      <c r="AV1" s="516" t="s">
        <v>20</v>
      </c>
      <c r="AW1" s="517"/>
      <c r="AX1" s="517"/>
      <c r="AY1" s="518"/>
      <c r="AZ1" s="502" t="s">
        <v>32</v>
      </c>
      <c r="BA1" s="503"/>
      <c r="BB1" s="504">
        <v>44935</v>
      </c>
      <c r="BC1" s="504"/>
      <c r="BD1" s="504"/>
      <c r="BE1" s="504"/>
      <c r="BF1" s="504"/>
      <c r="BG1" s="505"/>
    </row>
    <row r="2" spans="1:59" s="83" customFormat="1" ht="18" customHeight="1" thickBot="1">
      <c r="A2" s="566" t="s">
        <v>28</v>
      </c>
      <c r="B2" s="567"/>
      <c r="C2" s="567"/>
      <c r="D2" s="567"/>
      <c r="E2" s="567"/>
      <c r="F2" s="568"/>
      <c r="G2" s="569" t="str">
        <f>IF(NOT(ISBLANK($W2)),VLOOKUP($W2,画面一覧!$B$5:$D$32,3,FALSE),"")</f>
        <v>全般</v>
      </c>
      <c r="H2" s="570"/>
      <c r="I2" s="570"/>
      <c r="J2" s="570"/>
      <c r="K2" s="570"/>
      <c r="L2" s="570"/>
      <c r="M2" s="570"/>
      <c r="N2" s="570"/>
      <c r="O2" s="570"/>
      <c r="P2" s="570"/>
      <c r="Q2" s="570"/>
      <c r="R2" s="570"/>
      <c r="S2" s="570"/>
      <c r="T2" s="571"/>
      <c r="U2" s="572" t="s">
        <v>36</v>
      </c>
      <c r="V2" s="573"/>
      <c r="W2" s="574">
        <v>3</v>
      </c>
      <c r="X2" s="575"/>
      <c r="Y2" s="575"/>
      <c r="Z2" s="576" t="s">
        <v>37</v>
      </c>
      <c r="AA2" s="577"/>
      <c r="AB2" s="577"/>
      <c r="AC2" s="578" t="str">
        <f>IF(NOT(ISBLANK(W2)),VLOOKUP(W2,画面一覧!B5:AN33,34,FALSE)&amp;VLOOKUP(W2,画面一覧!B5:AN33,36,FALSE)&amp;VLOOKUP(W2,画面一覧!B5:AN33,38,FALSE),"")</f>
        <v>k0001001</v>
      </c>
      <c r="AD2" s="578"/>
      <c r="AE2" s="578"/>
      <c r="AF2" s="579"/>
      <c r="AG2" s="576" t="s">
        <v>38</v>
      </c>
      <c r="AH2" s="577"/>
      <c r="AI2" s="577"/>
      <c r="AJ2" s="580" t="str">
        <f>IF(NOT(ISBLANK(W2)),VLOOKUP(W2,画面一覧!B5:AN33,9,FALSE),"")</f>
        <v>工事登録画面</v>
      </c>
      <c r="AK2" s="581"/>
      <c r="AL2" s="581"/>
      <c r="AM2" s="581"/>
      <c r="AN2" s="581"/>
      <c r="AO2" s="581"/>
      <c r="AP2" s="581"/>
      <c r="AQ2" s="581"/>
      <c r="AR2" s="582"/>
      <c r="AS2" s="519" t="s">
        <v>39</v>
      </c>
      <c r="AT2" s="606"/>
      <c r="AU2" s="520"/>
      <c r="AV2" s="521"/>
      <c r="AW2" s="522"/>
      <c r="AX2" s="522"/>
      <c r="AY2" s="523"/>
      <c r="AZ2" s="506" t="s">
        <v>33</v>
      </c>
      <c r="BA2" s="507"/>
      <c r="BB2" s="508"/>
      <c r="BC2" s="508"/>
      <c r="BD2" s="508"/>
      <c r="BE2" s="508"/>
      <c r="BF2" s="508"/>
      <c r="BG2" s="509"/>
    </row>
    <row r="3" spans="1:59" ht="6.95" customHeight="1" thickBot="1">
      <c r="A3" s="3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39"/>
      <c r="AI3" s="39"/>
      <c r="AJ3" s="39"/>
      <c r="AK3" s="39"/>
      <c r="AL3" s="39"/>
      <c r="AM3" s="39"/>
      <c r="AN3" s="39"/>
      <c r="AO3" s="39"/>
      <c r="AP3" s="39"/>
      <c r="AQ3" s="40"/>
      <c r="AR3" s="40"/>
      <c r="AS3" s="39"/>
      <c r="AT3" s="39"/>
      <c r="AU3" s="39"/>
      <c r="AV3" s="62"/>
      <c r="BA3" s="21"/>
      <c r="BB3" s="21"/>
      <c r="BC3" s="21"/>
      <c r="BD3" s="21"/>
      <c r="BE3" s="21"/>
      <c r="BF3" s="21"/>
      <c r="BG3" s="137"/>
    </row>
    <row r="4" spans="1:59" ht="15" customHeight="1" thickTop="1" thickBot="1">
      <c r="A4" s="41"/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90"/>
      <c r="AI4" s="190"/>
      <c r="AJ4" s="190"/>
      <c r="AK4" s="190"/>
      <c r="AL4" s="190"/>
      <c r="AM4" s="190"/>
      <c r="AN4" s="190"/>
      <c r="AO4" s="190"/>
      <c r="AP4" s="190"/>
      <c r="AQ4" s="191"/>
      <c r="AR4" s="191"/>
      <c r="AS4" s="190"/>
      <c r="AT4" s="190"/>
      <c r="AU4" s="190"/>
      <c r="AV4" s="192"/>
      <c r="AW4" s="192"/>
      <c r="AX4" s="192"/>
      <c r="AY4" s="192"/>
      <c r="AZ4" s="192"/>
      <c r="BA4" s="189"/>
      <c r="BB4" s="189"/>
      <c r="BC4" s="189"/>
      <c r="BD4" s="189"/>
      <c r="BE4" s="189"/>
      <c r="BF4" s="193"/>
      <c r="BG4" s="176"/>
    </row>
    <row r="5" spans="1:59" ht="15" customHeight="1" thickTop="1">
      <c r="A5" s="41"/>
      <c r="B5" s="177"/>
      <c r="D5" s="194"/>
      <c r="E5" s="194"/>
      <c r="F5" s="194"/>
      <c r="G5" s="194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4"/>
      <c r="AZ5" s="195"/>
      <c r="BA5" s="195"/>
      <c r="BB5" s="195"/>
      <c r="BC5" s="195"/>
      <c r="BD5" s="195"/>
      <c r="BE5" s="195"/>
      <c r="BF5" s="196"/>
      <c r="BG5" s="49"/>
    </row>
    <row r="6" spans="1:59" ht="15" customHeight="1">
      <c r="A6" s="41"/>
      <c r="B6" s="177"/>
      <c r="D6" s="171"/>
      <c r="E6" s="171"/>
      <c r="F6" s="171"/>
      <c r="G6" s="171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171"/>
      <c r="AZ6" s="32"/>
      <c r="BA6" s="32"/>
      <c r="BB6" s="32"/>
      <c r="BC6" s="32"/>
      <c r="BD6" s="32"/>
      <c r="BE6" s="32"/>
      <c r="BF6" s="197"/>
      <c r="BG6" s="49"/>
    </row>
    <row r="7" spans="1:59" ht="15" customHeight="1">
      <c r="A7" s="41"/>
      <c r="B7" s="17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197"/>
      <c r="BG7" s="49"/>
    </row>
    <row r="8" spans="1:59" ht="15" customHeight="1">
      <c r="A8" s="41"/>
      <c r="B8" s="177"/>
      <c r="BF8" s="178"/>
      <c r="BG8" s="49"/>
    </row>
    <row r="9" spans="1:59" ht="15" customHeight="1">
      <c r="A9" s="41"/>
      <c r="B9" s="177"/>
      <c r="BF9" s="179"/>
      <c r="BG9" s="49"/>
    </row>
    <row r="10" spans="1:59" ht="15" customHeight="1">
      <c r="A10" s="41"/>
      <c r="B10" s="177"/>
      <c r="BF10" s="178"/>
      <c r="BG10" s="49"/>
    </row>
    <row r="11" spans="1:59" ht="15" customHeight="1">
      <c r="A11" s="41"/>
      <c r="B11" s="177"/>
      <c r="BF11" s="178"/>
      <c r="BG11" s="49"/>
    </row>
    <row r="12" spans="1:59" ht="15" customHeight="1">
      <c r="A12" s="41"/>
      <c r="B12" s="177"/>
      <c r="BF12" s="178"/>
      <c r="BG12" s="49"/>
    </row>
    <row r="13" spans="1:59" ht="15" customHeight="1">
      <c r="A13" s="41"/>
      <c r="B13" s="177"/>
      <c r="BF13" s="178"/>
      <c r="BG13" s="49"/>
    </row>
    <row r="14" spans="1:59" ht="15" customHeight="1">
      <c r="A14" s="41"/>
      <c r="B14" s="177"/>
      <c r="BF14" s="178"/>
      <c r="BG14" s="49"/>
    </row>
    <row r="15" spans="1:59" ht="15" customHeight="1">
      <c r="A15" s="41"/>
      <c r="B15" s="177"/>
      <c r="BF15" s="178"/>
      <c r="BG15" s="49"/>
    </row>
    <row r="16" spans="1:59" ht="15" customHeight="1">
      <c r="A16" s="41"/>
      <c r="B16" s="177"/>
      <c r="BF16" s="178"/>
      <c r="BG16" s="49"/>
    </row>
    <row r="17" spans="1:59" ht="15" customHeight="1">
      <c r="A17" s="41"/>
      <c r="B17" s="177"/>
      <c r="BF17" s="178"/>
      <c r="BG17" s="49"/>
    </row>
    <row r="18" spans="1:59" ht="15" customHeight="1">
      <c r="A18" s="41"/>
      <c r="B18" s="177"/>
      <c r="BF18" s="178"/>
      <c r="BG18" s="49"/>
    </row>
    <row r="19" spans="1:59" ht="15" customHeight="1">
      <c r="A19" s="41"/>
      <c r="B19" s="177"/>
      <c r="BF19" s="178"/>
      <c r="BG19" s="49"/>
    </row>
    <row r="20" spans="1:59" ht="15" customHeight="1">
      <c r="A20" s="41"/>
      <c r="B20" s="177"/>
      <c r="BF20" s="178"/>
      <c r="BG20" s="49"/>
    </row>
    <row r="21" spans="1:59" ht="15" customHeight="1">
      <c r="A21" s="41"/>
      <c r="B21" s="177"/>
      <c r="C21" s="131"/>
      <c r="D21" s="139" t="s">
        <v>86</v>
      </c>
      <c r="E21" s="140"/>
      <c r="F21" s="140"/>
      <c r="G21" s="141"/>
      <c r="H21" s="110" t="s">
        <v>87</v>
      </c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 t="s">
        <v>199</v>
      </c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 t="s">
        <v>88</v>
      </c>
      <c r="AM21" s="110"/>
      <c r="AN21" s="110"/>
      <c r="AO21" s="110"/>
      <c r="AP21" s="110"/>
      <c r="AQ21" s="110" t="s">
        <v>89</v>
      </c>
      <c r="AR21" s="110"/>
      <c r="AS21" s="110"/>
      <c r="AT21" s="110"/>
      <c r="AU21" s="110"/>
      <c r="AV21" s="110"/>
      <c r="AW21" s="110"/>
      <c r="AX21" s="110"/>
      <c r="AY21" s="108"/>
      <c r="AZ21" s="110" t="s">
        <v>90</v>
      </c>
      <c r="BA21" s="110"/>
      <c r="BB21" s="110"/>
      <c r="BC21" s="110"/>
      <c r="BD21" s="110"/>
      <c r="BE21" s="43"/>
      <c r="BF21" s="178"/>
      <c r="BG21" s="49"/>
    </row>
    <row r="22" spans="1:59" ht="15" customHeight="1">
      <c r="A22" s="41"/>
      <c r="B22" s="177"/>
      <c r="C22" s="45"/>
      <c r="D22" s="142" t="s">
        <v>42</v>
      </c>
      <c r="E22" s="143"/>
      <c r="F22" s="143"/>
      <c r="G22" s="144"/>
      <c r="H22" s="132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8"/>
      <c r="W22" s="132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8"/>
      <c r="AL22" s="132"/>
      <c r="AM22" s="134"/>
      <c r="AN22" s="134"/>
      <c r="AO22" s="134"/>
      <c r="AP22" s="138"/>
      <c r="AQ22" s="132"/>
      <c r="AR22" s="134"/>
      <c r="AS22" s="134"/>
      <c r="AT22" s="134"/>
      <c r="AU22" s="134"/>
      <c r="AV22" s="134"/>
      <c r="AW22" s="134"/>
      <c r="AX22" s="134"/>
      <c r="AY22" s="134"/>
      <c r="AZ22" s="198"/>
      <c r="BA22" s="134"/>
      <c r="BB22" s="134"/>
      <c r="BC22" s="134"/>
      <c r="BD22" s="138"/>
      <c r="BE22" s="44"/>
      <c r="BF22" s="178"/>
      <c r="BG22" s="49"/>
    </row>
    <row r="23" spans="1:59" ht="15" customHeight="1">
      <c r="A23" s="41"/>
      <c r="B23" s="177"/>
      <c r="C23" s="46"/>
      <c r="D23" s="145" t="s">
        <v>43</v>
      </c>
      <c r="E23" s="146"/>
      <c r="F23" s="146"/>
      <c r="G23" s="147"/>
      <c r="H23" s="13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5"/>
      <c r="W23" s="13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5"/>
      <c r="AL23" s="133"/>
      <c r="AM23" s="73"/>
      <c r="AN23" s="73"/>
      <c r="AO23" s="73"/>
      <c r="AP23" s="75"/>
      <c r="AQ23" s="133"/>
      <c r="AR23" s="73"/>
      <c r="AS23" s="73"/>
      <c r="AT23" s="73"/>
      <c r="AU23" s="73"/>
      <c r="AV23" s="73"/>
      <c r="AW23" s="73"/>
      <c r="AX23" s="73"/>
      <c r="AY23" s="73"/>
      <c r="AZ23" s="74"/>
      <c r="BA23" s="73"/>
      <c r="BB23" s="73"/>
      <c r="BC23" s="73"/>
      <c r="BD23" s="75"/>
      <c r="BE23" s="44"/>
      <c r="BF23" s="178"/>
      <c r="BG23" s="49"/>
    </row>
    <row r="24" spans="1:59" ht="15" customHeight="1">
      <c r="A24" s="41"/>
      <c r="B24" s="177"/>
      <c r="C24" s="46"/>
      <c r="D24" s="145" t="s">
        <v>44</v>
      </c>
      <c r="E24" s="146"/>
      <c r="F24" s="146"/>
      <c r="G24" s="147"/>
      <c r="H24" s="13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5"/>
      <c r="W24" s="13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5"/>
      <c r="AL24" s="133"/>
      <c r="AM24" s="73"/>
      <c r="AN24" s="73"/>
      <c r="AO24" s="73"/>
      <c r="AP24" s="75"/>
      <c r="AQ24" s="133"/>
      <c r="AR24" s="73"/>
      <c r="AS24" s="73"/>
      <c r="AT24" s="73"/>
      <c r="AU24" s="73"/>
      <c r="AV24" s="73"/>
      <c r="AW24" s="73"/>
      <c r="AX24" s="73"/>
      <c r="AY24" s="73"/>
      <c r="AZ24" s="74"/>
      <c r="BA24" s="73"/>
      <c r="BB24" s="73"/>
      <c r="BC24" s="73"/>
      <c r="BD24" s="75"/>
      <c r="BE24" s="44"/>
      <c r="BF24" s="178"/>
      <c r="BG24" s="49"/>
    </row>
    <row r="25" spans="1:59" ht="15" customHeight="1">
      <c r="A25" s="41"/>
      <c r="B25" s="177"/>
      <c r="C25" s="46"/>
      <c r="D25" s="145" t="s">
        <v>45</v>
      </c>
      <c r="E25" s="146"/>
      <c r="F25" s="146"/>
      <c r="G25" s="147"/>
      <c r="H25" s="13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5"/>
      <c r="W25" s="13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5"/>
      <c r="AL25" s="133"/>
      <c r="AM25" s="73"/>
      <c r="AN25" s="73"/>
      <c r="AO25" s="73"/>
      <c r="AP25" s="75"/>
      <c r="AQ25" s="133"/>
      <c r="AR25" s="73"/>
      <c r="AS25" s="73"/>
      <c r="AT25" s="73"/>
      <c r="AU25" s="73"/>
      <c r="AV25" s="73"/>
      <c r="AW25" s="73"/>
      <c r="AX25" s="73"/>
      <c r="AY25" s="73"/>
      <c r="AZ25" s="74"/>
      <c r="BA25" s="73"/>
      <c r="BB25" s="73"/>
      <c r="BC25" s="73"/>
      <c r="BD25" s="75"/>
      <c r="BE25" s="44"/>
      <c r="BF25" s="178"/>
      <c r="BG25" s="49"/>
    </row>
    <row r="26" spans="1:59" ht="15" customHeight="1">
      <c r="A26" s="41"/>
      <c r="B26" s="177"/>
      <c r="C26" s="46"/>
      <c r="D26" s="145" t="s">
        <v>46</v>
      </c>
      <c r="E26" s="146"/>
      <c r="F26" s="146"/>
      <c r="G26" s="147"/>
      <c r="H26" s="13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5"/>
      <c r="W26" s="13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5"/>
      <c r="AL26" s="133"/>
      <c r="AM26" s="73"/>
      <c r="AN26" s="73"/>
      <c r="AO26" s="73"/>
      <c r="AP26" s="75"/>
      <c r="AQ26" s="133"/>
      <c r="AR26" s="73"/>
      <c r="AS26" s="73"/>
      <c r="AT26" s="73"/>
      <c r="AU26" s="73"/>
      <c r="AV26" s="73"/>
      <c r="AW26" s="73"/>
      <c r="AX26" s="73"/>
      <c r="AY26" s="73"/>
      <c r="AZ26" s="74"/>
      <c r="BA26" s="73"/>
      <c r="BB26" s="73"/>
      <c r="BC26" s="73"/>
      <c r="BD26" s="75"/>
      <c r="BE26" s="44"/>
      <c r="BF26" s="178"/>
      <c r="BG26" s="49"/>
    </row>
    <row r="27" spans="1:59" ht="15" customHeight="1">
      <c r="A27" s="41"/>
      <c r="B27" s="177"/>
      <c r="C27" s="46"/>
      <c r="D27" s="145" t="s">
        <v>47</v>
      </c>
      <c r="E27" s="146"/>
      <c r="F27" s="146"/>
      <c r="G27" s="147"/>
      <c r="H27" s="13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5"/>
      <c r="W27" s="13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5"/>
      <c r="AL27" s="133"/>
      <c r="AM27" s="73"/>
      <c r="AN27" s="73"/>
      <c r="AO27" s="73"/>
      <c r="AP27" s="75"/>
      <c r="AQ27" s="133"/>
      <c r="AR27" s="73"/>
      <c r="AS27" s="73"/>
      <c r="AT27" s="73"/>
      <c r="AU27" s="73"/>
      <c r="AV27" s="73"/>
      <c r="AW27" s="73"/>
      <c r="AX27" s="73"/>
      <c r="AY27" s="73"/>
      <c r="AZ27" s="74"/>
      <c r="BA27" s="73"/>
      <c r="BB27" s="73"/>
      <c r="BC27" s="73"/>
      <c r="BD27" s="75"/>
      <c r="BE27" s="44"/>
      <c r="BF27" s="178"/>
      <c r="BG27" s="49"/>
    </row>
    <row r="28" spans="1:59" ht="15" customHeight="1">
      <c r="A28" s="41"/>
      <c r="B28" s="177"/>
      <c r="C28" s="46"/>
      <c r="D28" s="145" t="s">
        <v>48</v>
      </c>
      <c r="E28" s="146"/>
      <c r="F28" s="146"/>
      <c r="G28" s="147"/>
      <c r="H28" s="13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5"/>
      <c r="W28" s="13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5"/>
      <c r="AL28" s="133"/>
      <c r="AM28" s="73"/>
      <c r="AN28" s="73"/>
      <c r="AO28" s="73"/>
      <c r="AP28" s="75"/>
      <c r="AQ28" s="133"/>
      <c r="AR28" s="73"/>
      <c r="AS28" s="73"/>
      <c r="AT28" s="73"/>
      <c r="AU28" s="73"/>
      <c r="AV28" s="73"/>
      <c r="AW28" s="73"/>
      <c r="AX28" s="73"/>
      <c r="AY28" s="73"/>
      <c r="AZ28" s="74"/>
      <c r="BA28" s="73"/>
      <c r="BB28" s="73"/>
      <c r="BC28" s="73"/>
      <c r="BD28" s="75"/>
      <c r="BE28" s="44"/>
      <c r="BF28" s="178"/>
      <c r="BG28" s="49"/>
    </row>
    <row r="29" spans="1:59" ht="15" customHeight="1">
      <c r="A29" s="41"/>
      <c r="B29" s="177"/>
      <c r="C29" s="46"/>
      <c r="D29" s="145" t="s">
        <v>49</v>
      </c>
      <c r="E29" s="146"/>
      <c r="F29" s="146"/>
      <c r="G29" s="147"/>
      <c r="H29" s="13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5"/>
      <c r="W29" s="13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5"/>
      <c r="AL29" s="133"/>
      <c r="AM29" s="73"/>
      <c r="AN29" s="73"/>
      <c r="AO29" s="73"/>
      <c r="AP29" s="75"/>
      <c r="AQ29" s="133"/>
      <c r="AR29" s="73"/>
      <c r="AS29" s="73"/>
      <c r="AT29" s="73"/>
      <c r="AU29" s="73"/>
      <c r="AV29" s="73"/>
      <c r="AW29" s="73"/>
      <c r="AX29" s="73"/>
      <c r="AY29" s="73"/>
      <c r="AZ29" s="74"/>
      <c r="BA29" s="73"/>
      <c r="BB29" s="73"/>
      <c r="BC29" s="73"/>
      <c r="BD29" s="75"/>
      <c r="BE29" s="44"/>
      <c r="BF29" s="178"/>
      <c r="BG29" s="49"/>
    </row>
    <row r="30" spans="1:59" ht="15" customHeight="1">
      <c r="A30" s="41"/>
      <c r="B30" s="177"/>
      <c r="C30" s="46"/>
      <c r="D30" s="145" t="s">
        <v>50</v>
      </c>
      <c r="E30" s="146"/>
      <c r="F30" s="146"/>
      <c r="G30" s="147"/>
      <c r="H30" s="13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5"/>
      <c r="W30" s="13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5"/>
      <c r="AL30" s="133"/>
      <c r="AM30" s="73"/>
      <c r="AN30" s="73"/>
      <c r="AO30" s="73"/>
      <c r="AP30" s="75"/>
      <c r="AQ30" s="133"/>
      <c r="AR30" s="73"/>
      <c r="AS30" s="73"/>
      <c r="AT30" s="73"/>
      <c r="AU30" s="73"/>
      <c r="AV30" s="73"/>
      <c r="AW30" s="73"/>
      <c r="AX30" s="73"/>
      <c r="AY30" s="73"/>
      <c r="AZ30" s="74"/>
      <c r="BA30" s="73"/>
      <c r="BB30" s="73"/>
      <c r="BC30" s="73"/>
      <c r="BD30" s="75"/>
      <c r="BE30" s="44"/>
      <c r="BF30" s="178"/>
      <c r="BG30" s="49"/>
    </row>
    <row r="31" spans="1:59" ht="15" customHeight="1">
      <c r="A31" s="41"/>
      <c r="B31" s="177"/>
      <c r="C31" s="46"/>
      <c r="D31" s="145" t="s">
        <v>51</v>
      </c>
      <c r="E31" s="146"/>
      <c r="F31" s="146"/>
      <c r="G31" s="147"/>
      <c r="H31" s="13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5"/>
      <c r="W31" s="13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5"/>
      <c r="AL31" s="133"/>
      <c r="AM31" s="73"/>
      <c r="AN31" s="73"/>
      <c r="AO31" s="73"/>
      <c r="AP31" s="75"/>
      <c r="AQ31" s="133"/>
      <c r="AR31" s="73"/>
      <c r="AS31" s="73"/>
      <c r="AT31" s="73"/>
      <c r="AU31" s="73"/>
      <c r="AV31" s="73"/>
      <c r="AW31" s="73"/>
      <c r="AX31" s="73"/>
      <c r="AY31" s="73"/>
      <c r="AZ31" s="74"/>
      <c r="BA31" s="73"/>
      <c r="BB31" s="73"/>
      <c r="BC31" s="73"/>
      <c r="BD31" s="75"/>
      <c r="BE31" s="44"/>
      <c r="BF31" s="178"/>
      <c r="BG31" s="49"/>
    </row>
    <row r="32" spans="1:59" ht="15" customHeight="1">
      <c r="A32" s="41"/>
      <c r="B32" s="177"/>
      <c r="C32" s="46"/>
      <c r="D32" s="145" t="s">
        <v>52</v>
      </c>
      <c r="E32" s="146"/>
      <c r="F32" s="146"/>
      <c r="G32" s="147"/>
      <c r="H32" s="13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5"/>
      <c r="W32" s="13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5"/>
      <c r="AL32" s="133"/>
      <c r="AM32" s="73"/>
      <c r="AN32" s="73"/>
      <c r="AO32" s="73"/>
      <c r="AP32" s="75"/>
      <c r="AQ32" s="133"/>
      <c r="AR32" s="73"/>
      <c r="AS32" s="73"/>
      <c r="AT32" s="73"/>
      <c r="AU32" s="73"/>
      <c r="AV32" s="73"/>
      <c r="AW32" s="73"/>
      <c r="AX32" s="73"/>
      <c r="AY32" s="73"/>
      <c r="AZ32" s="74"/>
      <c r="BA32" s="73"/>
      <c r="BB32" s="73"/>
      <c r="BC32" s="73"/>
      <c r="BD32" s="75"/>
      <c r="BE32" s="44"/>
      <c r="BF32" s="178"/>
      <c r="BG32" s="49"/>
    </row>
    <row r="33" spans="1:62" ht="15" customHeight="1">
      <c r="A33" s="41"/>
      <c r="B33" s="177"/>
      <c r="C33" s="46"/>
      <c r="D33" s="145" t="s">
        <v>53</v>
      </c>
      <c r="E33" s="146"/>
      <c r="F33" s="146"/>
      <c r="G33" s="147"/>
      <c r="H33" s="13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5"/>
      <c r="W33" s="13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5"/>
      <c r="AL33" s="133"/>
      <c r="AM33" s="73"/>
      <c r="AN33" s="73"/>
      <c r="AO33" s="73"/>
      <c r="AP33" s="75"/>
      <c r="AQ33" s="133"/>
      <c r="AR33" s="73"/>
      <c r="AS33" s="73"/>
      <c r="AT33" s="73"/>
      <c r="AU33" s="73"/>
      <c r="AV33" s="73"/>
      <c r="AW33" s="73"/>
      <c r="AX33" s="73"/>
      <c r="AY33" s="73"/>
      <c r="AZ33" s="74"/>
      <c r="BA33" s="73"/>
      <c r="BB33" s="73"/>
      <c r="BC33" s="73"/>
      <c r="BD33" s="75"/>
      <c r="BE33" s="44"/>
      <c r="BF33" s="178"/>
      <c r="BG33" s="49"/>
    </row>
    <row r="34" spans="1:62" ht="15" customHeight="1">
      <c r="A34" s="41"/>
      <c r="B34" s="177"/>
      <c r="C34" s="7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0"/>
      <c r="BE34" s="47"/>
      <c r="BF34" s="178"/>
      <c r="BG34" s="49"/>
    </row>
    <row r="35" spans="1:62" ht="15" customHeight="1">
      <c r="A35" s="41"/>
      <c r="B35" s="177"/>
      <c r="BF35" s="178"/>
      <c r="BG35" s="49"/>
    </row>
    <row r="36" spans="1:62" ht="15" customHeight="1">
      <c r="A36" s="41"/>
      <c r="B36" s="177"/>
      <c r="BF36" s="178"/>
      <c r="BG36" s="49"/>
    </row>
    <row r="37" spans="1:62" ht="15" customHeight="1" thickBot="1">
      <c r="A37" s="41"/>
      <c r="B37" s="180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2"/>
      <c r="AD37" s="181"/>
      <c r="AE37" s="181"/>
      <c r="AF37" s="181"/>
      <c r="AG37" s="181"/>
      <c r="AH37" s="183"/>
      <c r="AI37" s="183"/>
      <c r="AJ37" s="183"/>
      <c r="AK37" s="183"/>
      <c r="AL37" s="183"/>
      <c r="AM37" s="183"/>
      <c r="AN37" s="183"/>
      <c r="AO37" s="184"/>
      <c r="AP37" s="184"/>
      <c r="AQ37" s="184"/>
      <c r="AR37" s="184"/>
      <c r="AS37" s="185"/>
      <c r="AT37" s="185"/>
      <c r="AU37" s="184"/>
      <c r="AV37" s="184"/>
      <c r="AW37" s="184"/>
      <c r="AX37" s="184"/>
      <c r="AY37" s="186"/>
      <c r="AZ37" s="183"/>
      <c r="BA37" s="183"/>
      <c r="BB37" s="183"/>
      <c r="BC37" s="183"/>
      <c r="BD37" s="183"/>
      <c r="BE37" s="184"/>
      <c r="BF37" s="187"/>
      <c r="BG37" s="49"/>
    </row>
    <row r="38" spans="1:62" ht="6.95" customHeight="1" thickTop="1" thickBot="1">
      <c r="A38" s="101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3"/>
      <c r="AD38" s="102"/>
      <c r="AE38" s="102"/>
      <c r="AF38" s="102"/>
      <c r="AG38" s="102"/>
      <c r="AH38" s="104"/>
      <c r="AI38" s="104"/>
      <c r="AJ38" s="104"/>
      <c r="AK38" s="104"/>
      <c r="AL38" s="104"/>
      <c r="AM38" s="104"/>
      <c r="AN38" s="104"/>
      <c r="AO38" s="28"/>
      <c r="AP38" s="28"/>
      <c r="AQ38" s="28"/>
      <c r="AR38" s="28"/>
      <c r="AS38" s="105"/>
      <c r="AT38" s="105"/>
      <c r="AU38" s="28"/>
      <c r="AV38" s="28"/>
      <c r="AW38" s="28"/>
      <c r="AX38" s="28"/>
      <c r="AY38" s="106"/>
      <c r="AZ38" s="104"/>
      <c r="BA38" s="104"/>
      <c r="BB38" s="104"/>
      <c r="BC38" s="104"/>
      <c r="BD38" s="104"/>
      <c r="BE38" s="28"/>
      <c r="BF38" s="28"/>
      <c r="BG38" s="30"/>
    </row>
    <row r="39" spans="1:62" ht="15" customHeight="1" thickBot="1">
      <c r="A39" s="4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70"/>
      <c r="AD39" s="32"/>
      <c r="AE39" s="32"/>
      <c r="AF39" s="32"/>
      <c r="AG39" s="32"/>
      <c r="AH39" s="72"/>
      <c r="AI39" s="72"/>
      <c r="AJ39" s="72"/>
      <c r="AK39" s="72"/>
      <c r="AL39" s="72"/>
      <c r="AM39" s="72"/>
      <c r="AN39" s="72"/>
      <c r="AO39" s="25"/>
      <c r="AP39" s="25"/>
      <c r="AQ39" s="25"/>
      <c r="AR39" s="25"/>
      <c r="AS39" s="64"/>
      <c r="AT39" s="64"/>
      <c r="AU39" s="25"/>
      <c r="AV39" s="25"/>
      <c r="AW39" s="25"/>
      <c r="AX39" s="25"/>
      <c r="AY39" s="65"/>
      <c r="AZ39" s="72"/>
      <c r="BA39" s="72"/>
      <c r="BB39" s="72"/>
      <c r="BC39" s="72"/>
      <c r="BD39" s="72"/>
      <c r="BE39" s="25"/>
      <c r="BG39" s="49"/>
    </row>
    <row r="40" spans="1:62" ht="15" customHeight="1">
      <c r="A40" s="313"/>
      <c r="B40" s="237" t="s">
        <v>102</v>
      </c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9"/>
      <c r="AG40" s="239"/>
      <c r="AH40" s="239"/>
      <c r="AI40" s="239"/>
      <c r="AJ40" s="239"/>
      <c r="AK40" s="239"/>
      <c r="AL40" s="239"/>
      <c r="AM40" s="239"/>
      <c r="AN40" s="240"/>
      <c r="AO40" s="240"/>
      <c r="AP40" s="240"/>
      <c r="AQ40" s="240"/>
      <c r="AR40" s="240"/>
      <c r="AS40" s="240"/>
      <c r="AT40" s="240"/>
      <c r="AU40" s="240"/>
      <c r="AV40" s="239"/>
      <c r="AW40" s="239"/>
      <c r="AX40" s="241"/>
      <c r="AY40" s="241"/>
      <c r="AZ40" s="241"/>
      <c r="BA40" s="241"/>
      <c r="BB40" s="238"/>
      <c r="BC40" s="238"/>
      <c r="BD40" s="238"/>
      <c r="BE40" s="238"/>
      <c r="BF40" s="242"/>
      <c r="BG40" s="265"/>
    </row>
    <row r="41" spans="1:62" s="20" customFormat="1" ht="15" customHeight="1">
      <c r="A41" s="264"/>
      <c r="B41" s="619" t="s">
        <v>103</v>
      </c>
      <c r="C41" s="620"/>
      <c r="D41" s="607" t="s">
        <v>104</v>
      </c>
      <c r="E41" s="608"/>
      <c r="F41" s="608"/>
      <c r="G41" s="608"/>
      <c r="H41" s="608"/>
      <c r="I41" s="608"/>
      <c r="J41" s="608"/>
      <c r="K41" s="608"/>
      <c r="L41" s="608"/>
      <c r="M41" s="609"/>
      <c r="N41" s="607" t="s">
        <v>123</v>
      </c>
      <c r="O41" s="608"/>
      <c r="P41" s="608"/>
      <c r="Q41" s="608"/>
      <c r="R41" s="609"/>
      <c r="S41" s="607" t="s">
        <v>105</v>
      </c>
      <c r="T41" s="609"/>
      <c r="U41" s="591" t="s">
        <v>106</v>
      </c>
      <c r="V41" s="592"/>
      <c r="W41" s="592"/>
      <c r="X41" s="592"/>
      <c r="Y41" s="592"/>
      <c r="Z41" s="592"/>
      <c r="AA41" s="592"/>
      <c r="AB41" s="704" t="s">
        <v>122</v>
      </c>
      <c r="AC41" s="609"/>
      <c r="AD41" s="607" t="s">
        <v>107</v>
      </c>
      <c r="AE41" s="609"/>
      <c r="AF41" s="607" t="s">
        <v>108</v>
      </c>
      <c r="AG41" s="608"/>
      <c r="AH41" s="608"/>
      <c r="AI41" s="608"/>
      <c r="AJ41" s="608"/>
      <c r="AK41" s="609"/>
      <c r="AL41" s="591" t="s">
        <v>111</v>
      </c>
      <c r="AM41" s="592"/>
      <c r="AN41" s="592"/>
      <c r="AO41" s="592"/>
      <c r="AP41" s="592"/>
      <c r="AQ41" s="592"/>
      <c r="AR41" s="592"/>
      <c r="AS41" s="592"/>
      <c r="AT41" s="592"/>
      <c r="AU41" s="592"/>
      <c r="AV41" s="592"/>
      <c r="AW41" s="592"/>
      <c r="AX41" s="592"/>
      <c r="AY41" s="592"/>
      <c r="AZ41" s="592"/>
      <c r="BA41" s="592"/>
      <c r="BB41" s="592"/>
      <c r="BC41" s="592"/>
      <c r="BD41" s="592"/>
      <c r="BE41" s="592"/>
      <c r="BF41" s="593"/>
      <c r="BG41" s="262"/>
    </row>
    <row r="42" spans="1:62" s="20" customFormat="1" ht="15" customHeight="1">
      <c r="A42" s="264"/>
      <c r="B42" s="621"/>
      <c r="C42" s="622"/>
      <c r="D42" s="603"/>
      <c r="E42" s="705"/>
      <c r="F42" s="705"/>
      <c r="G42" s="705"/>
      <c r="H42" s="705"/>
      <c r="I42" s="705"/>
      <c r="J42" s="705"/>
      <c r="K42" s="705"/>
      <c r="L42" s="705"/>
      <c r="M42" s="625"/>
      <c r="N42" s="603"/>
      <c r="O42" s="705"/>
      <c r="P42" s="705"/>
      <c r="Q42" s="705"/>
      <c r="R42" s="625"/>
      <c r="S42" s="603"/>
      <c r="T42" s="625"/>
      <c r="U42" s="615"/>
      <c r="V42" s="594"/>
      <c r="W42" s="594"/>
      <c r="X42" s="594"/>
      <c r="Y42" s="594"/>
      <c r="Z42" s="594"/>
      <c r="AA42" s="594"/>
      <c r="AB42" s="603"/>
      <c r="AC42" s="625"/>
      <c r="AD42" s="603"/>
      <c r="AE42" s="625"/>
      <c r="AF42" s="600" t="s">
        <v>561</v>
      </c>
      <c r="AG42" s="600" t="s">
        <v>120</v>
      </c>
      <c r="AH42" s="600" t="s">
        <v>109</v>
      </c>
      <c r="AI42" s="687" t="s">
        <v>121</v>
      </c>
      <c r="AJ42" s="622"/>
      <c r="AK42" s="600" t="s">
        <v>110</v>
      </c>
      <c r="AL42" s="615"/>
      <c r="AM42" s="594"/>
      <c r="AN42" s="594"/>
      <c r="AO42" s="594"/>
      <c r="AP42" s="594"/>
      <c r="AQ42" s="594"/>
      <c r="AR42" s="594"/>
      <c r="AS42" s="594"/>
      <c r="AT42" s="594"/>
      <c r="AU42" s="594"/>
      <c r="AV42" s="594"/>
      <c r="AW42" s="594"/>
      <c r="AX42" s="594"/>
      <c r="AY42" s="594"/>
      <c r="AZ42" s="594"/>
      <c r="BA42" s="594"/>
      <c r="BB42" s="594"/>
      <c r="BC42" s="594"/>
      <c r="BD42" s="594"/>
      <c r="BE42" s="594"/>
      <c r="BF42" s="595"/>
      <c r="BG42" s="262"/>
    </row>
    <row r="43" spans="1:62" ht="15" customHeight="1">
      <c r="A43" s="264"/>
      <c r="B43" s="623"/>
      <c r="C43" s="624"/>
      <c r="D43" s="605"/>
      <c r="E43" s="706"/>
      <c r="F43" s="706"/>
      <c r="G43" s="706"/>
      <c r="H43" s="706"/>
      <c r="I43" s="706"/>
      <c r="J43" s="706"/>
      <c r="K43" s="706"/>
      <c r="L43" s="706"/>
      <c r="M43" s="604"/>
      <c r="N43" s="605"/>
      <c r="O43" s="706"/>
      <c r="P43" s="706"/>
      <c r="Q43" s="706"/>
      <c r="R43" s="604"/>
      <c r="S43" s="605"/>
      <c r="T43" s="604"/>
      <c r="U43" s="617"/>
      <c r="V43" s="596"/>
      <c r="W43" s="596"/>
      <c r="X43" s="596"/>
      <c r="Y43" s="596"/>
      <c r="Z43" s="596"/>
      <c r="AA43" s="596"/>
      <c r="AB43" s="605"/>
      <c r="AC43" s="604"/>
      <c r="AD43" s="605"/>
      <c r="AE43" s="604"/>
      <c r="AF43" s="601"/>
      <c r="AG43" s="601"/>
      <c r="AH43" s="601"/>
      <c r="AI43" s="624"/>
      <c r="AJ43" s="624"/>
      <c r="AK43" s="601"/>
      <c r="AL43" s="617"/>
      <c r="AM43" s="596"/>
      <c r="AN43" s="596"/>
      <c r="AO43" s="596"/>
      <c r="AP43" s="596"/>
      <c r="AQ43" s="596"/>
      <c r="AR43" s="596"/>
      <c r="AS43" s="596"/>
      <c r="AT43" s="596"/>
      <c r="AU43" s="596"/>
      <c r="AV43" s="596"/>
      <c r="AW43" s="596"/>
      <c r="AX43" s="596"/>
      <c r="AY43" s="596"/>
      <c r="AZ43" s="596"/>
      <c r="BA43" s="596"/>
      <c r="BB43" s="596"/>
      <c r="BC43" s="596"/>
      <c r="BD43" s="596"/>
      <c r="BE43" s="596"/>
      <c r="BF43" s="597"/>
      <c r="BG43" s="49"/>
    </row>
    <row r="44" spans="1:62" ht="15" customHeight="1">
      <c r="A44" s="264"/>
      <c r="B44" s="612">
        <f>IF(D44&lt;&gt;"",1,"")</f>
        <v>1</v>
      </c>
      <c r="C44" s="613"/>
      <c r="D44" s="246" t="s">
        <v>126</v>
      </c>
      <c r="E44" s="248"/>
      <c r="F44" s="248"/>
      <c r="G44" s="248"/>
      <c r="H44" s="248"/>
      <c r="I44" s="248"/>
      <c r="J44" s="248"/>
      <c r="K44" s="248"/>
      <c r="L44" s="248"/>
      <c r="M44" s="247"/>
      <c r="N44" s="132" t="s">
        <v>124</v>
      </c>
      <c r="O44" s="134"/>
      <c r="P44" s="134"/>
      <c r="Q44" s="134"/>
      <c r="R44" s="287"/>
      <c r="S44" s="246" t="s">
        <v>119</v>
      </c>
      <c r="T44" s="247"/>
      <c r="U44" s="246" t="s">
        <v>125</v>
      </c>
      <c r="V44" s="248"/>
      <c r="W44" s="248"/>
      <c r="X44" s="248"/>
      <c r="Y44" s="248"/>
      <c r="Z44" s="248"/>
      <c r="AA44" s="248"/>
      <c r="AB44" s="363" t="s">
        <v>380</v>
      </c>
      <c r="AC44" s="364"/>
      <c r="AD44" s="363" t="s">
        <v>397</v>
      </c>
      <c r="AE44" s="364"/>
      <c r="AF44" s="371"/>
      <c r="AG44" s="243" t="s">
        <v>380</v>
      </c>
      <c r="AH44" s="243"/>
      <c r="AI44" s="367" t="s">
        <v>380</v>
      </c>
      <c r="AJ44" s="368"/>
      <c r="AK44" s="243" t="s">
        <v>382</v>
      </c>
      <c r="AL44" s="246" t="s">
        <v>189</v>
      </c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9"/>
      <c r="BG44" s="49"/>
      <c r="BI44" s="703">
        <f t="shared" ref="BI44:BI75" si="0">IF(AND($N44&lt;&gt;"",$N44&lt;&gt;"default"),COUNTIF($N$44:$N$143,$N44),"")</f>
        <v>1</v>
      </c>
      <c r="BJ44" s="703"/>
    </row>
    <row r="45" spans="1:62" ht="15" customHeight="1">
      <c r="A45" s="264"/>
      <c r="B45" s="610">
        <f>IF(OR(D45&lt;&gt;"",E45&lt;&gt;""),MAX(B$44:B44)+1,"")</f>
        <v>2</v>
      </c>
      <c r="C45" s="611"/>
      <c r="D45" s="250" t="s">
        <v>197</v>
      </c>
      <c r="E45" s="251"/>
      <c r="F45" s="251"/>
      <c r="G45" s="251"/>
      <c r="H45" s="251"/>
      <c r="I45" s="251"/>
      <c r="J45" s="251"/>
      <c r="K45" s="251"/>
      <c r="L45" s="251"/>
      <c r="M45" s="252"/>
      <c r="N45" s="332" t="s">
        <v>303</v>
      </c>
      <c r="O45" s="333"/>
      <c r="P45" s="333"/>
      <c r="Q45" s="333"/>
      <c r="R45" s="334"/>
      <c r="S45" s="250" t="s">
        <v>119</v>
      </c>
      <c r="T45" s="252"/>
      <c r="U45" s="250" t="s">
        <v>371</v>
      </c>
      <c r="V45" s="251"/>
      <c r="W45" s="251"/>
      <c r="X45" s="251"/>
      <c r="Y45" s="251"/>
      <c r="Z45" s="251"/>
      <c r="AA45" s="251"/>
      <c r="AB45" s="349" t="s">
        <v>380</v>
      </c>
      <c r="AC45" s="353"/>
      <c r="AD45" s="349" t="s">
        <v>397</v>
      </c>
      <c r="AE45" s="353"/>
      <c r="AF45" s="372"/>
      <c r="AG45" s="244" t="s">
        <v>389</v>
      </c>
      <c r="AH45" s="244"/>
      <c r="AI45" s="330" t="s">
        <v>380</v>
      </c>
      <c r="AJ45" s="331"/>
      <c r="AK45" s="244" t="s">
        <v>382</v>
      </c>
      <c r="AL45" s="250"/>
      <c r="AM45" s="251"/>
      <c r="AN45" s="251"/>
      <c r="AO45" s="251"/>
      <c r="AP45" s="251"/>
      <c r="AQ45" s="251"/>
      <c r="AR45" s="251"/>
      <c r="AS45" s="251"/>
      <c r="AT45" s="251"/>
      <c r="AU45" s="251"/>
      <c r="AV45" s="251"/>
      <c r="AW45" s="251"/>
      <c r="AX45" s="251"/>
      <c r="AY45" s="251"/>
      <c r="AZ45" s="251"/>
      <c r="BA45" s="251"/>
      <c r="BB45" s="251"/>
      <c r="BC45" s="251"/>
      <c r="BD45" s="251"/>
      <c r="BE45" s="251"/>
      <c r="BF45" s="253"/>
      <c r="BG45" s="49"/>
      <c r="BI45" s="703" t="str">
        <f t="shared" si="0"/>
        <v/>
      </c>
      <c r="BJ45" s="703"/>
    </row>
    <row r="46" spans="1:62" ht="15" customHeight="1">
      <c r="A46" s="264"/>
      <c r="B46" s="610">
        <f>IF(OR(D46&lt;&gt;"",E46&lt;&gt;""),MAX(B$44:B45)+1,"")</f>
        <v>3</v>
      </c>
      <c r="C46" s="611"/>
      <c r="D46" s="250" t="s">
        <v>87</v>
      </c>
      <c r="E46" s="251"/>
      <c r="F46" s="251"/>
      <c r="G46" s="251"/>
      <c r="H46" s="251"/>
      <c r="I46" s="251"/>
      <c r="J46" s="251"/>
      <c r="K46" s="251"/>
      <c r="L46" s="251"/>
      <c r="M46" s="252"/>
      <c r="N46" s="133" t="s">
        <v>305</v>
      </c>
      <c r="O46" s="73"/>
      <c r="P46" s="73"/>
      <c r="Q46" s="73"/>
      <c r="R46" s="231"/>
      <c r="S46" s="250" t="s">
        <v>374</v>
      </c>
      <c r="T46" s="252"/>
      <c r="U46" s="250" t="s">
        <v>373</v>
      </c>
      <c r="V46" s="251"/>
      <c r="W46" s="251"/>
      <c r="X46" s="251"/>
      <c r="Y46" s="251"/>
      <c r="Z46" s="251"/>
      <c r="AA46" s="251"/>
      <c r="AB46" s="349" t="s">
        <v>379</v>
      </c>
      <c r="AC46" s="353"/>
      <c r="AD46" s="349">
        <v>20</v>
      </c>
      <c r="AE46" s="353"/>
      <c r="AF46" s="372"/>
      <c r="AG46" s="244" t="s">
        <v>390</v>
      </c>
      <c r="AH46" s="244" t="s">
        <v>383</v>
      </c>
      <c r="AI46" s="330" t="s">
        <v>386</v>
      </c>
      <c r="AJ46" s="331"/>
      <c r="AK46" s="244" t="s">
        <v>382</v>
      </c>
      <c r="AL46" s="250"/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1"/>
      <c r="AX46" s="251"/>
      <c r="AY46" s="251"/>
      <c r="AZ46" s="251"/>
      <c r="BA46" s="251"/>
      <c r="BB46" s="251"/>
      <c r="BC46" s="251"/>
      <c r="BD46" s="251"/>
      <c r="BE46" s="251"/>
      <c r="BF46" s="253"/>
      <c r="BG46" s="49"/>
      <c r="BI46" s="703">
        <f t="shared" si="0"/>
        <v>1</v>
      </c>
      <c r="BJ46" s="703"/>
    </row>
    <row r="47" spans="1:62" ht="15" customHeight="1">
      <c r="A47" s="264"/>
      <c r="B47" s="610">
        <f>IF(OR(D47&lt;&gt;"",E47&lt;&gt;""),MAX(B$44:B46)+1,"")</f>
        <v>4</v>
      </c>
      <c r="C47" s="611"/>
      <c r="D47" s="250" t="s">
        <v>198</v>
      </c>
      <c r="E47" s="251"/>
      <c r="F47" s="251"/>
      <c r="G47" s="251"/>
      <c r="H47" s="251"/>
      <c r="I47" s="251"/>
      <c r="J47" s="251"/>
      <c r="K47" s="251"/>
      <c r="L47" s="251"/>
      <c r="M47" s="252"/>
      <c r="N47" s="332" t="s">
        <v>303</v>
      </c>
      <c r="O47" s="333"/>
      <c r="P47" s="333"/>
      <c r="Q47" s="333"/>
      <c r="R47" s="334"/>
      <c r="S47" s="250" t="s">
        <v>119</v>
      </c>
      <c r="T47" s="252"/>
      <c r="U47" s="250" t="s">
        <v>371</v>
      </c>
      <c r="V47" s="251"/>
      <c r="W47" s="251"/>
      <c r="X47" s="251"/>
      <c r="Y47" s="251"/>
      <c r="Z47" s="251"/>
      <c r="AA47" s="251"/>
      <c r="AB47" s="349" t="s">
        <v>380</v>
      </c>
      <c r="AC47" s="353"/>
      <c r="AD47" s="349" t="s">
        <v>397</v>
      </c>
      <c r="AE47" s="353"/>
      <c r="AF47" s="372"/>
      <c r="AG47" s="244" t="s">
        <v>389</v>
      </c>
      <c r="AH47" s="244"/>
      <c r="AI47" s="330" t="s">
        <v>380</v>
      </c>
      <c r="AJ47" s="331"/>
      <c r="AK47" s="244" t="s">
        <v>382</v>
      </c>
      <c r="AL47" s="250"/>
      <c r="AM47" s="251"/>
      <c r="AN47" s="251"/>
      <c r="AO47" s="251"/>
      <c r="AP47" s="251"/>
      <c r="AQ47" s="251"/>
      <c r="AR47" s="251"/>
      <c r="AS47" s="251"/>
      <c r="AT47" s="251"/>
      <c r="AU47" s="251"/>
      <c r="AV47" s="251"/>
      <c r="AW47" s="251"/>
      <c r="AX47" s="251"/>
      <c r="AY47" s="251"/>
      <c r="AZ47" s="251"/>
      <c r="BA47" s="251"/>
      <c r="BB47" s="251"/>
      <c r="BC47" s="251"/>
      <c r="BD47" s="251"/>
      <c r="BE47" s="251"/>
      <c r="BF47" s="253"/>
      <c r="BG47" s="49"/>
      <c r="BI47" s="703" t="str">
        <f t="shared" si="0"/>
        <v/>
      </c>
      <c r="BJ47" s="703"/>
    </row>
    <row r="48" spans="1:62" ht="15" customHeight="1">
      <c r="A48" s="264"/>
      <c r="B48" s="610">
        <f>IF(OR(D48&lt;&gt;"",E48&lt;&gt;""),MAX(B$44:B47)+1,"")</f>
        <v>5</v>
      </c>
      <c r="C48" s="611"/>
      <c r="D48" s="250" t="s">
        <v>199</v>
      </c>
      <c r="E48" s="251"/>
      <c r="F48" s="251"/>
      <c r="G48" s="251"/>
      <c r="H48" s="251"/>
      <c r="I48" s="251"/>
      <c r="J48" s="251"/>
      <c r="K48" s="251"/>
      <c r="L48" s="251"/>
      <c r="M48" s="252"/>
      <c r="N48" s="133" t="s">
        <v>367</v>
      </c>
      <c r="O48" s="73"/>
      <c r="P48" s="73"/>
      <c r="Q48" s="73"/>
      <c r="R48" s="231"/>
      <c r="S48" s="250" t="s">
        <v>374</v>
      </c>
      <c r="T48" s="252"/>
      <c r="U48" s="250" t="s">
        <v>373</v>
      </c>
      <c r="V48" s="251"/>
      <c r="W48" s="251"/>
      <c r="X48" s="251"/>
      <c r="Y48" s="251"/>
      <c r="Z48" s="251"/>
      <c r="AA48" s="251"/>
      <c r="AB48" s="349" t="s">
        <v>379</v>
      </c>
      <c r="AC48" s="353"/>
      <c r="AD48" s="349">
        <v>20</v>
      </c>
      <c r="AE48" s="353"/>
      <c r="AF48" s="372"/>
      <c r="AG48" s="244" t="s">
        <v>390</v>
      </c>
      <c r="AH48" s="244"/>
      <c r="AI48" s="330" t="s">
        <v>386</v>
      </c>
      <c r="AJ48" s="331"/>
      <c r="AK48" s="244" t="s">
        <v>383</v>
      </c>
      <c r="AL48" s="250" t="s">
        <v>368</v>
      </c>
      <c r="AM48" s="251"/>
      <c r="AN48" s="251"/>
      <c r="AO48" s="251"/>
      <c r="AP48" s="251"/>
      <c r="AQ48" s="251"/>
      <c r="AR48" s="251"/>
      <c r="AS48" s="251"/>
      <c r="AT48" s="251"/>
      <c r="AU48" s="251"/>
      <c r="AV48" s="251"/>
      <c r="AW48" s="251"/>
      <c r="AX48" s="251"/>
      <c r="AY48" s="251"/>
      <c r="AZ48" s="251"/>
      <c r="BA48" s="251"/>
      <c r="BB48" s="251"/>
      <c r="BC48" s="251"/>
      <c r="BD48" s="251"/>
      <c r="BE48" s="251"/>
      <c r="BF48" s="253"/>
      <c r="BG48" s="49"/>
      <c r="BI48" s="703">
        <f t="shared" si="0"/>
        <v>1</v>
      </c>
      <c r="BJ48" s="703"/>
    </row>
    <row r="49" spans="1:62" ht="15" customHeight="1">
      <c r="A49" s="264"/>
      <c r="B49" s="610">
        <f>IF(OR(D49&lt;&gt;"",E49&lt;&gt;""),MAX(B$44:B48)+1,"")</f>
        <v>6</v>
      </c>
      <c r="C49" s="611"/>
      <c r="D49" s="250" t="s">
        <v>200</v>
      </c>
      <c r="E49" s="251"/>
      <c r="F49" s="251"/>
      <c r="G49" s="251"/>
      <c r="H49" s="251"/>
      <c r="I49" s="251"/>
      <c r="J49" s="251"/>
      <c r="K49" s="251"/>
      <c r="L49" s="251"/>
      <c r="M49" s="252"/>
      <c r="N49" s="332" t="s">
        <v>303</v>
      </c>
      <c r="O49" s="333"/>
      <c r="P49" s="333"/>
      <c r="Q49" s="333"/>
      <c r="R49" s="334"/>
      <c r="S49" s="250" t="s">
        <v>119</v>
      </c>
      <c r="T49" s="252"/>
      <c r="U49" s="250" t="s">
        <v>371</v>
      </c>
      <c r="V49" s="251"/>
      <c r="W49" s="251"/>
      <c r="X49" s="251"/>
      <c r="Y49" s="251"/>
      <c r="Z49" s="251"/>
      <c r="AA49" s="251"/>
      <c r="AB49" s="349" t="s">
        <v>380</v>
      </c>
      <c r="AC49" s="353"/>
      <c r="AD49" s="349" t="s">
        <v>397</v>
      </c>
      <c r="AE49" s="353"/>
      <c r="AF49" s="372"/>
      <c r="AG49" s="244" t="s">
        <v>389</v>
      </c>
      <c r="AH49" s="244"/>
      <c r="AI49" s="330" t="s">
        <v>380</v>
      </c>
      <c r="AJ49" s="331"/>
      <c r="AK49" s="244" t="s">
        <v>383</v>
      </c>
      <c r="AL49" s="250"/>
      <c r="AM49" s="251"/>
      <c r="AN49" s="251"/>
      <c r="AO49" s="251"/>
      <c r="AP49" s="251"/>
      <c r="AQ49" s="251"/>
      <c r="AR49" s="251"/>
      <c r="AS49" s="251"/>
      <c r="AT49" s="251"/>
      <c r="AU49" s="251"/>
      <c r="AV49" s="251"/>
      <c r="AW49" s="251"/>
      <c r="AX49" s="251"/>
      <c r="AY49" s="251"/>
      <c r="AZ49" s="251"/>
      <c r="BA49" s="251"/>
      <c r="BB49" s="251"/>
      <c r="BC49" s="251"/>
      <c r="BD49" s="251"/>
      <c r="BE49" s="251"/>
      <c r="BF49" s="253"/>
      <c r="BG49" s="49"/>
      <c r="BI49" s="703" t="str">
        <f t="shared" si="0"/>
        <v/>
      </c>
      <c r="BJ49" s="703"/>
    </row>
    <row r="50" spans="1:62" ht="15" customHeight="1">
      <c r="A50" s="264"/>
      <c r="B50" s="610">
        <f>IF(OR(D50&lt;&gt;"",E50&lt;&gt;""),MAX(B$44:B49)+1,"")</f>
        <v>7</v>
      </c>
      <c r="C50" s="611"/>
      <c r="D50" s="250" t="s">
        <v>201</v>
      </c>
      <c r="E50" s="251"/>
      <c r="F50" s="251"/>
      <c r="G50" s="251"/>
      <c r="H50" s="251"/>
      <c r="I50" s="251"/>
      <c r="J50" s="251"/>
      <c r="K50" s="251"/>
      <c r="L50" s="251"/>
      <c r="M50" s="252"/>
      <c r="N50" s="133" t="s">
        <v>304</v>
      </c>
      <c r="O50" s="73"/>
      <c r="P50" s="73"/>
      <c r="Q50" s="73"/>
      <c r="R50" s="231"/>
      <c r="S50" s="250" t="s">
        <v>374</v>
      </c>
      <c r="T50" s="252"/>
      <c r="U50" s="250" t="s">
        <v>373</v>
      </c>
      <c r="V50" s="251"/>
      <c r="W50" s="251"/>
      <c r="X50" s="251"/>
      <c r="Y50" s="251"/>
      <c r="Z50" s="251"/>
      <c r="AA50" s="251"/>
      <c r="AB50" s="349">
        <v>9</v>
      </c>
      <c r="AC50" s="353"/>
      <c r="AD50" s="349">
        <v>10</v>
      </c>
      <c r="AE50" s="353"/>
      <c r="AF50" s="372"/>
      <c r="AG50" s="244" t="s">
        <v>391</v>
      </c>
      <c r="AH50" s="244"/>
      <c r="AI50" s="330" t="s">
        <v>386</v>
      </c>
      <c r="AJ50" s="331"/>
      <c r="AK50" s="244" t="s">
        <v>383</v>
      </c>
      <c r="AL50" s="250"/>
      <c r="AM50" s="251"/>
      <c r="AN50" s="251"/>
      <c r="AO50" s="251"/>
      <c r="AP50" s="251"/>
      <c r="AQ50" s="251"/>
      <c r="AR50" s="251"/>
      <c r="AS50" s="251"/>
      <c r="AT50" s="251"/>
      <c r="AU50" s="251"/>
      <c r="AV50" s="251"/>
      <c r="AW50" s="251"/>
      <c r="AX50" s="251"/>
      <c r="AY50" s="251"/>
      <c r="AZ50" s="251"/>
      <c r="BA50" s="251"/>
      <c r="BB50" s="251"/>
      <c r="BC50" s="251"/>
      <c r="BD50" s="251"/>
      <c r="BE50" s="251"/>
      <c r="BF50" s="253"/>
      <c r="BG50" s="49"/>
      <c r="BI50" s="703">
        <f t="shared" si="0"/>
        <v>1</v>
      </c>
      <c r="BJ50" s="703"/>
    </row>
    <row r="51" spans="1:62" ht="15" customHeight="1">
      <c r="A51" s="264"/>
      <c r="B51" s="610">
        <f>IF(OR(D51&lt;&gt;"",E51&lt;&gt;""),MAX(B$44:B50)+1,"")</f>
        <v>8</v>
      </c>
      <c r="C51" s="611"/>
      <c r="D51" s="250" t="s">
        <v>202</v>
      </c>
      <c r="E51" s="251"/>
      <c r="F51" s="251"/>
      <c r="G51" s="251"/>
      <c r="H51" s="251"/>
      <c r="I51" s="251"/>
      <c r="J51" s="251"/>
      <c r="K51" s="251"/>
      <c r="L51" s="251"/>
      <c r="M51" s="252"/>
      <c r="N51" s="332" t="s">
        <v>303</v>
      </c>
      <c r="O51" s="333"/>
      <c r="P51" s="333"/>
      <c r="Q51" s="333"/>
      <c r="R51" s="334"/>
      <c r="S51" s="250" t="s">
        <v>119</v>
      </c>
      <c r="T51" s="252"/>
      <c r="U51" s="250" t="s">
        <v>371</v>
      </c>
      <c r="V51" s="251"/>
      <c r="W51" s="251"/>
      <c r="X51" s="251"/>
      <c r="Y51" s="251"/>
      <c r="Z51" s="251"/>
      <c r="AA51" s="251"/>
      <c r="AB51" s="349" t="s">
        <v>380</v>
      </c>
      <c r="AC51" s="353"/>
      <c r="AD51" s="349" t="s">
        <v>397</v>
      </c>
      <c r="AE51" s="353"/>
      <c r="AF51" s="372"/>
      <c r="AG51" s="244" t="s">
        <v>389</v>
      </c>
      <c r="AH51" s="244"/>
      <c r="AI51" s="330" t="s">
        <v>380</v>
      </c>
      <c r="AJ51" s="331"/>
      <c r="AK51" s="244" t="s">
        <v>383</v>
      </c>
      <c r="AL51" s="250"/>
      <c r="AM51" s="251"/>
      <c r="AN51" s="251"/>
      <c r="AO51" s="251"/>
      <c r="AP51" s="251"/>
      <c r="AQ51" s="251"/>
      <c r="AR51" s="251"/>
      <c r="AS51" s="251"/>
      <c r="AT51" s="251"/>
      <c r="AU51" s="251"/>
      <c r="AV51" s="251"/>
      <c r="AW51" s="251"/>
      <c r="AX51" s="251"/>
      <c r="AY51" s="251"/>
      <c r="AZ51" s="251"/>
      <c r="BA51" s="251"/>
      <c r="BB51" s="251"/>
      <c r="BC51" s="251"/>
      <c r="BD51" s="251"/>
      <c r="BE51" s="251"/>
      <c r="BF51" s="253"/>
      <c r="BG51" s="49"/>
      <c r="BI51" s="703" t="str">
        <f t="shared" si="0"/>
        <v/>
      </c>
      <c r="BJ51" s="703"/>
    </row>
    <row r="52" spans="1:62" ht="15" customHeight="1">
      <c r="A52" s="264"/>
      <c r="B52" s="610">
        <f>IF(OR(D52&lt;&gt;"",E52&lt;&gt;""),MAX(B$44:B51)+1,"")</f>
        <v>9</v>
      </c>
      <c r="C52" s="611"/>
      <c r="D52" s="250" t="s">
        <v>203</v>
      </c>
      <c r="E52" s="251"/>
      <c r="F52" s="251"/>
      <c r="G52" s="251"/>
      <c r="H52" s="251"/>
      <c r="I52" s="251"/>
      <c r="J52" s="251"/>
      <c r="K52" s="251"/>
      <c r="L52" s="251"/>
      <c r="M52" s="252"/>
      <c r="N52" s="133" t="s">
        <v>365</v>
      </c>
      <c r="O52" s="73"/>
      <c r="P52" s="73"/>
      <c r="Q52" s="73"/>
      <c r="R52" s="231"/>
      <c r="S52" s="250" t="s">
        <v>374</v>
      </c>
      <c r="T52" s="252"/>
      <c r="U52" s="250" t="s">
        <v>373</v>
      </c>
      <c r="V52" s="251"/>
      <c r="W52" s="251"/>
      <c r="X52" s="251"/>
      <c r="Y52" s="251"/>
      <c r="Z52" s="251"/>
      <c r="AA52" s="251"/>
      <c r="AB52" s="349" t="s">
        <v>379</v>
      </c>
      <c r="AC52" s="353"/>
      <c r="AD52" s="349">
        <v>20</v>
      </c>
      <c r="AE52" s="353"/>
      <c r="AF52" s="372"/>
      <c r="AG52" s="244" t="s">
        <v>390</v>
      </c>
      <c r="AH52" s="244"/>
      <c r="AI52" s="330" t="s">
        <v>386</v>
      </c>
      <c r="AJ52" s="331"/>
      <c r="AK52" s="244" t="s">
        <v>383</v>
      </c>
      <c r="AL52" s="250" t="s">
        <v>366</v>
      </c>
      <c r="AM52" s="251"/>
      <c r="AN52" s="251"/>
      <c r="AO52" s="251"/>
      <c r="AP52" s="251"/>
      <c r="AQ52" s="251"/>
      <c r="AR52" s="251"/>
      <c r="AS52" s="251"/>
      <c r="AT52" s="251"/>
      <c r="AU52" s="251"/>
      <c r="AV52" s="251"/>
      <c r="AW52" s="251"/>
      <c r="AX52" s="251"/>
      <c r="AY52" s="251"/>
      <c r="AZ52" s="251"/>
      <c r="BA52" s="251"/>
      <c r="BB52" s="251"/>
      <c r="BC52" s="251"/>
      <c r="BD52" s="251"/>
      <c r="BE52" s="251"/>
      <c r="BF52" s="253"/>
      <c r="BG52" s="49"/>
      <c r="BI52" s="703">
        <f t="shared" si="0"/>
        <v>1</v>
      </c>
      <c r="BJ52" s="703"/>
    </row>
    <row r="53" spans="1:62" ht="15" customHeight="1">
      <c r="A53" s="264"/>
      <c r="B53" s="610">
        <f>IF(OR(D53&lt;&gt;"",E53&lt;&gt;""),MAX(B$44:B52)+1,"")</f>
        <v>10</v>
      </c>
      <c r="C53" s="611"/>
      <c r="D53" s="250" t="s">
        <v>204</v>
      </c>
      <c r="E53" s="251"/>
      <c r="F53" s="251"/>
      <c r="G53" s="251"/>
      <c r="H53" s="251"/>
      <c r="I53" s="251"/>
      <c r="J53" s="251"/>
      <c r="K53" s="251"/>
      <c r="L53" s="251"/>
      <c r="M53" s="252"/>
      <c r="N53" s="332" t="s">
        <v>303</v>
      </c>
      <c r="O53" s="333"/>
      <c r="P53" s="333"/>
      <c r="Q53" s="333"/>
      <c r="R53" s="334"/>
      <c r="S53" s="250" t="s">
        <v>119</v>
      </c>
      <c r="T53" s="252"/>
      <c r="U53" s="250" t="s">
        <v>371</v>
      </c>
      <c r="V53" s="251"/>
      <c r="W53" s="251"/>
      <c r="X53" s="251"/>
      <c r="Y53" s="251"/>
      <c r="Z53" s="251"/>
      <c r="AA53" s="251"/>
      <c r="AB53" s="349" t="s">
        <v>380</v>
      </c>
      <c r="AC53" s="353"/>
      <c r="AD53" s="349" t="s">
        <v>397</v>
      </c>
      <c r="AE53" s="353"/>
      <c r="AF53" s="372"/>
      <c r="AG53" s="244" t="s">
        <v>389</v>
      </c>
      <c r="AH53" s="244"/>
      <c r="AI53" s="330" t="s">
        <v>380</v>
      </c>
      <c r="AJ53" s="331"/>
      <c r="AK53" s="244" t="s">
        <v>383</v>
      </c>
      <c r="AL53" s="250"/>
      <c r="AM53" s="251"/>
      <c r="AN53" s="251"/>
      <c r="AO53" s="251"/>
      <c r="AP53" s="251"/>
      <c r="AQ53" s="251"/>
      <c r="AR53" s="251"/>
      <c r="AS53" s="251"/>
      <c r="AT53" s="251"/>
      <c r="AU53" s="251"/>
      <c r="AV53" s="251"/>
      <c r="AW53" s="251"/>
      <c r="AX53" s="251"/>
      <c r="AY53" s="251"/>
      <c r="AZ53" s="251"/>
      <c r="BA53" s="251"/>
      <c r="BB53" s="251"/>
      <c r="BC53" s="251"/>
      <c r="BD53" s="251"/>
      <c r="BE53" s="251"/>
      <c r="BF53" s="253"/>
      <c r="BG53" s="49"/>
      <c r="BI53" s="703" t="str">
        <f t="shared" si="0"/>
        <v/>
      </c>
      <c r="BJ53" s="703"/>
    </row>
    <row r="54" spans="1:62" ht="15" customHeight="1">
      <c r="A54" s="264"/>
      <c r="B54" s="610">
        <f>IF(OR(D54&lt;&gt;"",E54&lt;&gt;""),MAX(B$44:B53)+1,"")</f>
        <v>11</v>
      </c>
      <c r="C54" s="611"/>
      <c r="D54" s="250" t="s">
        <v>205</v>
      </c>
      <c r="E54" s="251"/>
      <c r="F54" s="251"/>
      <c r="G54" s="251"/>
      <c r="H54" s="251"/>
      <c r="I54" s="251"/>
      <c r="J54" s="251"/>
      <c r="K54" s="251"/>
      <c r="L54" s="251"/>
      <c r="M54" s="252"/>
      <c r="N54" s="133" t="s">
        <v>306</v>
      </c>
      <c r="O54" s="73"/>
      <c r="P54" s="73"/>
      <c r="Q54" s="73"/>
      <c r="R54" s="231"/>
      <c r="S54" s="250" t="s">
        <v>374</v>
      </c>
      <c r="T54" s="252"/>
      <c r="U54" s="250" t="s">
        <v>373</v>
      </c>
      <c r="V54" s="251"/>
      <c r="W54" s="251"/>
      <c r="X54" s="251"/>
      <c r="Y54" s="251"/>
      <c r="Z54" s="251"/>
      <c r="AA54" s="251"/>
      <c r="AB54" s="349" t="s">
        <v>379</v>
      </c>
      <c r="AC54" s="353"/>
      <c r="AD54" s="349">
        <v>10</v>
      </c>
      <c r="AE54" s="353"/>
      <c r="AF54" s="372"/>
      <c r="AG54" s="244" t="s">
        <v>390</v>
      </c>
      <c r="AH54" s="244"/>
      <c r="AI54" s="330" t="s">
        <v>386</v>
      </c>
      <c r="AJ54" s="331"/>
      <c r="AK54" s="244" t="s">
        <v>383</v>
      </c>
      <c r="AL54" s="250"/>
      <c r="AM54" s="251"/>
      <c r="AN54" s="251"/>
      <c r="AO54" s="251"/>
      <c r="AP54" s="251"/>
      <c r="AQ54" s="251"/>
      <c r="AR54" s="251"/>
      <c r="AS54" s="251"/>
      <c r="AT54" s="251"/>
      <c r="AU54" s="251"/>
      <c r="AV54" s="251"/>
      <c r="AW54" s="251"/>
      <c r="AX54" s="251"/>
      <c r="AY54" s="251"/>
      <c r="AZ54" s="251"/>
      <c r="BA54" s="251"/>
      <c r="BB54" s="251"/>
      <c r="BC54" s="251"/>
      <c r="BD54" s="251"/>
      <c r="BE54" s="251"/>
      <c r="BF54" s="253"/>
      <c r="BG54" s="49"/>
      <c r="BI54" s="703">
        <f t="shared" si="0"/>
        <v>1</v>
      </c>
      <c r="BJ54" s="703"/>
    </row>
    <row r="55" spans="1:62" ht="15" customHeight="1">
      <c r="A55" s="264"/>
      <c r="B55" s="610">
        <f>IF(OR(D55&lt;&gt;"",E55&lt;&gt;""),MAX(B$44:B54)+1,"")</f>
        <v>12</v>
      </c>
      <c r="C55" s="611"/>
      <c r="D55" s="250" t="s">
        <v>206</v>
      </c>
      <c r="E55" s="251"/>
      <c r="F55" s="251"/>
      <c r="G55" s="251"/>
      <c r="H55" s="251"/>
      <c r="I55" s="251"/>
      <c r="J55" s="251"/>
      <c r="K55" s="251"/>
      <c r="L55" s="251"/>
      <c r="M55" s="252"/>
      <c r="N55" s="332" t="s">
        <v>303</v>
      </c>
      <c r="O55" s="333"/>
      <c r="P55" s="333"/>
      <c r="Q55" s="333"/>
      <c r="R55" s="334"/>
      <c r="S55" s="250" t="s">
        <v>119</v>
      </c>
      <c r="T55" s="252"/>
      <c r="U55" s="250" t="s">
        <v>371</v>
      </c>
      <c r="V55" s="251"/>
      <c r="W55" s="251"/>
      <c r="X55" s="251"/>
      <c r="Y55" s="251"/>
      <c r="Z55" s="251"/>
      <c r="AA55" s="251"/>
      <c r="AB55" s="349" t="s">
        <v>380</v>
      </c>
      <c r="AC55" s="353"/>
      <c r="AD55" s="349" t="s">
        <v>397</v>
      </c>
      <c r="AE55" s="353"/>
      <c r="AF55" s="372"/>
      <c r="AG55" s="244" t="s">
        <v>389</v>
      </c>
      <c r="AH55" s="244"/>
      <c r="AI55" s="330" t="s">
        <v>380</v>
      </c>
      <c r="AJ55" s="331"/>
      <c r="AK55" s="244" t="s">
        <v>383</v>
      </c>
      <c r="AL55" s="250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1"/>
      <c r="BA55" s="251"/>
      <c r="BB55" s="251"/>
      <c r="BC55" s="251"/>
      <c r="BD55" s="251"/>
      <c r="BE55" s="251"/>
      <c r="BF55" s="253"/>
      <c r="BG55" s="49"/>
      <c r="BI55" s="703" t="str">
        <f t="shared" si="0"/>
        <v/>
      </c>
      <c r="BJ55" s="703"/>
    </row>
    <row r="56" spans="1:62" ht="15" customHeight="1">
      <c r="A56" s="264"/>
      <c r="B56" s="610">
        <f>IF(OR(D56&lt;&gt;"",E56&lt;&gt;""),MAX(B$44:B55)+1,"")</f>
        <v>13</v>
      </c>
      <c r="C56" s="611"/>
      <c r="D56" s="250" t="s">
        <v>207</v>
      </c>
      <c r="E56" s="251"/>
      <c r="F56" s="251"/>
      <c r="G56" s="251"/>
      <c r="H56" s="251"/>
      <c r="I56" s="251"/>
      <c r="J56" s="251"/>
      <c r="K56" s="251"/>
      <c r="L56" s="251"/>
      <c r="M56" s="252"/>
      <c r="N56" s="133" t="s">
        <v>307</v>
      </c>
      <c r="O56" s="73"/>
      <c r="P56" s="73"/>
      <c r="Q56" s="73"/>
      <c r="R56" s="231"/>
      <c r="S56" s="250" t="s">
        <v>308</v>
      </c>
      <c r="T56" s="252"/>
      <c r="U56" s="250" t="s">
        <v>375</v>
      </c>
      <c r="V56" s="251"/>
      <c r="W56" s="251"/>
      <c r="X56" s="251"/>
      <c r="Y56" s="251"/>
      <c r="Z56" s="251"/>
      <c r="AA56" s="251"/>
      <c r="AB56" s="349" t="s">
        <v>381</v>
      </c>
      <c r="AC56" s="353"/>
      <c r="AD56" s="349" t="s">
        <v>398</v>
      </c>
      <c r="AE56" s="353"/>
      <c r="AF56" s="372"/>
      <c r="AG56" s="244" t="s">
        <v>390</v>
      </c>
      <c r="AH56" s="244"/>
      <c r="AI56" s="330" t="s">
        <v>384</v>
      </c>
      <c r="AJ56" s="331"/>
      <c r="AK56" s="244" t="s">
        <v>383</v>
      </c>
      <c r="AL56" s="250"/>
      <c r="AM56" s="251"/>
      <c r="AN56" s="251"/>
      <c r="AO56" s="251"/>
      <c r="AP56" s="251"/>
      <c r="AQ56" s="251"/>
      <c r="AR56" s="251"/>
      <c r="AS56" s="251"/>
      <c r="AT56" s="251"/>
      <c r="AU56" s="251"/>
      <c r="AV56" s="251"/>
      <c r="AW56" s="251"/>
      <c r="AX56" s="251"/>
      <c r="AY56" s="251"/>
      <c r="AZ56" s="251"/>
      <c r="BA56" s="251"/>
      <c r="BB56" s="251"/>
      <c r="BC56" s="251"/>
      <c r="BD56" s="251"/>
      <c r="BE56" s="251"/>
      <c r="BF56" s="253"/>
      <c r="BG56" s="49"/>
      <c r="BI56" s="703">
        <f t="shared" si="0"/>
        <v>1</v>
      </c>
      <c r="BJ56" s="703"/>
    </row>
    <row r="57" spans="1:62" ht="15" customHeight="1">
      <c r="A57" s="264"/>
      <c r="B57" s="610">
        <f>IF(OR(D57&lt;&gt;"",E57&lt;&gt;""),MAX(B$44:B56)+1,"")</f>
        <v>14</v>
      </c>
      <c r="C57" s="611"/>
      <c r="D57" s="250" t="s">
        <v>208</v>
      </c>
      <c r="E57" s="251"/>
      <c r="F57" s="251"/>
      <c r="G57" s="251"/>
      <c r="H57" s="251"/>
      <c r="I57" s="251"/>
      <c r="J57" s="251"/>
      <c r="K57" s="251"/>
      <c r="L57" s="251"/>
      <c r="M57" s="252"/>
      <c r="N57" s="332" t="s">
        <v>303</v>
      </c>
      <c r="O57" s="333"/>
      <c r="P57" s="333"/>
      <c r="Q57" s="333"/>
      <c r="R57" s="334"/>
      <c r="S57" s="250" t="s">
        <v>119</v>
      </c>
      <c r="T57" s="252"/>
      <c r="U57" s="250" t="s">
        <v>371</v>
      </c>
      <c r="V57" s="251"/>
      <c r="W57" s="251"/>
      <c r="X57" s="251"/>
      <c r="Y57" s="251"/>
      <c r="Z57" s="251"/>
      <c r="AA57" s="251"/>
      <c r="AB57" s="349" t="s">
        <v>380</v>
      </c>
      <c r="AC57" s="353"/>
      <c r="AD57" s="349" t="s">
        <v>397</v>
      </c>
      <c r="AE57" s="353"/>
      <c r="AF57" s="372"/>
      <c r="AG57" s="244" t="s">
        <v>389</v>
      </c>
      <c r="AH57" s="244"/>
      <c r="AI57" s="330" t="s">
        <v>380</v>
      </c>
      <c r="AJ57" s="331"/>
      <c r="AK57" s="244" t="s">
        <v>383</v>
      </c>
      <c r="AL57" s="250"/>
      <c r="AM57" s="251"/>
      <c r="AN57" s="251"/>
      <c r="AO57" s="251"/>
      <c r="AP57" s="251"/>
      <c r="AQ57" s="251"/>
      <c r="AR57" s="251"/>
      <c r="AS57" s="251"/>
      <c r="AT57" s="251"/>
      <c r="AU57" s="251"/>
      <c r="AV57" s="251"/>
      <c r="AW57" s="251"/>
      <c r="AX57" s="251"/>
      <c r="AY57" s="251"/>
      <c r="AZ57" s="251"/>
      <c r="BA57" s="251"/>
      <c r="BB57" s="251"/>
      <c r="BC57" s="251"/>
      <c r="BD57" s="251"/>
      <c r="BE57" s="251"/>
      <c r="BF57" s="253"/>
      <c r="BG57" s="49"/>
      <c r="BI57" s="703" t="str">
        <f t="shared" si="0"/>
        <v/>
      </c>
      <c r="BJ57" s="703"/>
    </row>
    <row r="58" spans="1:62" ht="15" customHeight="1">
      <c r="A58" s="264"/>
      <c r="B58" s="610">
        <f>IF(OR(D58&lt;&gt;"",E58&lt;&gt;""),MAX(B$44:B57)+1,"")</f>
        <v>15</v>
      </c>
      <c r="C58" s="611"/>
      <c r="D58" s="250" t="s">
        <v>209</v>
      </c>
      <c r="E58" s="251"/>
      <c r="F58" s="251"/>
      <c r="G58" s="251"/>
      <c r="H58" s="251"/>
      <c r="I58" s="251"/>
      <c r="J58" s="251"/>
      <c r="K58" s="251"/>
      <c r="L58" s="251"/>
      <c r="M58" s="252"/>
      <c r="N58" s="133" t="s">
        <v>309</v>
      </c>
      <c r="O58" s="73"/>
      <c r="P58" s="73"/>
      <c r="Q58" s="73"/>
      <c r="R58" s="231"/>
      <c r="S58" s="250" t="s">
        <v>308</v>
      </c>
      <c r="T58" s="252"/>
      <c r="U58" s="250" t="s">
        <v>376</v>
      </c>
      <c r="V58" s="251"/>
      <c r="W58" s="251"/>
      <c r="X58" s="251"/>
      <c r="Y58" s="251"/>
      <c r="Z58" s="251"/>
      <c r="AA58" s="251"/>
      <c r="AB58" s="349" t="s">
        <v>379</v>
      </c>
      <c r="AC58" s="353"/>
      <c r="AD58" s="349">
        <v>3</v>
      </c>
      <c r="AE58" s="353"/>
      <c r="AF58" s="372"/>
      <c r="AG58" s="244" t="s">
        <v>390</v>
      </c>
      <c r="AH58" s="244"/>
      <c r="AI58" s="330" t="s">
        <v>384</v>
      </c>
      <c r="AJ58" s="331"/>
      <c r="AK58" s="244" t="s">
        <v>383</v>
      </c>
      <c r="AL58" s="250" t="s">
        <v>385</v>
      </c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  <c r="AW58" s="251"/>
      <c r="AX58" s="251"/>
      <c r="AY58" s="251"/>
      <c r="AZ58" s="251"/>
      <c r="BA58" s="251"/>
      <c r="BB58" s="251"/>
      <c r="BC58" s="251"/>
      <c r="BD58" s="251"/>
      <c r="BE58" s="251"/>
      <c r="BF58" s="253"/>
      <c r="BG58" s="49"/>
      <c r="BI58" s="703">
        <f t="shared" si="0"/>
        <v>1</v>
      </c>
      <c r="BJ58" s="703"/>
    </row>
    <row r="59" spans="1:62" ht="15" customHeight="1">
      <c r="A59" s="264"/>
      <c r="B59" s="610">
        <f>IF(OR(D59&lt;&gt;"",E59&lt;&gt;""),MAX(B$44:B58)+1,"")</f>
        <v>16</v>
      </c>
      <c r="C59" s="611"/>
      <c r="D59" s="250" t="s">
        <v>210</v>
      </c>
      <c r="E59" s="251"/>
      <c r="F59" s="251"/>
      <c r="G59" s="251"/>
      <c r="H59" s="251"/>
      <c r="I59" s="251"/>
      <c r="J59" s="251"/>
      <c r="K59" s="251"/>
      <c r="L59" s="251"/>
      <c r="M59" s="252"/>
      <c r="N59" s="133" t="s">
        <v>325</v>
      </c>
      <c r="O59" s="73"/>
      <c r="P59" s="73"/>
      <c r="Q59" s="73"/>
      <c r="R59" s="231"/>
      <c r="S59" s="250" t="s">
        <v>378</v>
      </c>
      <c r="T59" s="252"/>
      <c r="U59" s="250" t="s">
        <v>377</v>
      </c>
      <c r="V59" s="251"/>
      <c r="W59" s="251"/>
      <c r="X59" s="251"/>
      <c r="Y59" s="251"/>
      <c r="Z59" s="251"/>
      <c r="AA59" s="251"/>
      <c r="AB59" s="349" t="s">
        <v>380</v>
      </c>
      <c r="AC59" s="353"/>
      <c r="AD59" s="349" t="s">
        <v>397</v>
      </c>
      <c r="AE59" s="353"/>
      <c r="AF59" s="372"/>
      <c r="AG59" s="244" t="s">
        <v>380</v>
      </c>
      <c r="AH59" s="244"/>
      <c r="AI59" s="330" t="s">
        <v>380</v>
      </c>
      <c r="AJ59" s="331"/>
      <c r="AK59" s="244" t="s">
        <v>383</v>
      </c>
      <c r="AL59" s="250" t="s">
        <v>326</v>
      </c>
      <c r="AM59" s="251"/>
      <c r="AN59" s="251"/>
      <c r="AO59" s="251"/>
      <c r="AP59" s="251"/>
      <c r="AQ59" s="251"/>
      <c r="AR59" s="251"/>
      <c r="AS59" s="251"/>
      <c r="AT59" s="251"/>
      <c r="AU59" s="251"/>
      <c r="AV59" s="251"/>
      <c r="AW59" s="251"/>
      <c r="AX59" s="251"/>
      <c r="AY59" s="251"/>
      <c r="AZ59" s="251"/>
      <c r="BA59" s="251"/>
      <c r="BB59" s="251"/>
      <c r="BC59" s="251"/>
      <c r="BD59" s="251"/>
      <c r="BE59" s="251"/>
      <c r="BF59" s="253"/>
      <c r="BG59" s="49"/>
      <c r="BI59" s="703">
        <f t="shared" si="0"/>
        <v>1</v>
      </c>
      <c r="BJ59" s="703"/>
    </row>
    <row r="60" spans="1:62" ht="15" customHeight="1">
      <c r="A60" s="264"/>
      <c r="B60" s="610">
        <f>IF(OR(D60&lt;&gt;"",E60&lt;&gt;""),MAX(B$44:B59)+1,"")</f>
        <v>17</v>
      </c>
      <c r="C60" s="611"/>
      <c r="D60" s="250" t="s">
        <v>211</v>
      </c>
      <c r="E60" s="251"/>
      <c r="F60" s="251"/>
      <c r="G60" s="251"/>
      <c r="H60" s="251"/>
      <c r="I60" s="251"/>
      <c r="J60" s="251"/>
      <c r="K60" s="251"/>
      <c r="L60" s="251"/>
      <c r="M60" s="252"/>
      <c r="N60" s="332" t="s">
        <v>303</v>
      </c>
      <c r="O60" s="333"/>
      <c r="P60" s="333"/>
      <c r="Q60" s="333"/>
      <c r="R60" s="334"/>
      <c r="S60" s="250" t="s">
        <v>119</v>
      </c>
      <c r="T60" s="252"/>
      <c r="U60" s="250" t="s">
        <v>371</v>
      </c>
      <c r="V60" s="251"/>
      <c r="W60" s="251"/>
      <c r="X60" s="251"/>
      <c r="Y60" s="251"/>
      <c r="Z60" s="251"/>
      <c r="AA60" s="251"/>
      <c r="AB60" s="349" t="s">
        <v>380</v>
      </c>
      <c r="AC60" s="353"/>
      <c r="AD60" s="349" t="s">
        <v>397</v>
      </c>
      <c r="AE60" s="353"/>
      <c r="AF60" s="372"/>
      <c r="AG60" s="244" t="s">
        <v>389</v>
      </c>
      <c r="AH60" s="244"/>
      <c r="AI60" s="330" t="s">
        <v>380</v>
      </c>
      <c r="AJ60" s="331"/>
      <c r="AK60" s="244" t="s">
        <v>383</v>
      </c>
      <c r="AL60" s="250"/>
      <c r="AM60" s="251"/>
      <c r="AN60" s="251"/>
      <c r="AO60" s="251"/>
      <c r="AP60" s="251"/>
      <c r="AQ60" s="251"/>
      <c r="AR60" s="251"/>
      <c r="AS60" s="251"/>
      <c r="AT60" s="251"/>
      <c r="AU60" s="251"/>
      <c r="AV60" s="251"/>
      <c r="AW60" s="251"/>
      <c r="AX60" s="251"/>
      <c r="AY60" s="251"/>
      <c r="AZ60" s="251"/>
      <c r="BA60" s="251"/>
      <c r="BB60" s="251"/>
      <c r="BC60" s="251"/>
      <c r="BD60" s="251"/>
      <c r="BE60" s="251"/>
      <c r="BF60" s="253"/>
      <c r="BG60" s="49"/>
      <c r="BI60" s="703" t="str">
        <f t="shared" si="0"/>
        <v/>
      </c>
      <c r="BJ60" s="703"/>
    </row>
    <row r="61" spans="1:62" ht="15" customHeight="1">
      <c r="A61" s="264"/>
      <c r="B61" s="610">
        <f>IF(OR(D61&lt;&gt;"",E61&lt;&gt;""),MAX(B$44:B60)+1,"")</f>
        <v>18</v>
      </c>
      <c r="C61" s="611"/>
      <c r="D61" s="250" t="s">
        <v>212</v>
      </c>
      <c r="E61" s="251"/>
      <c r="F61" s="251"/>
      <c r="G61" s="251"/>
      <c r="H61" s="251"/>
      <c r="I61" s="251"/>
      <c r="J61" s="251"/>
      <c r="K61" s="251"/>
      <c r="L61" s="251"/>
      <c r="M61" s="252"/>
      <c r="N61" s="133" t="s">
        <v>314</v>
      </c>
      <c r="O61" s="73"/>
      <c r="P61" s="73"/>
      <c r="Q61" s="73"/>
      <c r="R61" s="231"/>
      <c r="S61" s="250" t="s">
        <v>374</v>
      </c>
      <c r="T61" s="252"/>
      <c r="U61" s="250" t="s">
        <v>373</v>
      </c>
      <c r="V61" s="251"/>
      <c r="W61" s="251"/>
      <c r="X61" s="251"/>
      <c r="Y61" s="251"/>
      <c r="Z61" s="251"/>
      <c r="AA61" s="251"/>
      <c r="AB61" s="349">
        <v>9</v>
      </c>
      <c r="AC61" s="353"/>
      <c r="AD61" s="349">
        <v>3</v>
      </c>
      <c r="AE61" s="353"/>
      <c r="AF61" s="372"/>
      <c r="AG61" s="244" t="s">
        <v>391</v>
      </c>
      <c r="AH61" s="244"/>
      <c r="AI61" s="330" t="s">
        <v>386</v>
      </c>
      <c r="AJ61" s="331"/>
      <c r="AK61" s="244" t="s">
        <v>383</v>
      </c>
      <c r="AL61" s="250" t="s">
        <v>313</v>
      </c>
      <c r="AM61" s="251"/>
      <c r="AN61" s="251"/>
      <c r="AO61" s="251"/>
      <c r="AP61" s="251"/>
      <c r="AQ61" s="251"/>
      <c r="AR61" s="251"/>
      <c r="AS61" s="251"/>
      <c r="AT61" s="251"/>
      <c r="AU61" s="251"/>
      <c r="AV61" s="251"/>
      <c r="AW61" s="251"/>
      <c r="AX61" s="251"/>
      <c r="AY61" s="251"/>
      <c r="AZ61" s="251"/>
      <c r="BA61" s="251"/>
      <c r="BB61" s="251"/>
      <c r="BC61" s="251"/>
      <c r="BD61" s="251"/>
      <c r="BE61" s="251"/>
      <c r="BF61" s="253"/>
      <c r="BG61" s="49"/>
      <c r="BI61" s="703">
        <f t="shared" si="0"/>
        <v>1</v>
      </c>
      <c r="BJ61" s="703"/>
    </row>
    <row r="62" spans="1:62" ht="15" customHeight="1">
      <c r="A62" s="264"/>
      <c r="B62" s="610">
        <f>IF(OR(D62&lt;&gt;"",E62&lt;&gt;""),MAX(B$44:B61)+1,"")</f>
        <v>19</v>
      </c>
      <c r="C62" s="611"/>
      <c r="D62" s="250" t="s">
        <v>221</v>
      </c>
      <c r="E62" s="251"/>
      <c r="F62" s="251"/>
      <c r="G62" s="251"/>
      <c r="H62" s="251"/>
      <c r="I62" s="251"/>
      <c r="J62" s="251"/>
      <c r="K62" s="251"/>
      <c r="L62" s="251"/>
      <c r="M62" s="252"/>
      <c r="N62" s="332" t="s">
        <v>303</v>
      </c>
      <c r="O62" s="333"/>
      <c r="P62" s="333"/>
      <c r="Q62" s="333"/>
      <c r="R62" s="334"/>
      <c r="S62" s="250" t="s">
        <v>119</v>
      </c>
      <c r="T62" s="252"/>
      <c r="U62" s="250" t="s">
        <v>371</v>
      </c>
      <c r="V62" s="251"/>
      <c r="W62" s="251"/>
      <c r="X62" s="251"/>
      <c r="Y62" s="251"/>
      <c r="Z62" s="251"/>
      <c r="AA62" s="251"/>
      <c r="AB62" s="349" t="s">
        <v>380</v>
      </c>
      <c r="AC62" s="353"/>
      <c r="AD62" s="349" t="s">
        <v>397</v>
      </c>
      <c r="AE62" s="353"/>
      <c r="AF62" s="372"/>
      <c r="AG62" s="244" t="s">
        <v>389</v>
      </c>
      <c r="AH62" s="244"/>
      <c r="AI62" s="330" t="s">
        <v>380</v>
      </c>
      <c r="AJ62" s="331"/>
      <c r="AK62" s="244" t="s">
        <v>383</v>
      </c>
      <c r="AL62" s="250"/>
      <c r="AM62" s="251"/>
      <c r="AN62" s="251"/>
      <c r="AO62" s="251"/>
      <c r="AP62" s="251"/>
      <c r="AQ62" s="251"/>
      <c r="AR62" s="251"/>
      <c r="AS62" s="251"/>
      <c r="AT62" s="251"/>
      <c r="AU62" s="251"/>
      <c r="AV62" s="251"/>
      <c r="AW62" s="251"/>
      <c r="AX62" s="251"/>
      <c r="AY62" s="251"/>
      <c r="AZ62" s="251"/>
      <c r="BA62" s="251"/>
      <c r="BB62" s="251"/>
      <c r="BC62" s="251"/>
      <c r="BD62" s="251"/>
      <c r="BE62" s="251"/>
      <c r="BF62" s="253"/>
      <c r="BG62" s="49"/>
      <c r="BI62" s="703" t="str">
        <f t="shared" si="0"/>
        <v/>
      </c>
      <c r="BJ62" s="703"/>
    </row>
    <row r="63" spans="1:62" ht="15" customHeight="1">
      <c r="A63" s="264"/>
      <c r="B63" s="610">
        <f>IF(OR(D63&lt;&gt;"",E63&lt;&gt;""),MAX(B$44:B62)+1,"")</f>
        <v>20</v>
      </c>
      <c r="C63" s="611"/>
      <c r="D63" s="250" t="s">
        <v>213</v>
      </c>
      <c r="E63" s="251"/>
      <c r="F63" s="251"/>
      <c r="G63" s="251"/>
      <c r="H63" s="251"/>
      <c r="I63" s="251"/>
      <c r="J63" s="251"/>
      <c r="K63" s="251"/>
      <c r="L63" s="251"/>
      <c r="M63" s="252"/>
      <c r="N63" s="133" t="s">
        <v>315</v>
      </c>
      <c r="O63" s="73"/>
      <c r="P63" s="73"/>
      <c r="Q63" s="73"/>
      <c r="R63" s="231"/>
      <c r="S63" s="250" t="s">
        <v>308</v>
      </c>
      <c r="T63" s="252"/>
      <c r="U63" s="250" t="s">
        <v>372</v>
      </c>
      <c r="V63" s="251"/>
      <c r="W63" s="251"/>
      <c r="X63" s="251"/>
      <c r="Y63" s="251"/>
      <c r="Z63" s="251"/>
      <c r="AA63" s="251"/>
      <c r="AB63" s="349" t="s">
        <v>380</v>
      </c>
      <c r="AC63" s="353"/>
      <c r="AD63" s="349" t="s">
        <v>380</v>
      </c>
      <c r="AE63" s="353"/>
      <c r="AF63" s="372"/>
      <c r="AG63" s="244" t="s">
        <v>390</v>
      </c>
      <c r="AH63" s="244"/>
      <c r="AI63" s="330" t="s">
        <v>387</v>
      </c>
      <c r="AJ63" s="331"/>
      <c r="AK63" s="244" t="s">
        <v>383</v>
      </c>
      <c r="AL63" s="250" t="s">
        <v>310</v>
      </c>
      <c r="AM63" s="251"/>
      <c r="AN63" s="251"/>
      <c r="AO63" s="251"/>
      <c r="AP63" s="251"/>
      <c r="AQ63" s="251"/>
      <c r="AR63" s="251"/>
      <c r="AS63" s="251"/>
      <c r="AT63" s="251"/>
      <c r="AU63" s="251"/>
      <c r="AV63" s="251"/>
      <c r="AW63" s="251"/>
      <c r="AX63" s="251"/>
      <c r="AY63" s="251"/>
      <c r="AZ63" s="251"/>
      <c r="BA63" s="251"/>
      <c r="BB63" s="251"/>
      <c r="BC63" s="251"/>
      <c r="BD63" s="251"/>
      <c r="BE63" s="251"/>
      <c r="BF63" s="253"/>
      <c r="BG63" s="49"/>
      <c r="BI63" s="703">
        <f t="shared" si="0"/>
        <v>1</v>
      </c>
      <c r="BJ63" s="703"/>
    </row>
    <row r="64" spans="1:62" ht="15" customHeight="1">
      <c r="A64" s="264"/>
      <c r="B64" s="610">
        <f>IF(OR(D64&lt;&gt;"",E64&lt;&gt;""),MAX(B$44:B63)+1,"")</f>
        <v>21</v>
      </c>
      <c r="C64" s="611"/>
      <c r="D64" s="250" t="s">
        <v>214</v>
      </c>
      <c r="E64" s="251"/>
      <c r="F64" s="251"/>
      <c r="G64" s="251"/>
      <c r="H64" s="251"/>
      <c r="I64" s="251"/>
      <c r="J64" s="251"/>
      <c r="K64" s="251"/>
      <c r="L64" s="251"/>
      <c r="M64" s="252"/>
      <c r="N64" s="133" t="s">
        <v>316</v>
      </c>
      <c r="O64" s="73"/>
      <c r="P64" s="73"/>
      <c r="Q64" s="73"/>
      <c r="R64" s="231"/>
      <c r="S64" s="250" t="s">
        <v>308</v>
      </c>
      <c r="T64" s="252"/>
      <c r="U64" s="250" t="s">
        <v>372</v>
      </c>
      <c r="V64" s="251"/>
      <c r="W64" s="251"/>
      <c r="X64" s="251"/>
      <c r="Y64" s="251"/>
      <c r="Z64" s="251"/>
      <c r="AA64" s="251"/>
      <c r="AB64" s="349" t="s">
        <v>380</v>
      </c>
      <c r="AC64" s="353"/>
      <c r="AD64" s="349" t="s">
        <v>380</v>
      </c>
      <c r="AE64" s="353"/>
      <c r="AF64" s="372"/>
      <c r="AG64" s="244" t="s">
        <v>390</v>
      </c>
      <c r="AH64" s="244"/>
      <c r="AI64" s="330" t="s">
        <v>387</v>
      </c>
      <c r="AJ64" s="331"/>
      <c r="AK64" s="244" t="s">
        <v>383</v>
      </c>
      <c r="AL64" s="250" t="s">
        <v>311</v>
      </c>
      <c r="AM64" s="251"/>
      <c r="AN64" s="251"/>
      <c r="AO64" s="251"/>
      <c r="AP64" s="251"/>
      <c r="AQ64" s="251"/>
      <c r="AR64" s="251"/>
      <c r="AS64" s="251"/>
      <c r="AT64" s="251"/>
      <c r="AU64" s="251"/>
      <c r="AV64" s="251"/>
      <c r="AW64" s="251"/>
      <c r="AX64" s="251"/>
      <c r="AY64" s="251"/>
      <c r="AZ64" s="251"/>
      <c r="BA64" s="251"/>
      <c r="BB64" s="251"/>
      <c r="BC64" s="251"/>
      <c r="BD64" s="251"/>
      <c r="BE64" s="251"/>
      <c r="BF64" s="253"/>
      <c r="BG64" s="49"/>
      <c r="BI64" s="703">
        <f t="shared" si="0"/>
        <v>1</v>
      </c>
      <c r="BJ64" s="703"/>
    </row>
    <row r="65" spans="1:62" ht="15" customHeight="1">
      <c r="A65" s="264"/>
      <c r="B65" s="610">
        <f>IF(OR(D65&lt;&gt;"",E65&lt;&gt;""),MAX(B$44:B64)+1,"")</f>
        <v>22</v>
      </c>
      <c r="C65" s="611"/>
      <c r="D65" s="250" t="s">
        <v>215</v>
      </c>
      <c r="E65" s="251"/>
      <c r="F65" s="251"/>
      <c r="G65" s="251"/>
      <c r="H65" s="251"/>
      <c r="I65" s="251"/>
      <c r="J65" s="251"/>
      <c r="K65" s="251"/>
      <c r="L65" s="251"/>
      <c r="M65" s="252"/>
      <c r="N65" s="133" t="s">
        <v>317</v>
      </c>
      <c r="O65" s="73"/>
      <c r="P65" s="73"/>
      <c r="Q65" s="73"/>
      <c r="R65" s="231"/>
      <c r="S65" s="250" t="s">
        <v>308</v>
      </c>
      <c r="T65" s="252"/>
      <c r="U65" s="250" t="s">
        <v>372</v>
      </c>
      <c r="V65" s="251"/>
      <c r="W65" s="251"/>
      <c r="X65" s="251"/>
      <c r="Y65" s="251"/>
      <c r="Z65" s="251"/>
      <c r="AA65" s="251"/>
      <c r="AB65" s="349" t="s">
        <v>380</v>
      </c>
      <c r="AC65" s="353"/>
      <c r="AD65" s="349" t="s">
        <v>380</v>
      </c>
      <c r="AE65" s="353"/>
      <c r="AF65" s="372"/>
      <c r="AG65" s="244" t="s">
        <v>390</v>
      </c>
      <c r="AH65" s="244"/>
      <c r="AI65" s="330" t="s">
        <v>387</v>
      </c>
      <c r="AJ65" s="331"/>
      <c r="AK65" s="244" t="s">
        <v>383</v>
      </c>
      <c r="AL65" s="250" t="s">
        <v>312</v>
      </c>
      <c r="AM65" s="251"/>
      <c r="AN65" s="251"/>
      <c r="AO65" s="251"/>
      <c r="AP65" s="251"/>
      <c r="AQ65" s="251"/>
      <c r="AR65" s="251"/>
      <c r="AS65" s="251"/>
      <c r="AT65" s="251"/>
      <c r="AU65" s="251"/>
      <c r="AV65" s="251"/>
      <c r="AW65" s="251"/>
      <c r="AX65" s="251"/>
      <c r="AY65" s="251"/>
      <c r="AZ65" s="251"/>
      <c r="BA65" s="251"/>
      <c r="BB65" s="251"/>
      <c r="BC65" s="251"/>
      <c r="BD65" s="251"/>
      <c r="BE65" s="251"/>
      <c r="BF65" s="253"/>
      <c r="BG65" s="49"/>
      <c r="BI65" s="703">
        <f t="shared" si="0"/>
        <v>1</v>
      </c>
      <c r="BJ65" s="703"/>
    </row>
    <row r="66" spans="1:62" ht="15" customHeight="1">
      <c r="A66" s="264"/>
      <c r="B66" s="610">
        <f>IF(OR(D66&lt;&gt;"",E66&lt;&gt;""),MAX(B$44:B65)+1,"")</f>
        <v>23</v>
      </c>
      <c r="C66" s="611"/>
      <c r="D66" s="250" t="s">
        <v>216</v>
      </c>
      <c r="E66" s="251"/>
      <c r="F66" s="251"/>
      <c r="G66" s="251"/>
      <c r="H66" s="251"/>
      <c r="I66" s="251"/>
      <c r="J66" s="251"/>
      <c r="K66" s="251"/>
      <c r="L66" s="251"/>
      <c r="M66" s="252"/>
      <c r="N66" s="133" t="s">
        <v>327</v>
      </c>
      <c r="O66" s="73"/>
      <c r="P66" s="73"/>
      <c r="Q66" s="73"/>
      <c r="R66" s="231"/>
      <c r="S66" s="250" t="s">
        <v>378</v>
      </c>
      <c r="T66" s="252"/>
      <c r="U66" s="250" t="s">
        <v>377</v>
      </c>
      <c r="V66" s="251"/>
      <c r="W66" s="251"/>
      <c r="X66" s="251"/>
      <c r="Y66" s="251"/>
      <c r="Z66" s="251"/>
      <c r="AA66" s="251"/>
      <c r="AB66" s="349" t="s">
        <v>380</v>
      </c>
      <c r="AC66" s="353"/>
      <c r="AD66" s="349" t="s">
        <v>397</v>
      </c>
      <c r="AE66" s="353"/>
      <c r="AF66" s="372"/>
      <c r="AG66" s="244" t="s">
        <v>380</v>
      </c>
      <c r="AH66" s="244"/>
      <c r="AI66" s="330" t="s">
        <v>380</v>
      </c>
      <c r="AJ66" s="331"/>
      <c r="AK66" s="244" t="s">
        <v>383</v>
      </c>
      <c r="AL66" s="250" t="s">
        <v>318</v>
      </c>
      <c r="AM66" s="251"/>
      <c r="AN66" s="251"/>
      <c r="AO66" s="251"/>
      <c r="AP66" s="251"/>
      <c r="AQ66" s="251"/>
      <c r="AR66" s="251"/>
      <c r="AS66" s="251"/>
      <c r="AT66" s="251"/>
      <c r="AU66" s="251"/>
      <c r="AV66" s="251"/>
      <c r="AW66" s="251"/>
      <c r="AX66" s="251"/>
      <c r="AY66" s="251"/>
      <c r="AZ66" s="251"/>
      <c r="BA66" s="251"/>
      <c r="BB66" s="251"/>
      <c r="BC66" s="251"/>
      <c r="BD66" s="251"/>
      <c r="BE66" s="251"/>
      <c r="BF66" s="253"/>
      <c r="BG66" s="49"/>
      <c r="BI66" s="703">
        <f t="shared" si="0"/>
        <v>1</v>
      </c>
      <c r="BJ66" s="703"/>
    </row>
    <row r="67" spans="1:62" ht="15" customHeight="1">
      <c r="A67" s="264"/>
      <c r="B67" s="610">
        <f>IF(OR(D67&lt;&gt;"",E67&lt;&gt;""),MAX(B$44:B66)+1,"")</f>
        <v>24</v>
      </c>
      <c r="C67" s="611"/>
      <c r="D67" s="250" t="s">
        <v>217</v>
      </c>
      <c r="E67" s="251"/>
      <c r="F67" s="251"/>
      <c r="G67" s="251"/>
      <c r="H67" s="251"/>
      <c r="I67" s="251"/>
      <c r="J67" s="251"/>
      <c r="K67" s="251"/>
      <c r="L67" s="251"/>
      <c r="M67" s="252"/>
      <c r="N67" s="332" t="s">
        <v>303</v>
      </c>
      <c r="O67" s="333"/>
      <c r="P67" s="333"/>
      <c r="Q67" s="333"/>
      <c r="R67" s="334"/>
      <c r="S67" s="250" t="s">
        <v>119</v>
      </c>
      <c r="T67" s="252"/>
      <c r="U67" s="250" t="s">
        <v>371</v>
      </c>
      <c r="V67" s="251"/>
      <c r="W67" s="251"/>
      <c r="X67" s="251"/>
      <c r="Y67" s="251"/>
      <c r="Z67" s="251"/>
      <c r="AA67" s="251"/>
      <c r="AB67" s="349" t="s">
        <v>380</v>
      </c>
      <c r="AC67" s="353"/>
      <c r="AD67" s="349" t="s">
        <v>397</v>
      </c>
      <c r="AE67" s="353"/>
      <c r="AF67" s="372"/>
      <c r="AG67" s="244" t="s">
        <v>389</v>
      </c>
      <c r="AH67" s="244"/>
      <c r="AI67" s="330" t="s">
        <v>380</v>
      </c>
      <c r="AJ67" s="331"/>
      <c r="AK67" s="244" t="s">
        <v>383</v>
      </c>
      <c r="AL67" s="250"/>
      <c r="AM67" s="251"/>
      <c r="AN67" s="251"/>
      <c r="AO67" s="251"/>
      <c r="AP67" s="251"/>
      <c r="AQ67" s="251"/>
      <c r="AR67" s="251"/>
      <c r="AS67" s="251"/>
      <c r="AT67" s="251"/>
      <c r="AU67" s="251"/>
      <c r="AV67" s="251"/>
      <c r="AW67" s="251"/>
      <c r="AX67" s="251"/>
      <c r="AY67" s="251"/>
      <c r="AZ67" s="251"/>
      <c r="BA67" s="251"/>
      <c r="BB67" s="251"/>
      <c r="BC67" s="251"/>
      <c r="BD67" s="251"/>
      <c r="BE67" s="251"/>
      <c r="BF67" s="253"/>
      <c r="BG67" s="49"/>
      <c r="BI67" s="703" t="str">
        <f t="shared" si="0"/>
        <v/>
      </c>
      <c r="BJ67" s="703"/>
    </row>
    <row r="68" spans="1:62" ht="15" customHeight="1">
      <c r="A68" s="264"/>
      <c r="B68" s="610">
        <f>IF(OR(D68&lt;&gt;"",E68&lt;&gt;""),MAX(B$44:B67)+1,"")</f>
        <v>25</v>
      </c>
      <c r="C68" s="611"/>
      <c r="D68" s="250" t="s">
        <v>218</v>
      </c>
      <c r="E68" s="251"/>
      <c r="F68" s="251"/>
      <c r="G68" s="251"/>
      <c r="H68" s="251"/>
      <c r="I68" s="251"/>
      <c r="J68" s="251"/>
      <c r="K68" s="251"/>
      <c r="L68" s="251"/>
      <c r="M68" s="252"/>
      <c r="N68" s="133" t="s">
        <v>330</v>
      </c>
      <c r="O68" s="73"/>
      <c r="P68" s="73"/>
      <c r="Q68" s="73"/>
      <c r="R68" s="231"/>
      <c r="S68" s="250" t="s">
        <v>374</v>
      </c>
      <c r="T68" s="252"/>
      <c r="U68" s="250" t="s">
        <v>373</v>
      </c>
      <c r="V68" s="251"/>
      <c r="W68" s="251"/>
      <c r="X68" s="251"/>
      <c r="Y68" s="251"/>
      <c r="Z68" s="251"/>
      <c r="AA68" s="251"/>
      <c r="AB68" s="349">
        <v>9</v>
      </c>
      <c r="AC68" s="353"/>
      <c r="AD68" s="349">
        <v>2</v>
      </c>
      <c r="AE68" s="353"/>
      <c r="AF68" s="372"/>
      <c r="AG68" s="244" t="s">
        <v>391</v>
      </c>
      <c r="AH68" s="244"/>
      <c r="AI68" s="330" t="s">
        <v>386</v>
      </c>
      <c r="AJ68" s="331"/>
      <c r="AK68" s="244" t="s">
        <v>383</v>
      </c>
      <c r="AL68" s="250"/>
      <c r="AM68" s="251"/>
      <c r="AN68" s="251"/>
      <c r="AO68" s="251"/>
      <c r="AP68" s="251"/>
      <c r="AQ68" s="251"/>
      <c r="AR68" s="251"/>
      <c r="AS68" s="251"/>
      <c r="AT68" s="251"/>
      <c r="AU68" s="251"/>
      <c r="AV68" s="251"/>
      <c r="AW68" s="251"/>
      <c r="AX68" s="251"/>
      <c r="AY68" s="251"/>
      <c r="AZ68" s="251"/>
      <c r="BA68" s="251"/>
      <c r="BB68" s="251"/>
      <c r="BC68" s="251"/>
      <c r="BD68" s="251"/>
      <c r="BE68" s="251"/>
      <c r="BF68" s="253"/>
      <c r="BG68" s="49"/>
      <c r="BI68" s="703">
        <f t="shared" si="0"/>
        <v>1</v>
      </c>
      <c r="BJ68" s="703"/>
    </row>
    <row r="69" spans="1:62" ht="15" customHeight="1">
      <c r="A69" s="264"/>
      <c r="B69" s="610">
        <f>IF(OR(D69&lt;&gt;"",E69&lt;&gt;""),MAX(B$44:B68)+1,"")</f>
        <v>26</v>
      </c>
      <c r="C69" s="611"/>
      <c r="D69" s="250" t="s">
        <v>219</v>
      </c>
      <c r="E69" s="251"/>
      <c r="F69" s="251"/>
      <c r="G69" s="251"/>
      <c r="H69" s="251"/>
      <c r="I69" s="251"/>
      <c r="J69" s="251"/>
      <c r="K69" s="251"/>
      <c r="L69" s="251"/>
      <c r="M69" s="252"/>
      <c r="N69" s="332" t="s">
        <v>303</v>
      </c>
      <c r="O69" s="333"/>
      <c r="P69" s="333"/>
      <c r="Q69" s="333"/>
      <c r="R69" s="334"/>
      <c r="S69" s="250" t="s">
        <v>119</v>
      </c>
      <c r="T69" s="252"/>
      <c r="U69" s="250" t="s">
        <v>371</v>
      </c>
      <c r="V69" s="251"/>
      <c r="W69" s="251"/>
      <c r="X69" s="251"/>
      <c r="Y69" s="251"/>
      <c r="Z69" s="251"/>
      <c r="AA69" s="251"/>
      <c r="AB69" s="349" t="s">
        <v>380</v>
      </c>
      <c r="AC69" s="353"/>
      <c r="AD69" s="349" t="s">
        <v>397</v>
      </c>
      <c r="AE69" s="353"/>
      <c r="AF69" s="372"/>
      <c r="AG69" s="244" t="s">
        <v>389</v>
      </c>
      <c r="AH69" s="244"/>
      <c r="AI69" s="330" t="s">
        <v>380</v>
      </c>
      <c r="AJ69" s="331"/>
      <c r="AK69" s="244" t="s">
        <v>383</v>
      </c>
      <c r="AL69" s="250"/>
      <c r="AM69" s="251"/>
      <c r="AN69" s="251"/>
      <c r="AO69" s="251"/>
      <c r="AP69" s="251"/>
      <c r="AQ69" s="251"/>
      <c r="AR69" s="251"/>
      <c r="AS69" s="251"/>
      <c r="AT69" s="251"/>
      <c r="AU69" s="251"/>
      <c r="AV69" s="251"/>
      <c r="AW69" s="251"/>
      <c r="AX69" s="251"/>
      <c r="AY69" s="251"/>
      <c r="AZ69" s="251"/>
      <c r="BA69" s="251"/>
      <c r="BB69" s="251"/>
      <c r="BC69" s="251"/>
      <c r="BD69" s="251"/>
      <c r="BE69" s="251"/>
      <c r="BF69" s="253"/>
      <c r="BG69" s="49"/>
      <c r="BI69" s="703" t="str">
        <f t="shared" si="0"/>
        <v/>
      </c>
      <c r="BJ69" s="703"/>
    </row>
    <row r="70" spans="1:62" ht="15" customHeight="1">
      <c r="A70" s="264"/>
      <c r="B70" s="610">
        <f>IF(OR(D70&lt;&gt;"",E70&lt;&gt;""),MAX(B$44:B69)+1,"")</f>
        <v>27</v>
      </c>
      <c r="C70" s="611"/>
      <c r="D70" s="250" t="s">
        <v>220</v>
      </c>
      <c r="E70" s="251"/>
      <c r="F70" s="251"/>
      <c r="G70" s="251"/>
      <c r="H70" s="251"/>
      <c r="I70" s="251"/>
      <c r="J70" s="251"/>
      <c r="K70" s="251"/>
      <c r="L70" s="251"/>
      <c r="M70" s="252"/>
      <c r="N70" s="133" t="s">
        <v>329</v>
      </c>
      <c r="O70" s="73"/>
      <c r="P70" s="73"/>
      <c r="Q70" s="73"/>
      <c r="R70" s="231"/>
      <c r="S70" s="250" t="s">
        <v>374</v>
      </c>
      <c r="T70" s="252"/>
      <c r="U70" s="250" t="s">
        <v>373</v>
      </c>
      <c r="V70" s="251"/>
      <c r="W70" s="251"/>
      <c r="X70" s="251"/>
      <c r="Y70" s="251"/>
      <c r="Z70" s="251"/>
      <c r="AA70" s="251"/>
      <c r="AB70" s="349">
        <v>9</v>
      </c>
      <c r="AC70" s="353"/>
      <c r="AD70" s="349">
        <v>2</v>
      </c>
      <c r="AE70" s="353"/>
      <c r="AF70" s="372"/>
      <c r="AG70" s="244" t="s">
        <v>391</v>
      </c>
      <c r="AH70" s="244"/>
      <c r="AI70" s="330" t="s">
        <v>386</v>
      </c>
      <c r="AJ70" s="331"/>
      <c r="AK70" s="244" t="s">
        <v>383</v>
      </c>
      <c r="AL70" s="250"/>
      <c r="AM70" s="251"/>
      <c r="AN70" s="251"/>
      <c r="AO70" s="251"/>
      <c r="AP70" s="251"/>
      <c r="AQ70" s="251"/>
      <c r="AR70" s="251"/>
      <c r="AS70" s="251"/>
      <c r="AT70" s="251"/>
      <c r="AU70" s="251"/>
      <c r="AV70" s="251"/>
      <c r="AW70" s="251"/>
      <c r="AX70" s="251"/>
      <c r="AY70" s="251"/>
      <c r="AZ70" s="251"/>
      <c r="BA70" s="251"/>
      <c r="BB70" s="251"/>
      <c r="BC70" s="251"/>
      <c r="BD70" s="251"/>
      <c r="BE70" s="251"/>
      <c r="BF70" s="253"/>
      <c r="BG70" s="49"/>
      <c r="BI70" s="703">
        <f t="shared" si="0"/>
        <v>1</v>
      </c>
      <c r="BJ70" s="703"/>
    </row>
    <row r="71" spans="1:62" ht="15" customHeight="1">
      <c r="A71" s="264"/>
      <c r="B71" s="610">
        <f>IF(OR(D71&lt;&gt;"",E71&lt;&gt;""),MAX(B$44:B70)+1,"")</f>
        <v>28</v>
      </c>
      <c r="C71" s="611"/>
      <c r="D71" s="250" t="s">
        <v>222</v>
      </c>
      <c r="E71" s="251"/>
      <c r="F71" s="251"/>
      <c r="G71" s="251"/>
      <c r="H71" s="251"/>
      <c r="I71" s="251"/>
      <c r="J71" s="251"/>
      <c r="K71" s="251"/>
      <c r="L71" s="251"/>
      <c r="M71" s="252"/>
      <c r="N71" s="332" t="s">
        <v>303</v>
      </c>
      <c r="O71" s="333"/>
      <c r="P71" s="333"/>
      <c r="Q71" s="333"/>
      <c r="R71" s="334"/>
      <c r="S71" s="250" t="s">
        <v>119</v>
      </c>
      <c r="T71" s="252"/>
      <c r="U71" s="250" t="s">
        <v>371</v>
      </c>
      <c r="V71" s="251"/>
      <c r="W71" s="251"/>
      <c r="X71" s="251"/>
      <c r="Y71" s="251"/>
      <c r="Z71" s="251"/>
      <c r="AA71" s="251"/>
      <c r="AB71" s="349" t="s">
        <v>380</v>
      </c>
      <c r="AC71" s="353"/>
      <c r="AD71" s="349" t="s">
        <v>397</v>
      </c>
      <c r="AE71" s="353"/>
      <c r="AF71" s="372"/>
      <c r="AG71" s="244" t="s">
        <v>389</v>
      </c>
      <c r="AH71" s="244"/>
      <c r="AI71" s="330" t="s">
        <v>380</v>
      </c>
      <c r="AJ71" s="331"/>
      <c r="AK71" s="244" t="s">
        <v>383</v>
      </c>
      <c r="AL71" s="250"/>
      <c r="AM71" s="251"/>
      <c r="AN71" s="251"/>
      <c r="AO71" s="251"/>
      <c r="AP71" s="251"/>
      <c r="AQ71" s="251"/>
      <c r="AR71" s="251"/>
      <c r="AS71" s="251"/>
      <c r="AT71" s="251"/>
      <c r="AU71" s="251"/>
      <c r="AV71" s="251"/>
      <c r="AW71" s="251"/>
      <c r="AX71" s="251"/>
      <c r="AY71" s="251"/>
      <c r="AZ71" s="251"/>
      <c r="BA71" s="251"/>
      <c r="BB71" s="251"/>
      <c r="BC71" s="251"/>
      <c r="BD71" s="251"/>
      <c r="BE71" s="251"/>
      <c r="BF71" s="253"/>
      <c r="BG71" s="49"/>
      <c r="BI71" s="703" t="str">
        <f t="shared" si="0"/>
        <v/>
      </c>
      <c r="BJ71" s="703"/>
    </row>
    <row r="72" spans="1:62" ht="15" customHeight="1">
      <c r="A72" s="264"/>
      <c r="B72" s="610">
        <f>IF(OR(D72&lt;&gt;"",E72&lt;&gt;""),MAX(B$44:B71)+1,"")</f>
        <v>29</v>
      </c>
      <c r="C72" s="611"/>
      <c r="D72" s="250" t="s">
        <v>223</v>
      </c>
      <c r="E72" s="251"/>
      <c r="F72" s="251"/>
      <c r="G72" s="251"/>
      <c r="H72" s="251"/>
      <c r="I72" s="251"/>
      <c r="J72" s="251"/>
      <c r="K72" s="251"/>
      <c r="L72" s="251"/>
      <c r="M72" s="252"/>
      <c r="N72" s="133" t="s">
        <v>319</v>
      </c>
      <c r="O72" s="73"/>
      <c r="P72" s="73"/>
      <c r="Q72" s="73"/>
      <c r="R72" s="231"/>
      <c r="S72" s="250" t="s">
        <v>308</v>
      </c>
      <c r="T72" s="252"/>
      <c r="U72" s="250" t="s">
        <v>372</v>
      </c>
      <c r="V72" s="251"/>
      <c r="W72" s="251"/>
      <c r="X72" s="251"/>
      <c r="Y72" s="251"/>
      <c r="Z72" s="251"/>
      <c r="AA72" s="251"/>
      <c r="AB72" s="349" t="s">
        <v>380</v>
      </c>
      <c r="AC72" s="353"/>
      <c r="AD72" s="349" t="s">
        <v>380</v>
      </c>
      <c r="AE72" s="353"/>
      <c r="AF72" s="372"/>
      <c r="AG72" s="244" t="s">
        <v>390</v>
      </c>
      <c r="AH72" s="244"/>
      <c r="AI72" s="330" t="s">
        <v>387</v>
      </c>
      <c r="AJ72" s="331"/>
      <c r="AK72" s="244" t="s">
        <v>383</v>
      </c>
      <c r="AL72" s="250"/>
      <c r="AM72" s="251"/>
      <c r="AN72" s="251"/>
      <c r="AO72" s="251"/>
      <c r="AP72" s="251"/>
      <c r="AQ72" s="251"/>
      <c r="AR72" s="251"/>
      <c r="AS72" s="251"/>
      <c r="AT72" s="251"/>
      <c r="AU72" s="251"/>
      <c r="AV72" s="251"/>
      <c r="AW72" s="251"/>
      <c r="AX72" s="251"/>
      <c r="AY72" s="251"/>
      <c r="AZ72" s="251"/>
      <c r="BA72" s="251"/>
      <c r="BB72" s="251"/>
      <c r="BC72" s="251"/>
      <c r="BD72" s="251"/>
      <c r="BE72" s="251"/>
      <c r="BF72" s="253"/>
      <c r="BG72" s="49"/>
      <c r="BI72" s="703">
        <f t="shared" si="0"/>
        <v>1</v>
      </c>
      <c r="BJ72" s="703"/>
    </row>
    <row r="73" spans="1:62" ht="15" customHeight="1" thickBot="1">
      <c r="A73" s="264"/>
      <c r="B73" s="709">
        <f>IF(OR(D73&lt;&gt;"",E73&lt;&gt;""),MAX(B$44:B72)+1,"")</f>
        <v>30</v>
      </c>
      <c r="C73" s="710"/>
      <c r="D73" s="315" t="s">
        <v>224</v>
      </c>
      <c r="E73" s="316"/>
      <c r="F73" s="316"/>
      <c r="G73" s="316"/>
      <c r="H73" s="316"/>
      <c r="I73" s="316"/>
      <c r="J73" s="316"/>
      <c r="K73" s="316"/>
      <c r="L73" s="316"/>
      <c r="M73" s="357"/>
      <c r="N73" s="300" t="s">
        <v>320</v>
      </c>
      <c r="O73" s="301"/>
      <c r="P73" s="301"/>
      <c r="Q73" s="301"/>
      <c r="R73" s="358"/>
      <c r="S73" s="315" t="s">
        <v>308</v>
      </c>
      <c r="T73" s="357"/>
      <c r="U73" s="315" t="s">
        <v>372</v>
      </c>
      <c r="V73" s="316"/>
      <c r="W73" s="316"/>
      <c r="X73" s="316"/>
      <c r="Y73" s="316"/>
      <c r="Z73" s="316"/>
      <c r="AA73" s="316"/>
      <c r="AB73" s="365" t="s">
        <v>380</v>
      </c>
      <c r="AC73" s="366"/>
      <c r="AD73" s="365" t="s">
        <v>380</v>
      </c>
      <c r="AE73" s="366"/>
      <c r="AF73" s="373"/>
      <c r="AG73" s="314" t="s">
        <v>390</v>
      </c>
      <c r="AH73" s="314"/>
      <c r="AI73" s="369" t="s">
        <v>387</v>
      </c>
      <c r="AJ73" s="370"/>
      <c r="AK73" s="314" t="s">
        <v>383</v>
      </c>
      <c r="AL73" s="315"/>
      <c r="AM73" s="316"/>
      <c r="AN73" s="316"/>
      <c r="AO73" s="316"/>
      <c r="AP73" s="316"/>
      <c r="AQ73" s="316"/>
      <c r="AR73" s="316"/>
      <c r="AS73" s="316"/>
      <c r="AT73" s="316"/>
      <c r="AU73" s="316"/>
      <c r="AV73" s="316"/>
      <c r="AW73" s="316"/>
      <c r="AX73" s="316"/>
      <c r="AY73" s="316"/>
      <c r="AZ73" s="316"/>
      <c r="BA73" s="316"/>
      <c r="BB73" s="316"/>
      <c r="BC73" s="316"/>
      <c r="BD73" s="316"/>
      <c r="BE73" s="316"/>
      <c r="BF73" s="317"/>
      <c r="BG73" s="49"/>
      <c r="BI73" s="703">
        <f t="shared" si="0"/>
        <v>1</v>
      </c>
      <c r="BJ73" s="703"/>
    </row>
    <row r="74" spans="1:62" ht="15" customHeight="1">
      <c r="A74" s="268"/>
      <c r="B74" s="717">
        <f>IF(OR(D74&lt;&gt;"",E74&lt;&gt;""),MAX(B$44:B73)+1,"")</f>
        <v>31</v>
      </c>
      <c r="C74" s="718"/>
      <c r="D74" s="324" t="s">
        <v>225</v>
      </c>
      <c r="E74" s="325"/>
      <c r="F74" s="325"/>
      <c r="G74" s="325"/>
      <c r="H74" s="325"/>
      <c r="I74" s="325"/>
      <c r="J74" s="325"/>
      <c r="K74" s="325"/>
      <c r="L74" s="325"/>
      <c r="M74" s="335"/>
      <c r="N74" s="327" t="s">
        <v>321</v>
      </c>
      <c r="O74" s="304"/>
      <c r="P74" s="304"/>
      <c r="Q74" s="304"/>
      <c r="R74" s="359"/>
      <c r="S74" s="324" t="s">
        <v>308</v>
      </c>
      <c r="T74" s="335"/>
      <c r="U74" s="324" t="s">
        <v>372</v>
      </c>
      <c r="V74" s="325"/>
      <c r="W74" s="325"/>
      <c r="X74" s="325"/>
      <c r="Y74" s="325"/>
      <c r="Z74" s="325"/>
      <c r="AA74" s="325"/>
      <c r="AB74" s="351" t="s">
        <v>380</v>
      </c>
      <c r="AC74" s="355"/>
      <c r="AD74" s="351" t="s">
        <v>380</v>
      </c>
      <c r="AE74" s="355"/>
      <c r="AF74" s="374"/>
      <c r="AG74" s="323" t="s">
        <v>390</v>
      </c>
      <c r="AH74" s="323"/>
      <c r="AI74" s="338" t="s">
        <v>387</v>
      </c>
      <c r="AJ74" s="339"/>
      <c r="AK74" s="323" t="s">
        <v>383</v>
      </c>
      <c r="AL74" s="324"/>
      <c r="AM74" s="325"/>
      <c r="AN74" s="325"/>
      <c r="AO74" s="325"/>
      <c r="AP74" s="325"/>
      <c r="AQ74" s="325"/>
      <c r="AR74" s="325"/>
      <c r="AS74" s="325"/>
      <c r="AT74" s="325"/>
      <c r="AU74" s="325"/>
      <c r="AV74" s="325"/>
      <c r="AW74" s="325"/>
      <c r="AX74" s="325"/>
      <c r="AY74" s="325"/>
      <c r="AZ74" s="325"/>
      <c r="BA74" s="325"/>
      <c r="BB74" s="325"/>
      <c r="BC74" s="325"/>
      <c r="BD74" s="325"/>
      <c r="BE74" s="325"/>
      <c r="BF74" s="326"/>
      <c r="BG74" s="77"/>
      <c r="BI74" s="703">
        <f t="shared" si="0"/>
        <v>1</v>
      </c>
      <c r="BJ74" s="703"/>
    </row>
    <row r="75" spans="1:62" ht="15" customHeight="1">
      <c r="A75" s="264"/>
      <c r="B75" s="610">
        <f>IF(OR(D75&lt;&gt;"",E75&lt;&gt;""),MAX(B$44:B74)+1,"")</f>
        <v>32</v>
      </c>
      <c r="C75" s="611"/>
      <c r="D75" s="250" t="s">
        <v>226</v>
      </c>
      <c r="E75" s="251"/>
      <c r="F75" s="251"/>
      <c r="G75" s="251"/>
      <c r="H75" s="251"/>
      <c r="I75" s="251"/>
      <c r="J75" s="251"/>
      <c r="K75" s="251"/>
      <c r="L75" s="251"/>
      <c r="M75" s="252"/>
      <c r="N75" s="133" t="s">
        <v>322</v>
      </c>
      <c r="O75" s="73"/>
      <c r="P75" s="73"/>
      <c r="Q75" s="73"/>
      <c r="R75" s="231"/>
      <c r="S75" s="250" t="s">
        <v>308</v>
      </c>
      <c r="T75" s="252"/>
      <c r="U75" s="250" t="s">
        <v>372</v>
      </c>
      <c r="V75" s="251"/>
      <c r="W75" s="251"/>
      <c r="X75" s="251"/>
      <c r="Y75" s="251"/>
      <c r="Z75" s="251"/>
      <c r="AA75" s="251"/>
      <c r="AB75" s="349" t="s">
        <v>380</v>
      </c>
      <c r="AC75" s="353"/>
      <c r="AD75" s="349" t="s">
        <v>380</v>
      </c>
      <c r="AE75" s="353"/>
      <c r="AF75" s="372"/>
      <c r="AG75" s="244" t="s">
        <v>389</v>
      </c>
      <c r="AH75" s="244"/>
      <c r="AI75" s="330" t="s">
        <v>388</v>
      </c>
      <c r="AJ75" s="331"/>
      <c r="AK75" s="244" t="s">
        <v>383</v>
      </c>
      <c r="AL75" s="250" t="s">
        <v>323</v>
      </c>
      <c r="AM75" s="251"/>
      <c r="AN75" s="251"/>
      <c r="AO75" s="251"/>
      <c r="AP75" s="251"/>
      <c r="AQ75" s="251"/>
      <c r="AR75" s="251"/>
      <c r="AS75" s="251"/>
      <c r="AT75" s="251"/>
      <c r="AU75" s="251"/>
      <c r="AV75" s="251"/>
      <c r="AW75" s="251"/>
      <c r="AX75" s="251"/>
      <c r="AY75" s="251"/>
      <c r="AZ75" s="251"/>
      <c r="BA75" s="251"/>
      <c r="BB75" s="251"/>
      <c r="BC75" s="251"/>
      <c r="BD75" s="251"/>
      <c r="BE75" s="251"/>
      <c r="BF75" s="253"/>
      <c r="BG75" s="49"/>
      <c r="BI75" s="703">
        <f t="shared" si="0"/>
        <v>1</v>
      </c>
      <c r="BJ75" s="703"/>
    </row>
    <row r="76" spans="1:62" ht="15" customHeight="1">
      <c r="A76" s="264"/>
      <c r="B76" s="610">
        <f>IF(OR(D76&lt;&gt;"",E76&lt;&gt;""),MAX(B$44:B75)+1,"")</f>
        <v>33</v>
      </c>
      <c r="C76" s="611"/>
      <c r="D76" s="250" t="s">
        <v>227</v>
      </c>
      <c r="E76" s="251"/>
      <c r="F76" s="251"/>
      <c r="G76" s="251"/>
      <c r="H76" s="251"/>
      <c r="I76" s="251"/>
      <c r="J76" s="251"/>
      <c r="K76" s="251"/>
      <c r="L76" s="251"/>
      <c r="M76" s="252"/>
      <c r="N76" s="133" t="s">
        <v>324</v>
      </c>
      <c r="O76" s="73"/>
      <c r="P76" s="73"/>
      <c r="Q76" s="73"/>
      <c r="R76" s="231"/>
      <c r="S76" s="250" t="s">
        <v>378</v>
      </c>
      <c r="T76" s="252"/>
      <c r="U76" s="250" t="s">
        <v>377</v>
      </c>
      <c r="V76" s="251"/>
      <c r="W76" s="251"/>
      <c r="X76" s="251"/>
      <c r="Y76" s="251"/>
      <c r="Z76" s="251"/>
      <c r="AA76" s="251"/>
      <c r="AB76" s="349" t="s">
        <v>380</v>
      </c>
      <c r="AC76" s="353"/>
      <c r="AD76" s="349" t="s">
        <v>397</v>
      </c>
      <c r="AE76" s="353"/>
      <c r="AF76" s="372"/>
      <c r="AG76" s="244" t="s">
        <v>380</v>
      </c>
      <c r="AH76" s="244"/>
      <c r="AI76" s="330" t="s">
        <v>380</v>
      </c>
      <c r="AJ76" s="331"/>
      <c r="AK76" s="244" t="s">
        <v>383</v>
      </c>
      <c r="AL76" s="250" t="s">
        <v>328</v>
      </c>
      <c r="AM76" s="251"/>
      <c r="AN76" s="251"/>
      <c r="AO76" s="251"/>
      <c r="AP76" s="251"/>
      <c r="AQ76" s="251"/>
      <c r="AR76" s="251"/>
      <c r="AS76" s="251"/>
      <c r="AT76" s="251"/>
      <c r="AU76" s="251"/>
      <c r="AV76" s="251"/>
      <c r="AW76" s="251"/>
      <c r="AX76" s="251"/>
      <c r="AY76" s="251"/>
      <c r="AZ76" s="251"/>
      <c r="BA76" s="251"/>
      <c r="BB76" s="251"/>
      <c r="BC76" s="251"/>
      <c r="BD76" s="251"/>
      <c r="BE76" s="251"/>
      <c r="BF76" s="253"/>
      <c r="BG76" s="49"/>
      <c r="BI76" s="703">
        <f t="shared" ref="BI76:BI107" si="1">IF(AND($N76&lt;&gt;"",$N76&lt;&gt;"default"),COUNTIF($N$44:$N$143,$N76),"")</f>
        <v>1</v>
      </c>
      <c r="BJ76" s="703"/>
    </row>
    <row r="77" spans="1:62" ht="15" customHeight="1">
      <c r="A77" s="264"/>
      <c r="B77" s="610">
        <f>IF(OR(D77&lt;&gt;"",E77&lt;&gt;""),MAX(B$44:B76)+1,"")</f>
        <v>34</v>
      </c>
      <c r="C77" s="611"/>
      <c r="D77" s="250" t="s">
        <v>228</v>
      </c>
      <c r="E77" s="251"/>
      <c r="F77" s="251"/>
      <c r="G77" s="251"/>
      <c r="H77" s="251"/>
      <c r="I77" s="251"/>
      <c r="J77" s="251"/>
      <c r="K77" s="251"/>
      <c r="L77" s="251"/>
      <c r="M77" s="252"/>
      <c r="N77" s="332" t="s">
        <v>303</v>
      </c>
      <c r="O77" s="333"/>
      <c r="P77" s="333"/>
      <c r="Q77" s="333"/>
      <c r="R77" s="334"/>
      <c r="S77" s="250" t="s">
        <v>119</v>
      </c>
      <c r="T77" s="252"/>
      <c r="U77" s="250" t="s">
        <v>371</v>
      </c>
      <c r="V77" s="251"/>
      <c r="W77" s="251"/>
      <c r="X77" s="251"/>
      <c r="Y77" s="251"/>
      <c r="Z77" s="251"/>
      <c r="AA77" s="251"/>
      <c r="AB77" s="349" t="s">
        <v>380</v>
      </c>
      <c r="AC77" s="353"/>
      <c r="AD77" s="349" t="s">
        <v>397</v>
      </c>
      <c r="AE77" s="353"/>
      <c r="AF77" s="372"/>
      <c r="AG77" s="244" t="s">
        <v>389</v>
      </c>
      <c r="AH77" s="244"/>
      <c r="AI77" s="330" t="s">
        <v>380</v>
      </c>
      <c r="AJ77" s="331"/>
      <c r="AK77" s="244" t="s">
        <v>383</v>
      </c>
      <c r="AL77" s="250"/>
      <c r="AM77" s="251"/>
      <c r="AN77" s="251"/>
      <c r="AO77" s="251"/>
      <c r="AP77" s="251"/>
      <c r="AQ77" s="251"/>
      <c r="AR77" s="251"/>
      <c r="AS77" s="251"/>
      <c r="AT77" s="251"/>
      <c r="AU77" s="251"/>
      <c r="AV77" s="251"/>
      <c r="AW77" s="251"/>
      <c r="AX77" s="251"/>
      <c r="AY77" s="251"/>
      <c r="AZ77" s="251"/>
      <c r="BA77" s="251"/>
      <c r="BB77" s="251"/>
      <c r="BC77" s="251"/>
      <c r="BD77" s="251"/>
      <c r="BE77" s="251"/>
      <c r="BF77" s="253"/>
      <c r="BG77" s="49"/>
      <c r="BI77" s="703" t="str">
        <f t="shared" si="1"/>
        <v/>
      </c>
      <c r="BJ77" s="703"/>
    </row>
    <row r="78" spans="1:62" ht="15" customHeight="1">
      <c r="A78" s="264"/>
      <c r="B78" s="610">
        <f>IF(OR(D78&lt;&gt;"",E78&lt;&gt;""),MAX(B$44:B77)+1,"")</f>
        <v>35</v>
      </c>
      <c r="C78" s="611"/>
      <c r="D78" s="250" t="s">
        <v>229</v>
      </c>
      <c r="E78" s="251"/>
      <c r="F78" s="251"/>
      <c r="G78" s="251"/>
      <c r="H78" s="251"/>
      <c r="I78" s="251"/>
      <c r="J78" s="251"/>
      <c r="K78" s="251"/>
      <c r="L78" s="251"/>
      <c r="M78" s="252"/>
      <c r="N78" s="133" t="s">
        <v>331</v>
      </c>
      <c r="O78" s="73"/>
      <c r="P78" s="73"/>
      <c r="Q78" s="73"/>
      <c r="R78" s="231"/>
      <c r="S78" s="250" t="s">
        <v>374</v>
      </c>
      <c r="T78" s="252"/>
      <c r="U78" s="250" t="s">
        <v>373</v>
      </c>
      <c r="V78" s="251"/>
      <c r="W78" s="251"/>
      <c r="X78" s="251"/>
      <c r="Y78" s="251"/>
      <c r="Z78" s="251"/>
      <c r="AA78" s="251"/>
      <c r="AB78" s="349">
        <v>9</v>
      </c>
      <c r="AC78" s="353"/>
      <c r="AD78" s="349">
        <v>2</v>
      </c>
      <c r="AE78" s="353"/>
      <c r="AF78" s="372"/>
      <c r="AG78" s="244" t="s">
        <v>391</v>
      </c>
      <c r="AH78" s="244"/>
      <c r="AI78" s="330" t="s">
        <v>386</v>
      </c>
      <c r="AJ78" s="331"/>
      <c r="AK78" s="244" t="s">
        <v>383</v>
      </c>
      <c r="AL78" s="250"/>
      <c r="AM78" s="251"/>
      <c r="AN78" s="251"/>
      <c r="AO78" s="251"/>
      <c r="AP78" s="251"/>
      <c r="AQ78" s="251"/>
      <c r="AR78" s="251"/>
      <c r="AS78" s="251"/>
      <c r="AT78" s="251"/>
      <c r="AU78" s="251"/>
      <c r="AV78" s="251"/>
      <c r="AW78" s="251"/>
      <c r="AX78" s="251"/>
      <c r="AY78" s="251"/>
      <c r="AZ78" s="251"/>
      <c r="BA78" s="251"/>
      <c r="BB78" s="251"/>
      <c r="BC78" s="251"/>
      <c r="BD78" s="251"/>
      <c r="BE78" s="251"/>
      <c r="BF78" s="253"/>
      <c r="BG78" s="49"/>
      <c r="BI78" s="703">
        <f t="shared" si="1"/>
        <v>1</v>
      </c>
      <c r="BJ78" s="703"/>
    </row>
    <row r="79" spans="1:62" ht="15" customHeight="1">
      <c r="A79" s="264"/>
      <c r="B79" s="610">
        <f>IF(OR(D79&lt;&gt;"",E79&lt;&gt;""),MAX(B$44:B78)+1,"")</f>
        <v>36</v>
      </c>
      <c r="C79" s="611"/>
      <c r="D79" s="250" t="s">
        <v>230</v>
      </c>
      <c r="E79" s="251"/>
      <c r="F79" s="251"/>
      <c r="G79" s="251"/>
      <c r="H79" s="251"/>
      <c r="I79" s="251"/>
      <c r="J79" s="251"/>
      <c r="K79" s="251"/>
      <c r="L79" s="251"/>
      <c r="M79" s="252"/>
      <c r="N79" s="332" t="s">
        <v>303</v>
      </c>
      <c r="O79" s="333"/>
      <c r="P79" s="333"/>
      <c r="Q79" s="333"/>
      <c r="R79" s="334"/>
      <c r="S79" s="250" t="s">
        <v>119</v>
      </c>
      <c r="T79" s="252"/>
      <c r="U79" s="250" t="s">
        <v>371</v>
      </c>
      <c r="V79" s="251"/>
      <c r="W79" s="251"/>
      <c r="X79" s="251"/>
      <c r="Y79" s="251"/>
      <c r="Z79" s="251"/>
      <c r="AA79" s="251"/>
      <c r="AB79" s="349" t="s">
        <v>380</v>
      </c>
      <c r="AC79" s="353"/>
      <c r="AD79" s="349" t="s">
        <v>397</v>
      </c>
      <c r="AE79" s="353"/>
      <c r="AF79" s="372"/>
      <c r="AG79" s="244" t="s">
        <v>389</v>
      </c>
      <c r="AH79" s="244"/>
      <c r="AI79" s="330" t="s">
        <v>380</v>
      </c>
      <c r="AJ79" s="331"/>
      <c r="AK79" s="244" t="s">
        <v>383</v>
      </c>
      <c r="AL79" s="250"/>
      <c r="AM79" s="251"/>
      <c r="AN79" s="251"/>
      <c r="AO79" s="251"/>
      <c r="AP79" s="251"/>
      <c r="AQ79" s="251"/>
      <c r="AR79" s="251"/>
      <c r="AS79" s="251"/>
      <c r="AT79" s="251"/>
      <c r="AU79" s="251"/>
      <c r="AV79" s="251"/>
      <c r="AW79" s="251"/>
      <c r="AX79" s="251"/>
      <c r="AY79" s="251"/>
      <c r="AZ79" s="251"/>
      <c r="BA79" s="251"/>
      <c r="BB79" s="251"/>
      <c r="BC79" s="251"/>
      <c r="BD79" s="251"/>
      <c r="BE79" s="251"/>
      <c r="BF79" s="253"/>
      <c r="BG79" s="49"/>
      <c r="BI79" s="703" t="str">
        <f t="shared" si="1"/>
        <v/>
      </c>
      <c r="BJ79" s="703"/>
    </row>
    <row r="80" spans="1:62" ht="15" customHeight="1">
      <c r="A80" s="264"/>
      <c r="B80" s="610">
        <f>IF(OR(D80&lt;&gt;"",E80&lt;&gt;""),MAX(B$44:B79)+1,"")</f>
        <v>37</v>
      </c>
      <c r="C80" s="611"/>
      <c r="D80" s="250" t="s">
        <v>231</v>
      </c>
      <c r="E80" s="251"/>
      <c r="F80" s="251"/>
      <c r="G80" s="251"/>
      <c r="H80" s="251"/>
      <c r="I80" s="251"/>
      <c r="J80" s="251"/>
      <c r="K80" s="251"/>
      <c r="L80" s="251"/>
      <c r="M80" s="252"/>
      <c r="N80" s="133" t="s">
        <v>332</v>
      </c>
      <c r="O80" s="73"/>
      <c r="P80" s="73"/>
      <c r="Q80" s="73"/>
      <c r="R80" s="231"/>
      <c r="S80" s="250" t="s">
        <v>374</v>
      </c>
      <c r="T80" s="252"/>
      <c r="U80" s="250" t="s">
        <v>373</v>
      </c>
      <c r="V80" s="251"/>
      <c r="W80" s="251"/>
      <c r="X80" s="251"/>
      <c r="Y80" s="251"/>
      <c r="Z80" s="251"/>
      <c r="AA80" s="251"/>
      <c r="AB80" s="349">
        <v>9</v>
      </c>
      <c r="AC80" s="353"/>
      <c r="AD80" s="349">
        <v>2</v>
      </c>
      <c r="AE80" s="353"/>
      <c r="AF80" s="372"/>
      <c r="AG80" s="244" t="s">
        <v>391</v>
      </c>
      <c r="AH80" s="244"/>
      <c r="AI80" s="330" t="s">
        <v>386</v>
      </c>
      <c r="AJ80" s="331"/>
      <c r="AK80" s="244" t="s">
        <v>383</v>
      </c>
      <c r="AL80" s="250"/>
      <c r="AM80" s="251"/>
      <c r="AN80" s="251"/>
      <c r="AO80" s="251"/>
      <c r="AP80" s="251"/>
      <c r="AQ80" s="251"/>
      <c r="AR80" s="251"/>
      <c r="AS80" s="251"/>
      <c r="AT80" s="251"/>
      <c r="AU80" s="251"/>
      <c r="AV80" s="251"/>
      <c r="AW80" s="251"/>
      <c r="AX80" s="251"/>
      <c r="AY80" s="251"/>
      <c r="AZ80" s="251"/>
      <c r="BA80" s="251"/>
      <c r="BB80" s="251"/>
      <c r="BC80" s="251"/>
      <c r="BD80" s="251"/>
      <c r="BE80" s="251"/>
      <c r="BF80" s="253"/>
      <c r="BG80" s="49"/>
      <c r="BI80" s="703">
        <f t="shared" si="1"/>
        <v>1</v>
      </c>
      <c r="BJ80" s="703"/>
    </row>
    <row r="81" spans="1:62" ht="15" customHeight="1">
      <c r="A81" s="264"/>
      <c r="B81" s="610">
        <f>IF(OR(D81&lt;&gt;"",E81&lt;&gt;""),MAX(B$44:B80)+1,"")</f>
        <v>38</v>
      </c>
      <c r="C81" s="611"/>
      <c r="D81" s="250" t="s">
        <v>232</v>
      </c>
      <c r="E81" s="251"/>
      <c r="F81" s="251"/>
      <c r="G81" s="251"/>
      <c r="H81" s="251"/>
      <c r="I81" s="251"/>
      <c r="J81" s="251"/>
      <c r="K81" s="251"/>
      <c r="L81" s="251"/>
      <c r="M81" s="252"/>
      <c r="N81" s="332" t="s">
        <v>303</v>
      </c>
      <c r="O81" s="333"/>
      <c r="P81" s="333"/>
      <c r="Q81" s="333"/>
      <c r="R81" s="334"/>
      <c r="S81" s="250" t="s">
        <v>119</v>
      </c>
      <c r="T81" s="252"/>
      <c r="U81" s="250" t="s">
        <v>371</v>
      </c>
      <c r="V81" s="251"/>
      <c r="W81" s="251"/>
      <c r="X81" s="251"/>
      <c r="Y81" s="251"/>
      <c r="Z81" s="251"/>
      <c r="AA81" s="251"/>
      <c r="AB81" s="349" t="s">
        <v>380</v>
      </c>
      <c r="AC81" s="353"/>
      <c r="AD81" s="349" t="s">
        <v>397</v>
      </c>
      <c r="AE81" s="353"/>
      <c r="AF81" s="372"/>
      <c r="AG81" s="244" t="s">
        <v>389</v>
      </c>
      <c r="AH81" s="244"/>
      <c r="AI81" s="330" t="s">
        <v>380</v>
      </c>
      <c r="AJ81" s="331"/>
      <c r="AK81" s="244" t="s">
        <v>383</v>
      </c>
      <c r="AL81" s="250"/>
      <c r="AM81" s="251"/>
      <c r="AN81" s="251"/>
      <c r="AO81" s="251"/>
      <c r="AP81" s="251"/>
      <c r="AQ81" s="251"/>
      <c r="AR81" s="251"/>
      <c r="AS81" s="251"/>
      <c r="AT81" s="251"/>
      <c r="AU81" s="251"/>
      <c r="AV81" s="251"/>
      <c r="AW81" s="251"/>
      <c r="AX81" s="251"/>
      <c r="AY81" s="251"/>
      <c r="AZ81" s="251"/>
      <c r="BA81" s="251"/>
      <c r="BB81" s="251"/>
      <c r="BC81" s="251"/>
      <c r="BD81" s="251"/>
      <c r="BE81" s="251"/>
      <c r="BF81" s="253"/>
      <c r="BG81" s="49"/>
      <c r="BI81" s="703" t="str">
        <f t="shared" si="1"/>
        <v/>
      </c>
      <c r="BJ81" s="703"/>
    </row>
    <row r="82" spans="1:62" ht="15" customHeight="1">
      <c r="A82" s="264"/>
      <c r="B82" s="610">
        <f>IF(OR(D82&lt;&gt;"",E82&lt;&gt;""),MAX(B$44:B81)+1,"")</f>
        <v>39</v>
      </c>
      <c r="C82" s="611"/>
      <c r="D82" s="250" t="s">
        <v>233</v>
      </c>
      <c r="E82" s="251"/>
      <c r="F82" s="251"/>
      <c r="G82" s="251"/>
      <c r="H82" s="251"/>
      <c r="I82" s="251"/>
      <c r="J82" s="251"/>
      <c r="K82" s="251"/>
      <c r="L82" s="251"/>
      <c r="M82" s="252"/>
      <c r="N82" s="133" t="s">
        <v>333</v>
      </c>
      <c r="O82" s="73"/>
      <c r="P82" s="73"/>
      <c r="Q82" s="73"/>
      <c r="R82" s="231"/>
      <c r="S82" s="250" t="s">
        <v>308</v>
      </c>
      <c r="T82" s="252"/>
      <c r="U82" s="250" t="s">
        <v>372</v>
      </c>
      <c r="V82" s="251"/>
      <c r="W82" s="251"/>
      <c r="X82" s="251"/>
      <c r="Y82" s="251"/>
      <c r="Z82" s="251"/>
      <c r="AA82" s="251"/>
      <c r="AB82" s="349" t="s">
        <v>380</v>
      </c>
      <c r="AC82" s="353"/>
      <c r="AD82" s="349" t="s">
        <v>380</v>
      </c>
      <c r="AE82" s="353"/>
      <c r="AF82" s="372"/>
      <c r="AG82" s="244" t="s">
        <v>390</v>
      </c>
      <c r="AH82" s="244"/>
      <c r="AI82" s="330" t="s">
        <v>387</v>
      </c>
      <c r="AJ82" s="331"/>
      <c r="AK82" s="244" t="s">
        <v>383</v>
      </c>
      <c r="AL82" s="250"/>
      <c r="AM82" s="251"/>
      <c r="AN82" s="251"/>
      <c r="AO82" s="251"/>
      <c r="AP82" s="251"/>
      <c r="AQ82" s="251"/>
      <c r="AR82" s="251"/>
      <c r="AS82" s="251"/>
      <c r="AT82" s="251"/>
      <c r="AU82" s="251"/>
      <c r="AV82" s="251"/>
      <c r="AW82" s="251"/>
      <c r="AX82" s="251"/>
      <c r="AY82" s="251"/>
      <c r="AZ82" s="251"/>
      <c r="BA82" s="251"/>
      <c r="BB82" s="251"/>
      <c r="BC82" s="251"/>
      <c r="BD82" s="251"/>
      <c r="BE82" s="251"/>
      <c r="BF82" s="253"/>
      <c r="BG82" s="49"/>
      <c r="BI82" s="703">
        <f t="shared" si="1"/>
        <v>1</v>
      </c>
      <c r="BJ82" s="703"/>
    </row>
    <row r="83" spans="1:62" ht="15" customHeight="1">
      <c r="A83" s="264"/>
      <c r="B83" s="610">
        <f>IF(OR(D83&lt;&gt;"",E83&lt;&gt;""),MAX(B$44:B82)+1,"")</f>
        <v>40</v>
      </c>
      <c r="C83" s="611"/>
      <c r="D83" s="250" t="s">
        <v>234</v>
      </c>
      <c r="E83" s="251"/>
      <c r="F83" s="251"/>
      <c r="G83" s="251"/>
      <c r="H83" s="251"/>
      <c r="I83" s="251"/>
      <c r="J83" s="251"/>
      <c r="K83" s="251"/>
      <c r="L83" s="251"/>
      <c r="M83" s="252"/>
      <c r="N83" s="133" t="s">
        <v>334</v>
      </c>
      <c r="O83" s="73"/>
      <c r="P83" s="73"/>
      <c r="Q83" s="73"/>
      <c r="R83" s="231"/>
      <c r="S83" s="250" t="s">
        <v>308</v>
      </c>
      <c r="T83" s="252"/>
      <c r="U83" s="250" t="s">
        <v>372</v>
      </c>
      <c r="V83" s="251"/>
      <c r="W83" s="251"/>
      <c r="X83" s="251"/>
      <c r="Y83" s="251"/>
      <c r="Z83" s="251"/>
      <c r="AA83" s="251"/>
      <c r="AB83" s="349" t="s">
        <v>380</v>
      </c>
      <c r="AC83" s="353"/>
      <c r="AD83" s="349" t="s">
        <v>380</v>
      </c>
      <c r="AE83" s="353"/>
      <c r="AF83" s="372"/>
      <c r="AG83" s="244" t="s">
        <v>390</v>
      </c>
      <c r="AH83" s="244"/>
      <c r="AI83" s="330" t="s">
        <v>387</v>
      </c>
      <c r="AJ83" s="331"/>
      <c r="AK83" s="244" t="s">
        <v>383</v>
      </c>
      <c r="AL83" s="250"/>
      <c r="AM83" s="251"/>
      <c r="AN83" s="251"/>
      <c r="AO83" s="251"/>
      <c r="AP83" s="251"/>
      <c r="AQ83" s="251"/>
      <c r="AR83" s="251"/>
      <c r="AS83" s="251"/>
      <c r="AT83" s="251"/>
      <c r="AU83" s="251"/>
      <c r="AV83" s="251"/>
      <c r="AW83" s="251"/>
      <c r="AX83" s="251"/>
      <c r="AY83" s="251"/>
      <c r="AZ83" s="251"/>
      <c r="BA83" s="251"/>
      <c r="BB83" s="251"/>
      <c r="BC83" s="251"/>
      <c r="BD83" s="251"/>
      <c r="BE83" s="251"/>
      <c r="BF83" s="253"/>
      <c r="BG83" s="49"/>
      <c r="BI83" s="703">
        <f t="shared" si="1"/>
        <v>1</v>
      </c>
      <c r="BJ83" s="703"/>
    </row>
    <row r="84" spans="1:62" ht="15" customHeight="1">
      <c r="A84" s="264"/>
      <c r="B84" s="610">
        <f>IF(OR(D84&lt;&gt;"",E84&lt;&gt;""),MAX(B$44:B83)+1,"")</f>
        <v>41</v>
      </c>
      <c r="C84" s="611"/>
      <c r="D84" s="250" t="s">
        <v>235</v>
      </c>
      <c r="E84" s="251"/>
      <c r="F84" s="251"/>
      <c r="G84" s="251"/>
      <c r="H84" s="251"/>
      <c r="I84" s="251"/>
      <c r="J84" s="251"/>
      <c r="K84" s="251"/>
      <c r="L84" s="251"/>
      <c r="M84" s="252"/>
      <c r="N84" s="133" t="s">
        <v>335</v>
      </c>
      <c r="O84" s="73"/>
      <c r="P84" s="73"/>
      <c r="Q84" s="73"/>
      <c r="R84" s="231"/>
      <c r="S84" s="250" t="s">
        <v>308</v>
      </c>
      <c r="T84" s="252"/>
      <c r="U84" s="250" t="s">
        <v>372</v>
      </c>
      <c r="V84" s="251"/>
      <c r="W84" s="251"/>
      <c r="X84" s="251"/>
      <c r="Y84" s="251"/>
      <c r="Z84" s="251"/>
      <c r="AA84" s="251"/>
      <c r="AB84" s="349" t="s">
        <v>380</v>
      </c>
      <c r="AC84" s="353"/>
      <c r="AD84" s="349" t="s">
        <v>380</v>
      </c>
      <c r="AE84" s="353"/>
      <c r="AF84" s="372"/>
      <c r="AG84" s="244" t="s">
        <v>390</v>
      </c>
      <c r="AH84" s="244"/>
      <c r="AI84" s="330" t="s">
        <v>387</v>
      </c>
      <c r="AJ84" s="331"/>
      <c r="AK84" s="244" t="s">
        <v>383</v>
      </c>
      <c r="AL84" s="250"/>
      <c r="AM84" s="251"/>
      <c r="AN84" s="251"/>
      <c r="AO84" s="251"/>
      <c r="AP84" s="251"/>
      <c r="AQ84" s="251"/>
      <c r="AR84" s="251"/>
      <c r="AS84" s="251"/>
      <c r="AT84" s="251"/>
      <c r="AU84" s="251"/>
      <c r="AV84" s="251"/>
      <c r="AW84" s="251"/>
      <c r="AX84" s="251"/>
      <c r="AY84" s="251"/>
      <c r="AZ84" s="251"/>
      <c r="BA84" s="251"/>
      <c r="BB84" s="251"/>
      <c r="BC84" s="251"/>
      <c r="BD84" s="251"/>
      <c r="BE84" s="251"/>
      <c r="BF84" s="253"/>
      <c r="BG84" s="49"/>
      <c r="BI84" s="703">
        <f t="shared" si="1"/>
        <v>1</v>
      </c>
      <c r="BJ84" s="703"/>
    </row>
    <row r="85" spans="1:62" ht="15" customHeight="1">
      <c r="A85" s="264"/>
      <c r="B85" s="610">
        <f>IF(OR(D85&lt;&gt;"",E85&lt;&gt;""),MAX(B$44:B84)+1,"")</f>
        <v>42</v>
      </c>
      <c r="C85" s="611"/>
      <c r="D85" s="250" t="s">
        <v>237</v>
      </c>
      <c r="E85" s="251"/>
      <c r="F85" s="251"/>
      <c r="G85" s="251"/>
      <c r="H85" s="251"/>
      <c r="I85" s="251"/>
      <c r="J85" s="251"/>
      <c r="K85" s="251"/>
      <c r="L85" s="251"/>
      <c r="M85" s="252"/>
      <c r="N85" s="133" t="s">
        <v>336</v>
      </c>
      <c r="O85" s="73"/>
      <c r="P85" s="73"/>
      <c r="Q85" s="73"/>
      <c r="R85" s="231"/>
      <c r="S85" s="250" t="s">
        <v>308</v>
      </c>
      <c r="T85" s="252"/>
      <c r="U85" s="250" t="s">
        <v>372</v>
      </c>
      <c r="V85" s="251"/>
      <c r="W85" s="251"/>
      <c r="X85" s="251"/>
      <c r="Y85" s="251"/>
      <c r="Z85" s="251"/>
      <c r="AA85" s="251"/>
      <c r="AB85" s="349" t="s">
        <v>380</v>
      </c>
      <c r="AC85" s="353"/>
      <c r="AD85" s="349" t="s">
        <v>380</v>
      </c>
      <c r="AE85" s="353"/>
      <c r="AF85" s="372"/>
      <c r="AG85" s="244" t="s">
        <v>390</v>
      </c>
      <c r="AH85" s="244"/>
      <c r="AI85" s="330" t="s">
        <v>387</v>
      </c>
      <c r="AJ85" s="331"/>
      <c r="AK85" s="244" t="s">
        <v>383</v>
      </c>
      <c r="AL85" s="250" t="s">
        <v>337</v>
      </c>
      <c r="AM85" s="251"/>
      <c r="AN85" s="251"/>
      <c r="AO85" s="251"/>
      <c r="AP85" s="251"/>
      <c r="AQ85" s="251"/>
      <c r="AR85" s="251"/>
      <c r="AS85" s="251"/>
      <c r="AT85" s="251"/>
      <c r="AU85" s="251"/>
      <c r="AV85" s="251"/>
      <c r="AW85" s="251"/>
      <c r="AX85" s="251"/>
      <c r="AY85" s="251"/>
      <c r="AZ85" s="251"/>
      <c r="BA85" s="251"/>
      <c r="BB85" s="251"/>
      <c r="BC85" s="251"/>
      <c r="BD85" s="251"/>
      <c r="BE85" s="251"/>
      <c r="BF85" s="253"/>
      <c r="BG85" s="49"/>
      <c r="BI85" s="703">
        <f t="shared" si="1"/>
        <v>1</v>
      </c>
      <c r="BJ85" s="703"/>
    </row>
    <row r="86" spans="1:62" ht="15" customHeight="1">
      <c r="A86" s="264"/>
      <c r="B86" s="610">
        <f>IF(OR(D86&lt;&gt;"",E86&lt;&gt;""),MAX(B$44:B85)+1,"")</f>
        <v>43</v>
      </c>
      <c r="C86" s="611"/>
      <c r="D86" s="250" t="s">
        <v>238</v>
      </c>
      <c r="E86" s="251"/>
      <c r="F86" s="251"/>
      <c r="G86" s="251"/>
      <c r="H86" s="251"/>
      <c r="I86" s="251"/>
      <c r="J86" s="251"/>
      <c r="K86" s="251"/>
      <c r="L86" s="251"/>
      <c r="M86" s="252"/>
      <c r="N86" s="133" t="s">
        <v>339</v>
      </c>
      <c r="O86" s="73"/>
      <c r="P86" s="73"/>
      <c r="Q86" s="73"/>
      <c r="R86" s="231"/>
      <c r="S86" s="250" t="s">
        <v>308</v>
      </c>
      <c r="T86" s="252"/>
      <c r="U86" s="250" t="s">
        <v>372</v>
      </c>
      <c r="V86" s="251"/>
      <c r="W86" s="251"/>
      <c r="X86" s="251"/>
      <c r="Y86" s="251"/>
      <c r="Z86" s="251"/>
      <c r="AA86" s="251"/>
      <c r="AB86" s="349" t="s">
        <v>380</v>
      </c>
      <c r="AC86" s="353"/>
      <c r="AD86" s="349" t="s">
        <v>380</v>
      </c>
      <c r="AE86" s="353"/>
      <c r="AF86" s="372"/>
      <c r="AG86" s="244" t="s">
        <v>390</v>
      </c>
      <c r="AH86" s="244"/>
      <c r="AI86" s="330" t="s">
        <v>387</v>
      </c>
      <c r="AJ86" s="331"/>
      <c r="AK86" s="244" t="s">
        <v>383</v>
      </c>
      <c r="AL86" s="250" t="s">
        <v>338</v>
      </c>
      <c r="AM86" s="251"/>
      <c r="AN86" s="251"/>
      <c r="AO86" s="251"/>
      <c r="AP86" s="251"/>
      <c r="AQ86" s="251"/>
      <c r="AR86" s="251"/>
      <c r="AS86" s="251"/>
      <c r="AT86" s="251"/>
      <c r="AU86" s="251"/>
      <c r="AV86" s="251"/>
      <c r="AW86" s="251"/>
      <c r="AX86" s="251"/>
      <c r="AY86" s="251"/>
      <c r="AZ86" s="251"/>
      <c r="BA86" s="251"/>
      <c r="BB86" s="251"/>
      <c r="BC86" s="251"/>
      <c r="BD86" s="251"/>
      <c r="BE86" s="251"/>
      <c r="BF86" s="253"/>
      <c r="BG86" s="49"/>
      <c r="BI86" s="703">
        <f t="shared" si="1"/>
        <v>1</v>
      </c>
      <c r="BJ86" s="703"/>
    </row>
    <row r="87" spans="1:62" ht="15" customHeight="1">
      <c r="A87" s="264"/>
      <c r="B87" s="610">
        <f>IF(OR(D87&lt;&gt;"",E87&lt;&gt;""),MAX(B$44:B86)+1,"")</f>
        <v>44</v>
      </c>
      <c r="C87" s="611"/>
      <c r="D87" s="250" t="s">
        <v>236</v>
      </c>
      <c r="E87" s="251"/>
      <c r="F87" s="251"/>
      <c r="G87" s="251"/>
      <c r="H87" s="251"/>
      <c r="I87" s="251"/>
      <c r="J87" s="251"/>
      <c r="K87" s="251"/>
      <c r="L87" s="251"/>
      <c r="M87" s="252"/>
      <c r="N87" s="133" t="s">
        <v>340</v>
      </c>
      <c r="O87" s="73"/>
      <c r="P87" s="73"/>
      <c r="Q87" s="73"/>
      <c r="R87" s="231"/>
      <c r="S87" s="250" t="s">
        <v>308</v>
      </c>
      <c r="T87" s="252"/>
      <c r="U87" s="250" t="s">
        <v>372</v>
      </c>
      <c r="V87" s="251"/>
      <c r="W87" s="251"/>
      <c r="X87" s="251"/>
      <c r="Y87" s="251"/>
      <c r="Z87" s="251"/>
      <c r="AA87" s="251"/>
      <c r="AB87" s="349" t="s">
        <v>380</v>
      </c>
      <c r="AC87" s="353"/>
      <c r="AD87" s="349" t="s">
        <v>380</v>
      </c>
      <c r="AE87" s="353"/>
      <c r="AF87" s="372"/>
      <c r="AG87" s="244" t="s">
        <v>389</v>
      </c>
      <c r="AH87" s="244"/>
      <c r="AI87" s="330" t="s">
        <v>388</v>
      </c>
      <c r="AJ87" s="331"/>
      <c r="AK87" s="244" t="s">
        <v>383</v>
      </c>
      <c r="AL87" s="250"/>
      <c r="AM87" s="251"/>
      <c r="AN87" s="251"/>
      <c r="AO87" s="251"/>
      <c r="AP87" s="251"/>
      <c r="AQ87" s="251"/>
      <c r="AR87" s="251"/>
      <c r="AS87" s="251"/>
      <c r="AT87" s="251"/>
      <c r="AU87" s="251"/>
      <c r="AV87" s="251"/>
      <c r="AW87" s="251"/>
      <c r="AX87" s="251"/>
      <c r="AY87" s="251"/>
      <c r="AZ87" s="251"/>
      <c r="BA87" s="251"/>
      <c r="BB87" s="251"/>
      <c r="BC87" s="251"/>
      <c r="BD87" s="251"/>
      <c r="BE87" s="251"/>
      <c r="BF87" s="253"/>
      <c r="BG87" s="49"/>
      <c r="BI87" s="703">
        <f t="shared" si="1"/>
        <v>1</v>
      </c>
      <c r="BJ87" s="703"/>
    </row>
    <row r="88" spans="1:62" ht="15" customHeight="1">
      <c r="A88" s="264"/>
      <c r="B88" s="610">
        <f>IF(OR(D88&lt;&gt;"",E88&lt;&gt;""),MAX(B$44:B87)+1,"")</f>
        <v>45</v>
      </c>
      <c r="C88" s="611"/>
      <c r="D88" s="250" t="s">
        <v>239</v>
      </c>
      <c r="E88" s="251"/>
      <c r="F88" s="251"/>
      <c r="G88" s="251"/>
      <c r="H88" s="251"/>
      <c r="I88" s="251"/>
      <c r="J88" s="251"/>
      <c r="K88" s="251"/>
      <c r="L88" s="251"/>
      <c r="M88" s="252"/>
      <c r="N88" s="133" t="s">
        <v>343</v>
      </c>
      <c r="O88" s="73"/>
      <c r="P88" s="73"/>
      <c r="Q88" s="73"/>
      <c r="R88" s="231"/>
      <c r="S88" s="250" t="s">
        <v>378</v>
      </c>
      <c r="T88" s="252"/>
      <c r="U88" s="250" t="s">
        <v>377</v>
      </c>
      <c r="V88" s="251"/>
      <c r="W88" s="251"/>
      <c r="X88" s="251"/>
      <c r="Y88" s="251"/>
      <c r="Z88" s="251"/>
      <c r="AA88" s="251"/>
      <c r="AB88" s="349" t="s">
        <v>380</v>
      </c>
      <c r="AC88" s="353"/>
      <c r="AD88" s="349" t="s">
        <v>397</v>
      </c>
      <c r="AE88" s="353"/>
      <c r="AF88" s="372"/>
      <c r="AG88" s="244" t="s">
        <v>380</v>
      </c>
      <c r="AH88" s="244"/>
      <c r="AI88" s="330" t="s">
        <v>380</v>
      </c>
      <c r="AJ88" s="331"/>
      <c r="AK88" s="244" t="s">
        <v>383</v>
      </c>
      <c r="AL88" s="250" t="s">
        <v>344</v>
      </c>
      <c r="AM88" s="251"/>
      <c r="AN88" s="251"/>
      <c r="AO88" s="251"/>
      <c r="AP88" s="251"/>
      <c r="AQ88" s="251"/>
      <c r="AR88" s="251"/>
      <c r="AS88" s="251"/>
      <c r="AT88" s="251"/>
      <c r="AU88" s="251"/>
      <c r="AV88" s="251"/>
      <c r="AW88" s="251"/>
      <c r="AX88" s="251"/>
      <c r="AY88" s="251"/>
      <c r="AZ88" s="251"/>
      <c r="BA88" s="251"/>
      <c r="BB88" s="251"/>
      <c r="BC88" s="251"/>
      <c r="BD88" s="251"/>
      <c r="BE88" s="251"/>
      <c r="BF88" s="253"/>
      <c r="BG88" s="49"/>
      <c r="BI88" s="703">
        <f t="shared" si="1"/>
        <v>1</v>
      </c>
      <c r="BJ88" s="703"/>
    </row>
    <row r="89" spans="1:62" ht="15" customHeight="1">
      <c r="A89" s="264"/>
      <c r="B89" s="610">
        <f>IF(OR(D89&lt;&gt;"",E89&lt;&gt;""),MAX(B$44:B88)+1,"")</f>
        <v>46</v>
      </c>
      <c r="C89" s="611"/>
      <c r="D89" s="250" t="s">
        <v>240</v>
      </c>
      <c r="E89" s="251"/>
      <c r="F89" s="251"/>
      <c r="G89" s="251"/>
      <c r="H89" s="251"/>
      <c r="I89" s="251"/>
      <c r="J89" s="251"/>
      <c r="K89" s="251"/>
      <c r="L89" s="251"/>
      <c r="M89" s="252"/>
      <c r="N89" s="332" t="s">
        <v>303</v>
      </c>
      <c r="O89" s="333"/>
      <c r="P89" s="333"/>
      <c r="Q89" s="333"/>
      <c r="R89" s="334"/>
      <c r="S89" s="250" t="s">
        <v>119</v>
      </c>
      <c r="T89" s="252"/>
      <c r="U89" s="250" t="s">
        <v>371</v>
      </c>
      <c r="V89" s="251"/>
      <c r="W89" s="251"/>
      <c r="X89" s="251"/>
      <c r="Y89" s="251"/>
      <c r="Z89" s="251"/>
      <c r="AA89" s="251"/>
      <c r="AB89" s="349" t="s">
        <v>380</v>
      </c>
      <c r="AC89" s="353"/>
      <c r="AD89" s="349" t="s">
        <v>397</v>
      </c>
      <c r="AE89" s="353"/>
      <c r="AF89" s="372"/>
      <c r="AG89" s="244" t="s">
        <v>389</v>
      </c>
      <c r="AH89" s="244"/>
      <c r="AI89" s="330" t="s">
        <v>380</v>
      </c>
      <c r="AJ89" s="331"/>
      <c r="AK89" s="244" t="s">
        <v>383</v>
      </c>
      <c r="AL89" s="250"/>
      <c r="AM89" s="251"/>
      <c r="AN89" s="251"/>
      <c r="AO89" s="251"/>
      <c r="AP89" s="251"/>
      <c r="AQ89" s="251"/>
      <c r="AR89" s="251"/>
      <c r="AS89" s="251"/>
      <c r="AT89" s="251"/>
      <c r="AU89" s="251"/>
      <c r="AV89" s="251"/>
      <c r="AW89" s="251"/>
      <c r="AX89" s="251"/>
      <c r="AY89" s="251"/>
      <c r="AZ89" s="251"/>
      <c r="BA89" s="251"/>
      <c r="BB89" s="251"/>
      <c r="BC89" s="251"/>
      <c r="BD89" s="251"/>
      <c r="BE89" s="251"/>
      <c r="BF89" s="253"/>
      <c r="BG89" s="49"/>
      <c r="BI89" s="703" t="str">
        <f t="shared" si="1"/>
        <v/>
      </c>
      <c r="BJ89" s="703"/>
    </row>
    <row r="90" spans="1:62" ht="15" customHeight="1">
      <c r="A90" s="264"/>
      <c r="B90" s="610">
        <f>IF(OR(D90&lt;&gt;"",E90&lt;&gt;""),MAX(B$44:B89)+1,"")</f>
        <v>47</v>
      </c>
      <c r="C90" s="611"/>
      <c r="D90" s="250" t="s">
        <v>241</v>
      </c>
      <c r="E90" s="251"/>
      <c r="F90" s="251"/>
      <c r="G90" s="251"/>
      <c r="H90" s="251"/>
      <c r="I90" s="251"/>
      <c r="J90" s="251"/>
      <c r="K90" s="251"/>
      <c r="L90" s="251"/>
      <c r="M90" s="252"/>
      <c r="N90" s="133" t="s">
        <v>341</v>
      </c>
      <c r="O90" s="73"/>
      <c r="P90" s="73"/>
      <c r="Q90" s="73"/>
      <c r="R90" s="231"/>
      <c r="S90" s="250" t="s">
        <v>374</v>
      </c>
      <c r="T90" s="252"/>
      <c r="U90" s="250" t="s">
        <v>373</v>
      </c>
      <c r="V90" s="251"/>
      <c r="W90" s="251"/>
      <c r="X90" s="251"/>
      <c r="Y90" s="251"/>
      <c r="Z90" s="251"/>
      <c r="AA90" s="251"/>
      <c r="AB90" s="349">
        <v>9</v>
      </c>
      <c r="AC90" s="353"/>
      <c r="AD90" s="349">
        <v>2</v>
      </c>
      <c r="AE90" s="353"/>
      <c r="AF90" s="372"/>
      <c r="AG90" s="244" t="s">
        <v>391</v>
      </c>
      <c r="AH90" s="244"/>
      <c r="AI90" s="330" t="s">
        <v>386</v>
      </c>
      <c r="AJ90" s="331"/>
      <c r="AK90" s="244" t="s">
        <v>383</v>
      </c>
      <c r="AL90" s="250"/>
      <c r="AM90" s="251"/>
      <c r="AN90" s="251"/>
      <c r="AO90" s="251"/>
      <c r="AP90" s="251"/>
      <c r="AQ90" s="251"/>
      <c r="AR90" s="251"/>
      <c r="AS90" s="251"/>
      <c r="AT90" s="251"/>
      <c r="AU90" s="251"/>
      <c r="AV90" s="251"/>
      <c r="AW90" s="251"/>
      <c r="AX90" s="251"/>
      <c r="AY90" s="251"/>
      <c r="AZ90" s="251"/>
      <c r="BA90" s="251"/>
      <c r="BB90" s="251"/>
      <c r="BC90" s="251"/>
      <c r="BD90" s="251"/>
      <c r="BE90" s="251"/>
      <c r="BF90" s="253"/>
      <c r="BG90" s="49"/>
      <c r="BI90" s="703">
        <f t="shared" si="1"/>
        <v>1</v>
      </c>
      <c r="BJ90" s="703"/>
    </row>
    <row r="91" spans="1:62" ht="15" customHeight="1">
      <c r="A91" s="264"/>
      <c r="B91" s="610">
        <f>IF(OR(D91&lt;&gt;"",E91&lt;&gt;""),MAX(B$44:B90)+1,"")</f>
        <v>48</v>
      </c>
      <c r="C91" s="611"/>
      <c r="D91" s="250" t="s">
        <v>242</v>
      </c>
      <c r="E91" s="251"/>
      <c r="F91" s="251"/>
      <c r="G91" s="251"/>
      <c r="H91" s="251"/>
      <c r="I91" s="251"/>
      <c r="J91" s="251"/>
      <c r="K91" s="251"/>
      <c r="L91" s="251"/>
      <c r="M91" s="252"/>
      <c r="N91" s="332" t="s">
        <v>303</v>
      </c>
      <c r="O91" s="333"/>
      <c r="P91" s="333"/>
      <c r="Q91" s="333"/>
      <c r="R91" s="334"/>
      <c r="S91" s="250" t="s">
        <v>119</v>
      </c>
      <c r="T91" s="252"/>
      <c r="U91" s="250" t="s">
        <v>371</v>
      </c>
      <c r="V91" s="251"/>
      <c r="W91" s="251"/>
      <c r="X91" s="251"/>
      <c r="Y91" s="251"/>
      <c r="Z91" s="251"/>
      <c r="AA91" s="251"/>
      <c r="AB91" s="349" t="s">
        <v>380</v>
      </c>
      <c r="AC91" s="353"/>
      <c r="AD91" s="349" t="s">
        <v>397</v>
      </c>
      <c r="AE91" s="353"/>
      <c r="AF91" s="372"/>
      <c r="AG91" s="244" t="s">
        <v>389</v>
      </c>
      <c r="AH91" s="244"/>
      <c r="AI91" s="330" t="s">
        <v>380</v>
      </c>
      <c r="AJ91" s="331"/>
      <c r="AK91" s="244" t="s">
        <v>383</v>
      </c>
      <c r="AL91" s="250"/>
      <c r="AM91" s="251"/>
      <c r="AN91" s="251"/>
      <c r="AO91" s="251"/>
      <c r="AP91" s="251"/>
      <c r="AQ91" s="251"/>
      <c r="AR91" s="251"/>
      <c r="AS91" s="251"/>
      <c r="AT91" s="251"/>
      <c r="AU91" s="251"/>
      <c r="AV91" s="251"/>
      <c r="AW91" s="251"/>
      <c r="AX91" s="251"/>
      <c r="AY91" s="251"/>
      <c r="AZ91" s="251"/>
      <c r="BA91" s="251"/>
      <c r="BB91" s="251"/>
      <c r="BC91" s="251"/>
      <c r="BD91" s="251"/>
      <c r="BE91" s="251"/>
      <c r="BF91" s="253"/>
      <c r="BG91" s="49"/>
      <c r="BI91" s="703" t="str">
        <f t="shared" si="1"/>
        <v/>
      </c>
      <c r="BJ91" s="703"/>
    </row>
    <row r="92" spans="1:62" ht="15" customHeight="1">
      <c r="A92" s="264"/>
      <c r="B92" s="610">
        <f>IF(OR(D92&lt;&gt;"",E92&lt;&gt;""),MAX(B$44:B91)+1,"")</f>
        <v>49</v>
      </c>
      <c r="C92" s="611"/>
      <c r="D92" s="250" t="s">
        <v>243</v>
      </c>
      <c r="E92" s="251"/>
      <c r="F92" s="251"/>
      <c r="G92" s="251"/>
      <c r="H92" s="251"/>
      <c r="I92" s="251"/>
      <c r="J92" s="251"/>
      <c r="K92" s="251"/>
      <c r="L92" s="251"/>
      <c r="M92" s="252"/>
      <c r="N92" s="133" t="s">
        <v>342</v>
      </c>
      <c r="O92" s="73"/>
      <c r="P92" s="73"/>
      <c r="Q92" s="73"/>
      <c r="R92" s="231"/>
      <c r="S92" s="250" t="s">
        <v>374</v>
      </c>
      <c r="T92" s="252"/>
      <c r="U92" s="250" t="s">
        <v>373</v>
      </c>
      <c r="V92" s="251"/>
      <c r="W92" s="251"/>
      <c r="X92" s="251"/>
      <c r="Y92" s="251"/>
      <c r="Z92" s="251"/>
      <c r="AA92" s="251"/>
      <c r="AB92" s="349">
        <v>9</v>
      </c>
      <c r="AC92" s="353"/>
      <c r="AD92" s="349">
        <v>2</v>
      </c>
      <c r="AE92" s="353"/>
      <c r="AF92" s="372"/>
      <c r="AG92" s="244" t="s">
        <v>391</v>
      </c>
      <c r="AH92" s="244"/>
      <c r="AI92" s="330" t="s">
        <v>386</v>
      </c>
      <c r="AJ92" s="331"/>
      <c r="AK92" s="244" t="s">
        <v>383</v>
      </c>
      <c r="AL92" s="250"/>
      <c r="AM92" s="251"/>
      <c r="AN92" s="251"/>
      <c r="AO92" s="251"/>
      <c r="AP92" s="251"/>
      <c r="AQ92" s="251"/>
      <c r="AR92" s="251"/>
      <c r="AS92" s="251"/>
      <c r="AT92" s="251"/>
      <c r="AU92" s="251"/>
      <c r="AV92" s="251"/>
      <c r="AW92" s="251"/>
      <c r="AX92" s="251"/>
      <c r="AY92" s="251"/>
      <c r="AZ92" s="251"/>
      <c r="BA92" s="251"/>
      <c r="BB92" s="251"/>
      <c r="BC92" s="251"/>
      <c r="BD92" s="251"/>
      <c r="BE92" s="251"/>
      <c r="BF92" s="253"/>
      <c r="BG92" s="49"/>
      <c r="BI92" s="703">
        <f t="shared" si="1"/>
        <v>1</v>
      </c>
      <c r="BJ92" s="703"/>
    </row>
    <row r="93" spans="1:62" ht="15" customHeight="1">
      <c r="A93" s="264"/>
      <c r="B93" s="610">
        <f>IF(OR(D93&lt;&gt;"",E93&lt;&gt;""),MAX(B$44:B92)+1,"")</f>
        <v>50</v>
      </c>
      <c r="C93" s="611"/>
      <c r="D93" s="250" t="s">
        <v>244</v>
      </c>
      <c r="E93" s="251"/>
      <c r="F93" s="251"/>
      <c r="G93" s="251"/>
      <c r="H93" s="251"/>
      <c r="I93" s="251"/>
      <c r="J93" s="251"/>
      <c r="K93" s="251"/>
      <c r="L93" s="251"/>
      <c r="M93" s="252"/>
      <c r="N93" s="332" t="s">
        <v>303</v>
      </c>
      <c r="O93" s="333"/>
      <c r="P93" s="333"/>
      <c r="Q93" s="333"/>
      <c r="R93" s="334"/>
      <c r="S93" s="250" t="s">
        <v>119</v>
      </c>
      <c r="T93" s="252"/>
      <c r="U93" s="250" t="s">
        <v>371</v>
      </c>
      <c r="V93" s="251"/>
      <c r="W93" s="251"/>
      <c r="X93" s="251"/>
      <c r="Y93" s="251"/>
      <c r="Z93" s="251"/>
      <c r="AA93" s="251"/>
      <c r="AB93" s="349" t="s">
        <v>380</v>
      </c>
      <c r="AC93" s="353"/>
      <c r="AD93" s="349" t="s">
        <v>397</v>
      </c>
      <c r="AE93" s="353"/>
      <c r="AF93" s="372"/>
      <c r="AG93" s="244" t="s">
        <v>389</v>
      </c>
      <c r="AH93" s="244"/>
      <c r="AI93" s="330" t="s">
        <v>380</v>
      </c>
      <c r="AJ93" s="331"/>
      <c r="AK93" s="244" t="s">
        <v>383</v>
      </c>
      <c r="AL93" s="250"/>
      <c r="AM93" s="251"/>
      <c r="AN93" s="251"/>
      <c r="AO93" s="251"/>
      <c r="AP93" s="251"/>
      <c r="AQ93" s="251"/>
      <c r="AR93" s="251"/>
      <c r="AS93" s="251"/>
      <c r="AT93" s="251"/>
      <c r="AU93" s="251"/>
      <c r="AV93" s="251"/>
      <c r="AW93" s="251"/>
      <c r="AX93" s="251"/>
      <c r="AY93" s="251"/>
      <c r="AZ93" s="251"/>
      <c r="BA93" s="251"/>
      <c r="BB93" s="251"/>
      <c r="BC93" s="251"/>
      <c r="BD93" s="251"/>
      <c r="BE93" s="251"/>
      <c r="BF93" s="253"/>
      <c r="BG93" s="49"/>
      <c r="BI93" s="703" t="str">
        <f t="shared" si="1"/>
        <v/>
      </c>
      <c r="BJ93" s="703"/>
    </row>
    <row r="94" spans="1:62" ht="15" customHeight="1">
      <c r="A94" s="264"/>
      <c r="B94" s="610">
        <f>IF(OR(D94&lt;&gt;"",E94&lt;&gt;""),MAX(B$44:B93)+1,"")</f>
        <v>51</v>
      </c>
      <c r="C94" s="611"/>
      <c r="D94" s="250" t="s">
        <v>245</v>
      </c>
      <c r="E94" s="251"/>
      <c r="F94" s="251"/>
      <c r="G94" s="251"/>
      <c r="H94" s="251"/>
      <c r="I94" s="251"/>
      <c r="J94" s="251"/>
      <c r="K94" s="251"/>
      <c r="L94" s="251"/>
      <c r="M94" s="252"/>
      <c r="N94" s="133" t="s">
        <v>345</v>
      </c>
      <c r="O94" s="73"/>
      <c r="P94" s="73"/>
      <c r="Q94" s="73"/>
      <c r="R94" s="231"/>
      <c r="S94" s="250" t="s">
        <v>308</v>
      </c>
      <c r="T94" s="252"/>
      <c r="U94" s="250" t="s">
        <v>372</v>
      </c>
      <c r="V94" s="251"/>
      <c r="W94" s="251"/>
      <c r="X94" s="251"/>
      <c r="Y94" s="251"/>
      <c r="Z94" s="251"/>
      <c r="AA94" s="251"/>
      <c r="AB94" s="349" t="s">
        <v>380</v>
      </c>
      <c r="AC94" s="353"/>
      <c r="AD94" s="349" t="s">
        <v>380</v>
      </c>
      <c r="AE94" s="353"/>
      <c r="AF94" s="372"/>
      <c r="AG94" s="244" t="s">
        <v>390</v>
      </c>
      <c r="AH94" s="244"/>
      <c r="AI94" s="330" t="s">
        <v>387</v>
      </c>
      <c r="AJ94" s="331"/>
      <c r="AK94" s="244" t="s">
        <v>383</v>
      </c>
      <c r="AL94" s="250"/>
      <c r="AM94" s="251"/>
      <c r="AN94" s="251"/>
      <c r="AO94" s="251"/>
      <c r="AP94" s="251"/>
      <c r="AQ94" s="251"/>
      <c r="AR94" s="251"/>
      <c r="AS94" s="251"/>
      <c r="AT94" s="251"/>
      <c r="AU94" s="251"/>
      <c r="AV94" s="251"/>
      <c r="AW94" s="251"/>
      <c r="AX94" s="251"/>
      <c r="AY94" s="251"/>
      <c r="AZ94" s="251"/>
      <c r="BA94" s="251"/>
      <c r="BB94" s="251"/>
      <c r="BC94" s="251"/>
      <c r="BD94" s="251"/>
      <c r="BE94" s="251"/>
      <c r="BF94" s="253"/>
      <c r="BG94" s="49"/>
      <c r="BI94" s="703">
        <f t="shared" si="1"/>
        <v>1</v>
      </c>
      <c r="BJ94" s="703"/>
    </row>
    <row r="95" spans="1:62" ht="15" customHeight="1">
      <c r="A95" s="264"/>
      <c r="B95" s="610">
        <f>IF(OR(D95&lt;&gt;"",E95&lt;&gt;""),MAX(B$44:B94)+1,"")</f>
        <v>52</v>
      </c>
      <c r="C95" s="611"/>
      <c r="D95" s="250" t="s">
        <v>246</v>
      </c>
      <c r="E95" s="251"/>
      <c r="F95" s="251"/>
      <c r="G95" s="251"/>
      <c r="H95" s="251"/>
      <c r="I95" s="251"/>
      <c r="J95" s="251"/>
      <c r="K95" s="251"/>
      <c r="L95" s="251"/>
      <c r="M95" s="252"/>
      <c r="N95" s="133" t="s">
        <v>346</v>
      </c>
      <c r="O95" s="73"/>
      <c r="P95" s="73"/>
      <c r="Q95" s="73"/>
      <c r="R95" s="231"/>
      <c r="S95" s="250" t="s">
        <v>308</v>
      </c>
      <c r="T95" s="252"/>
      <c r="U95" s="250" t="s">
        <v>372</v>
      </c>
      <c r="V95" s="251"/>
      <c r="W95" s="251"/>
      <c r="X95" s="251"/>
      <c r="Y95" s="251"/>
      <c r="Z95" s="251"/>
      <c r="AA95" s="251"/>
      <c r="AB95" s="349" t="s">
        <v>380</v>
      </c>
      <c r="AC95" s="353"/>
      <c r="AD95" s="349" t="s">
        <v>380</v>
      </c>
      <c r="AE95" s="353"/>
      <c r="AF95" s="372"/>
      <c r="AG95" s="244" t="s">
        <v>390</v>
      </c>
      <c r="AH95" s="244"/>
      <c r="AI95" s="330" t="s">
        <v>387</v>
      </c>
      <c r="AJ95" s="331"/>
      <c r="AK95" s="244" t="s">
        <v>383</v>
      </c>
      <c r="AL95" s="250"/>
      <c r="AM95" s="251"/>
      <c r="AN95" s="251"/>
      <c r="AO95" s="251"/>
      <c r="AP95" s="251"/>
      <c r="AQ95" s="251"/>
      <c r="AR95" s="251"/>
      <c r="AS95" s="251"/>
      <c r="AT95" s="251"/>
      <c r="AU95" s="251"/>
      <c r="AV95" s="251"/>
      <c r="AW95" s="251"/>
      <c r="AX95" s="251"/>
      <c r="AY95" s="251"/>
      <c r="AZ95" s="251"/>
      <c r="BA95" s="251"/>
      <c r="BB95" s="251"/>
      <c r="BC95" s="251"/>
      <c r="BD95" s="251"/>
      <c r="BE95" s="251"/>
      <c r="BF95" s="253"/>
      <c r="BG95" s="49"/>
      <c r="BI95" s="703">
        <f t="shared" si="1"/>
        <v>1</v>
      </c>
      <c r="BJ95" s="703"/>
    </row>
    <row r="96" spans="1:62" ht="15" customHeight="1">
      <c r="A96" s="264"/>
      <c r="B96" s="610">
        <f>IF(OR(D96&lt;&gt;"",E96&lt;&gt;""),MAX(B$44:B95)+1,"")</f>
        <v>53</v>
      </c>
      <c r="C96" s="611"/>
      <c r="D96" s="250" t="s">
        <v>247</v>
      </c>
      <c r="E96" s="251"/>
      <c r="F96" s="251"/>
      <c r="G96" s="251"/>
      <c r="H96" s="251"/>
      <c r="I96" s="251"/>
      <c r="J96" s="251"/>
      <c r="K96" s="251"/>
      <c r="L96" s="251"/>
      <c r="M96" s="252"/>
      <c r="N96" s="133" t="s">
        <v>347</v>
      </c>
      <c r="O96" s="73"/>
      <c r="P96" s="73"/>
      <c r="Q96" s="73"/>
      <c r="R96" s="231"/>
      <c r="S96" s="250" t="s">
        <v>308</v>
      </c>
      <c r="T96" s="252"/>
      <c r="U96" s="250" t="s">
        <v>372</v>
      </c>
      <c r="V96" s="251"/>
      <c r="W96" s="251"/>
      <c r="X96" s="251"/>
      <c r="Y96" s="251"/>
      <c r="Z96" s="251"/>
      <c r="AA96" s="251"/>
      <c r="AB96" s="349" t="s">
        <v>380</v>
      </c>
      <c r="AC96" s="353"/>
      <c r="AD96" s="349" t="s">
        <v>380</v>
      </c>
      <c r="AE96" s="353"/>
      <c r="AF96" s="372"/>
      <c r="AG96" s="244" t="s">
        <v>390</v>
      </c>
      <c r="AH96" s="244"/>
      <c r="AI96" s="330" t="s">
        <v>387</v>
      </c>
      <c r="AJ96" s="331"/>
      <c r="AK96" s="244" t="s">
        <v>383</v>
      </c>
      <c r="AL96" s="250"/>
      <c r="AM96" s="251"/>
      <c r="AN96" s="251"/>
      <c r="AO96" s="251"/>
      <c r="AP96" s="251"/>
      <c r="AQ96" s="251"/>
      <c r="AR96" s="251"/>
      <c r="AS96" s="251"/>
      <c r="AT96" s="251"/>
      <c r="AU96" s="251"/>
      <c r="AV96" s="251"/>
      <c r="AW96" s="251"/>
      <c r="AX96" s="251"/>
      <c r="AY96" s="251"/>
      <c r="AZ96" s="251"/>
      <c r="BA96" s="251"/>
      <c r="BB96" s="251"/>
      <c r="BC96" s="251"/>
      <c r="BD96" s="251"/>
      <c r="BE96" s="251"/>
      <c r="BF96" s="253"/>
      <c r="BG96" s="49"/>
      <c r="BI96" s="703">
        <f t="shared" si="1"/>
        <v>1</v>
      </c>
      <c r="BJ96" s="703"/>
    </row>
    <row r="97" spans="1:62" ht="15" customHeight="1">
      <c r="A97" s="264"/>
      <c r="B97" s="610">
        <f>IF(OR(D97&lt;&gt;"",E97&lt;&gt;""),MAX(B$44:B96)+1,"")</f>
        <v>54</v>
      </c>
      <c r="C97" s="611"/>
      <c r="D97" s="250" t="s">
        <v>248</v>
      </c>
      <c r="E97" s="251"/>
      <c r="F97" s="251"/>
      <c r="G97" s="251"/>
      <c r="H97" s="251"/>
      <c r="I97" s="251"/>
      <c r="J97" s="251"/>
      <c r="K97" s="251"/>
      <c r="L97" s="251"/>
      <c r="M97" s="252"/>
      <c r="N97" s="133" t="s">
        <v>348</v>
      </c>
      <c r="O97" s="73"/>
      <c r="P97" s="73"/>
      <c r="Q97" s="73"/>
      <c r="R97" s="231"/>
      <c r="S97" s="250" t="s">
        <v>308</v>
      </c>
      <c r="T97" s="252"/>
      <c r="U97" s="250" t="s">
        <v>372</v>
      </c>
      <c r="V97" s="251"/>
      <c r="W97" s="251"/>
      <c r="X97" s="251"/>
      <c r="Y97" s="251"/>
      <c r="Z97" s="251"/>
      <c r="AA97" s="251"/>
      <c r="AB97" s="349" t="s">
        <v>380</v>
      </c>
      <c r="AC97" s="353"/>
      <c r="AD97" s="349" t="s">
        <v>380</v>
      </c>
      <c r="AE97" s="353"/>
      <c r="AF97" s="372"/>
      <c r="AG97" s="244" t="s">
        <v>389</v>
      </c>
      <c r="AH97" s="244"/>
      <c r="AI97" s="330" t="s">
        <v>169</v>
      </c>
      <c r="AJ97" s="331"/>
      <c r="AK97" s="244" t="s">
        <v>383</v>
      </c>
      <c r="AL97" s="250"/>
      <c r="AM97" s="251"/>
      <c r="AN97" s="251"/>
      <c r="AO97" s="251"/>
      <c r="AP97" s="251"/>
      <c r="AQ97" s="251"/>
      <c r="AR97" s="251"/>
      <c r="AS97" s="251"/>
      <c r="AT97" s="251"/>
      <c r="AU97" s="251"/>
      <c r="AV97" s="251"/>
      <c r="AW97" s="251"/>
      <c r="AX97" s="251"/>
      <c r="AY97" s="251"/>
      <c r="AZ97" s="251"/>
      <c r="BA97" s="251"/>
      <c r="BB97" s="251"/>
      <c r="BC97" s="251"/>
      <c r="BD97" s="251"/>
      <c r="BE97" s="251"/>
      <c r="BF97" s="253"/>
      <c r="BG97" s="49"/>
      <c r="BI97" s="703">
        <f t="shared" si="1"/>
        <v>1</v>
      </c>
      <c r="BJ97" s="703"/>
    </row>
    <row r="98" spans="1:62" ht="15" customHeight="1">
      <c r="A98" s="264"/>
      <c r="B98" s="610">
        <f>IF(OR(D98&lt;&gt;"",E98&lt;&gt;""),MAX(B$44:B97)+1,"")</f>
        <v>55</v>
      </c>
      <c r="C98" s="611"/>
      <c r="D98" s="250" t="s">
        <v>249</v>
      </c>
      <c r="E98" s="251"/>
      <c r="F98" s="251"/>
      <c r="G98" s="251"/>
      <c r="H98" s="251"/>
      <c r="I98" s="251"/>
      <c r="J98" s="251"/>
      <c r="K98" s="251"/>
      <c r="L98" s="251"/>
      <c r="M98" s="252"/>
      <c r="N98" s="133" t="s">
        <v>350</v>
      </c>
      <c r="O98" s="73"/>
      <c r="P98" s="73"/>
      <c r="Q98" s="73"/>
      <c r="R98" s="231"/>
      <c r="S98" s="250" t="s">
        <v>378</v>
      </c>
      <c r="T98" s="252"/>
      <c r="U98" s="250" t="s">
        <v>377</v>
      </c>
      <c r="V98" s="251"/>
      <c r="W98" s="251"/>
      <c r="X98" s="251"/>
      <c r="Y98" s="251"/>
      <c r="Z98" s="251"/>
      <c r="AA98" s="251"/>
      <c r="AB98" s="349" t="s">
        <v>380</v>
      </c>
      <c r="AC98" s="353"/>
      <c r="AD98" s="349" t="s">
        <v>397</v>
      </c>
      <c r="AE98" s="353"/>
      <c r="AF98" s="372"/>
      <c r="AG98" s="244" t="s">
        <v>380</v>
      </c>
      <c r="AH98" s="244"/>
      <c r="AI98" s="330" t="s">
        <v>380</v>
      </c>
      <c r="AJ98" s="331"/>
      <c r="AK98" s="244" t="s">
        <v>383</v>
      </c>
      <c r="AL98" s="250" t="s">
        <v>353</v>
      </c>
      <c r="AM98" s="251"/>
      <c r="AN98" s="251"/>
      <c r="AO98" s="251"/>
      <c r="AP98" s="251"/>
      <c r="AQ98" s="251"/>
      <c r="AR98" s="251"/>
      <c r="AS98" s="251"/>
      <c r="AT98" s="251"/>
      <c r="AU98" s="251"/>
      <c r="AV98" s="251"/>
      <c r="AW98" s="251"/>
      <c r="AX98" s="251"/>
      <c r="AY98" s="251"/>
      <c r="AZ98" s="251"/>
      <c r="BA98" s="251"/>
      <c r="BB98" s="251"/>
      <c r="BC98" s="251"/>
      <c r="BD98" s="251"/>
      <c r="BE98" s="251"/>
      <c r="BF98" s="253"/>
      <c r="BG98" s="49"/>
      <c r="BI98" s="703">
        <f t="shared" si="1"/>
        <v>1</v>
      </c>
      <c r="BJ98" s="703"/>
    </row>
    <row r="99" spans="1:62" ht="15" customHeight="1">
      <c r="A99" s="264"/>
      <c r="B99" s="610">
        <f>IF(OR(D99&lt;&gt;"",E99&lt;&gt;""),MAX(B$44:B98)+1,"")</f>
        <v>56</v>
      </c>
      <c r="C99" s="611"/>
      <c r="D99" s="250" t="s">
        <v>250</v>
      </c>
      <c r="E99" s="251"/>
      <c r="F99" s="251"/>
      <c r="G99" s="251"/>
      <c r="H99" s="251"/>
      <c r="I99" s="251"/>
      <c r="J99" s="251"/>
      <c r="K99" s="251"/>
      <c r="L99" s="251"/>
      <c r="M99" s="252"/>
      <c r="N99" s="332" t="s">
        <v>349</v>
      </c>
      <c r="O99" s="333"/>
      <c r="P99" s="333"/>
      <c r="Q99" s="333"/>
      <c r="R99" s="334"/>
      <c r="S99" s="250" t="s">
        <v>119</v>
      </c>
      <c r="T99" s="252"/>
      <c r="U99" s="250" t="s">
        <v>371</v>
      </c>
      <c r="V99" s="251"/>
      <c r="W99" s="251"/>
      <c r="X99" s="251"/>
      <c r="Y99" s="251"/>
      <c r="Z99" s="251"/>
      <c r="AA99" s="251"/>
      <c r="AB99" s="349" t="s">
        <v>380</v>
      </c>
      <c r="AC99" s="353"/>
      <c r="AD99" s="349" t="s">
        <v>397</v>
      </c>
      <c r="AE99" s="353"/>
      <c r="AF99" s="372"/>
      <c r="AG99" s="244" t="s">
        <v>389</v>
      </c>
      <c r="AH99" s="244"/>
      <c r="AI99" s="330" t="s">
        <v>380</v>
      </c>
      <c r="AJ99" s="331"/>
      <c r="AK99" s="244" t="s">
        <v>383</v>
      </c>
      <c r="AL99" s="250"/>
      <c r="AM99" s="251"/>
      <c r="AN99" s="251"/>
      <c r="AO99" s="251"/>
      <c r="AP99" s="251"/>
      <c r="AQ99" s="251"/>
      <c r="AR99" s="251"/>
      <c r="AS99" s="251"/>
      <c r="AT99" s="251"/>
      <c r="AU99" s="251"/>
      <c r="AV99" s="251"/>
      <c r="AW99" s="251"/>
      <c r="AX99" s="251"/>
      <c r="AY99" s="251"/>
      <c r="AZ99" s="251"/>
      <c r="BA99" s="251"/>
      <c r="BB99" s="251"/>
      <c r="BC99" s="251"/>
      <c r="BD99" s="251"/>
      <c r="BE99" s="251"/>
      <c r="BF99" s="253"/>
      <c r="BG99" s="49"/>
      <c r="BI99" s="703" t="str">
        <f t="shared" si="1"/>
        <v/>
      </c>
      <c r="BJ99" s="703"/>
    </row>
    <row r="100" spans="1:62" ht="15" customHeight="1">
      <c r="A100" s="264"/>
      <c r="B100" s="610">
        <f>IF(OR(D100&lt;&gt;"",E100&lt;&gt;""),MAX(B$44:B99)+1,"")</f>
        <v>57</v>
      </c>
      <c r="C100" s="611"/>
      <c r="D100" s="250" t="s">
        <v>251</v>
      </c>
      <c r="E100" s="251"/>
      <c r="F100" s="251"/>
      <c r="G100" s="251"/>
      <c r="H100" s="251"/>
      <c r="I100" s="251"/>
      <c r="J100" s="251"/>
      <c r="K100" s="251"/>
      <c r="L100" s="251"/>
      <c r="M100" s="252"/>
      <c r="N100" s="133" t="s">
        <v>351</v>
      </c>
      <c r="O100" s="73"/>
      <c r="P100" s="73"/>
      <c r="Q100" s="73"/>
      <c r="R100" s="231"/>
      <c r="S100" s="250" t="s">
        <v>374</v>
      </c>
      <c r="T100" s="252"/>
      <c r="U100" s="250" t="s">
        <v>373</v>
      </c>
      <c r="V100" s="251"/>
      <c r="W100" s="251"/>
      <c r="X100" s="251"/>
      <c r="Y100" s="251"/>
      <c r="Z100" s="251"/>
      <c r="AA100" s="251"/>
      <c r="AB100" s="349">
        <v>9</v>
      </c>
      <c r="AC100" s="353"/>
      <c r="AD100" s="349">
        <v>2</v>
      </c>
      <c r="AE100" s="353"/>
      <c r="AF100" s="372"/>
      <c r="AG100" s="244" t="s">
        <v>391</v>
      </c>
      <c r="AH100" s="244"/>
      <c r="AI100" s="330" t="s">
        <v>386</v>
      </c>
      <c r="AJ100" s="331"/>
      <c r="AK100" s="244" t="s">
        <v>383</v>
      </c>
      <c r="AL100" s="250"/>
      <c r="AM100" s="251"/>
      <c r="AN100" s="251"/>
      <c r="AO100" s="251"/>
      <c r="AP100" s="251"/>
      <c r="AQ100" s="251"/>
      <c r="AR100" s="251"/>
      <c r="AS100" s="251"/>
      <c r="AT100" s="251"/>
      <c r="AU100" s="251"/>
      <c r="AV100" s="251"/>
      <c r="AW100" s="251"/>
      <c r="AX100" s="251"/>
      <c r="AY100" s="251"/>
      <c r="AZ100" s="251"/>
      <c r="BA100" s="251"/>
      <c r="BB100" s="251"/>
      <c r="BC100" s="251"/>
      <c r="BD100" s="251"/>
      <c r="BE100" s="251"/>
      <c r="BF100" s="253"/>
      <c r="BG100" s="49"/>
      <c r="BI100" s="703">
        <f t="shared" si="1"/>
        <v>1</v>
      </c>
      <c r="BJ100" s="703"/>
    </row>
    <row r="101" spans="1:62" ht="15" customHeight="1">
      <c r="A101" s="264"/>
      <c r="B101" s="610">
        <f>IF(OR(D101&lt;&gt;"",E101&lt;&gt;""),MAX(B$44:B100)+1,"")</f>
        <v>58</v>
      </c>
      <c r="C101" s="611"/>
      <c r="D101" s="250" t="s">
        <v>252</v>
      </c>
      <c r="E101" s="251"/>
      <c r="F101" s="251"/>
      <c r="G101" s="251"/>
      <c r="H101" s="251"/>
      <c r="I101" s="251"/>
      <c r="J101" s="251"/>
      <c r="K101" s="251"/>
      <c r="L101" s="251"/>
      <c r="M101" s="252"/>
      <c r="N101" s="332" t="s">
        <v>349</v>
      </c>
      <c r="O101" s="333"/>
      <c r="P101" s="333"/>
      <c r="Q101" s="333"/>
      <c r="R101" s="334"/>
      <c r="S101" s="250" t="s">
        <v>119</v>
      </c>
      <c r="T101" s="252"/>
      <c r="U101" s="250" t="s">
        <v>371</v>
      </c>
      <c r="V101" s="251"/>
      <c r="W101" s="251"/>
      <c r="X101" s="251"/>
      <c r="Y101" s="251"/>
      <c r="Z101" s="251"/>
      <c r="AA101" s="251"/>
      <c r="AB101" s="349" t="s">
        <v>380</v>
      </c>
      <c r="AC101" s="353"/>
      <c r="AD101" s="349" t="s">
        <v>397</v>
      </c>
      <c r="AE101" s="353"/>
      <c r="AF101" s="372"/>
      <c r="AG101" s="244" t="s">
        <v>389</v>
      </c>
      <c r="AH101" s="244"/>
      <c r="AI101" s="330" t="s">
        <v>380</v>
      </c>
      <c r="AJ101" s="331"/>
      <c r="AK101" s="244" t="s">
        <v>383</v>
      </c>
      <c r="AL101" s="250"/>
      <c r="AM101" s="251"/>
      <c r="AN101" s="251"/>
      <c r="AO101" s="251"/>
      <c r="AP101" s="251"/>
      <c r="AQ101" s="251"/>
      <c r="AR101" s="251"/>
      <c r="AS101" s="251"/>
      <c r="AT101" s="251"/>
      <c r="AU101" s="251"/>
      <c r="AV101" s="251"/>
      <c r="AW101" s="251"/>
      <c r="AX101" s="251"/>
      <c r="AY101" s="251"/>
      <c r="AZ101" s="251"/>
      <c r="BA101" s="251"/>
      <c r="BB101" s="251"/>
      <c r="BC101" s="251"/>
      <c r="BD101" s="251"/>
      <c r="BE101" s="251"/>
      <c r="BF101" s="253"/>
      <c r="BG101" s="49"/>
      <c r="BI101" s="703" t="str">
        <f t="shared" si="1"/>
        <v/>
      </c>
      <c r="BJ101" s="703"/>
    </row>
    <row r="102" spans="1:62" ht="15" customHeight="1">
      <c r="A102" s="264"/>
      <c r="B102" s="610">
        <f>IF(OR(D102&lt;&gt;"",E102&lt;&gt;""),MAX(B$44:B101)+1,"")</f>
        <v>59</v>
      </c>
      <c r="C102" s="611"/>
      <c r="D102" s="250" t="s">
        <v>253</v>
      </c>
      <c r="E102" s="251"/>
      <c r="F102" s="251"/>
      <c r="G102" s="251"/>
      <c r="H102" s="251"/>
      <c r="I102" s="251"/>
      <c r="J102" s="251"/>
      <c r="K102" s="251"/>
      <c r="L102" s="251"/>
      <c r="M102" s="252"/>
      <c r="N102" s="133" t="s">
        <v>352</v>
      </c>
      <c r="O102" s="73"/>
      <c r="P102" s="73"/>
      <c r="Q102" s="73"/>
      <c r="R102" s="231"/>
      <c r="S102" s="250" t="s">
        <v>374</v>
      </c>
      <c r="T102" s="252"/>
      <c r="U102" s="250" t="s">
        <v>373</v>
      </c>
      <c r="V102" s="251"/>
      <c r="W102" s="251"/>
      <c r="X102" s="251"/>
      <c r="Y102" s="251"/>
      <c r="Z102" s="251"/>
      <c r="AA102" s="251"/>
      <c r="AB102" s="349">
        <v>9</v>
      </c>
      <c r="AC102" s="353"/>
      <c r="AD102" s="349">
        <v>2</v>
      </c>
      <c r="AE102" s="353"/>
      <c r="AF102" s="372"/>
      <c r="AG102" s="244" t="s">
        <v>391</v>
      </c>
      <c r="AH102" s="244"/>
      <c r="AI102" s="330" t="s">
        <v>386</v>
      </c>
      <c r="AJ102" s="331"/>
      <c r="AK102" s="244" t="s">
        <v>383</v>
      </c>
      <c r="AL102" s="250"/>
      <c r="AM102" s="251"/>
      <c r="AN102" s="251"/>
      <c r="AO102" s="251"/>
      <c r="AP102" s="251"/>
      <c r="AQ102" s="251"/>
      <c r="AR102" s="251"/>
      <c r="AS102" s="251"/>
      <c r="AT102" s="251"/>
      <c r="AU102" s="251"/>
      <c r="AV102" s="251"/>
      <c r="AW102" s="251"/>
      <c r="AX102" s="251"/>
      <c r="AY102" s="251"/>
      <c r="AZ102" s="251"/>
      <c r="BA102" s="251"/>
      <c r="BB102" s="251"/>
      <c r="BC102" s="251"/>
      <c r="BD102" s="251"/>
      <c r="BE102" s="251"/>
      <c r="BF102" s="253"/>
      <c r="BG102" s="49"/>
      <c r="BI102" s="703">
        <f t="shared" si="1"/>
        <v>1</v>
      </c>
      <c r="BJ102" s="703"/>
    </row>
    <row r="103" spans="1:62" ht="15" customHeight="1">
      <c r="A103" s="264"/>
      <c r="B103" s="709">
        <f>IF(OR(D103&lt;&gt;"",E103&lt;&gt;""),MAX(B$44:B102)+1,"")</f>
        <v>60</v>
      </c>
      <c r="C103" s="710"/>
      <c r="D103" s="315" t="s">
        <v>254</v>
      </c>
      <c r="E103" s="316"/>
      <c r="F103" s="316"/>
      <c r="G103" s="316"/>
      <c r="H103" s="316"/>
      <c r="I103" s="316"/>
      <c r="J103" s="316"/>
      <c r="K103" s="316"/>
      <c r="L103" s="316"/>
      <c r="M103" s="357"/>
      <c r="N103" s="360" t="s">
        <v>303</v>
      </c>
      <c r="O103" s="361"/>
      <c r="P103" s="361"/>
      <c r="Q103" s="361"/>
      <c r="R103" s="362"/>
      <c r="S103" s="315" t="s">
        <v>119</v>
      </c>
      <c r="T103" s="357"/>
      <c r="U103" s="315" t="s">
        <v>371</v>
      </c>
      <c r="V103" s="316"/>
      <c r="W103" s="316"/>
      <c r="X103" s="316"/>
      <c r="Y103" s="316"/>
      <c r="Z103" s="316"/>
      <c r="AA103" s="316"/>
      <c r="AB103" s="365" t="s">
        <v>380</v>
      </c>
      <c r="AC103" s="366"/>
      <c r="AD103" s="365" t="s">
        <v>397</v>
      </c>
      <c r="AE103" s="366"/>
      <c r="AF103" s="372"/>
      <c r="AG103" s="314" t="s">
        <v>389</v>
      </c>
      <c r="AH103" s="314"/>
      <c r="AI103" s="369" t="s">
        <v>380</v>
      </c>
      <c r="AJ103" s="370"/>
      <c r="AK103" s="314" t="s">
        <v>383</v>
      </c>
      <c r="AL103" s="315"/>
      <c r="AM103" s="316"/>
      <c r="AN103" s="316"/>
      <c r="AO103" s="316"/>
      <c r="AP103" s="316"/>
      <c r="AQ103" s="316"/>
      <c r="AR103" s="316"/>
      <c r="AS103" s="316"/>
      <c r="AT103" s="316"/>
      <c r="AU103" s="316"/>
      <c r="AV103" s="316"/>
      <c r="AW103" s="316"/>
      <c r="AX103" s="316"/>
      <c r="AY103" s="316"/>
      <c r="AZ103" s="316"/>
      <c r="BA103" s="316"/>
      <c r="BB103" s="316"/>
      <c r="BC103" s="316"/>
      <c r="BD103" s="316"/>
      <c r="BE103" s="316"/>
      <c r="BF103" s="317"/>
      <c r="BG103" s="49"/>
      <c r="BI103" s="703" t="str">
        <f t="shared" si="1"/>
        <v/>
      </c>
      <c r="BJ103" s="703"/>
    </row>
    <row r="104" spans="1:62" ht="15" customHeight="1">
      <c r="A104" s="264"/>
      <c r="B104" s="610">
        <f>IF(OR(D104&lt;&gt;"",E104&lt;&gt;""),MAX(B$44:B103)+1,"")</f>
        <v>61</v>
      </c>
      <c r="C104" s="611"/>
      <c r="D104" s="250" t="s">
        <v>255</v>
      </c>
      <c r="E104" s="251"/>
      <c r="F104" s="251"/>
      <c r="G104" s="251"/>
      <c r="H104" s="251"/>
      <c r="I104" s="251"/>
      <c r="J104" s="251"/>
      <c r="K104" s="251"/>
      <c r="L104" s="251"/>
      <c r="M104" s="252"/>
      <c r="N104" s="133" t="s">
        <v>354</v>
      </c>
      <c r="O104" s="73"/>
      <c r="P104" s="73"/>
      <c r="Q104" s="73"/>
      <c r="R104" s="231"/>
      <c r="S104" s="250" t="s">
        <v>308</v>
      </c>
      <c r="T104" s="252"/>
      <c r="U104" s="250" t="s">
        <v>372</v>
      </c>
      <c r="V104" s="251"/>
      <c r="W104" s="251"/>
      <c r="X104" s="251"/>
      <c r="Y104" s="251"/>
      <c r="Z104" s="251"/>
      <c r="AA104" s="251"/>
      <c r="AB104" s="349" t="s">
        <v>380</v>
      </c>
      <c r="AC104" s="353"/>
      <c r="AD104" s="349" t="s">
        <v>380</v>
      </c>
      <c r="AE104" s="353"/>
      <c r="AF104" s="372"/>
      <c r="AG104" s="244" t="s">
        <v>390</v>
      </c>
      <c r="AH104" s="244"/>
      <c r="AI104" s="330" t="s">
        <v>387</v>
      </c>
      <c r="AJ104" s="331"/>
      <c r="AK104" s="244" t="s">
        <v>383</v>
      </c>
      <c r="AL104" s="250"/>
      <c r="AM104" s="251"/>
      <c r="AN104" s="251"/>
      <c r="AO104" s="251"/>
      <c r="AP104" s="251"/>
      <c r="AQ104" s="251"/>
      <c r="AR104" s="251"/>
      <c r="AS104" s="251"/>
      <c r="AT104" s="251"/>
      <c r="AU104" s="251"/>
      <c r="AV104" s="251"/>
      <c r="AW104" s="251"/>
      <c r="AX104" s="251"/>
      <c r="AY104" s="251"/>
      <c r="AZ104" s="251"/>
      <c r="BA104" s="251"/>
      <c r="BB104" s="251"/>
      <c r="BC104" s="251"/>
      <c r="BD104" s="251"/>
      <c r="BE104" s="251"/>
      <c r="BF104" s="253"/>
      <c r="BG104" s="49"/>
      <c r="BI104" s="703">
        <f t="shared" si="1"/>
        <v>1</v>
      </c>
      <c r="BJ104" s="703"/>
    </row>
    <row r="105" spans="1:62" ht="15" customHeight="1">
      <c r="A105" s="264"/>
      <c r="B105" s="610">
        <f>IF(OR(D105&lt;&gt;"",E105&lt;&gt;""),MAX(B$44:B104)+1,"")</f>
        <v>62</v>
      </c>
      <c r="C105" s="611"/>
      <c r="D105" s="250" t="s">
        <v>256</v>
      </c>
      <c r="E105" s="251"/>
      <c r="F105" s="251"/>
      <c r="G105" s="251"/>
      <c r="H105" s="251"/>
      <c r="I105" s="251"/>
      <c r="J105" s="251"/>
      <c r="K105" s="251"/>
      <c r="L105" s="251"/>
      <c r="M105" s="252"/>
      <c r="N105" s="133" t="s">
        <v>355</v>
      </c>
      <c r="O105" s="73"/>
      <c r="P105" s="73"/>
      <c r="Q105" s="73"/>
      <c r="R105" s="231"/>
      <c r="S105" s="250" t="s">
        <v>308</v>
      </c>
      <c r="T105" s="252"/>
      <c r="U105" s="250" t="s">
        <v>372</v>
      </c>
      <c r="V105" s="251"/>
      <c r="W105" s="251"/>
      <c r="X105" s="251"/>
      <c r="Y105" s="251"/>
      <c r="Z105" s="251"/>
      <c r="AA105" s="251"/>
      <c r="AB105" s="349" t="s">
        <v>380</v>
      </c>
      <c r="AC105" s="353"/>
      <c r="AD105" s="349" t="s">
        <v>380</v>
      </c>
      <c r="AE105" s="353"/>
      <c r="AF105" s="372"/>
      <c r="AG105" s="244" t="s">
        <v>390</v>
      </c>
      <c r="AH105" s="244"/>
      <c r="AI105" s="330" t="s">
        <v>387</v>
      </c>
      <c r="AJ105" s="331"/>
      <c r="AK105" s="244" t="s">
        <v>383</v>
      </c>
      <c r="AL105" s="250"/>
      <c r="AM105" s="251"/>
      <c r="AN105" s="251"/>
      <c r="AO105" s="251"/>
      <c r="AP105" s="251"/>
      <c r="AQ105" s="251"/>
      <c r="AR105" s="251"/>
      <c r="AS105" s="251"/>
      <c r="AT105" s="251"/>
      <c r="AU105" s="251"/>
      <c r="AV105" s="251"/>
      <c r="AW105" s="251"/>
      <c r="AX105" s="251"/>
      <c r="AY105" s="251"/>
      <c r="AZ105" s="251"/>
      <c r="BA105" s="251"/>
      <c r="BB105" s="251"/>
      <c r="BC105" s="251"/>
      <c r="BD105" s="251"/>
      <c r="BE105" s="251"/>
      <c r="BF105" s="253"/>
      <c r="BG105" s="49"/>
      <c r="BI105" s="703">
        <f t="shared" si="1"/>
        <v>1</v>
      </c>
      <c r="BJ105" s="703"/>
    </row>
    <row r="106" spans="1:62" ht="15" customHeight="1">
      <c r="A106" s="264"/>
      <c r="B106" s="610">
        <f>IF(OR(D106&lt;&gt;"",E106&lt;&gt;""),MAX(B$44:B105)+1,"")</f>
        <v>63</v>
      </c>
      <c r="C106" s="611"/>
      <c r="D106" s="250" t="s">
        <v>257</v>
      </c>
      <c r="E106" s="251"/>
      <c r="F106" s="251"/>
      <c r="G106" s="251"/>
      <c r="H106" s="251"/>
      <c r="I106" s="251"/>
      <c r="J106" s="251"/>
      <c r="K106" s="251"/>
      <c r="L106" s="251"/>
      <c r="M106" s="252"/>
      <c r="N106" s="133" t="s">
        <v>356</v>
      </c>
      <c r="O106" s="73"/>
      <c r="P106" s="73"/>
      <c r="Q106" s="73"/>
      <c r="R106" s="231"/>
      <c r="S106" s="250" t="s">
        <v>308</v>
      </c>
      <c r="T106" s="252"/>
      <c r="U106" s="250" t="s">
        <v>372</v>
      </c>
      <c r="V106" s="251"/>
      <c r="W106" s="251"/>
      <c r="X106" s="251"/>
      <c r="Y106" s="251"/>
      <c r="Z106" s="251"/>
      <c r="AA106" s="251"/>
      <c r="AB106" s="349" t="s">
        <v>380</v>
      </c>
      <c r="AC106" s="353"/>
      <c r="AD106" s="349" t="s">
        <v>380</v>
      </c>
      <c r="AE106" s="353"/>
      <c r="AF106" s="372"/>
      <c r="AG106" s="244" t="s">
        <v>390</v>
      </c>
      <c r="AH106" s="244"/>
      <c r="AI106" s="330" t="s">
        <v>387</v>
      </c>
      <c r="AJ106" s="331"/>
      <c r="AK106" s="244" t="s">
        <v>383</v>
      </c>
      <c r="AL106" s="250"/>
      <c r="AM106" s="251"/>
      <c r="AN106" s="251"/>
      <c r="AO106" s="251"/>
      <c r="AP106" s="251"/>
      <c r="AQ106" s="251"/>
      <c r="AR106" s="251"/>
      <c r="AS106" s="251"/>
      <c r="AT106" s="251"/>
      <c r="AU106" s="251"/>
      <c r="AV106" s="251"/>
      <c r="AW106" s="251"/>
      <c r="AX106" s="251"/>
      <c r="AY106" s="251"/>
      <c r="AZ106" s="251"/>
      <c r="BA106" s="251"/>
      <c r="BB106" s="251"/>
      <c r="BC106" s="251"/>
      <c r="BD106" s="251"/>
      <c r="BE106" s="251"/>
      <c r="BF106" s="253"/>
      <c r="BG106" s="49"/>
      <c r="BI106" s="703">
        <f t="shared" si="1"/>
        <v>1</v>
      </c>
      <c r="BJ106" s="703"/>
    </row>
    <row r="107" spans="1:62" ht="15" customHeight="1">
      <c r="A107" s="264"/>
      <c r="B107" s="610">
        <f>IF(OR(D107&lt;&gt;"",E107&lt;&gt;""),MAX(B$44:B106)+1,"")</f>
        <v>64</v>
      </c>
      <c r="C107" s="611"/>
      <c r="D107" s="250" t="s">
        <v>258</v>
      </c>
      <c r="E107" s="251"/>
      <c r="F107" s="251"/>
      <c r="G107" s="251"/>
      <c r="H107" s="251"/>
      <c r="I107" s="251"/>
      <c r="J107" s="251"/>
      <c r="K107" s="251"/>
      <c r="L107" s="251"/>
      <c r="M107" s="252"/>
      <c r="N107" s="133" t="s">
        <v>357</v>
      </c>
      <c r="O107" s="73"/>
      <c r="P107" s="73"/>
      <c r="Q107" s="73"/>
      <c r="R107" s="231"/>
      <c r="S107" s="250" t="s">
        <v>308</v>
      </c>
      <c r="T107" s="252"/>
      <c r="U107" s="250" t="s">
        <v>372</v>
      </c>
      <c r="V107" s="251"/>
      <c r="W107" s="251"/>
      <c r="X107" s="251"/>
      <c r="Y107" s="251"/>
      <c r="Z107" s="251"/>
      <c r="AA107" s="251"/>
      <c r="AB107" s="349" t="s">
        <v>380</v>
      </c>
      <c r="AC107" s="353"/>
      <c r="AD107" s="349" t="s">
        <v>380</v>
      </c>
      <c r="AE107" s="353"/>
      <c r="AF107" s="372"/>
      <c r="AG107" s="244" t="s">
        <v>390</v>
      </c>
      <c r="AH107" s="244"/>
      <c r="AI107" s="330" t="s">
        <v>387</v>
      </c>
      <c r="AJ107" s="331"/>
      <c r="AK107" s="244" t="s">
        <v>383</v>
      </c>
      <c r="AL107" s="250"/>
      <c r="AM107" s="251"/>
      <c r="AN107" s="251"/>
      <c r="AO107" s="251"/>
      <c r="AP107" s="251"/>
      <c r="AQ107" s="251"/>
      <c r="AR107" s="251"/>
      <c r="AS107" s="251"/>
      <c r="AT107" s="251"/>
      <c r="AU107" s="251"/>
      <c r="AV107" s="251"/>
      <c r="AW107" s="251"/>
      <c r="AX107" s="251"/>
      <c r="AY107" s="251"/>
      <c r="AZ107" s="251"/>
      <c r="BA107" s="251"/>
      <c r="BB107" s="251"/>
      <c r="BC107" s="251"/>
      <c r="BD107" s="251"/>
      <c r="BE107" s="251"/>
      <c r="BF107" s="253"/>
      <c r="BG107" s="49"/>
      <c r="BI107" s="703">
        <f t="shared" si="1"/>
        <v>1</v>
      </c>
      <c r="BJ107" s="703"/>
    </row>
    <row r="108" spans="1:62" ht="15" customHeight="1" thickBot="1">
      <c r="A108" s="264"/>
      <c r="B108" s="709">
        <f>IF(OR(D108&lt;&gt;"",E108&lt;&gt;""),MAX(B$44:B107)+1,"")</f>
        <v>65</v>
      </c>
      <c r="C108" s="710"/>
      <c r="D108" s="315" t="s">
        <v>259</v>
      </c>
      <c r="E108" s="316"/>
      <c r="F108" s="316"/>
      <c r="G108" s="316"/>
      <c r="H108" s="316"/>
      <c r="I108" s="316"/>
      <c r="J108" s="316"/>
      <c r="K108" s="316"/>
      <c r="L108" s="316"/>
      <c r="M108" s="357"/>
      <c r="N108" s="300" t="s">
        <v>358</v>
      </c>
      <c r="O108" s="301"/>
      <c r="P108" s="301"/>
      <c r="Q108" s="301"/>
      <c r="R108" s="358"/>
      <c r="S108" s="315" t="s">
        <v>308</v>
      </c>
      <c r="T108" s="357"/>
      <c r="U108" s="315" t="s">
        <v>372</v>
      </c>
      <c r="V108" s="316"/>
      <c r="W108" s="316"/>
      <c r="X108" s="316"/>
      <c r="Y108" s="316"/>
      <c r="Z108" s="316"/>
      <c r="AA108" s="316"/>
      <c r="AB108" s="365" t="s">
        <v>380</v>
      </c>
      <c r="AC108" s="366"/>
      <c r="AD108" s="365" t="s">
        <v>380</v>
      </c>
      <c r="AE108" s="366"/>
      <c r="AF108" s="373"/>
      <c r="AG108" s="314" t="s">
        <v>390</v>
      </c>
      <c r="AH108" s="314"/>
      <c r="AI108" s="369" t="s">
        <v>387</v>
      </c>
      <c r="AJ108" s="370"/>
      <c r="AK108" s="314" t="s">
        <v>383</v>
      </c>
      <c r="AL108" s="315"/>
      <c r="AM108" s="316"/>
      <c r="AN108" s="316"/>
      <c r="AO108" s="316"/>
      <c r="AP108" s="316"/>
      <c r="AQ108" s="316"/>
      <c r="AR108" s="316"/>
      <c r="AS108" s="316"/>
      <c r="AT108" s="316"/>
      <c r="AU108" s="316"/>
      <c r="AV108" s="316"/>
      <c r="AW108" s="316"/>
      <c r="AX108" s="316"/>
      <c r="AY108" s="316"/>
      <c r="AZ108" s="316"/>
      <c r="BA108" s="316"/>
      <c r="BB108" s="316"/>
      <c r="BC108" s="316"/>
      <c r="BD108" s="316"/>
      <c r="BE108" s="316"/>
      <c r="BF108" s="317"/>
      <c r="BG108" s="49"/>
      <c r="BI108" s="703">
        <f t="shared" ref="BI108:BI143" si="2">IF(AND($N108&lt;&gt;"",$N108&lt;&gt;"default"),COUNTIF($N$44:$N$143,$N108),"")</f>
        <v>1</v>
      </c>
      <c r="BJ108" s="703"/>
    </row>
    <row r="109" spans="1:62" ht="15" customHeight="1">
      <c r="A109" s="268"/>
      <c r="B109" s="717">
        <f>IF(OR(D109&lt;&gt;"",E109&lt;&gt;""),MAX(B$44:B108)+1,"")</f>
        <v>66</v>
      </c>
      <c r="C109" s="718"/>
      <c r="D109" s="324" t="s">
        <v>260</v>
      </c>
      <c r="E109" s="325"/>
      <c r="F109" s="325"/>
      <c r="G109" s="325"/>
      <c r="H109" s="325"/>
      <c r="I109" s="325"/>
      <c r="J109" s="325"/>
      <c r="K109" s="325"/>
      <c r="L109" s="325"/>
      <c r="M109" s="335"/>
      <c r="N109" s="327" t="s">
        <v>359</v>
      </c>
      <c r="O109" s="304"/>
      <c r="P109" s="304"/>
      <c r="Q109" s="304"/>
      <c r="R109" s="359"/>
      <c r="S109" s="324" t="s">
        <v>308</v>
      </c>
      <c r="T109" s="335"/>
      <c r="U109" s="324" t="s">
        <v>372</v>
      </c>
      <c r="V109" s="325"/>
      <c r="W109" s="325"/>
      <c r="X109" s="325"/>
      <c r="Y109" s="325"/>
      <c r="Z109" s="325"/>
      <c r="AA109" s="325"/>
      <c r="AB109" s="351" t="s">
        <v>380</v>
      </c>
      <c r="AC109" s="355"/>
      <c r="AD109" s="351" t="s">
        <v>380</v>
      </c>
      <c r="AE109" s="355"/>
      <c r="AF109" s="374"/>
      <c r="AG109" s="323" t="s">
        <v>389</v>
      </c>
      <c r="AH109" s="323"/>
      <c r="AI109" s="338" t="s">
        <v>169</v>
      </c>
      <c r="AJ109" s="339"/>
      <c r="AK109" s="323" t="s">
        <v>383</v>
      </c>
      <c r="AL109" s="324"/>
      <c r="AM109" s="325"/>
      <c r="AN109" s="325"/>
      <c r="AO109" s="325"/>
      <c r="AP109" s="325"/>
      <c r="AQ109" s="325"/>
      <c r="AR109" s="325"/>
      <c r="AS109" s="325"/>
      <c r="AT109" s="325"/>
      <c r="AU109" s="325"/>
      <c r="AV109" s="325"/>
      <c r="AW109" s="325"/>
      <c r="AX109" s="325"/>
      <c r="AY109" s="325"/>
      <c r="AZ109" s="325"/>
      <c r="BA109" s="325"/>
      <c r="BB109" s="325"/>
      <c r="BC109" s="325"/>
      <c r="BD109" s="325"/>
      <c r="BE109" s="325"/>
      <c r="BF109" s="326"/>
      <c r="BG109" s="77"/>
      <c r="BI109" s="703">
        <f t="shared" si="2"/>
        <v>1</v>
      </c>
      <c r="BJ109" s="703"/>
    </row>
    <row r="110" spans="1:62" ht="15" customHeight="1">
      <c r="A110" s="264"/>
      <c r="B110" s="610">
        <f>IF(OR(D110&lt;&gt;"",E110&lt;&gt;""),MAX(B$44:B109)+1,"")</f>
        <v>67</v>
      </c>
      <c r="C110" s="611"/>
      <c r="D110" s="250" t="s">
        <v>261</v>
      </c>
      <c r="E110" s="251"/>
      <c r="F110" s="251"/>
      <c r="G110" s="251"/>
      <c r="H110" s="251"/>
      <c r="I110" s="251"/>
      <c r="J110" s="251"/>
      <c r="K110" s="251"/>
      <c r="L110" s="251"/>
      <c r="M110" s="252"/>
      <c r="N110" s="133" t="s">
        <v>360</v>
      </c>
      <c r="O110" s="73"/>
      <c r="P110" s="73"/>
      <c r="Q110" s="73"/>
      <c r="R110" s="231"/>
      <c r="S110" s="250" t="s">
        <v>308</v>
      </c>
      <c r="T110" s="252"/>
      <c r="U110" s="250" t="s">
        <v>372</v>
      </c>
      <c r="V110" s="251"/>
      <c r="W110" s="251"/>
      <c r="X110" s="251"/>
      <c r="Y110" s="251"/>
      <c r="Z110" s="251"/>
      <c r="AA110" s="251"/>
      <c r="AB110" s="349" t="s">
        <v>380</v>
      </c>
      <c r="AC110" s="353"/>
      <c r="AD110" s="349" t="s">
        <v>380</v>
      </c>
      <c r="AE110" s="353"/>
      <c r="AF110" s="372"/>
      <c r="AG110" s="244" t="s">
        <v>389</v>
      </c>
      <c r="AH110" s="244"/>
      <c r="AI110" s="330" t="s">
        <v>169</v>
      </c>
      <c r="AJ110" s="331"/>
      <c r="AK110" s="244" t="s">
        <v>383</v>
      </c>
      <c r="AL110" s="250" t="s">
        <v>361</v>
      </c>
      <c r="AM110" s="251"/>
      <c r="AN110" s="251"/>
      <c r="AO110" s="251"/>
      <c r="AP110" s="251"/>
      <c r="AQ110" s="251"/>
      <c r="AR110" s="251"/>
      <c r="AS110" s="251"/>
      <c r="AT110" s="251"/>
      <c r="AU110" s="251"/>
      <c r="AV110" s="251"/>
      <c r="AW110" s="251"/>
      <c r="AX110" s="251"/>
      <c r="AY110" s="251"/>
      <c r="AZ110" s="251"/>
      <c r="BA110" s="251"/>
      <c r="BB110" s="251"/>
      <c r="BC110" s="251"/>
      <c r="BD110" s="251"/>
      <c r="BE110" s="251"/>
      <c r="BF110" s="253"/>
      <c r="BG110" s="49"/>
      <c r="BI110" s="703">
        <f t="shared" si="2"/>
        <v>1</v>
      </c>
      <c r="BJ110" s="703"/>
    </row>
    <row r="111" spans="1:62" ht="15" customHeight="1">
      <c r="A111" s="264"/>
      <c r="B111" s="610">
        <f>IF(OR(D111&lt;&gt;"",E111&lt;&gt;""),MAX(B$44:B110)+1,"")</f>
        <v>68</v>
      </c>
      <c r="C111" s="611"/>
      <c r="D111" s="250" t="s">
        <v>262</v>
      </c>
      <c r="E111" s="251"/>
      <c r="F111" s="251"/>
      <c r="G111" s="251"/>
      <c r="H111" s="251"/>
      <c r="I111" s="251"/>
      <c r="J111" s="251"/>
      <c r="K111" s="251"/>
      <c r="L111" s="251"/>
      <c r="M111" s="252"/>
      <c r="N111" s="133" t="s">
        <v>362</v>
      </c>
      <c r="O111" s="73"/>
      <c r="P111" s="73"/>
      <c r="Q111" s="73"/>
      <c r="R111" s="231"/>
      <c r="S111" s="250" t="s">
        <v>378</v>
      </c>
      <c r="T111" s="252"/>
      <c r="U111" s="250" t="s">
        <v>377</v>
      </c>
      <c r="V111" s="251"/>
      <c r="W111" s="251"/>
      <c r="X111" s="251"/>
      <c r="Y111" s="251"/>
      <c r="Z111" s="251"/>
      <c r="AA111" s="251"/>
      <c r="AB111" s="349" t="s">
        <v>380</v>
      </c>
      <c r="AC111" s="353"/>
      <c r="AD111" s="349" t="s">
        <v>397</v>
      </c>
      <c r="AE111" s="353"/>
      <c r="AF111" s="372"/>
      <c r="AG111" s="244" t="s">
        <v>380</v>
      </c>
      <c r="AH111" s="244"/>
      <c r="AI111" s="330" t="s">
        <v>380</v>
      </c>
      <c r="AJ111" s="331"/>
      <c r="AK111" s="244" t="s">
        <v>383</v>
      </c>
      <c r="AL111" s="250" t="s">
        <v>363</v>
      </c>
      <c r="AM111" s="251"/>
      <c r="AN111" s="251"/>
      <c r="AO111" s="251"/>
      <c r="AP111" s="251"/>
      <c r="AQ111" s="251"/>
      <c r="AR111" s="251"/>
      <c r="AS111" s="251"/>
      <c r="AT111" s="251"/>
      <c r="AU111" s="251"/>
      <c r="AV111" s="251"/>
      <c r="AW111" s="251"/>
      <c r="AX111" s="251"/>
      <c r="AY111" s="251"/>
      <c r="AZ111" s="251"/>
      <c r="BA111" s="251"/>
      <c r="BB111" s="251"/>
      <c r="BC111" s="251"/>
      <c r="BD111" s="251"/>
      <c r="BE111" s="251"/>
      <c r="BF111" s="253"/>
      <c r="BG111" s="49"/>
      <c r="BI111" s="703">
        <f t="shared" si="2"/>
        <v>1</v>
      </c>
      <c r="BJ111" s="703"/>
    </row>
    <row r="112" spans="1:62" ht="15" customHeight="1">
      <c r="A112" s="264"/>
      <c r="B112" s="610">
        <f>IF(OR(D112&lt;&gt;"",E112&lt;&gt;""),MAX(B$44:B111)+1,"")</f>
        <v>69</v>
      </c>
      <c r="C112" s="611"/>
      <c r="D112" s="250" t="s">
        <v>263</v>
      </c>
      <c r="E112" s="251"/>
      <c r="F112" s="251"/>
      <c r="G112" s="251"/>
      <c r="H112" s="251"/>
      <c r="I112" s="251"/>
      <c r="J112" s="251"/>
      <c r="K112" s="251"/>
      <c r="L112" s="251"/>
      <c r="M112" s="252"/>
      <c r="N112" s="332" t="s">
        <v>303</v>
      </c>
      <c r="O112" s="333"/>
      <c r="P112" s="333"/>
      <c r="Q112" s="333"/>
      <c r="R112" s="334"/>
      <c r="S112" s="250" t="s">
        <v>119</v>
      </c>
      <c r="T112" s="252"/>
      <c r="U112" s="250" t="s">
        <v>371</v>
      </c>
      <c r="V112" s="251"/>
      <c r="W112" s="251"/>
      <c r="X112" s="251"/>
      <c r="Y112" s="251"/>
      <c r="Z112" s="251"/>
      <c r="AA112" s="251"/>
      <c r="AB112" s="349" t="s">
        <v>380</v>
      </c>
      <c r="AC112" s="353"/>
      <c r="AD112" s="349" t="s">
        <v>397</v>
      </c>
      <c r="AE112" s="353"/>
      <c r="AF112" s="372"/>
      <c r="AG112" s="244" t="s">
        <v>389</v>
      </c>
      <c r="AH112" s="244"/>
      <c r="AI112" s="330" t="s">
        <v>380</v>
      </c>
      <c r="AJ112" s="331"/>
      <c r="AK112" s="244" t="s">
        <v>383</v>
      </c>
      <c r="AL112" s="250"/>
      <c r="AM112" s="251"/>
      <c r="AN112" s="251"/>
      <c r="AO112" s="251"/>
      <c r="AP112" s="251"/>
      <c r="AQ112" s="251"/>
      <c r="AR112" s="251"/>
      <c r="AS112" s="251"/>
      <c r="AT112" s="251"/>
      <c r="AU112" s="251"/>
      <c r="AV112" s="251"/>
      <c r="AW112" s="251"/>
      <c r="AX112" s="251"/>
      <c r="AY112" s="251"/>
      <c r="AZ112" s="251"/>
      <c r="BA112" s="251"/>
      <c r="BB112" s="251"/>
      <c r="BC112" s="251"/>
      <c r="BD112" s="251"/>
      <c r="BE112" s="251"/>
      <c r="BF112" s="253"/>
      <c r="BG112" s="49"/>
      <c r="BI112" s="703" t="str">
        <f t="shared" si="2"/>
        <v/>
      </c>
      <c r="BJ112" s="703"/>
    </row>
    <row r="113" spans="1:62" ht="15" customHeight="1">
      <c r="A113" s="264"/>
      <c r="B113" s="610">
        <f>IF(OR(D113&lt;&gt;"",E113&lt;&gt;""),MAX(B$44:B112)+1,"")</f>
        <v>70</v>
      </c>
      <c r="C113" s="611"/>
      <c r="D113" s="250" t="s">
        <v>264</v>
      </c>
      <c r="E113" s="251"/>
      <c r="F113" s="251"/>
      <c r="G113" s="251"/>
      <c r="H113" s="251"/>
      <c r="I113" s="251"/>
      <c r="J113" s="251"/>
      <c r="K113" s="251"/>
      <c r="L113" s="251"/>
      <c r="M113" s="252"/>
      <c r="N113" s="133" t="s">
        <v>364</v>
      </c>
      <c r="O113" s="73"/>
      <c r="P113" s="73"/>
      <c r="Q113" s="73"/>
      <c r="R113" s="231"/>
      <c r="S113" s="250" t="s">
        <v>374</v>
      </c>
      <c r="T113" s="252"/>
      <c r="U113" s="250" t="s">
        <v>373</v>
      </c>
      <c r="V113" s="251"/>
      <c r="W113" s="251"/>
      <c r="X113" s="251"/>
      <c r="Y113" s="251"/>
      <c r="Z113" s="251"/>
      <c r="AA113" s="251"/>
      <c r="AB113" s="349" t="s">
        <v>379</v>
      </c>
      <c r="AC113" s="353"/>
      <c r="AD113" s="349">
        <v>20</v>
      </c>
      <c r="AE113" s="353"/>
      <c r="AF113" s="372"/>
      <c r="AG113" s="244" t="s">
        <v>390</v>
      </c>
      <c r="AH113" s="244"/>
      <c r="AI113" s="330" t="s">
        <v>386</v>
      </c>
      <c r="AJ113" s="331"/>
      <c r="AK113" s="244" t="s">
        <v>383</v>
      </c>
      <c r="AL113" s="250"/>
      <c r="AM113" s="251"/>
      <c r="AN113" s="251"/>
      <c r="AO113" s="251"/>
      <c r="AP113" s="251"/>
      <c r="AQ113" s="251"/>
      <c r="AR113" s="251"/>
      <c r="AS113" s="251"/>
      <c r="AT113" s="251"/>
      <c r="AU113" s="251"/>
      <c r="AV113" s="251"/>
      <c r="AW113" s="251"/>
      <c r="AX113" s="251"/>
      <c r="AY113" s="251"/>
      <c r="AZ113" s="251"/>
      <c r="BA113" s="251"/>
      <c r="BB113" s="251"/>
      <c r="BC113" s="251"/>
      <c r="BD113" s="251"/>
      <c r="BE113" s="251"/>
      <c r="BF113" s="253"/>
      <c r="BG113" s="49"/>
      <c r="BI113" s="703">
        <f t="shared" si="2"/>
        <v>1</v>
      </c>
      <c r="BJ113" s="703"/>
    </row>
    <row r="114" spans="1:62" ht="15" customHeight="1">
      <c r="A114" s="264"/>
      <c r="B114" s="610">
        <f>IF(OR(D114&lt;&gt;"",E114&lt;&gt;""),MAX(B$44:B113)+1,"")</f>
        <v>71</v>
      </c>
      <c r="C114" s="611"/>
      <c r="D114" s="250" t="s">
        <v>265</v>
      </c>
      <c r="E114" s="251"/>
      <c r="F114" s="251"/>
      <c r="G114" s="251"/>
      <c r="H114" s="251"/>
      <c r="I114" s="251"/>
      <c r="J114" s="251"/>
      <c r="K114" s="251"/>
      <c r="L114" s="251"/>
      <c r="M114" s="252"/>
      <c r="N114" s="332" t="s">
        <v>303</v>
      </c>
      <c r="O114" s="333"/>
      <c r="P114" s="333"/>
      <c r="Q114" s="333"/>
      <c r="R114" s="334"/>
      <c r="S114" s="250" t="s">
        <v>119</v>
      </c>
      <c r="T114" s="252"/>
      <c r="U114" s="250" t="s">
        <v>371</v>
      </c>
      <c r="V114" s="251"/>
      <c r="W114" s="251"/>
      <c r="X114" s="251"/>
      <c r="Y114" s="251"/>
      <c r="Z114" s="251"/>
      <c r="AA114" s="251"/>
      <c r="AB114" s="349" t="s">
        <v>380</v>
      </c>
      <c r="AC114" s="353"/>
      <c r="AD114" s="349" t="s">
        <v>397</v>
      </c>
      <c r="AE114" s="353"/>
      <c r="AF114" s="372"/>
      <c r="AG114" s="244" t="s">
        <v>389</v>
      </c>
      <c r="AH114" s="244"/>
      <c r="AI114" s="330" t="s">
        <v>380</v>
      </c>
      <c r="AJ114" s="331"/>
      <c r="AK114" s="244" t="s">
        <v>383</v>
      </c>
      <c r="AL114" s="250"/>
      <c r="AM114" s="251"/>
      <c r="AN114" s="251"/>
      <c r="AO114" s="251"/>
      <c r="AP114" s="251"/>
      <c r="AQ114" s="251"/>
      <c r="AR114" s="251"/>
      <c r="AS114" s="251"/>
      <c r="AT114" s="251"/>
      <c r="AU114" s="251"/>
      <c r="AV114" s="251"/>
      <c r="AW114" s="251"/>
      <c r="AX114" s="251"/>
      <c r="AY114" s="251"/>
      <c r="AZ114" s="251"/>
      <c r="BA114" s="251"/>
      <c r="BB114" s="251"/>
      <c r="BC114" s="251"/>
      <c r="BD114" s="251"/>
      <c r="BE114" s="251"/>
      <c r="BF114" s="253"/>
      <c r="BG114" s="49"/>
      <c r="BI114" s="703" t="str">
        <f t="shared" si="2"/>
        <v/>
      </c>
      <c r="BJ114" s="703"/>
    </row>
    <row r="115" spans="1:62" ht="15" customHeight="1">
      <c r="A115" s="264"/>
      <c r="B115" s="610">
        <f>IF(OR(D115&lt;&gt;"",E115&lt;&gt;""),MAX(B$44:B114)+1,"")</f>
        <v>72</v>
      </c>
      <c r="C115" s="611"/>
      <c r="D115" s="250" t="s">
        <v>266</v>
      </c>
      <c r="E115" s="251"/>
      <c r="F115" s="251"/>
      <c r="G115" s="251"/>
      <c r="H115" s="251"/>
      <c r="I115" s="251"/>
      <c r="J115" s="251"/>
      <c r="K115" s="251"/>
      <c r="L115" s="251"/>
      <c r="M115" s="252"/>
      <c r="N115" s="133" t="s">
        <v>369</v>
      </c>
      <c r="O115" s="73"/>
      <c r="P115" s="73"/>
      <c r="Q115" s="73"/>
      <c r="R115" s="231"/>
      <c r="S115" s="250" t="s">
        <v>374</v>
      </c>
      <c r="T115" s="252"/>
      <c r="U115" s="250" t="s">
        <v>373</v>
      </c>
      <c r="V115" s="251"/>
      <c r="W115" s="251"/>
      <c r="X115" s="251"/>
      <c r="Y115" s="251"/>
      <c r="Z115" s="251"/>
      <c r="AA115" s="251"/>
      <c r="AB115" s="349" t="s">
        <v>379</v>
      </c>
      <c r="AC115" s="353"/>
      <c r="AD115" s="349">
        <v>20</v>
      </c>
      <c r="AE115" s="353"/>
      <c r="AF115" s="372"/>
      <c r="AG115" s="244" t="s">
        <v>390</v>
      </c>
      <c r="AH115" s="244"/>
      <c r="AI115" s="330" t="s">
        <v>386</v>
      </c>
      <c r="AJ115" s="331"/>
      <c r="AK115" s="244" t="s">
        <v>383</v>
      </c>
      <c r="AL115" s="250"/>
      <c r="AM115" s="251"/>
      <c r="AN115" s="251"/>
      <c r="AO115" s="251"/>
      <c r="AP115" s="251"/>
      <c r="AQ115" s="251"/>
      <c r="AR115" s="251"/>
      <c r="AS115" s="251"/>
      <c r="AT115" s="251"/>
      <c r="AU115" s="251"/>
      <c r="AV115" s="251"/>
      <c r="AW115" s="251"/>
      <c r="AX115" s="251"/>
      <c r="AY115" s="251"/>
      <c r="AZ115" s="251"/>
      <c r="BA115" s="251"/>
      <c r="BB115" s="251"/>
      <c r="BC115" s="251"/>
      <c r="BD115" s="251"/>
      <c r="BE115" s="251"/>
      <c r="BF115" s="253"/>
      <c r="BG115" s="49"/>
      <c r="BI115" s="703">
        <f t="shared" si="2"/>
        <v>1</v>
      </c>
      <c r="BJ115" s="703"/>
    </row>
    <row r="116" spans="1:62" ht="15" customHeight="1">
      <c r="A116" s="264"/>
      <c r="B116" s="610">
        <f>IF(OR(D116&lt;&gt;"",E116&lt;&gt;""),MAX(B$44:B115)+1,"")</f>
        <v>73</v>
      </c>
      <c r="C116" s="611"/>
      <c r="D116" s="250" t="s">
        <v>399</v>
      </c>
      <c r="E116" s="251"/>
      <c r="F116" s="251"/>
      <c r="G116" s="251"/>
      <c r="H116" s="251"/>
      <c r="I116" s="251"/>
      <c r="J116" s="251"/>
      <c r="K116" s="251"/>
      <c r="L116" s="251"/>
      <c r="M116" s="252"/>
      <c r="N116" s="133" t="s">
        <v>370</v>
      </c>
      <c r="O116" s="73"/>
      <c r="P116" s="73"/>
      <c r="Q116" s="73"/>
      <c r="R116" s="231"/>
      <c r="S116" s="250" t="s">
        <v>380</v>
      </c>
      <c r="T116" s="252"/>
      <c r="U116" s="250"/>
      <c r="V116" s="251"/>
      <c r="W116" s="251"/>
      <c r="X116" s="251"/>
      <c r="Y116" s="251"/>
      <c r="Z116" s="251"/>
      <c r="AA116" s="251"/>
      <c r="AB116" s="349" t="s">
        <v>380</v>
      </c>
      <c r="AC116" s="353"/>
      <c r="AD116" s="349" t="s">
        <v>380</v>
      </c>
      <c r="AE116" s="353"/>
      <c r="AF116" s="372"/>
      <c r="AG116" s="244" t="s">
        <v>380</v>
      </c>
      <c r="AH116" s="244"/>
      <c r="AI116" s="330" t="s">
        <v>380</v>
      </c>
      <c r="AJ116" s="331"/>
      <c r="AK116" s="244" t="s">
        <v>383</v>
      </c>
      <c r="AL116" s="250"/>
      <c r="AM116" s="251"/>
      <c r="AN116" s="251"/>
      <c r="AO116" s="251"/>
      <c r="AP116" s="251"/>
      <c r="AQ116" s="251"/>
      <c r="AR116" s="251"/>
      <c r="AS116" s="251"/>
      <c r="AT116" s="251"/>
      <c r="AU116" s="251"/>
      <c r="AV116" s="251"/>
      <c r="AW116" s="251"/>
      <c r="AX116" s="251"/>
      <c r="AY116" s="251"/>
      <c r="AZ116" s="251"/>
      <c r="BA116" s="251"/>
      <c r="BB116" s="251"/>
      <c r="BC116" s="251"/>
      <c r="BD116" s="251"/>
      <c r="BE116" s="251"/>
      <c r="BF116" s="253"/>
      <c r="BG116" s="49"/>
      <c r="BI116" s="703">
        <f t="shared" si="2"/>
        <v>1</v>
      </c>
      <c r="BJ116" s="703"/>
    </row>
    <row r="117" spans="1:62" ht="15" customHeight="1">
      <c r="A117" s="264"/>
      <c r="B117" s="610">
        <f>IF(OR(D117&lt;&gt;"",E117&lt;&gt;""),MAX(B$44:B116)+1,"")</f>
        <v>74</v>
      </c>
      <c r="C117" s="611"/>
      <c r="D117" s="250"/>
      <c r="E117" s="251" t="s">
        <v>428</v>
      </c>
      <c r="F117" s="251"/>
      <c r="G117" s="251"/>
      <c r="H117" s="251"/>
      <c r="I117" s="251"/>
      <c r="J117" s="251"/>
      <c r="K117" s="251"/>
      <c r="L117" s="251"/>
      <c r="M117" s="252"/>
      <c r="N117" s="133" t="s">
        <v>429</v>
      </c>
      <c r="O117" s="73"/>
      <c r="P117" s="73"/>
      <c r="Q117" s="73"/>
      <c r="R117" s="231"/>
      <c r="S117" s="250"/>
      <c r="T117" s="252"/>
      <c r="U117" s="250" t="s">
        <v>372</v>
      </c>
      <c r="V117" s="251"/>
      <c r="W117" s="251"/>
      <c r="X117" s="251"/>
      <c r="Y117" s="251"/>
      <c r="Z117" s="251"/>
      <c r="AA117" s="251"/>
      <c r="AB117" s="349" t="s">
        <v>380</v>
      </c>
      <c r="AC117" s="353"/>
      <c r="AD117" s="349" t="s">
        <v>380</v>
      </c>
      <c r="AE117" s="353"/>
      <c r="AF117" s="372"/>
      <c r="AG117" s="244" t="s">
        <v>389</v>
      </c>
      <c r="AH117" s="244"/>
      <c r="AI117" s="330" t="s">
        <v>380</v>
      </c>
      <c r="AJ117" s="331"/>
      <c r="AK117" s="244" t="s">
        <v>383</v>
      </c>
      <c r="AL117" s="250"/>
      <c r="AM117" s="251"/>
      <c r="AN117" s="251"/>
      <c r="AO117" s="251"/>
      <c r="AP117" s="251"/>
      <c r="AQ117" s="251"/>
      <c r="AR117" s="251"/>
      <c r="AS117" s="251"/>
      <c r="AT117" s="251"/>
      <c r="AU117" s="251"/>
      <c r="AV117" s="251"/>
      <c r="AW117" s="251"/>
      <c r="AX117" s="251"/>
      <c r="AY117" s="251"/>
      <c r="AZ117" s="251"/>
      <c r="BA117" s="251"/>
      <c r="BB117" s="251"/>
      <c r="BC117" s="251"/>
      <c r="BD117" s="251"/>
      <c r="BE117" s="251"/>
      <c r="BF117" s="253"/>
      <c r="BG117" s="49"/>
      <c r="BI117" s="703">
        <f t="shared" si="2"/>
        <v>1</v>
      </c>
      <c r="BJ117" s="703"/>
    </row>
    <row r="118" spans="1:62" ht="15" customHeight="1">
      <c r="A118" s="264"/>
      <c r="B118" s="610">
        <f>IF(OR(D118&lt;&gt;"",E118&lt;&gt;""),MAX(B$44:B117)+1,"")</f>
        <v>75</v>
      </c>
      <c r="C118" s="611"/>
      <c r="D118" s="250"/>
      <c r="E118" s="251" t="s">
        <v>400</v>
      </c>
      <c r="F118" s="251"/>
      <c r="G118" s="251"/>
      <c r="H118" s="251"/>
      <c r="I118" s="251"/>
      <c r="J118" s="251"/>
      <c r="K118" s="251"/>
      <c r="L118" s="251"/>
      <c r="M118" s="252"/>
      <c r="N118" s="133" t="s">
        <v>430</v>
      </c>
      <c r="O118" s="73"/>
      <c r="P118" s="73"/>
      <c r="Q118" s="73"/>
      <c r="R118" s="231"/>
      <c r="S118" s="250"/>
      <c r="T118" s="252"/>
      <c r="U118" s="250" t="s">
        <v>373</v>
      </c>
      <c r="V118" s="251"/>
      <c r="W118" s="251"/>
      <c r="X118" s="251"/>
      <c r="Y118" s="251"/>
      <c r="Z118" s="251"/>
      <c r="AA118" s="251"/>
      <c r="AB118" s="349">
        <v>9</v>
      </c>
      <c r="AC118" s="353"/>
      <c r="AD118" s="349">
        <v>10</v>
      </c>
      <c r="AE118" s="353"/>
      <c r="AF118" s="372"/>
      <c r="AG118" s="244" t="s">
        <v>390</v>
      </c>
      <c r="AH118" s="244"/>
      <c r="AI118" s="330" t="s">
        <v>380</v>
      </c>
      <c r="AJ118" s="331"/>
      <c r="AK118" s="244" t="s">
        <v>383</v>
      </c>
      <c r="AL118" s="250"/>
      <c r="AM118" s="251"/>
      <c r="AN118" s="251"/>
      <c r="AO118" s="251"/>
      <c r="AP118" s="251"/>
      <c r="AQ118" s="251"/>
      <c r="AR118" s="251"/>
      <c r="AS118" s="251"/>
      <c r="AT118" s="251"/>
      <c r="AU118" s="251"/>
      <c r="AV118" s="251"/>
      <c r="AW118" s="251"/>
      <c r="AX118" s="251"/>
      <c r="AY118" s="251"/>
      <c r="AZ118" s="251"/>
      <c r="BA118" s="251"/>
      <c r="BB118" s="251"/>
      <c r="BC118" s="251"/>
      <c r="BD118" s="251"/>
      <c r="BE118" s="251"/>
      <c r="BF118" s="253"/>
      <c r="BG118" s="49"/>
      <c r="BI118" s="703">
        <f t="shared" si="2"/>
        <v>1</v>
      </c>
      <c r="BJ118" s="703"/>
    </row>
    <row r="119" spans="1:62" ht="15" customHeight="1">
      <c r="A119" s="264"/>
      <c r="B119" s="610">
        <f>IF(OR(D119&lt;&gt;"",E119&lt;&gt;""),MAX(B$44:B118)+1,"")</f>
        <v>76</v>
      </c>
      <c r="C119" s="611"/>
      <c r="D119" s="250"/>
      <c r="E119" s="251" t="s">
        <v>401</v>
      </c>
      <c r="F119" s="251"/>
      <c r="G119" s="251"/>
      <c r="H119" s="251"/>
      <c r="I119" s="251"/>
      <c r="J119" s="251"/>
      <c r="K119" s="251"/>
      <c r="L119" s="251"/>
      <c r="M119" s="252"/>
      <c r="N119" s="133" t="s">
        <v>533</v>
      </c>
      <c r="O119" s="73"/>
      <c r="P119" s="73"/>
      <c r="Q119" s="73"/>
      <c r="R119" s="231"/>
      <c r="S119" s="250"/>
      <c r="T119" s="252"/>
      <c r="U119" s="250" t="s">
        <v>373</v>
      </c>
      <c r="V119" s="251"/>
      <c r="W119" s="251"/>
      <c r="X119" s="251"/>
      <c r="Y119" s="251"/>
      <c r="Z119" s="251"/>
      <c r="AA119" s="251"/>
      <c r="AB119" s="349" t="s">
        <v>379</v>
      </c>
      <c r="AC119" s="353"/>
      <c r="AD119" s="349">
        <v>20</v>
      </c>
      <c r="AE119" s="353"/>
      <c r="AF119" s="372"/>
      <c r="AG119" s="244" t="s">
        <v>390</v>
      </c>
      <c r="AH119" s="244"/>
      <c r="AI119" s="330" t="s">
        <v>380</v>
      </c>
      <c r="AJ119" s="331"/>
      <c r="AK119" s="244" t="s">
        <v>383</v>
      </c>
      <c r="AL119" s="250"/>
      <c r="AM119" s="251"/>
      <c r="AN119" s="251"/>
      <c r="AO119" s="251"/>
      <c r="AP119" s="251"/>
      <c r="AQ119" s="251"/>
      <c r="AR119" s="251"/>
      <c r="AS119" s="251"/>
      <c r="AT119" s="251"/>
      <c r="AU119" s="251"/>
      <c r="AV119" s="251"/>
      <c r="AW119" s="251"/>
      <c r="AX119" s="251"/>
      <c r="AY119" s="251"/>
      <c r="AZ119" s="251"/>
      <c r="BA119" s="251"/>
      <c r="BB119" s="251"/>
      <c r="BC119" s="251"/>
      <c r="BD119" s="251"/>
      <c r="BE119" s="251"/>
      <c r="BF119" s="253"/>
      <c r="BG119" s="49"/>
      <c r="BI119" s="703">
        <f t="shared" si="2"/>
        <v>1</v>
      </c>
      <c r="BJ119" s="703"/>
    </row>
    <row r="120" spans="1:62" ht="15" customHeight="1">
      <c r="A120" s="264"/>
      <c r="B120" s="610">
        <f>IF(OR(D120&lt;&gt;"",E120&lt;&gt;""),MAX(B$44:B119)+1,"")</f>
        <v>77</v>
      </c>
      <c r="C120" s="611"/>
      <c r="D120" s="250"/>
      <c r="E120" s="251" t="s">
        <v>402</v>
      </c>
      <c r="F120" s="251"/>
      <c r="G120" s="251"/>
      <c r="H120" s="251"/>
      <c r="I120" s="251"/>
      <c r="J120" s="251"/>
      <c r="K120" s="251"/>
      <c r="L120" s="251"/>
      <c r="M120" s="252"/>
      <c r="N120" s="133" t="s">
        <v>534</v>
      </c>
      <c r="O120" s="73"/>
      <c r="P120" s="73"/>
      <c r="Q120" s="73"/>
      <c r="R120" s="231"/>
      <c r="S120" s="250"/>
      <c r="T120" s="252"/>
      <c r="U120" s="250" t="s">
        <v>373</v>
      </c>
      <c r="V120" s="251"/>
      <c r="W120" s="251"/>
      <c r="X120" s="251"/>
      <c r="Y120" s="251"/>
      <c r="Z120" s="251"/>
      <c r="AA120" s="251"/>
      <c r="AB120" s="349" t="s">
        <v>379</v>
      </c>
      <c r="AC120" s="353"/>
      <c r="AD120" s="349">
        <v>20</v>
      </c>
      <c r="AE120" s="353"/>
      <c r="AF120" s="372"/>
      <c r="AG120" s="244" t="s">
        <v>390</v>
      </c>
      <c r="AH120" s="244"/>
      <c r="AI120" s="330" t="s">
        <v>380</v>
      </c>
      <c r="AJ120" s="331"/>
      <c r="AK120" s="244" t="s">
        <v>383</v>
      </c>
      <c r="AL120" s="250"/>
      <c r="AM120" s="251"/>
      <c r="AN120" s="251"/>
      <c r="AO120" s="251"/>
      <c r="AP120" s="251"/>
      <c r="AQ120" s="251"/>
      <c r="AR120" s="251"/>
      <c r="AS120" s="251"/>
      <c r="AT120" s="251"/>
      <c r="AU120" s="251"/>
      <c r="AV120" s="251"/>
      <c r="AW120" s="251"/>
      <c r="AX120" s="251"/>
      <c r="AY120" s="251"/>
      <c r="AZ120" s="251"/>
      <c r="BA120" s="251"/>
      <c r="BB120" s="251"/>
      <c r="BC120" s="251"/>
      <c r="BD120" s="251"/>
      <c r="BE120" s="251"/>
      <c r="BF120" s="253"/>
      <c r="BG120" s="49"/>
      <c r="BI120" s="703">
        <f t="shared" si="2"/>
        <v>1</v>
      </c>
      <c r="BJ120" s="703"/>
    </row>
    <row r="121" spans="1:62" ht="15" customHeight="1">
      <c r="A121" s="264"/>
      <c r="B121" s="610">
        <f>IF(OR(D121&lt;&gt;"",E121&lt;&gt;""),MAX(B$44:B120)+1,"")</f>
        <v>78</v>
      </c>
      <c r="C121" s="611"/>
      <c r="D121" s="250"/>
      <c r="E121" s="251" t="s">
        <v>88</v>
      </c>
      <c r="F121" s="251"/>
      <c r="G121" s="251"/>
      <c r="H121" s="251"/>
      <c r="I121" s="251"/>
      <c r="J121" s="251"/>
      <c r="K121" s="251"/>
      <c r="L121" s="251"/>
      <c r="M121" s="252"/>
      <c r="N121" s="133" t="s">
        <v>535</v>
      </c>
      <c r="O121" s="73"/>
      <c r="P121" s="73"/>
      <c r="Q121" s="73"/>
      <c r="R121" s="231"/>
      <c r="S121" s="250"/>
      <c r="T121" s="252"/>
      <c r="U121" s="250" t="s">
        <v>373</v>
      </c>
      <c r="V121" s="251"/>
      <c r="W121" s="251"/>
      <c r="X121" s="251"/>
      <c r="Y121" s="251"/>
      <c r="Z121" s="251"/>
      <c r="AA121" s="251"/>
      <c r="AB121" s="349" t="s">
        <v>379</v>
      </c>
      <c r="AC121" s="353"/>
      <c r="AD121" s="349">
        <v>3</v>
      </c>
      <c r="AE121" s="353"/>
      <c r="AF121" s="372"/>
      <c r="AG121" s="244" t="s">
        <v>390</v>
      </c>
      <c r="AH121" s="244"/>
      <c r="AI121" s="330" t="s">
        <v>380</v>
      </c>
      <c r="AJ121" s="331"/>
      <c r="AK121" s="244" t="s">
        <v>383</v>
      </c>
      <c r="AL121" s="250"/>
      <c r="AM121" s="251"/>
      <c r="AN121" s="251"/>
      <c r="AO121" s="251"/>
      <c r="AP121" s="251"/>
      <c r="AQ121" s="251"/>
      <c r="AR121" s="251"/>
      <c r="AS121" s="251"/>
      <c r="AT121" s="251"/>
      <c r="AU121" s="251"/>
      <c r="AV121" s="251"/>
      <c r="AW121" s="251"/>
      <c r="AX121" s="251"/>
      <c r="AY121" s="251"/>
      <c r="AZ121" s="251"/>
      <c r="BA121" s="251"/>
      <c r="BB121" s="251"/>
      <c r="BC121" s="251"/>
      <c r="BD121" s="251"/>
      <c r="BE121" s="251"/>
      <c r="BF121" s="253"/>
      <c r="BG121" s="49"/>
      <c r="BI121" s="703">
        <f t="shared" si="2"/>
        <v>1</v>
      </c>
      <c r="BJ121" s="703"/>
    </row>
    <row r="122" spans="1:62" ht="15" customHeight="1">
      <c r="A122" s="264"/>
      <c r="B122" s="610">
        <f>IF(OR(D122&lt;&gt;"",E122&lt;&gt;""),MAX(B$44:B121)+1,"")</f>
        <v>79</v>
      </c>
      <c r="C122" s="611"/>
      <c r="D122" s="250"/>
      <c r="E122" s="251" t="s">
        <v>431</v>
      </c>
      <c r="F122" s="251"/>
      <c r="G122" s="251"/>
      <c r="H122" s="251"/>
      <c r="I122" s="251"/>
      <c r="J122" s="251"/>
      <c r="K122" s="251"/>
      <c r="L122" s="251"/>
      <c r="M122" s="252"/>
      <c r="N122" s="133" t="s">
        <v>536</v>
      </c>
      <c r="O122" s="73"/>
      <c r="P122" s="73"/>
      <c r="Q122" s="73"/>
      <c r="R122" s="231"/>
      <c r="S122" s="250"/>
      <c r="T122" s="252"/>
      <c r="U122" s="250" t="s">
        <v>373</v>
      </c>
      <c r="V122" s="251"/>
      <c r="W122" s="251"/>
      <c r="X122" s="251"/>
      <c r="Y122" s="251"/>
      <c r="Z122" s="251"/>
      <c r="AA122" s="251"/>
      <c r="AB122" s="349" t="s">
        <v>379</v>
      </c>
      <c r="AC122" s="353"/>
      <c r="AD122" s="349">
        <v>20</v>
      </c>
      <c r="AE122" s="353"/>
      <c r="AF122" s="372"/>
      <c r="AG122" s="244" t="s">
        <v>390</v>
      </c>
      <c r="AH122" s="244"/>
      <c r="AI122" s="330" t="s">
        <v>380</v>
      </c>
      <c r="AJ122" s="331"/>
      <c r="AK122" s="244" t="s">
        <v>383</v>
      </c>
      <c r="AL122" s="250"/>
      <c r="AM122" s="251"/>
      <c r="AN122" s="251"/>
      <c r="AO122" s="251"/>
      <c r="AP122" s="251"/>
      <c r="AQ122" s="251"/>
      <c r="AR122" s="251"/>
      <c r="AS122" s="251"/>
      <c r="AT122" s="251"/>
      <c r="AU122" s="251"/>
      <c r="AV122" s="251"/>
      <c r="AW122" s="251"/>
      <c r="AX122" s="251"/>
      <c r="AY122" s="251"/>
      <c r="AZ122" s="251"/>
      <c r="BA122" s="251"/>
      <c r="BB122" s="251"/>
      <c r="BC122" s="251"/>
      <c r="BD122" s="251"/>
      <c r="BE122" s="251"/>
      <c r="BF122" s="253"/>
      <c r="BG122" s="49"/>
      <c r="BI122" s="703">
        <f t="shared" si="2"/>
        <v>1</v>
      </c>
      <c r="BJ122" s="703"/>
    </row>
    <row r="123" spans="1:62" ht="15" customHeight="1">
      <c r="A123" s="264"/>
      <c r="B123" s="610">
        <f>IF(OR(D123&lt;&gt;"",E123&lt;&gt;""),MAX(B$44:B122)+1,"")</f>
        <v>80</v>
      </c>
      <c r="C123" s="611"/>
      <c r="D123" s="250"/>
      <c r="E123" s="251" t="s">
        <v>432</v>
      </c>
      <c r="F123" s="251"/>
      <c r="G123" s="251"/>
      <c r="H123" s="251"/>
      <c r="I123" s="251"/>
      <c r="J123" s="251"/>
      <c r="K123" s="251"/>
      <c r="L123" s="251"/>
      <c r="M123" s="252"/>
      <c r="N123" s="133" t="s">
        <v>537</v>
      </c>
      <c r="O123" s="73"/>
      <c r="P123" s="73"/>
      <c r="Q123" s="73"/>
      <c r="R123" s="231"/>
      <c r="S123" s="250"/>
      <c r="T123" s="252"/>
      <c r="U123" s="250" t="s">
        <v>373</v>
      </c>
      <c r="V123" s="251"/>
      <c r="W123" s="251"/>
      <c r="X123" s="251"/>
      <c r="Y123" s="251"/>
      <c r="Z123" s="251"/>
      <c r="AA123" s="251"/>
      <c r="AB123" s="349" t="s">
        <v>381</v>
      </c>
      <c r="AC123" s="353"/>
      <c r="AD123" s="349">
        <v>10</v>
      </c>
      <c r="AE123" s="353"/>
      <c r="AF123" s="372"/>
      <c r="AG123" s="244" t="s">
        <v>390</v>
      </c>
      <c r="AH123" s="244"/>
      <c r="AI123" s="330" t="s">
        <v>380</v>
      </c>
      <c r="AJ123" s="331"/>
      <c r="AK123" s="244" t="s">
        <v>383</v>
      </c>
      <c r="AL123" s="250"/>
      <c r="AM123" s="251"/>
      <c r="AN123" s="251"/>
      <c r="AO123" s="251"/>
      <c r="AP123" s="251"/>
      <c r="AQ123" s="251"/>
      <c r="AR123" s="251"/>
      <c r="AS123" s="251"/>
      <c r="AT123" s="251"/>
      <c r="AU123" s="251"/>
      <c r="AV123" s="251"/>
      <c r="AW123" s="251"/>
      <c r="AX123" s="251"/>
      <c r="AY123" s="251"/>
      <c r="AZ123" s="251"/>
      <c r="BA123" s="251"/>
      <c r="BB123" s="251"/>
      <c r="BC123" s="251"/>
      <c r="BD123" s="251"/>
      <c r="BE123" s="251"/>
      <c r="BF123" s="253"/>
      <c r="BG123" s="49"/>
      <c r="BI123" s="703">
        <f t="shared" si="2"/>
        <v>1</v>
      </c>
      <c r="BJ123" s="703"/>
    </row>
    <row r="124" spans="1:62" ht="15" customHeight="1">
      <c r="A124" s="264"/>
      <c r="B124" s="610">
        <f>IF(OR(D124&lt;&gt;"",E124&lt;&gt;""),MAX(B$44:B123)+1,"")</f>
        <v>81</v>
      </c>
      <c r="C124" s="611"/>
      <c r="D124" s="250" t="s">
        <v>403</v>
      </c>
      <c r="E124" s="251"/>
      <c r="F124" s="251"/>
      <c r="G124" s="251"/>
      <c r="H124" s="251"/>
      <c r="I124" s="251"/>
      <c r="J124" s="251"/>
      <c r="K124" s="251"/>
      <c r="L124" s="251"/>
      <c r="M124" s="252"/>
      <c r="N124" s="133"/>
      <c r="O124" s="73"/>
      <c r="P124" s="73"/>
      <c r="Q124" s="73"/>
      <c r="R124" s="231"/>
      <c r="S124" s="250" t="s">
        <v>378</v>
      </c>
      <c r="T124" s="252"/>
      <c r="U124" s="250"/>
      <c r="V124" s="251"/>
      <c r="W124" s="251"/>
      <c r="X124" s="251"/>
      <c r="Y124" s="251"/>
      <c r="Z124" s="251"/>
      <c r="AA124" s="251"/>
      <c r="AB124" s="349" t="s">
        <v>380</v>
      </c>
      <c r="AC124" s="353"/>
      <c r="AD124" s="349" t="s">
        <v>380</v>
      </c>
      <c r="AE124" s="353"/>
      <c r="AF124" s="372"/>
      <c r="AG124" s="244" t="s">
        <v>380</v>
      </c>
      <c r="AH124" s="244"/>
      <c r="AI124" s="330" t="s">
        <v>380</v>
      </c>
      <c r="AJ124" s="331"/>
      <c r="AK124" s="244" t="s">
        <v>383</v>
      </c>
      <c r="AL124" s="250"/>
      <c r="AM124" s="251"/>
      <c r="AN124" s="251"/>
      <c r="AO124" s="251"/>
      <c r="AP124" s="251"/>
      <c r="AQ124" s="251"/>
      <c r="AR124" s="251"/>
      <c r="AS124" s="251"/>
      <c r="AT124" s="251"/>
      <c r="AU124" s="251"/>
      <c r="AV124" s="251"/>
      <c r="AW124" s="251"/>
      <c r="AX124" s="251"/>
      <c r="AY124" s="251"/>
      <c r="AZ124" s="251"/>
      <c r="BA124" s="251"/>
      <c r="BB124" s="251"/>
      <c r="BC124" s="251"/>
      <c r="BD124" s="251"/>
      <c r="BE124" s="251"/>
      <c r="BF124" s="253"/>
      <c r="BG124" s="49"/>
      <c r="BI124" s="703" t="str">
        <f t="shared" si="2"/>
        <v/>
      </c>
      <c r="BJ124" s="703"/>
    </row>
    <row r="125" spans="1:62" ht="15" customHeight="1">
      <c r="A125" s="264"/>
      <c r="B125" s="610">
        <f>IF(OR(D125&lt;&gt;"",E125&lt;&gt;""),MAX(B$44:B124)+1,"")</f>
        <v>82</v>
      </c>
      <c r="C125" s="611"/>
      <c r="D125" s="250" t="s">
        <v>392</v>
      </c>
      <c r="E125" s="251"/>
      <c r="F125" s="251"/>
      <c r="G125" s="251"/>
      <c r="H125" s="251"/>
      <c r="I125" s="251"/>
      <c r="J125" s="251"/>
      <c r="K125" s="251"/>
      <c r="L125" s="251"/>
      <c r="M125" s="252"/>
      <c r="N125" s="133"/>
      <c r="O125" s="73"/>
      <c r="P125" s="73"/>
      <c r="Q125" s="73"/>
      <c r="R125" s="231"/>
      <c r="S125" s="250" t="s">
        <v>378</v>
      </c>
      <c r="T125" s="252"/>
      <c r="U125" s="250"/>
      <c r="V125" s="251"/>
      <c r="W125" s="251"/>
      <c r="X125" s="251"/>
      <c r="Y125" s="251"/>
      <c r="Z125" s="251"/>
      <c r="AA125" s="251"/>
      <c r="AB125" s="349" t="s">
        <v>380</v>
      </c>
      <c r="AC125" s="353"/>
      <c r="AD125" s="349" t="s">
        <v>380</v>
      </c>
      <c r="AE125" s="353"/>
      <c r="AF125" s="372"/>
      <c r="AG125" s="244" t="s">
        <v>389</v>
      </c>
      <c r="AH125" s="244"/>
      <c r="AI125" s="330" t="s">
        <v>380</v>
      </c>
      <c r="AJ125" s="331"/>
      <c r="AK125" s="244" t="s">
        <v>383</v>
      </c>
      <c r="AL125" s="250"/>
      <c r="AM125" s="251"/>
      <c r="AN125" s="251"/>
      <c r="AO125" s="251"/>
      <c r="AP125" s="251"/>
      <c r="AQ125" s="251"/>
      <c r="AR125" s="251"/>
      <c r="AS125" s="251"/>
      <c r="AT125" s="251"/>
      <c r="AU125" s="251"/>
      <c r="AV125" s="251"/>
      <c r="AW125" s="251"/>
      <c r="AX125" s="251"/>
      <c r="AY125" s="251"/>
      <c r="AZ125" s="251"/>
      <c r="BA125" s="251"/>
      <c r="BB125" s="251"/>
      <c r="BC125" s="251"/>
      <c r="BD125" s="251"/>
      <c r="BE125" s="251"/>
      <c r="BF125" s="253"/>
      <c r="BG125" s="49"/>
      <c r="BI125" s="703" t="str">
        <f t="shared" si="2"/>
        <v/>
      </c>
      <c r="BJ125" s="703"/>
    </row>
    <row r="126" spans="1:62" ht="15" customHeight="1">
      <c r="A126" s="264"/>
      <c r="B126" s="610">
        <f>IF(OR(D126&lt;&gt;"",E126&lt;&gt;""),MAX(B$44:B125)+1,"")</f>
        <v>83</v>
      </c>
      <c r="C126" s="611"/>
      <c r="D126" s="250" t="s">
        <v>395</v>
      </c>
      <c r="E126" s="251"/>
      <c r="F126" s="251"/>
      <c r="G126" s="251"/>
      <c r="H126" s="251"/>
      <c r="I126" s="251"/>
      <c r="J126" s="251"/>
      <c r="K126" s="251"/>
      <c r="L126" s="251"/>
      <c r="M126" s="252"/>
      <c r="N126" s="133"/>
      <c r="O126" s="73"/>
      <c r="P126" s="73"/>
      <c r="Q126" s="73"/>
      <c r="R126" s="231"/>
      <c r="S126" s="250" t="s">
        <v>378</v>
      </c>
      <c r="T126" s="252"/>
      <c r="U126" s="250"/>
      <c r="V126" s="251"/>
      <c r="W126" s="251"/>
      <c r="X126" s="251"/>
      <c r="Y126" s="251"/>
      <c r="Z126" s="251"/>
      <c r="AA126" s="251"/>
      <c r="AB126" s="349" t="s">
        <v>380</v>
      </c>
      <c r="AC126" s="353"/>
      <c r="AD126" s="349" t="s">
        <v>380</v>
      </c>
      <c r="AE126" s="353"/>
      <c r="AF126" s="372"/>
      <c r="AG126" s="244" t="s">
        <v>389</v>
      </c>
      <c r="AH126" s="244"/>
      <c r="AI126" s="330" t="s">
        <v>380</v>
      </c>
      <c r="AJ126" s="331"/>
      <c r="AK126" s="244" t="s">
        <v>383</v>
      </c>
      <c r="AL126" s="250"/>
      <c r="AM126" s="251"/>
      <c r="AN126" s="251"/>
      <c r="AO126" s="251"/>
      <c r="AP126" s="251"/>
      <c r="AQ126" s="251"/>
      <c r="AR126" s="251"/>
      <c r="AS126" s="251"/>
      <c r="AT126" s="251"/>
      <c r="AU126" s="251"/>
      <c r="AV126" s="251"/>
      <c r="AW126" s="251"/>
      <c r="AX126" s="251"/>
      <c r="AY126" s="251"/>
      <c r="AZ126" s="251"/>
      <c r="BA126" s="251"/>
      <c r="BB126" s="251"/>
      <c r="BC126" s="251"/>
      <c r="BD126" s="251"/>
      <c r="BE126" s="251"/>
      <c r="BF126" s="253"/>
      <c r="BG126" s="49"/>
      <c r="BI126" s="703" t="str">
        <f t="shared" si="2"/>
        <v/>
      </c>
      <c r="BJ126" s="703"/>
    </row>
    <row r="127" spans="1:62" ht="15" customHeight="1">
      <c r="A127" s="264"/>
      <c r="B127" s="610">
        <f>IF(OR(D127&lt;&gt;"",E127&lt;&gt;""),MAX(B$44:B126)+1,"")</f>
        <v>84</v>
      </c>
      <c r="C127" s="611"/>
      <c r="D127" s="250" t="s">
        <v>396</v>
      </c>
      <c r="E127" s="251"/>
      <c r="F127" s="251"/>
      <c r="G127" s="251"/>
      <c r="H127" s="251"/>
      <c r="I127" s="251"/>
      <c r="J127" s="251"/>
      <c r="K127" s="251"/>
      <c r="L127" s="251"/>
      <c r="M127" s="252"/>
      <c r="N127" s="133"/>
      <c r="O127" s="73"/>
      <c r="P127" s="73"/>
      <c r="Q127" s="73"/>
      <c r="R127" s="231"/>
      <c r="S127" s="250" t="s">
        <v>378</v>
      </c>
      <c r="T127" s="252"/>
      <c r="U127" s="250"/>
      <c r="V127" s="251"/>
      <c r="W127" s="251"/>
      <c r="X127" s="251"/>
      <c r="Y127" s="251"/>
      <c r="Z127" s="251"/>
      <c r="AA127" s="251"/>
      <c r="AB127" s="349" t="s">
        <v>380</v>
      </c>
      <c r="AC127" s="353"/>
      <c r="AD127" s="349" t="s">
        <v>380</v>
      </c>
      <c r="AE127" s="353"/>
      <c r="AF127" s="372"/>
      <c r="AG127" s="244" t="s">
        <v>389</v>
      </c>
      <c r="AH127" s="244"/>
      <c r="AI127" s="330" t="s">
        <v>380</v>
      </c>
      <c r="AJ127" s="331"/>
      <c r="AK127" s="244" t="s">
        <v>383</v>
      </c>
      <c r="AL127" s="250"/>
      <c r="AM127" s="251"/>
      <c r="AN127" s="251"/>
      <c r="AO127" s="251"/>
      <c r="AP127" s="251"/>
      <c r="AQ127" s="251"/>
      <c r="AR127" s="251"/>
      <c r="AS127" s="251"/>
      <c r="AT127" s="251"/>
      <c r="AU127" s="251"/>
      <c r="AV127" s="251"/>
      <c r="AW127" s="251"/>
      <c r="AX127" s="251"/>
      <c r="AY127" s="251"/>
      <c r="AZ127" s="251"/>
      <c r="BA127" s="251"/>
      <c r="BB127" s="251"/>
      <c r="BC127" s="251"/>
      <c r="BD127" s="251"/>
      <c r="BE127" s="251"/>
      <c r="BF127" s="253"/>
      <c r="BG127" s="49"/>
      <c r="BI127" s="703" t="str">
        <f t="shared" si="2"/>
        <v/>
      </c>
      <c r="BJ127" s="703"/>
    </row>
    <row r="128" spans="1:62" ht="15" customHeight="1">
      <c r="A128" s="264"/>
      <c r="B128" s="610">
        <f>IF(OR(D128&lt;&gt;"",E128&lt;&gt;""),MAX(B$44:B127)+1,"")</f>
        <v>85</v>
      </c>
      <c r="C128" s="611"/>
      <c r="D128" s="250" t="s">
        <v>393</v>
      </c>
      <c r="E128" s="251"/>
      <c r="F128" s="251"/>
      <c r="G128" s="251"/>
      <c r="H128" s="251"/>
      <c r="I128" s="251"/>
      <c r="J128" s="251"/>
      <c r="K128" s="251"/>
      <c r="L128" s="251"/>
      <c r="M128" s="252"/>
      <c r="N128" s="133"/>
      <c r="O128" s="73"/>
      <c r="P128" s="73"/>
      <c r="Q128" s="73"/>
      <c r="R128" s="231"/>
      <c r="S128" s="250" t="s">
        <v>378</v>
      </c>
      <c r="T128" s="252"/>
      <c r="U128" s="250"/>
      <c r="V128" s="251"/>
      <c r="W128" s="251"/>
      <c r="X128" s="251"/>
      <c r="Y128" s="251"/>
      <c r="Z128" s="251"/>
      <c r="AA128" s="251"/>
      <c r="AB128" s="349" t="s">
        <v>380</v>
      </c>
      <c r="AC128" s="353"/>
      <c r="AD128" s="349" t="s">
        <v>380</v>
      </c>
      <c r="AE128" s="353"/>
      <c r="AF128" s="372"/>
      <c r="AG128" s="244" t="s">
        <v>389</v>
      </c>
      <c r="AH128" s="244"/>
      <c r="AI128" s="330" t="s">
        <v>380</v>
      </c>
      <c r="AJ128" s="331"/>
      <c r="AK128" s="244" t="s">
        <v>383</v>
      </c>
      <c r="AL128" s="250"/>
      <c r="AM128" s="251"/>
      <c r="AN128" s="251"/>
      <c r="AO128" s="251"/>
      <c r="AP128" s="251"/>
      <c r="AQ128" s="251"/>
      <c r="AR128" s="251"/>
      <c r="AS128" s="251"/>
      <c r="AT128" s="251"/>
      <c r="AU128" s="251"/>
      <c r="AV128" s="251"/>
      <c r="AW128" s="251"/>
      <c r="AX128" s="251"/>
      <c r="AY128" s="251"/>
      <c r="AZ128" s="251"/>
      <c r="BA128" s="251"/>
      <c r="BB128" s="251"/>
      <c r="BC128" s="251"/>
      <c r="BD128" s="251"/>
      <c r="BE128" s="251"/>
      <c r="BF128" s="253"/>
      <c r="BG128" s="49"/>
      <c r="BI128" s="703" t="str">
        <f t="shared" si="2"/>
        <v/>
      </c>
      <c r="BJ128" s="703"/>
    </row>
    <row r="129" spans="1:62" ht="15" customHeight="1">
      <c r="A129" s="264"/>
      <c r="B129" s="610">
        <f>IF(OR(D129&lt;&gt;"",E129&lt;&gt;""),MAX(B$44:B128)+1,"")</f>
        <v>86</v>
      </c>
      <c r="C129" s="611"/>
      <c r="D129" s="250" t="s">
        <v>394</v>
      </c>
      <c r="E129" s="251"/>
      <c r="F129" s="251"/>
      <c r="G129" s="251"/>
      <c r="H129" s="251"/>
      <c r="I129" s="251"/>
      <c r="J129" s="251"/>
      <c r="K129" s="251"/>
      <c r="L129" s="251"/>
      <c r="M129" s="252"/>
      <c r="N129" s="133"/>
      <c r="O129" s="73"/>
      <c r="P129" s="73"/>
      <c r="Q129" s="73"/>
      <c r="R129" s="231"/>
      <c r="S129" s="250" t="s">
        <v>378</v>
      </c>
      <c r="T129" s="252"/>
      <c r="U129" s="250"/>
      <c r="V129" s="251"/>
      <c r="W129" s="251"/>
      <c r="X129" s="251"/>
      <c r="Y129" s="251"/>
      <c r="Z129" s="251"/>
      <c r="AA129" s="251"/>
      <c r="AB129" s="349" t="s">
        <v>380</v>
      </c>
      <c r="AC129" s="353"/>
      <c r="AD129" s="349" t="s">
        <v>380</v>
      </c>
      <c r="AE129" s="353"/>
      <c r="AF129" s="372"/>
      <c r="AG129" s="244" t="s">
        <v>389</v>
      </c>
      <c r="AH129" s="244"/>
      <c r="AI129" s="330" t="s">
        <v>380</v>
      </c>
      <c r="AJ129" s="331"/>
      <c r="AK129" s="244" t="s">
        <v>383</v>
      </c>
      <c r="AL129" s="250"/>
      <c r="AM129" s="251"/>
      <c r="AN129" s="251"/>
      <c r="AO129" s="251"/>
      <c r="AP129" s="251"/>
      <c r="AQ129" s="251"/>
      <c r="AR129" s="251"/>
      <c r="AS129" s="251"/>
      <c r="AT129" s="251"/>
      <c r="AU129" s="251"/>
      <c r="AV129" s="251"/>
      <c r="AW129" s="251"/>
      <c r="AX129" s="251"/>
      <c r="AY129" s="251"/>
      <c r="AZ129" s="251"/>
      <c r="BA129" s="251"/>
      <c r="BB129" s="251"/>
      <c r="BC129" s="251"/>
      <c r="BD129" s="251"/>
      <c r="BE129" s="251"/>
      <c r="BF129" s="253"/>
      <c r="BG129" s="49"/>
      <c r="BI129" s="703" t="str">
        <f t="shared" si="2"/>
        <v/>
      </c>
      <c r="BJ129" s="703"/>
    </row>
    <row r="130" spans="1:62" ht="15" customHeight="1">
      <c r="A130" s="264"/>
      <c r="B130" s="610" t="str">
        <f>IF(OR(D130&lt;&gt;"",E130&lt;&gt;""),MAX(B$44:B129)+1,"")</f>
        <v/>
      </c>
      <c r="C130" s="611"/>
      <c r="D130" s="250"/>
      <c r="E130" s="251"/>
      <c r="F130" s="251"/>
      <c r="G130" s="251"/>
      <c r="H130" s="251"/>
      <c r="I130" s="251"/>
      <c r="J130" s="251"/>
      <c r="K130" s="251"/>
      <c r="L130" s="251"/>
      <c r="M130" s="252"/>
      <c r="N130" s="133"/>
      <c r="O130" s="73"/>
      <c r="P130" s="73"/>
      <c r="Q130" s="73"/>
      <c r="R130" s="231"/>
      <c r="S130" s="250"/>
      <c r="T130" s="252"/>
      <c r="U130" s="250"/>
      <c r="V130" s="251"/>
      <c r="W130" s="251"/>
      <c r="X130" s="251"/>
      <c r="Y130" s="251"/>
      <c r="Z130" s="251"/>
      <c r="AA130" s="251"/>
      <c r="AB130" s="349"/>
      <c r="AC130" s="353"/>
      <c r="AD130" s="349"/>
      <c r="AE130" s="353"/>
      <c r="AF130" s="372"/>
      <c r="AG130" s="244"/>
      <c r="AH130" s="244"/>
      <c r="AI130" s="330"/>
      <c r="AJ130" s="331"/>
      <c r="AK130" s="244"/>
      <c r="AL130" s="250"/>
      <c r="AM130" s="251"/>
      <c r="AN130" s="251"/>
      <c r="AO130" s="251"/>
      <c r="AP130" s="251"/>
      <c r="AQ130" s="251"/>
      <c r="AR130" s="251"/>
      <c r="AS130" s="251"/>
      <c r="AT130" s="251"/>
      <c r="AU130" s="251"/>
      <c r="AV130" s="251"/>
      <c r="AW130" s="251"/>
      <c r="AX130" s="251"/>
      <c r="AY130" s="251"/>
      <c r="AZ130" s="251"/>
      <c r="BA130" s="251"/>
      <c r="BB130" s="251"/>
      <c r="BC130" s="251"/>
      <c r="BD130" s="251"/>
      <c r="BE130" s="251"/>
      <c r="BF130" s="253"/>
      <c r="BG130" s="49"/>
      <c r="BI130" s="703" t="str">
        <f t="shared" si="2"/>
        <v/>
      </c>
      <c r="BJ130" s="703"/>
    </row>
    <row r="131" spans="1:62" ht="15" customHeight="1">
      <c r="A131" s="264"/>
      <c r="B131" s="610" t="str">
        <f>IF(OR(D131&lt;&gt;"",E131&lt;&gt;""),MAX(B$44:B130)+1,"")</f>
        <v/>
      </c>
      <c r="C131" s="611"/>
      <c r="D131" s="250"/>
      <c r="E131" s="251"/>
      <c r="F131" s="251"/>
      <c r="G131" s="251"/>
      <c r="H131" s="251"/>
      <c r="I131" s="251"/>
      <c r="J131" s="251"/>
      <c r="K131" s="251"/>
      <c r="L131" s="251"/>
      <c r="M131" s="252"/>
      <c r="N131" s="133"/>
      <c r="O131" s="73"/>
      <c r="P131" s="73"/>
      <c r="Q131" s="73"/>
      <c r="R131" s="231"/>
      <c r="S131" s="250"/>
      <c r="T131" s="252"/>
      <c r="U131" s="250"/>
      <c r="V131" s="251"/>
      <c r="W131" s="251"/>
      <c r="X131" s="251"/>
      <c r="Y131" s="251"/>
      <c r="Z131" s="251"/>
      <c r="AA131" s="251"/>
      <c r="AB131" s="349"/>
      <c r="AC131" s="353"/>
      <c r="AD131" s="349"/>
      <c r="AE131" s="353"/>
      <c r="AF131" s="372"/>
      <c r="AG131" s="244"/>
      <c r="AH131" s="244"/>
      <c r="AI131" s="330"/>
      <c r="AJ131" s="331"/>
      <c r="AK131" s="244"/>
      <c r="AL131" s="250"/>
      <c r="AM131" s="251"/>
      <c r="AN131" s="251"/>
      <c r="AO131" s="251"/>
      <c r="AP131" s="251"/>
      <c r="AQ131" s="251"/>
      <c r="AR131" s="251"/>
      <c r="AS131" s="251"/>
      <c r="AT131" s="251"/>
      <c r="AU131" s="251"/>
      <c r="AV131" s="251"/>
      <c r="AW131" s="251"/>
      <c r="AX131" s="251"/>
      <c r="AY131" s="251"/>
      <c r="AZ131" s="251"/>
      <c r="BA131" s="251"/>
      <c r="BB131" s="251"/>
      <c r="BC131" s="251"/>
      <c r="BD131" s="251"/>
      <c r="BE131" s="251"/>
      <c r="BF131" s="253"/>
      <c r="BG131" s="49"/>
      <c r="BI131" s="703" t="str">
        <f t="shared" si="2"/>
        <v/>
      </c>
      <c r="BJ131" s="703"/>
    </row>
    <row r="132" spans="1:62" ht="15" customHeight="1">
      <c r="A132" s="264"/>
      <c r="B132" s="610" t="str">
        <f>IF(OR(D132&lt;&gt;"",E132&lt;&gt;""),MAX(B$44:B131)+1,"")</f>
        <v/>
      </c>
      <c r="C132" s="611"/>
      <c r="D132" s="250"/>
      <c r="E132" s="251"/>
      <c r="F132" s="251"/>
      <c r="G132" s="251"/>
      <c r="H132" s="251"/>
      <c r="I132" s="251"/>
      <c r="J132" s="251"/>
      <c r="K132" s="251"/>
      <c r="L132" s="251"/>
      <c r="M132" s="252"/>
      <c r="N132" s="133"/>
      <c r="O132" s="73"/>
      <c r="P132" s="73"/>
      <c r="Q132" s="73"/>
      <c r="R132" s="231"/>
      <c r="S132" s="250"/>
      <c r="T132" s="252"/>
      <c r="U132" s="250"/>
      <c r="V132" s="251"/>
      <c r="W132" s="251"/>
      <c r="X132" s="251"/>
      <c r="Y132" s="251"/>
      <c r="Z132" s="251"/>
      <c r="AA132" s="251"/>
      <c r="AB132" s="349"/>
      <c r="AC132" s="353"/>
      <c r="AD132" s="349"/>
      <c r="AE132" s="353"/>
      <c r="AF132" s="372"/>
      <c r="AG132" s="244"/>
      <c r="AH132" s="244"/>
      <c r="AI132" s="330"/>
      <c r="AJ132" s="331"/>
      <c r="AK132" s="244"/>
      <c r="AL132" s="250"/>
      <c r="AM132" s="251"/>
      <c r="AN132" s="251"/>
      <c r="AO132" s="251"/>
      <c r="AP132" s="251"/>
      <c r="AQ132" s="251"/>
      <c r="AR132" s="251"/>
      <c r="AS132" s="251"/>
      <c r="AT132" s="251"/>
      <c r="AU132" s="251"/>
      <c r="AV132" s="251"/>
      <c r="AW132" s="251"/>
      <c r="AX132" s="251"/>
      <c r="AY132" s="251"/>
      <c r="AZ132" s="251"/>
      <c r="BA132" s="251"/>
      <c r="BB132" s="251"/>
      <c r="BC132" s="251"/>
      <c r="BD132" s="251"/>
      <c r="BE132" s="251"/>
      <c r="BF132" s="253"/>
      <c r="BG132" s="49"/>
      <c r="BI132" s="703" t="str">
        <f t="shared" si="2"/>
        <v/>
      </c>
      <c r="BJ132" s="703"/>
    </row>
    <row r="133" spans="1:62" ht="15" customHeight="1">
      <c r="A133" s="264"/>
      <c r="B133" s="610" t="str">
        <f>IF(OR(D133&lt;&gt;"",E133&lt;&gt;""),MAX(B$44:B132)+1,"")</f>
        <v/>
      </c>
      <c r="C133" s="611"/>
      <c r="D133" s="250"/>
      <c r="E133" s="251"/>
      <c r="F133" s="251"/>
      <c r="G133" s="251"/>
      <c r="H133" s="251"/>
      <c r="I133" s="251"/>
      <c r="J133" s="251"/>
      <c r="K133" s="251"/>
      <c r="L133" s="251"/>
      <c r="M133" s="252"/>
      <c r="N133" s="133"/>
      <c r="O133" s="73"/>
      <c r="P133" s="73"/>
      <c r="Q133" s="73"/>
      <c r="R133" s="231"/>
      <c r="S133" s="250"/>
      <c r="T133" s="252"/>
      <c r="U133" s="250"/>
      <c r="V133" s="251"/>
      <c r="W133" s="251"/>
      <c r="X133" s="251"/>
      <c r="Y133" s="251"/>
      <c r="Z133" s="251"/>
      <c r="AA133" s="251"/>
      <c r="AB133" s="349"/>
      <c r="AC133" s="353"/>
      <c r="AD133" s="349"/>
      <c r="AE133" s="353"/>
      <c r="AF133" s="372"/>
      <c r="AG133" s="244"/>
      <c r="AH133" s="244"/>
      <c r="AI133" s="330"/>
      <c r="AJ133" s="331"/>
      <c r="AK133" s="244"/>
      <c r="AL133" s="250"/>
      <c r="AM133" s="251"/>
      <c r="AN133" s="251"/>
      <c r="AO133" s="251"/>
      <c r="AP133" s="251"/>
      <c r="AQ133" s="251"/>
      <c r="AR133" s="251"/>
      <c r="AS133" s="251"/>
      <c r="AT133" s="251"/>
      <c r="AU133" s="251"/>
      <c r="AV133" s="251"/>
      <c r="AW133" s="251"/>
      <c r="AX133" s="251"/>
      <c r="AY133" s="251"/>
      <c r="AZ133" s="251"/>
      <c r="BA133" s="251"/>
      <c r="BB133" s="251"/>
      <c r="BC133" s="251"/>
      <c r="BD133" s="251"/>
      <c r="BE133" s="251"/>
      <c r="BF133" s="253"/>
      <c r="BG133" s="49"/>
      <c r="BI133" s="703" t="str">
        <f t="shared" si="2"/>
        <v/>
      </c>
      <c r="BJ133" s="703"/>
    </row>
    <row r="134" spans="1:62" ht="15" customHeight="1">
      <c r="A134" s="264"/>
      <c r="B134" s="610" t="str">
        <f>IF(OR(D134&lt;&gt;"",E134&lt;&gt;""),MAX(B$44:B133)+1,"")</f>
        <v/>
      </c>
      <c r="C134" s="611"/>
      <c r="D134" s="250"/>
      <c r="E134" s="251"/>
      <c r="F134" s="251"/>
      <c r="G134" s="251"/>
      <c r="H134" s="251"/>
      <c r="I134" s="251"/>
      <c r="J134" s="251"/>
      <c r="K134" s="251"/>
      <c r="L134" s="251"/>
      <c r="M134" s="252"/>
      <c r="N134" s="133"/>
      <c r="O134" s="73"/>
      <c r="P134" s="73"/>
      <c r="Q134" s="73"/>
      <c r="R134" s="231"/>
      <c r="S134" s="250"/>
      <c r="T134" s="252"/>
      <c r="U134" s="250"/>
      <c r="V134" s="251"/>
      <c r="W134" s="251"/>
      <c r="X134" s="251"/>
      <c r="Y134" s="251"/>
      <c r="Z134" s="251"/>
      <c r="AA134" s="251"/>
      <c r="AB134" s="349"/>
      <c r="AC134" s="353"/>
      <c r="AD134" s="349"/>
      <c r="AE134" s="353"/>
      <c r="AF134" s="372"/>
      <c r="AG134" s="244"/>
      <c r="AH134" s="244"/>
      <c r="AI134" s="330"/>
      <c r="AJ134" s="331"/>
      <c r="AK134" s="244"/>
      <c r="AL134" s="250"/>
      <c r="AM134" s="251"/>
      <c r="AN134" s="251"/>
      <c r="AO134" s="251"/>
      <c r="AP134" s="251"/>
      <c r="AQ134" s="251"/>
      <c r="AR134" s="251"/>
      <c r="AS134" s="251"/>
      <c r="AT134" s="251"/>
      <c r="AU134" s="251"/>
      <c r="AV134" s="251"/>
      <c r="AW134" s="251"/>
      <c r="AX134" s="251"/>
      <c r="AY134" s="251"/>
      <c r="AZ134" s="251"/>
      <c r="BA134" s="251"/>
      <c r="BB134" s="251"/>
      <c r="BC134" s="251"/>
      <c r="BD134" s="251"/>
      <c r="BE134" s="251"/>
      <c r="BF134" s="253"/>
      <c r="BG134" s="49"/>
      <c r="BI134" s="703" t="str">
        <f t="shared" si="2"/>
        <v/>
      </c>
      <c r="BJ134" s="703"/>
    </row>
    <row r="135" spans="1:62" ht="15" customHeight="1">
      <c r="A135" s="264"/>
      <c r="B135" s="610" t="str">
        <f>IF(OR(D135&lt;&gt;"",E135&lt;&gt;""),MAX(B$44:B134)+1,"")</f>
        <v/>
      </c>
      <c r="C135" s="611"/>
      <c r="D135" s="250"/>
      <c r="E135" s="251"/>
      <c r="F135" s="251"/>
      <c r="G135" s="251"/>
      <c r="H135" s="251"/>
      <c r="I135" s="251"/>
      <c r="J135" s="251"/>
      <c r="K135" s="251"/>
      <c r="L135" s="251"/>
      <c r="M135" s="252"/>
      <c r="N135" s="133"/>
      <c r="O135" s="73"/>
      <c r="P135" s="73"/>
      <c r="Q135" s="73"/>
      <c r="R135" s="231"/>
      <c r="S135" s="250"/>
      <c r="T135" s="252"/>
      <c r="U135" s="250"/>
      <c r="V135" s="251"/>
      <c r="W135" s="251"/>
      <c r="X135" s="251"/>
      <c r="Y135" s="251"/>
      <c r="Z135" s="251"/>
      <c r="AA135" s="251"/>
      <c r="AB135" s="349"/>
      <c r="AC135" s="353"/>
      <c r="AD135" s="349"/>
      <c r="AE135" s="353"/>
      <c r="AF135" s="372"/>
      <c r="AG135" s="244"/>
      <c r="AH135" s="244"/>
      <c r="AI135" s="330"/>
      <c r="AJ135" s="331"/>
      <c r="AK135" s="244"/>
      <c r="AL135" s="250"/>
      <c r="AM135" s="251"/>
      <c r="AN135" s="251"/>
      <c r="AO135" s="251"/>
      <c r="AP135" s="251"/>
      <c r="AQ135" s="251"/>
      <c r="AR135" s="251"/>
      <c r="AS135" s="251"/>
      <c r="AT135" s="251"/>
      <c r="AU135" s="251"/>
      <c r="AV135" s="251"/>
      <c r="AW135" s="251"/>
      <c r="AX135" s="251"/>
      <c r="AY135" s="251"/>
      <c r="AZ135" s="251"/>
      <c r="BA135" s="251"/>
      <c r="BB135" s="251"/>
      <c r="BC135" s="251"/>
      <c r="BD135" s="251"/>
      <c r="BE135" s="251"/>
      <c r="BF135" s="253"/>
      <c r="BG135" s="49"/>
      <c r="BI135" s="703" t="str">
        <f t="shared" si="2"/>
        <v/>
      </c>
      <c r="BJ135" s="703"/>
    </row>
    <row r="136" spans="1:62" ht="15" customHeight="1">
      <c r="A136" s="264"/>
      <c r="B136" s="610" t="str">
        <f>IF(OR(D136&lt;&gt;"",E136&lt;&gt;""),MAX(B$44:B135)+1,"")</f>
        <v/>
      </c>
      <c r="C136" s="611"/>
      <c r="D136" s="250"/>
      <c r="E136" s="251"/>
      <c r="F136" s="251"/>
      <c r="G136" s="251"/>
      <c r="H136" s="251"/>
      <c r="I136" s="251"/>
      <c r="J136" s="251"/>
      <c r="K136" s="251"/>
      <c r="L136" s="251"/>
      <c r="M136" s="252"/>
      <c r="N136" s="133"/>
      <c r="O136" s="73"/>
      <c r="P136" s="73"/>
      <c r="Q136" s="73"/>
      <c r="R136" s="231"/>
      <c r="S136" s="250"/>
      <c r="T136" s="252"/>
      <c r="U136" s="250"/>
      <c r="V136" s="251"/>
      <c r="W136" s="251"/>
      <c r="X136" s="251"/>
      <c r="Y136" s="251"/>
      <c r="Z136" s="251"/>
      <c r="AA136" s="251"/>
      <c r="AB136" s="349"/>
      <c r="AC136" s="353"/>
      <c r="AD136" s="349"/>
      <c r="AE136" s="353"/>
      <c r="AF136" s="372"/>
      <c r="AG136" s="244"/>
      <c r="AH136" s="244"/>
      <c r="AI136" s="330"/>
      <c r="AJ136" s="331"/>
      <c r="AK136" s="244"/>
      <c r="AL136" s="250"/>
      <c r="AM136" s="251"/>
      <c r="AN136" s="251"/>
      <c r="AO136" s="251"/>
      <c r="AP136" s="251"/>
      <c r="AQ136" s="251"/>
      <c r="AR136" s="251"/>
      <c r="AS136" s="251"/>
      <c r="AT136" s="251"/>
      <c r="AU136" s="251"/>
      <c r="AV136" s="251"/>
      <c r="AW136" s="251"/>
      <c r="AX136" s="251"/>
      <c r="AY136" s="251"/>
      <c r="AZ136" s="251"/>
      <c r="BA136" s="251"/>
      <c r="BB136" s="251"/>
      <c r="BC136" s="251"/>
      <c r="BD136" s="251"/>
      <c r="BE136" s="251"/>
      <c r="BF136" s="253"/>
      <c r="BG136" s="49"/>
      <c r="BI136" s="703" t="str">
        <f t="shared" si="2"/>
        <v/>
      </c>
      <c r="BJ136" s="703"/>
    </row>
    <row r="137" spans="1:62" ht="15" customHeight="1">
      <c r="A137" s="264"/>
      <c r="B137" s="610" t="str">
        <f>IF(OR(D137&lt;&gt;"",E137&lt;&gt;""),MAX(B$44:B136)+1,"")</f>
        <v/>
      </c>
      <c r="C137" s="611"/>
      <c r="D137" s="250"/>
      <c r="E137" s="251"/>
      <c r="F137" s="251"/>
      <c r="G137" s="251"/>
      <c r="H137" s="251"/>
      <c r="I137" s="251"/>
      <c r="J137" s="251"/>
      <c r="K137" s="251"/>
      <c r="L137" s="251"/>
      <c r="M137" s="252"/>
      <c r="N137" s="133"/>
      <c r="O137" s="73"/>
      <c r="P137" s="73"/>
      <c r="Q137" s="73"/>
      <c r="R137" s="231"/>
      <c r="S137" s="250"/>
      <c r="T137" s="252"/>
      <c r="U137" s="250"/>
      <c r="V137" s="251"/>
      <c r="W137" s="251"/>
      <c r="X137" s="251"/>
      <c r="Y137" s="251"/>
      <c r="Z137" s="251"/>
      <c r="AA137" s="251"/>
      <c r="AB137" s="349"/>
      <c r="AC137" s="353"/>
      <c r="AD137" s="349"/>
      <c r="AE137" s="353"/>
      <c r="AF137" s="372"/>
      <c r="AG137" s="244"/>
      <c r="AH137" s="244"/>
      <c r="AI137" s="330"/>
      <c r="AJ137" s="331"/>
      <c r="AK137" s="244"/>
      <c r="AL137" s="250"/>
      <c r="AM137" s="251"/>
      <c r="AN137" s="251"/>
      <c r="AO137" s="251"/>
      <c r="AP137" s="251"/>
      <c r="AQ137" s="251"/>
      <c r="AR137" s="251"/>
      <c r="AS137" s="251"/>
      <c r="AT137" s="251"/>
      <c r="AU137" s="251"/>
      <c r="AV137" s="251"/>
      <c r="AW137" s="251"/>
      <c r="AX137" s="251"/>
      <c r="AY137" s="251"/>
      <c r="AZ137" s="251"/>
      <c r="BA137" s="251"/>
      <c r="BB137" s="251"/>
      <c r="BC137" s="251"/>
      <c r="BD137" s="251"/>
      <c r="BE137" s="251"/>
      <c r="BF137" s="253"/>
      <c r="BG137" s="49"/>
      <c r="BI137" s="703" t="str">
        <f t="shared" si="2"/>
        <v/>
      </c>
      <c r="BJ137" s="703"/>
    </row>
    <row r="138" spans="1:62" ht="15" customHeight="1">
      <c r="A138" s="264"/>
      <c r="B138" s="610" t="str">
        <f>IF(OR(D138&lt;&gt;"",E138&lt;&gt;""),MAX(B$44:B137)+1,"")</f>
        <v/>
      </c>
      <c r="C138" s="611"/>
      <c r="D138" s="250"/>
      <c r="E138" s="251"/>
      <c r="F138" s="251"/>
      <c r="G138" s="251"/>
      <c r="H138" s="251"/>
      <c r="I138" s="251"/>
      <c r="J138" s="251"/>
      <c r="K138" s="251"/>
      <c r="L138" s="251"/>
      <c r="M138" s="252"/>
      <c r="N138" s="133"/>
      <c r="O138" s="73"/>
      <c r="P138" s="73"/>
      <c r="Q138" s="73"/>
      <c r="R138" s="231"/>
      <c r="S138" s="250"/>
      <c r="T138" s="252"/>
      <c r="U138" s="250"/>
      <c r="V138" s="251"/>
      <c r="W138" s="251"/>
      <c r="X138" s="251"/>
      <c r="Y138" s="251"/>
      <c r="Z138" s="251"/>
      <c r="AA138" s="251"/>
      <c r="AB138" s="349"/>
      <c r="AC138" s="353"/>
      <c r="AD138" s="349"/>
      <c r="AE138" s="353"/>
      <c r="AF138" s="372"/>
      <c r="AG138" s="244"/>
      <c r="AH138" s="244"/>
      <c r="AI138" s="330"/>
      <c r="AJ138" s="331"/>
      <c r="AK138" s="244"/>
      <c r="AL138" s="250"/>
      <c r="AM138" s="251"/>
      <c r="AN138" s="251"/>
      <c r="AO138" s="251"/>
      <c r="AP138" s="251"/>
      <c r="AQ138" s="251"/>
      <c r="AR138" s="251"/>
      <c r="AS138" s="251"/>
      <c r="AT138" s="251"/>
      <c r="AU138" s="251"/>
      <c r="AV138" s="251"/>
      <c r="AW138" s="251"/>
      <c r="AX138" s="251"/>
      <c r="AY138" s="251"/>
      <c r="AZ138" s="251"/>
      <c r="BA138" s="251"/>
      <c r="BB138" s="251"/>
      <c r="BC138" s="251"/>
      <c r="BD138" s="251"/>
      <c r="BE138" s="251"/>
      <c r="BF138" s="253"/>
      <c r="BG138" s="49"/>
      <c r="BI138" s="703" t="str">
        <f t="shared" si="2"/>
        <v/>
      </c>
      <c r="BJ138" s="703"/>
    </row>
    <row r="139" spans="1:62" ht="15" customHeight="1">
      <c r="A139" s="264"/>
      <c r="B139" s="610" t="str">
        <f>IF(OR(D139&lt;&gt;"",E139&lt;&gt;""),MAX(B$44:B138)+1,"")</f>
        <v/>
      </c>
      <c r="C139" s="611"/>
      <c r="D139" s="250"/>
      <c r="E139" s="251"/>
      <c r="F139" s="251"/>
      <c r="G139" s="251"/>
      <c r="H139" s="251"/>
      <c r="I139" s="251"/>
      <c r="J139" s="251"/>
      <c r="K139" s="251"/>
      <c r="L139" s="251"/>
      <c r="M139" s="252"/>
      <c r="N139" s="133"/>
      <c r="O139" s="73"/>
      <c r="P139" s="73"/>
      <c r="Q139" s="73"/>
      <c r="R139" s="231"/>
      <c r="S139" s="250"/>
      <c r="T139" s="252"/>
      <c r="U139" s="250"/>
      <c r="V139" s="251"/>
      <c r="W139" s="251"/>
      <c r="X139" s="251"/>
      <c r="Y139" s="251"/>
      <c r="Z139" s="251"/>
      <c r="AA139" s="251"/>
      <c r="AB139" s="349"/>
      <c r="AC139" s="353"/>
      <c r="AD139" s="349"/>
      <c r="AE139" s="353"/>
      <c r="AF139" s="372"/>
      <c r="AG139" s="244"/>
      <c r="AH139" s="244"/>
      <c r="AI139" s="330"/>
      <c r="AJ139" s="331"/>
      <c r="AK139" s="244"/>
      <c r="AL139" s="250"/>
      <c r="AM139" s="251"/>
      <c r="AN139" s="251"/>
      <c r="AO139" s="251"/>
      <c r="AP139" s="251"/>
      <c r="AQ139" s="251"/>
      <c r="AR139" s="251"/>
      <c r="AS139" s="251"/>
      <c r="AT139" s="251"/>
      <c r="AU139" s="251"/>
      <c r="AV139" s="251"/>
      <c r="AW139" s="251"/>
      <c r="AX139" s="251"/>
      <c r="AY139" s="251"/>
      <c r="AZ139" s="251"/>
      <c r="BA139" s="251"/>
      <c r="BB139" s="251"/>
      <c r="BC139" s="251"/>
      <c r="BD139" s="251"/>
      <c r="BE139" s="251"/>
      <c r="BF139" s="253"/>
      <c r="BG139" s="49"/>
      <c r="BI139" s="703" t="str">
        <f t="shared" si="2"/>
        <v/>
      </c>
      <c r="BJ139" s="703"/>
    </row>
    <row r="140" spans="1:62" ht="15" customHeight="1">
      <c r="A140" s="264"/>
      <c r="B140" s="610" t="str">
        <f>IF(OR(D140&lt;&gt;"",E140&lt;&gt;""),MAX(B$44:B139)+1,"")</f>
        <v/>
      </c>
      <c r="C140" s="611"/>
      <c r="D140" s="250"/>
      <c r="E140" s="251"/>
      <c r="F140" s="251"/>
      <c r="G140" s="251"/>
      <c r="H140" s="251"/>
      <c r="I140" s="251"/>
      <c r="J140" s="251"/>
      <c r="K140" s="251"/>
      <c r="L140" s="251"/>
      <c r="M140" s="252"/>
      <c r="N140" s="133"/>
      <c r="O140" s="73"/>
      <c r="P140" s="73"/>
      <c r="Q140" s="73"/>
      <c r="R140" s="231"/>
      <c r="S140" s="250"/>
      <c r="T140" s="252"/>
      <c r="U140" s="250"/>
      <c r="V140" s="251"/>
      <c r="W140" s="251"/>
      <c r="X140" s="251"/>
      <c r="Y140" s="251"/>
      <c r="Z140" s="251"/>
      <c r="AA140" s="251"/>
      <c r="AB140" s="349"/>
      <c r="AC140" s="353"/>
      <c r="AD140" s="349"/>
      <c r="AE140" s="353"/>
      <c r="AF140" s="372"/>
      <c r="AG140" s="244"/>
      <c r="AH140" s="244"/>
      <c r="AI140" s="330"/>
      <c r="AJ140" s="331"/>
      <c r="AK140" s="244"/>
      <c r="AL140" s="250"/>
      <c r="AM140" s="251"/>
      <c r="AN140" s="251"/>
      <c r="AO140" s="251"/>
      <c r="AP140" s="251"/>
      <c r="AQ140" s="251"/>
      <c r="AR140" s="251"/>
      <c r="AS140" s="251"/>
      <c r="AT140" s="251"/>
      <c r="AU140" s="251"/>
      <c r="AV140" s="251"/>
      <c r="AW140" s="251"/>
      <c r="AX140" s="251"/>
      <c r="AY140" s="251"/>
      <c r="AZ140" s="251"/>
      <c r="BA140" s="251"/>
      <c r="BB140" s="251"/>
      <c r="BC140" s="251"/>
      <c r="BD140" s="251"/>
      <c r="BE140" s="251"/>
      <c r="BF140" s="253"/>
      <c r="BG140" s="49"/>
      <c r="BI140" s="703" t="str">
        <f t="shared" si="2"/>
        <v/>
      </c>
      <c r="BJ140" s="703"/>
    </row>
    <row r="141" spans="1:62" ht="15" customHeight="1">
      <c r="A141" s="264"/>
      <c r="B141" s="610" t="str">
        <f>IF(OR(D141&lt;&gt;"",E141&lt;&gt;""),MAX(B$44:B140)+1,"")</f>
        <v/>
      </c>
      <c r="C141" s="611"/>
      <c r="D141" s="250"/>
      <c r="E141" s="251"/>
      <c r="F141" s="251"/>
      <c r="G141" s="251"/>
      <c r="H141" s="251"/>
      <c r="I141" s="251"/>
      <c r="J141" s="251"/>
      <c r="K141" s="251"/>
      <c r="L141" s="251"/>
      <c r="M141" s="252"/>
      <c r="N141" s="133"/>
      <c r="O141" s="73"/>
      <c r="P141" s="73"/>
      <c r="Q141" s="73"/>
      <c r="R141" s="231"/>
      <c r="S141" s="250"/>
      <c r="T141" s="252"/>
      <c r="U141" s="250"/>
      <c r="V141" s="251"/>
      <c r="W141" s="251"/>
      <c r="X141" s="251"/>
      <c r="Y141" s="251"/>
      <c r="Z141" s="251"/>
      <c r="AA141" s="251"/>
      <c r="AB141" s="349"/>
      <c r="AC141" s="353"/>
      <c r="AD141" s="349"/>
      <c r="AE141" s="353"/>
      <c r="AF141" s="372"/>
      <c r="AG141" s="244"/>
      <c r="AH141" s="244"/>
      <c r="AI141" s="330"/>
      <c r="AJ141" s="331"/>
      <c r="AK141" s="244"/>
      <c r="AL141" s="250"/>
      <c r="AM141" s="251"/>
      <c r="AN141" s="251"/>
      <c r="AO141" s="251"/>
      <c r="AP141" s="251"/>
      <c r="AQ141" s="251"/>
      <c r="AR141" s="251"/>
      <c r="AS141" s="251"/>
      <c r="AT141" s="251"/>
      <c r="AU141" s="251"/>
      <c r="AV141" s="251"/>
      <c r="AW141" s="251"/>
      <c r="AX141" s="251"/>
      <c r="AY141" s="251"/>
      <c r="AZ141" s="251"/>
      <c r="BA141" s="251"/>
      <c r="BB141" s="251"/>
      <c r="BC141" s="251"/>
      <c r="BD141" s="251"/>
      <c r="BE141" s="251"/>
      <c r="BF141" s="253"/>
      <c r="BG141" s="49"/>
      <c r="BI141" s="703" t="str">
        <f t="shared" si="2"/>
        <v/>
      </c>
      <c r="BJ141" s="703"/>
    </row>
    <row r="142" spans="1:62" ht="15" customHeight="1" thickBot="1">
      <c r="A142" s="264"/>
      <c r="B142" s="709" t="str">
        <f>IF(OR(D142&lt;&gt;"",E142&lt;&gt;""),MAX(B$44:B141)+1,"")</f>
        <v/>
      </c>
      <c r="C142" s="710"/>
      <c r="D142" s="254"/>
      <c r="E142" s="255"/>
      <c r="F142" s="255"/>
      <c r="G142" s="255"/>
      <c r="H142" s="255"/>
      <c r="I142" s="255"/>
      <c r="J142" s="255"/>
      <c r="K142" s="255"/>
      <c r="L142" s="255"/>
      <c r="M142" s="256"/>
      <c r="N142" s="288"/>
      <c r="O142" s="286"/>
      <c r="P142" s="286"/>
      <c r="Q142" s="286"/>
      <c r="R142" s="289"/>
      <c r="S142" s="254"/>
      <c r="T142" s="256"/>
      <c r="U142" s="254"/>
      <c r="V142" s="255"/>
      <c r="W142" s="255"/>
      <c r="X142" s="255"/>
      <c r="Y142" s="255"/>
      <c r="Z142" s="255"/>
      <c r="AA142" s="255"/>
      <c r="AB142" s="350"/>
      <c r="AC142" s="354"/>
      <c r="AD142" s="350"/>
      <c r="AE142" s="354"/>
      <c r="AF142" s="373"/>
      <c r="AG142" s="314"/>
      <c r="AH142" s="314"/>
      <c r="AI142" s="347"/>
      <c r="AJ142" s="348"/>
      <c r="AK142" s="314"/>
      <c r="AL142" s="315"/>
      <c r="AM142" s="316"/>
      <c r="AN142" s="316"/>
      <c r="AO142" s="316"/>
      <c r="AP142" s="316"/>
      <c r="AQ142" s="316"/>
      <c r="AR142" s="316"/>
      <c r="AS142" s="316"/>
      <c r="AT142" s="316"/>
      <c r="AU142" s="316"/>
      <c r="AV142" s="316"/>
      <c r="AW142" s="316"/>
      <c r="AX142" s="316"/>
      <c r="AY142" s="316"/>
      <c r="AZ142" s="316"/>
      <c r="BA142" s="316"/>
      <c r="BB142" s="316"/>
      <c r="BC142" s="316"/>
      <c r="BD142" s="316"/>
      <c r="BE142" s="316"/>
      <c r="BF142" s="317"/>
      <c r="BG142" s="49"/>
      <c r="BI142" s="703" t="str">
        <f t="shared" si="2"/>
        <v/>
      </c>
      <c r="BJ142" s="703"/>
    </row>
    <row r="143" spans="1:62" ht="15" customHeight="1" thickBot="1">
      <c r="A143" s="27"/>
      <c r="B143" s="719" t="str">
        <f>IF(OR(D143&lt;&gt;"",E143&lt;&gt;""),MAX(B$44:B142)+1,"")</f>
        <v/>
      </c>
      <c r="C143" s="719"/>
      <c r="D143" s="719"/>
      <c r="E143" s="719"/>
      <c r="F143" s="719"/>
      <c r="G143" s="719"/>
      <c r="H143" s="719"/>
      <c r="I143" s="719"/>
      <c r="J143" s="719"/>
      <c r="K143" s="719"/>
      <c r="L143" s="719"/>
      <c r="M143" s="719"/>
      <c r="N143" s="688"/>
      <c r="O143" s="688"/>
      <c r="P143" s="688"/>
      <c r="Q143" s="688"/>
      <c r="R143" s="688"/>
      <c r="S143" s="719"/>
      <c r="T143" s="719"/>
      <c r="U143" s="719"/>
      <c r="V143" s="719"/>
      <c r="W143" s="719"/>
      <c r="X143" s="719"/>
      <c r="Y143" s="719"/>
      <c r="Z143" s="719"/>
      <c r="AA143" s="719"/>
      <c r="AB143" s="719"/>
      <c r="AC143" s="719"/>
      <c r="AD143" s="719"/>
      <c r="AE143" s="719"/>
      <c r="AF143" s="719"/>
      <c r="AG143" s="322"/>
      <c r="AH143" s="322"/>
      <c r="AI143" s="720"/>
      <c r="AJ143" s="720"/>
      <c r="AK143" s="322"/>
      <c r="AL143" s="719"/>
      <c r="AM143" s="719"/>
      <c r="AN143" s="719"/>
      <c r="AO143" s="719"/>
      <c r="AP143" s="719"/>
      <c r="AQ143" s="719"/>
      <c r="AR143" s="719"/>
      <c r="AS143" s="719"/>
      <c r="AT143" s="719"/>
      <c r="AU143" s="719"/>
      <c r="AV143" s="719"/>
      <c r="AW143" s="719"/>
      <c r="AX143" s="719"/>
      <c r="AY143" s="719"/>
      <c r="AZ143" s="719"/>
      <c r="BA143" s="719"/>
      <c r="BB143" s="719"/>
      <c r="BC143" s="719"/>
      <c r="BD143" s="719"/>
      <c r="BE143" s="719"/>
      <c r="BF143" s="719"/>
      <c r="BG143" s="30"/>
      <c r="BI143" s="703" t="str">
        <f t="shared" si="2"/>
        <v/>
      </c>
      <c r="BJ143" s="703"/>
    </row>
    <row r="144" spans="1:62" ht="15" customHeight="1" thickBot="1">
      <c r="A144" s="24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25"/>
      <c r="O144" s="25"/>
      <c r="P144" s="25"/>
      <c r="Q144" s="25"/>
      <c r="R144" s="25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128"/>
      <c r="AJ144" s="128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49"/>
      <c r="BI144" s="25"/>
      <c r="BJ144" s="25"/>
    </row>
    <row r="145" spans="1:59" ht="15" customHeight="1">
      <c r="A145" s="264"/>
      <c r="B145" s="290" t="s">
        <v>112</v>
      </c>
      <c r="C145" s="291"/>
      <c r="D145" s="291"/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  <c r="P145" s="291"/>
      <c r="Q145" s="291"/>
      <c r="R145" s="291"/>
      <c r="S145" s="291"/>
      <c r="T145" s="291"/>
      <c r="U145" s="291"/>
      <c r="V145" s="291"/>
      <c r="W145" s="291"/>
      <c r="X145" s="291"/>
      <c r="Y145" s="291"/>
      <c r="Z145" s="291"/>
      <c r="AA145" s="291"/>
      <c r="AB145" s="291"/>
      <c r="AC145" s="291"/>
      <c r="AD145" s="291"/>
      <c r="AE145" s="291"/>
      <c r="AF145" s="293"/>
      <c r="AG145" s="293"/>
      <c r="AH145" s="293"/>
      <c r="AI145" s="293"/>
      <c r="AJ145" s="293"/>
      <c r="AK145" s="293"/>
      <c r="AL145" s="293"/>
      <c r="AM145" s="293"/>
      <c r="AN145" s="293"/>
      <c r="AO145" s="293"/>
      <c r="AP145" s="293"/>
      <c r="AQ145" s="293"/>
      <c r="AR145" s="293"/>
      <c r="AS145" s="293"/>
      <c r="AT145" s="293"/>
      <c r="AU145" s="293"/>
      <c r="AV145" s="293"/>
      <c r="AW145" s="293"/>
      <c r="AX145" s="291"/>
      <c r="AY145" s="291"/>
      <c r="AZ145" s="291"/>
      <c r="BA145" s="291"/>
      <c r="BB145" s="291"/>
      <c r="BC145" s="291"/>
      <c r="BD145" s="291"/>
      <c r="BE145" s="291"/>
      <c r="BF145" s="295"/>
      <c r="BG145" s="265"/>
    </row>
    <row r="146" spans="1:59" ht="15" customHeight="1">
      <c r="A146" s="264"/>
      <c r="B146" s="700" t="s">
        <v>103</v>
      </c>
      <c r="C146" s="701"/>
      <c r="D146" s="701" t="s">
        <v>113</v>
      </c>
      <c r="E146" s="701"/>
      <c r="F146" s="701"/>
      <c r="G146" s="701"/>
      <c r="H146" s="701"/>
      <c r="I146" s="701"/>
      <c r="J146" s="701"/>
      <c r="K146" s="701" t="s">
        <v>114</v>
      </c>
      <c r="L146" s="701"/>
      <c r="M146" s="701"/>
      <c r="N146" s="701"/>
      <c r="O146" s="701"/>
      <c r="P146" s="701"/>
      <c r="Q146" s="701"/>
      <c r="R146" s="701"/>
      <c r="S146" s="701"/>
      <c r="T146" s="701"/>
      <c r="U146" s="701"/>
      <c r="V146" s="701"/>
      <c r="W146" s="701"/>
      <c r="X146" s="701"/>
      <c r="Y146" s="701"/>
      <c r="Z146" s="701"/>
      <c r="AA146" s="701"/>
      <c r="AB146" s="701"/>
      <c r="AC146" s="701"/>
      <c r="AD146" s="701" t="s">
        <v>440</v>
      </c>
      <c r="AE146" s="701"/>
      <c r="AF146" s="701"/>
      <c r="AG146" s="701"/>
      <c r="AH146" s="701"/>
      <c r="AI146" s="701"/>
      <c r="AJ146" s="701"/>
      <c r="AK146" s="701"/>
      <c r="AL146" s="701"/>
      <c r="AM146" s="701"/>
      <c r="AN146" s="701"/>
      <c r="AO146" s="701"/>
      <c r="AP146" s="701"/>
      <c r="AQ146" s="701"/>
      <c r="AR146" s="701"/>
      <c r="AS146" s="701"/>
      <c r="AT146" s="701"/>
      <c r="AU146" s="701"/>
      <c r="AV146" s="701"/>
      <c r="AW146" s="701"/>
      <c r="AX146" s="701"/>
      <c r="AY146" s="701"/>
      <c r="AZ146" s="701"/>
      <c r="BA146" s="701"/>
      <c r="BB146" s="701"/>
      <c r="BC146" s="701"/>
      <c r="BD146" s="701"/>
      <c r="BE146" s="701"/>
      <c r="BF146" s="702"/>
      <c r="BG146" s="265"/>
    </row>
    <row r="147" spans="1:59" ht="15" customHeight="1">
      <c r="A147" s="264"/>
      <c r="B147" s="636">
        <v>1</v>
      </c>
      <c r="C147" s="637"/>
      <c r="D147" s="246" t="s">
        <v>437</v>
      </c>
      <c r="E147" s="248"/>
      <c r="F147" s="248"/>
      <c r="G147" s="248"/>
      <c r="H147" s="248"/>
      <c r="I147" s="248"/>
      <c r="J147" s="247"/>
      <c r="K147" s="246" t="s">
        <v>442</v>
      </c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7"/>
      <c r="AD147" s="310" t="s">
        <v>445</v>
      </c>
      <c r="AE147" s="311"/>
      <c r="AF147" s="311"/>
      <c r="AG147" s="311"/>
      <c r="AH147" s="311"/>
      <c r="AI147" s="248"/>
      <c r="AJ147" s="311"/>
      <c r="AK147" s="311"/>
      <c r="AL147" s="311"/>
      <c r="AM147" s="311"/>
      <c r="AN147" s="311"/>
      <c r="AO147" s="311"/>
      <c r="AP147" s="311"/>
      <c r="AQ147" s="311"/>
      <c r="AR147" s="311"/>
      <c r="AS147" s="311"/>
      <c r="AT147" s="311"/>
      <c r="AU147" s="311"/>
      <c r="AV147" s="311"/>
      <c r="AW147" s="311"/>
      <c r="AX147" s="311"/>
      <c r="AY147" s="311"/>
      <c r="AZ147" s="311"/>
      <c r="BA147" s="311"/>
      <c r="BB147" s="311"/>
      <c r="BC147" s="311"/>
      <c r="BD147" s="311"/>
      <c r="BE147" s="311"/>
      <c r="BF147" s="312"/>
      <c r="BG147" s="265"/>
    </row>
    <row r="148" spans="1:59" ht="15" customHeight="1">
      <c r="A148" s="264"/>
      <c r="B148" s="610">
        <v>1</v>
      </c>
      <c r="C148" s="611"/>
      <c r="D148" s="250" t="s">
        <v>441</v>
      </c>
      <c r="E148" s="251"/>
      <c r="F148" s="251"/>
      <c r="G148" s="251"/>
      <c r="H148" s="251"/>
      <c r="I148" s="251"/>
      <c r="J148" s="252"/>
      <c r="K148" s="250" t="s">
        <v>443</v>
      </c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  <c r="AA148" s="251"/>
      <c r="AB148" s="251"/>
      <c r="AC148" s="252"/>
      <c r="AD148" s="250" t="s">
        <v>444</v>
      </c>
      <c r="AE148" s="251"/>
      <c r="AF148" s="251"/>
      <c r="AG148" s="251"/>
      <c r="AH148" s="251"/>
      <c r="AI148" s="251"/>
      <c r="AJ148" s="251"/>
      <c r="AK148" s="251"/>
      <c r="AL148" s="251"/>
      <c r="AM148" s="251"/>
      <c r="AN148" s="251"/>
      <c r="AO148" s="251"/>
      <c r="AP148" s="251"/>
      <c r="AQ148" s="251"/>
      <c r="AR148" s="251"/>
      <c r="AS148" s="251"/>
      <c r="AT148" s="251"/>
      <c r="AU148" s="251"/>
      <c r="AV148" s="251"/>
      <c r="AW148" s="251"/>
      <c r="AX148" s="251"/>
      <c r="AY148" s="251"/>
      <c r="AZ148" s="251"/>
      <c r="BA148" s="251"/>
      <c r="BB148" s="251"/>
      <c r="BC148" s="251"/>
      <c r="BD148" s="251"/>
      <c r="BE148" s="251"/>
      <c r="BF148" s="253"/>
      <c r="BG148" s="265"/>
    </row>
    <row r="149" spans="1:59" ht="15" customHeight="1">
      <c r="A149" s="264"/>
      <c r="B149" s="610">
        <v>18</v>
      </c>
      <c r="C149" s="611"/>
      <c r="D149" s="250" t="s">
        <v>439</v>
      </c>
      <c r="E149" s="251"/>
      <c r="F149" s="251"/>
      <c r="G149" s="251"/>
      <c r="H149" s="251"/>
      <c r="I149" s="251"/>
      <c r="J149" s="252"/>
      <c r="K149" s="250" t="s">
        <v>446</v>
      </c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  <c r="AA149" s="251"/>
      <c r="AB149" s="251"/>
      <c r="AC149" s="252"/>
      <c r="AD149" s="250" t="s">
        <v>447</v>
      </c>
      <c r="AE149" s="251"/>
      <c r="AF149" s="251"/>
      <c r="AG149" s="251"/>
      <c r="AH149" s="251"/>
      <c r="AI149" s="251"/>
      <c r="AJ149" s="251"/>
      <c r="AK149" s="251"/>
      <c r="AL149" s="251"/>
      <c r="AM149" s="251"/>
      <c r="AN149" s="251"/>
      <c r="AO149" s="251"/>
      <c r="AP149" s="251"/>
      <c r="AQ149" s="251"/>
      <c r="AR149" s="251"/>
      <c r="AS149" s="251"/>
      <c r="AT149" s="251"/>
      <c r="AU149" s="251"/>
      <c r="AV149" s="251"/>
      <c r="AW149" s="251"/>
      <c r="AX149" s="251"/>
      <c r="AY149" s="251"/>
      <c r="AZ149" s="251"/>
      <c r="BA149" s="251"/>
      <c r="BB149" s="251"/>
      <c r="BC149" s="251"/>
      <c r="BD149" s="251"/>
      <c r="BE149" s="251"/>
      <c r="BF149" s="253"/>
      <c r="BG149" s="265"/>
    </row>
    <row r="150" spans="1:59" ht="15" customHeight="1">
      <c r="A150" s="264"/>
      <c r="B150" s="610">
        <v>25</v>
      </c>
      <c r="C150" s="611"/>
      <c r="D150" s="250" t="s">
        <v>439</v>
      </c>
      <c r="E150" s="251"/>
      <c r="F150" s="251"/>
      <c r="G150" s="251"/>
      <c r="H150" s="251"/>
      <c r="I150" s="251"/>
      <c r="J150" s="252"/>
      <c r="K150" s="250" t="s">
        <v>446</v>
      </c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  <c r="AA150" s="251"/>
      <c r="AB150" s="251"/>
      <c r="AC150" s="252"/>
      <c r="AD150" s="250" t="s">
        <v>447</v>
      </c>
      <c r="AE150" s="251"/>
      <c r="AF150" s="251"/>
      <c r="AG150" s="251"/>
      <c r="AH150" s="251"/>
      <c r="AI150" s="251"/>
      <c r="AJ150" s="251"/>
      <c r="AK150" s="251"/>
      <c r="AL150" s="251"/>
      <c r="AM150" s="251"/>
      <c r="AN150" s="251"/>
      <c r="AO150" s="251"/>
      <c r="AP150" s="251"/>
      <c r="AQ150" s="251"/>
      <c r="AR150" s="251"/>
      <c r="AS150" s="251"/>
      <c r="AT150" s="251"/>
      <c r="AU150" s="251"/>
      <c r="AV150" s="251"/>
      <c r="AW150" s="251"/>
      <c r="AX150" s="251"/>
      <c r="AY150" s="251"/>
      <c r="AZ150" s="251"/>
      <c r="BA150" s="251"/>
      <c r="BB150" s="251"/>
      <c r="BC150" s="251"/>
      <c r="BD150" s="251"/>
      <c r="BE150" s="251"/>
      <c r="BF150" s="253"/>
      <c r="BG150" s="265"/>
    </row>
    <row r="151" spans="1:59" ht="15" customHeight="1">
      <c r="A151" s="264"/>
      <c r="B151" s="610">
        <v>27</v>
      </c>
      <c r="C151" s="611"/>
      <c r="D151" s="250" t="s">
        <v>439</v>
      </c>
      <c r="E151" s="251"/>
      <c r="F151" s="251"/>
      <c r="G151" s="251"/>
      <c r="H151" s="251"/>
      <c r="I151" s="251"/>
      <c r="J151" s="252"/>
      <c r="K151" s="250" t="s">
        <v>446</v>
      </c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  <c r="AA151" s="251"/>
      <c r="AB151" s="251"/>
      <c r="AC151" s="252"/>
      <c r="AD151" s="250" t="s">
        <v>447</v>
      </c>
      <c r="AE151" s="251"/>
      <c r="AF151" s="251"/>
      <c r="AG151" s="251"/>
      <c r="AH151" s="251"/>
      <c r="AI151" s="251"/>
      <c r="AJ151" s="251"/>
      <c r="AK151" s="251"/>
      <c r="AL151" s="251"/>
      <c r="AM151" s="251"/>
      <c r="AN151" s="251"/>
      <c r="AO151" s="251"/>
      <c r="AP151" s="251"/>
      <c r="AQ151" s="251"/>
      <c r="AR151" s="251"/>
      <c r="AS151" s="251"/>
      <c r="AT151" s="251"/>
      <c r="AU151" s="251"/>
      <c r="AV151" s="251"/>
      <c r="AW151" s="251"/>
      <c r="AX151" s="251"/>
      <c r="AY151" s="251"/>
      <c r="AZ151" s="251"/>
      <c r="BA151" s="251"/>
      <c r="BB151" s="251"/>
      <c r="BC151" s="251"/>
      <c r="BD151" s="251"/>
      <c r="BE151" s="251"/>
      <c r="BF151" s="253"/>
      <c r="BG151" s="265"/>
    </row>
    <row r="152" spans="1:59" ht="15" customHeight="1">
      <c r="A152" s="264"/>
      <c r="B152" s="610">
        <v>35</v>
      </c>
      <c r="C152" s="611"/>
      <c r="D152" s="250" t="s">
        <v>439</v>
      </c>
      <c r="E152" s="251"/>
      <c r="F152" s="251"/>
      <c r="G152" s="251"/>
      <c r="H152" s="251"/>
      <c r="I152" s="251"/>
      <c r="J152" s="252"/>
      <c r="K152" s="250" t="s">
        <v>446</v>
      </c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  <c r="AA152" s="251"/>
      <c r="AB152" s="251"/>
      <c r="AC152" s="252"/>
      <c r="AD152" s="250" t="s">
        <v>447</v>
      </c>
      <c r="AE152" s="251"/>
      <c r="AF152" s="251"/>
      <c r="AG152" s="251"/>
      <c r="AH152" s="251"/>
      <c r="AI152" s="251"/>
      <c r="AJ152" s="251"/>
      <c r="AK152" s="251"/>
      <c r="AL152" s="251"/>
      <c r="AM152" s="251"/>
      <c r="AN152" s="251"/>
      <c r="AO152" s="251"/>
      <c r="AP152" s="251"/>
      <c r="AQ152" s="251"/>
      <c r="AR152" s="251"/>
      <c r="AS152" s="251"/>
      <c r="AT152" s="251"/>
      <c r="AU152" s="251"/>
      <c r="AV152" s="251"/>
      <c r="AW152" s="251"/>
      <c r="AX152" s="251"/>
      <c r="AY152" s="251"/>
      <c r="AZ152" s="251"/>
      <c r="BA152" s="251"/>
      <c r="BB152" s="251"/>
      <c r="BC152" s="251"/>
      <c r="BD152" s="251"/>
      <c r="BE152" s="251"/>
      <c r="BF152" s="253"/>
      <c r="BG152" s="265"/>
    </row>
    <row r="153" spans="1:59" ht="15" customHeight="1">
      <c r="A153" s="264"/>
      <c r="B153" s="610">
        <v>37</v>
      </c>
      <c r="C153" s="611"/>
      <c r="D153" s="250" t="s">
        <v>439</v>
      </c>
      <c r="E153" s="251"/>
      <c r="F153" s="251"/>
      <c r="G153" s="251"/>
      <c r="H153" s="251"/>
      <c r="I153" s="251"/>
      <c r="J153" s="252"/>
      <c r="K153" s="250" t="s">
        <v>446</v>
      </c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  <c r="AA153" s="251"/>
      <c r="AB153" s="251"/>
      <c r="AC153" s="252"/>
      <c r="AD153" s="250" t="s">
        <v>447</v>
      </c>
      <c r="AE153" s="251"/>
      <c r="AF153" s="251"/>
      <c r="AG153" s="251"/>
      <c r="AH153" s="251"/>
      <c r="AI153" s="251"/>
      <c r="AJ153" s="251"/>
      <c r="AK153" s="251"/>
      <c r="AL153" s="251"/>
      <c r="AM153" s="251"/>
      <c r="AN153" s="251"/>
      <c r="AO153" s="251"/>
      <c r="AP153" s="251"/>
      <c r="AQ153" s="251"/>
      <c r="AR153" s="251"/>
      <c r="AS153" s="251"/>
      <c r="AT153" s="251"/>
      <c r="AU153" s="251"/>
      <c r="AV153" s="251"/>
      <c r="AW153" s="251"/>
      <c r="AX153" s="251"/>
      <c r="AY153" s="251"/>
      <c r="AZ153" s="251"/>
      <c r="BA153" s="251"/>
      <c r="BB153" s="251"/>
      <c r="BC153" s="251"/>
      <c r="BD153" s="251"/>
      <c r="BE153" s="251"/>
      <c r="BF153" s="253"/>
      <c r="BG153" s="265"/>
    </row>
    <row r="154" spans="1:59" ht="15" customHeight="1">
      <c r="A154" s="264"/>
      <c r="B154" s="610">
        <v>47</v>
      </c>
      <c r="C154" s="611"/>
      <c r="D154" s="250" t="s">
        <v>439</v>
      </c>
      <c r="E154" s="251"/>
      <c r="F154" s="251"/>
      <c r="G154" s="251"/>
      <c r="H154" s="251"/>
      <c r="I154" s="251"/>
      <c r="J154" s="252"/>
      <c r="K154" s="250" t="s">
        <v>446</v>
      </c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  <c r="AA154" s="251"/>
      <c r="AB154" s="251"/>
      <c r="AC154" s="252"/>
      <c r="AD154" s="250" t="s">
        <v>447</v>
      </c>
      <c r="AE154" s="251"/>
      <c r="AF154" s="251"/>
      <c r="AG154" s="251"/>
      <c r="AH154" s="251"/>
      <c r="AI154" s="251"/>
      <c r="AJ154" s="251"/>
      <c r="AK154" s="251"/>
      <c r="AL154" s="251"/>
      <c r="AM154" s="251"/>
      <c r="AN154" s="251"/>
      <c r="AO154" s="251"/>
      <c r="AP154" s="251"/>
      <c r="AQ154" s="251"/>
      <c r="AR154" s="251"/>
      <c r="AS154" s="251"/>
      <c r="AT154" s="251"/>
      <c r="AU154" s="251"/>
      <c r="AV154" s="251"/>
      <c r="AW154" s="251"/>
      <c r="AX154" s="251"/>
      <c r="AY154" s="251"/>
      <c r="AZ154" s="251"/>
      <c r="BA154" s="251"/>
      <c r="BB154" s="251"/>
      <c r="BC154" s="251"/>
      <c r="BD154" s="251"/>
      <c r="BE154" s="251"/>
      <c r="BF154" s="253"/>
      <c r="BG154" s="265"/>
    </row>
    <row r="155" spans="1:59" ht="15" customHeight="1">
      <c r="A155" s="264"/>
      <c r="B155" s="610">
        <v>49</v>
      </c>
      <c r="C155" s="611"/>
      <c r="D155" s="250" t="s">
        <v>439</v>
      </c>
      <c r="E155" s="251"/>
      <c r="F155" s="251"/>
      <c r="G155" s="251"/>
      <c r="H155" s="251"/>
      <c r="I155" s="251"/>
      <c r="J155" s="252"/>
      <c r="K155" s="250" t="s">
        <v>446</v>
      </c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  <c r="AA155" s="251"/>
      <c r="AB155" s="251"/>
      <c r="AC155" s="252"/>
      <c r="AD155" s="250" t="s">
        <v>447</v>
      </c>
      <c r="AE155" s="251"/>
      <c r="AF155" s="251"/>
      <c r="AG155" s="251"/>
      <c r="AH155" s="251"/>
      <c r="AI155" s="251"/>
      <c r="AJ155" s="251"/>
      <c r="AK155" s="251"/>
      <c r="AL155" s="251"/>
      <c r="AM155" s="251"/>
      <c r="AN155" s="251"/>
      <c r="AO155" s="251"/>
      <c r="AP155" s="251"/>
      <c r="AQ155" s="251"/>
      <c r="AR155" s="251"/>
      <c r="AS155" s="251"/>
      <c r="AT155" s="251"/>
      <c r="AU155" s="251"/>
      <c r="AV155" s="251"/>
      <c r="AW155" s="251"/>
      <c r="AX155" s="251"/>
      <c r="AY155" s="251"/>
      <c r="AZ155" s="251"/>
      <c r="BA155" s="251"/>
      <c r="BB155" s="251"/>
      <c r="BC155" s="251"/>
      <c r="BD155" s="251"/>
      <c r="BE155" s="251"/>
      <c r="BF155" s="253"/>
      <c r="BG155" s="265"/>
    </row>
    <row r="156" spans="1:59" ht="15" customHeight="1">
      <c r="A156" s="264"/>
      <c r="B156" s="610">
        <v>57</v>
      </c>
      <c r="C156" s="611"/>
      <c r="D156" s="250" t="s">
        <v>439</v>
      </c>
      <c r="E156" s="251"/>
      <c r="F156" s="251"/>
      <c r="G156" s="251"/>
      <c r="H156" s="251"/>
      <c r="I156" s="251"/>
      <c r="J156" s="252"/>
      <c r="K156" s="250" t="s">
        <v>446</v>
      </c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  <c r="AA156" s="251"/>
      <c r="AB156" s="251"/>
      <c r="AC156" s="252"/>
      <c r="AD156" s="250" t="s">
        <v>447</v>
      </c>
      <c r="AE156" s="251"/>
      <c r="AF156" s="251"/>
      <c r="AG156" s="251"/>
      <c r="AH156" s="251"/>
      <c r="AI156" s="251"/>
      <c r="AJ156" s="251"/>
      <c r="AK156" s="251"/>
      <c r="AL156" s="251"/>
      <c r="AM156" s="251"/>
      <c r="AN156" s="251"/>
      <c r="AO156" s="251"/>
      <c r="AP156" s="251"/>
      <c r="AQ156" s="251"/>
      <c r="AR156" s="251"/>
      <c r="AS156" s="251"/>
      <c r="AT156" s="251"/>
      <c r="AU156" s="251"/>
      <c r="AV156" s="251"/>
      <c r="AW156" s="251"/>
      <c r="AX156" s="251"/>
      <c r="AY156" s="251"/>
      <c r="AZ156" s="251"/>
      <c r="BA156" s="251"/>
      <c r="BB156" s="251"/>
      <c r="BC156" s="251"/>
      <c r="BD156" s="251"/>
      <c r="BE156" s="251"/>
      <c r="BF156" s="253"/>
      <c r="BG156" s="265"/>
    </row>
    <row r="157" spans="1:59" ht="15" customHeight="1">
      <c r="A157" s="264"/>
      <c r="B157" s="610">
        <v>59</v>
      </c>
      <c r="C157" s="611"/>
      <c r="D157" s="250" t="s">
        <v>439</v>
      </c>
      <c r="E157" s="251"/>
      <c r="F157" s="251"/>
      <c r="G157" s="251"/>
      <c r="H157" s="251"/>
      <c r="I157" s="251"/>
      <c r="J157" s="252"/>
      <c r="K157" s="250" t="s">
        <v>446</v>
      </c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  <c r="AA157" s="251"/>
      <c r="AB157" s="251"/>
      <c r="AC157" s="252"/>
      <c r="AD157" s="250" t="s">
        <v>447</v>
      </c>
      <c r="AE157" s="251"/>
      <c r="AF157" s="251"/>
      <c r="AG157" s="251"/>
      <c r="AH157" s="251"/>
      <c r="AI157" s="251"/>
      <c r="AJ157" s="251"/>
      <c r="AK157" s="251"/>
      <c r="AL157" s="251"/>
      <c r="AM157" s="251"/>
      <c r="AN157" s="251"/>
      <c r="AO157" s="251"/>
      <c r="AP157" s="251"/>
      <c r="AQ157" s="251"/>
      <c r="AR157" s="251"/>
      <c r="AS157" s="251"/>
      <c r="AT157" s="251"/>
      <c r="AU157" s="251"/>
      <c r="AV157" s="251"/>
      <c r="AW157" s="251"/>
      <c r="AX157" s="251"/>
      <c r="AY157" s="251"/>
      <c r="AZ157" s="251"/>
      <c r="BA157" s="251"/>
      <c r="BB157" s="251"/>
      <c r="BC157" s="251"/>
      <c r="BD157" s="251"/>
      <c r="BE157" s="251"/>
      <c r="BF157" s="253"/>
      <c r="BG157" s="265"/>
    </row>
    <row r="158" spans="1:59" ht="15" customHeight="1">
      <c r="A158" s="264"/>
      <c r="B158" s="610">
        <v>73</v>
      </c>
      <c r="C158" s="611"/>
      <c r="D158" s="250" t="s">
        <v>438</v>
      </c>
      <c r="E158" s="251"/>
      <c r="F158" s="251"/>
      <c r="G158" s="251"/>
      <c r="H158" s="251"/>
      <c r="I158" s="251"/>
      <c r="J158" s="252"/>
      <c r="K158" s="250" t="s">
        <v>449</v>
      </c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  <c r="AA158" s="251"/>
      <c r="AB158" s="251"/>
      <c r="AC158" s="252"/>
      <c r="AD158" s="250" t="s">
        <v>448</v>
      </c>
      <c r="AE158" s="251"/>
      <c r="AF158" s="251"/>
      <c r="AG158" s="251"/>
      <c r="AH158" s="251"/>
      <c r="AI158" s="251"/>
      <c r="AJ158" s="251"/>
      <c r="AK158" s="251"/>
      <c r="AL158" s="251"/>
      <c r="AM158" s="251"/>
      <c r="AN158" s="251"/>
      <c r="AO158" s="251"/>
      <c r="AP158" s="251"/>
      <c r="AQ158" s="251"/>
      <c r="AR158" s="251"/>
      <c r="AS158" s="251"/>
      <c r="AT158" s="251"/>
      <c r="AU158" s="251"/>
      <c r="AV158" s="251"/>
      <c r="AW158" s="251"/>
      <c r="AX158" s="251"/>
      <c r="AY158" s="251"/>
      <c r="AZ158" s="251"/>
      <c r="BA158" s="251"/>
      <c r="BB158" s="251"/>
      <c r="BC158" s="251"/>
      <c r="BD158" s="251"/>
      <c r="BE158" s="251"/>
      <c r="BF158" s="253"/>
      <c r="BG158" s="265"/>
    </row>
    <row r="159" spans="1:59" ht="15" customHeight="1">
      <c r="A159" s="264"/>
      <c r="B159" s="610">
        <v>82</v>
      </c>
      <c r="C159" s="611"/>
      <c r="D159" s="250" t="s">
        <v>450</v>
      </c>
      <c r="E159" s="251"/>
      <c r="F159" s="251"/>
      <c r="G159" s="251"/>
      <c r="H159" s="251"/>
      <c r="I159" s="251"/>
      <c r="J159" s="252"/>
      <c r="K159" s="250" t="s">
        <v>451</v>
      </c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  <c r="AA159" s="251"/>
      <c r="AB159" s="251"/>
      <c r="AC159" s="252"/>
      <c r="AD159" s="250" t="s">
        <v>455</v>
      </c>
      <c r="AE159" s="251"/>
      <c r="AF159" s="251"/>
      <c r="AG159" s="251"/>
      <c r="AH159" s="251"/>
      <c r="AI159" s="251"/>
      <c r="AJ159" s="251"/>
      <c r="AK159" s="251"/>
      <c r="AL159" s="251"/>
      <c r="AM159" s="251"/>
      <c r="AN159" s="251"/>
      <c r="AO159" s="251"/>
      <c r="AP159" s="251"/>
      <c r="AQ159" s="251"/>
      <c r="AR159" s="251"/>
      <c r="AS159" s="251"/>
      <c r="AT159" s="251"/>
      <c r="AU159" s="251"/>
      <c r="AV159" s="251"/>
      <c r="AW159" s="251"/>
      <c r="AX159" s="251"/>
      <c r="AY159" s="251"/>
      <c r="AZ159" s="251"/>
      <c r="BA159" s="251"/>
      <c r="BB159" s="251"/>
      <c r="BC159" s="251"/>
      <c r="BD159" s="251"/>
      <c r="BE159" s="251"/>
      <c r="BF159" s="253"/>
      <c r="BG159" s="265"/>
    </row>
    <row r="160" spans="1:59" ht="15" customHeight="1">
      <c r="A160" s="264"/>
      <c r="B160" s="610">
        <v>83</v>
      </c>
      <c r="C160" s="611"/>
      <c r="D160" s="250" t="s">
        <v>450</v>
      </c>
      <c r="E160" s="251"/>
      <c r="F160" s="251"/>
      <c r="G160" s="251"/>
      <c r="H160" s="251"/>
      <c r="I160" s="251"/>
      <c r="J160" s="252"/>
      <c r="K160" s="250" t="s">
        <v>452</v>
      </c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  <c r="AA160" s="251"/>
      <c r="AB160" s="251"/>
      <c r="AC160" s="252"/>
      <c r="AD160" s="250" t="s">
        <v>456</v>
      </c>
      <c r="AE160" s="251"/>
      <c r="AF160" s="251"/>
      <c r="AG160" s="251"/>
      <c r="AH160" s="251"/>
      <c r="AI160" s="251"/>
      <c r="AJ160" s="251"/>
      <c r="AK160" s="251"/>
      <c r="AL160" s="251"/>
      <c r="AM160" s="251"/>
      <c r="AN160" s="251"/>
      <c r="AO160" s="251"/>
      <c r="AP160" s="251"/>
      <c r="AQ160" s="251"/>
      <c r="AR160" s="251"/>
      <c r="AS160" s="251"/>
      <c r="AT160" s="251"/>
      <c r="AU160" s="251"/>
      <c r="AV160" s="251"/>
      <c r="AW160" s="251"/>
      <c r="AX160" s="251"/>
      <c r="AY160" s="251"/>
      <c r="AZ160" s="251"/>
      <c r="BA160" s="251"/>
      <c r="BB160" s="251"/>
      <c r="BC160" s="251"/>
      <c r="BD160" s="251"/>
      <c r="BE160" s="251"/>
      <c r="BF160" s="253"/>
      <c r="BG160" s="265"/>
    </row>
    <row r="161" spans="1:59" ht="15" customHeight="1">
      <c r="A161" s="264"/>
      <c r="B161" s="610">
        <v>84</v>
      </c>
      <c r="C161" s="611"/>
      <c r="D161" s="250" t="s">
        <v>450</v>
      </c>
      <c r="E161" s="251"/>
      <c r="F161" s="251"/>
      <c r="G161" s="251"/>
      <c r="H161" s="251"/>
      <c r="I161" s="251"/>
      <c r="J161" s="252"/>
      <c r="K161" s="250" t="s">
        <v>453</v>
      </c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  <c r="AA161" s="251"/>
      <c r="AB161" s="251"/>
      <c r="AC161" s="252"/>
      <c r="AD161" s="250" t="s">
        <v>457</v>
      </c>
      <c r="AE161" s="251"/>
      <c r="AF161" s="251"/>
      <c r="AG161" s="251"/>
      <c r="AH161" s="251"/>
      <c r="AI161" s="251"/>
      <c r="AJ161" s="251"/>
      <c r="AK161" s="251"/>
      <c r="AL161" s="251"/>
      <c r="AM161" s="251"/>
      <c r="AN161" s="251"/>
      <c r="AO161" s="251"/>
      <c r="AP161" s="251"/>
      <c r="AQ161" s="251"/>
      <c r="AR161" s="251"/>
      <c r="AS161" s="251"/>
      <c r="AT161" s="251"/>
      <c r="AU161" s="251"/>
      <c r="AV161" s="251"/>
      <c r="AW161" s="251"/>
      <c r="AX161" s="251"/>
      <c r="AY161" s="251"/>
      <c r="AZ161" s="251"/>
      <c r="BA161" s="251"/>
      <c r="BB161" s="251"/>
      <c r="BC161" s="251"/>
      <c r="BD161" s="251"/>
      <c r="BE161" s="251"/>
      <c r="BF161" s="253"/>
      <c r="BG161" s="265"/>
    </row>
    <row r="162" spans="1:59" ht="15" customHeight="1">
      <c r="A162" s="264"/>
      <c r="B162" s="610">
        <v>85</v>
      </c>
      <c r="C162" s="611"/>
      <c r="D162" s="250" t="s">
        <v>450</v>
      </c>
      <c r="E162" s="251"/>
      <c r="F162" s="251"/>
      <c r="G162" s="251"/>
      <c r="H162" s="251"/>
      <c r="I162" s="251"/>
      <c r="J162" s="252"/>
      <c r="K162" s="250" t="s">
        <v>454</v>
      </c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2"/>
      <c r="AD162" s="250" t="s">
        <v>458</v>
      </c>
      <c r="AE162" s="251"/>
      <c r="AF162" s="251"/>
      <c r="AG162" s="251"/>
      <c r="AH162" s="251"/>
      <c r="AI162" s="251"/>
      <c r="AJ162" s="251"/>
      <c r="AK162" s="251"/>
      <c r="AL162" s="251"/>
      <c r="AM162" s="251"/>
      <c r="AN162" s="251"/>
      <c r="AO162" s="251"/>
      <c r="AP162" s="251"/>
      <c r="AQ162" s="251"/>
      <c r="AR162" s="251"/>
      <c r="AS162" s="251"/>
      <c r="AT162" s="251"/>
      <c r="AU162" s="251"/>
      <c r="AV162" s="251"/>
      <c r="AW162" s="251"/>
      <c r="AX162" s="251"/>
      <c r="AY162" s="251"/>
      <c r="AZ162" s="251"/>
      <c r="BA162" s="251"/>
      <c r="BB162" s="251"/>
      <c r="BC162" s="251"/>
      <c r="BD162" s="251"/>
      <c r="BE162" s="251"/>
      <c r="BF162" s="253"/>
      <c r="BG162" s="265"/>
    </row>
    <row r="163" spans="1:59" ht="15" customHeight="1">
      <c r="A163" s="264"/>
      <c r="B163" s="610">
        <v>86</v>
      </c>
      <c r="C163" s="611"/>
      <c r="D163" s="250" t="s">
        <v>450</v>
      </c>
      <c r="E163" s="251"/>
      <c r="F163" s="251"/>
      <c r="G163" s="251"/>
      <c r="H163" s="251"/>
      <c r="I163" s="251"/>
      <c r="J163" s="252"/>
      <c r="K163" s="250" t="s">
        <v>574</v>
      </c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2"/>
      <c r="AD163" s="250" t="s">
        <v>575</v>
      </c>
      <c r="AE163" s="251"/>
      <c r="AF163" s="251"/>
      <c r="AG163" s="251"/>
      <c r="AH163" s="251"/>
      <c r="AI163" s="251"/>
      <c r="AJ163" s="251"/>
      <c r="AK163" s="251"/>
      <c r="AL163" s="251"/>
      <c r="AM163" s="251"/>
      <c r="AN163" s="251"/>
      <c r="AO163" s="251"/>
      <c r="AP163" s="251"/>
      <c r="AQ163" s="251"/>
      <c r="AR163" s="251"/>
      <c r="AS163" s="251"/>
      <c r="AT163" s="251"/>
      <c r="AU163" s="251"/>
      <c r="AV163" s="251"/>
      <c r="AW163" s="251"/>
      <c r="AX163" s="251"/>
      <c r="AY163" s="251"/>
      <c r="AZ163" s="251"/>
      <c r="BA163" s="251"/>
      <c r="BB163" s="251"/>
      <c r="BC163" s="251"/>
      <c r="BD163" s="251"/>
      <c r="BE163" s="251"/>
      <c r="BF163" s="253"/>
      <c r="BG163" s="265"/>
    </row>
    <row r="164" spans="1:59" ht="15" customHeight="1">
      <c r="A164" s="264"/>
      <c r="B164" s="610"/>
      <c r="C164" s="611"/>
      <c r="D164" s="250"/>
      <c r="E164" s="251"/>
      <c r="F164" s="251"/>
      <c r="G164" s="251"/>
      <c r="H164" s="251"/>
      <c r="I164" s="251"/>
      <c r="J164" s="252"/>
      <c r="K164" s="250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  <c r="AA164" s="251"/>
      <c r="AB164" s="251"/>
      <c r="AC164" s="252"/>
      <c r="AD164" s="250"/>
      <c r="AE164" s="251"/>
      <c r="AF164" s="251"/>
      <c r="AG164" s="251"/>
      <c r="AH164" s="251"/>
      <c r="AI164" s="251"/>
      <c r="AJ164" s="251"/>
      <c r="AK164" s="251"/>
      <c r="AL164" s="251"/>
      <c r="AM164" s="251"/>
      <c r="AN164" s="251"/>
      <c r="AO164" s="251"/>
      <c r="AP164" s="251"/>
      <c r="AQ164" s="251"/>
      <c r="AR164" s="251"/>
      <c r="AS164" s="251"/>
      <c r="AT164" s="251"/>
      <c r="AU164" s="251"/>
      <c r="AV164" s="251"/>
      <c r="AW164" s="251"/>
      <c r="AX164" s="251"/>
      <c r="AY164" s="251"/>
      <c r="AZ164" s="251"/>
      <c r="BA164" s="251"/>
      <c r="BB164" s="251"/>
      <c r="BC164" s="251"/>
      <c r="BD164" s="251"/>
      <c r="BE164" s="251"/>
      <c r="BF164" s="253"/>
      <c r="BG164" s="265"/>
    </row>
    <row r="165" spans="1:59" ht="15" customHeight="1">
      <c r="A165" s="264"/>
      <c r="B165" s="610"/>
      <c r="C165" s="611"/>
      <c r="D165" s="250"/>
      <c r="E165" s="251"/>
      <c r="F165" s="251"/>
      <c r="G165" s="251"/>
      <c r="H165" s="251"/>
      <c r="I165" s="251"/>
      <c r="J165" s="252"/>
      <c r="K165" s="250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2"/>
      <c r="AD165" s="250"/>
      <c r="AE165" s="251"/>
      <c r="AF165" s="251"/>
      <c r="AG165" s="251"/>
      <c r="AH165" s="251"/>
      <c r="AI165" s="251"/>
      <c r="AJ165" s="251"/>
      <c r="AK165" s="251"/>
      <c r="AL165" s="251"/>
      <c r="AM165" s="251"/>
      <c r="AN165" s="251"/>
      <c r="AO165" s="251"/>
      <c r="AP165" s="251"/>
      <c r="AQ165" s="251"/>
      <c r="AR165" s="251"/>
      <c r="AS165" s="251"/>
      <c r="AT165" s="251"/>
      <c r="AU165" s="251"/>
      <c r="AV165" s="251"/>
      <c r="AW165" s="251"/>
      <c r="AX165" s="251"/>
      <c r="AY165" s="251"/>
      <c r="AZ165" s="251"/>
      <c r="BA165" s="251"/>
      <c r="BB165" s="251"/>
      <c r="BC165" s="251"/>
      <c r="BD165" s="251"/>
      <c r="BE165" s="251"/>
      <c r="BF165" s="253"/>
      <c r="BG165" s="265"/>
    </row>
    <row r="166" spans="1:59" ht="15" customHeight="1">
      <c r="A166" s="264"/>
      <c r="B166" s="610"/>
      <c r="C166" s="611"/>
      <c r="D166" s="250"/>
      <c r="E166" s="251"/>
      <c r="F166" s="251"/>
      <c r="G166" s="251"/>
      <c r="H166" s="251"/>
      <c r="I166" s="251"/>
      <c r="J166" s="252"/>
      <c r="K166" s="250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  <c r="AA166" s="251"/>
      <c r="AB166" s="251"/>
      <c r="AC166" s="252"/>
      <c r="AD166" s="250"/>
      <c r="AE166" s="251"/>
      <c r="AF166" s="251"/>
      <c r="AG166" s="251"/>
      <c r="AH166" s="251"/>
      <c r="AI166" s="251"/>
      <c r="AJ166" s="251"/>
      <c r="AK166" s="251"/>
      <c r="AL166" s="251"/>
      <c r="AM166" s="251"/>
      <c r="AN166" s="251"/>
      <c r="AO166" s="251"/>
      <c r="AP166" s="251"/>
      <c r="AQ166" s="251"/>
      <c r="AR166" s="251"/>
      <c r="AS166" s="251"/>
      <c r="AT166" s="251"/>
      <c r="AU166" s="251"/>
      <c r="AV166" s="251"/>
      <c r="AW166" s="251"/>
      <c r="AX166" s="251"/>
      <c r="AY166" s="251"/>
      <c r="AZ166" s="251"/>
      <c r="BA166" s="251"/>
      <c r="BB166" s="251"/>
      <c r="BC166" s="251"/>
      <c r="BD166" s="251"/>
      <c r="BE166" s="251"/>
      <c r="BF166" s="253"/>
      <c r="BG166" s="265"/>
    </row>
    <row r="167" spans="1:59" ht="15" customHeight="1">
      <c r="A167" s="264"/>
      <c r="B167" s="610"/>
      <c r="C167" s="611"/>
      <c r="D167" s="250"/>
      <c r="E167" s="251"/>
      <c r="F167" s="251"/>
      <c r="G167" s="251"/>
      <c r="H167" s="251"/>
      <c r="I167" s="251"/>
      <c r="J167" s="252"/>
      <c r="K167" s="250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  <c r="AA167" s="251"/>
      <c r="AB167" s="251"/>
      <c r="AC167" s="252"/>
      <c r="AD167" s="250"/>
      <c r="AE167" s="251"/>
      <c r="AF167" s="251"/>
      <c r="AG167" s="251"/>
      <c r="AH167" s="251"/>
      <c r="AI167" s="251"/>
      <c r="AJ167" s="251"/>
      <c r="AK167" s="251"/>
      <c r="AL167" s="251"/>
      <c r="AM167" s="251"/>
      <c r="AN167" s="251"/>
      <c r="AO167" s="251"/>
      <c r="AP167" s="251"/>
      <c r="AQ167" s="251"/>
      <c r="AR167" s="251"/>
      <c r="AS167" s="251"/>
      <c r="AT167" s="251"/>
      <c r="AU167" s="251"/>
      <c r="AV167" s="251"/>
      <c r="AW167" s="251"/>
      <c r="AX167" s="251"/>
      <c r="AY167" s="251"/>
      <c r="AZ167" s="251"/>
      <c r="BA167" s="251"/>
      <c r="BB167" s="251"/>
      <c r="BC167" s="251"/>
      <c r="BD167" s="251"/>
      <c r="BE167" s="251"/>
      <c r="BF167" s="253"/>
      <c r="BG167" s="265"/>
    </row>
    <row r="168" spans="1:59" ht="15" customHeight="1">
      <c r="A168" s="264"/>
      <c r="B168" s="610"/>
      <c r="C168" s="611"/>
      <c r="D168" s="250"/>
      <c r="E168" s="251"/>
      <c r="F168" s="251"/>
      <c r="G168" s="251"/>
      <c r="H168" s="251"/>
      <c r="I168" s="251"/>
      <c r="J168" s="252"/>
      <c r="K168" s="250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  <c r="AA168" s="251"/>
      <c r="AB168" s="251"/>
      <c r="AC168" s="252"/>
      <c r="AD168" s="250"/>
      <c r="AE168" s="251"/>
      <c r="AF168" s="251"/>
      <c r="AG168" s="251"/>
      <c r="AH168" s="251"/>
      <c r="AI168" s="251"/>
      <c r="AJ168" s="251"/>
      <c r="AK168" s="251"/>
      <c r="AL168" s="251"/>
      <c r="AM168" s="251"/>
      <c r="AN168" s="251"/>
      <c r="AO168" s="251"/>
      <c r="AP168" s="251"/>
      <c r="AQ168" s="251"/>
      <c r="AR168" s="251"/>
      <c r="AS168" s="251"/>
      <c r="AT168" s="251"/>
      <c r="AU168" s="251"/>
      <c r="AV168" s="251"/>
      <c r="AW168" s="251"/>
      <c r="AX168" s="251"/>
      <c r="AY168" s="251"/>
      <c r="AZ168" s="251"/>
      <c r="BA168" s="251"/>
      <c r="BB168" s="251"/>
      <c r="BC168" s="251"/>
      <c r="BD168" s="251"/>
      <c r="BE168" s="251"/>
      <c r="BF168" s="253"/>
      <c r="BG168" s="265"/>
    </row>
    <row r="169" spans="1:59" ht="15" customHeight="1">
      <c r="A169" s="264"/>
      <c r="B169" s="610"/>
      <c r="C169" s="611"/>
      <c r="D169" s="250"/>
      <c r="E169" s="251"/>
      <c r="F169" s="251"/>
      <c r="G169" s="251"/>
      <c r="H169" s="251"/>
      <c r="I169" s="251"/>
      <c r="J169" s="252"/>
      <c r="K169" s="250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  <c r="AA169" s="251"/>
      <c r="AB169" s="251"/>
      <c r="AC169" s="252"/>
      <c r="AD169" s="250"/>
      <c r="AE169" s="251"/>
      <c r="AF169" s="251"/>
      <c r="AG169" s="251"/>
      <c r="AH169" s="251"/>
      <c r="AI169" s="251"/>
      <c r="AJ169" s="251"/>
      <c r="AK169" s="251"/>
      <c r="AL169" s="251"/>
      <c r="AM169" s="251"/>
      <c r="AN169" s="251"/>
      <c r="AO169" s="251"/>
      <c r="AP169" s="251"/>
      <c r="AQ169" s="251"/>
      <c r="AR169" s="251"/>
      <c r="AS169" s="251"/>
      <c r="AT169" s="251"/>
      <c r="AU169" s="251"/>
      <c r="AV169" s="251"/>
      <c r="AW169" s="251"/>
      <c r="AX169" s="251"/>
      <c r="AY169" s="251"/>
      <c r="AZ169" s="251"/>
      <c r="BA169" s="251"/>
      <c r="BB169" s="251"/>
      <c r="BC169" s="251"/>
      <c r="BD169" s="251"/>
      <c r="BE169" s="251"/>
      <c r="BF169" s="253"/>
      <c r="BG169" s="265"/>
    </row>
    <row r="170" spans="1:59" ht="15" customHeight="1">
      <c r="A170" s="264"/>
      <c r="B170" s="610"/>
      <c r="C170" s="611"/>
      <c r="D170" s="250"/>
      <c r="E170" s="251"/>
      <c r="F170" s="251"/>
      <c r="G170" s="251"/>
      <c r="H170" s="251"/>
      <c r="I170" s="251"/>
      <c r="J170" s="252"/>
      <c r="K170" s="250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251"/>
      <c r="AB170" s="251"/>
      <c r="AC170" s="252"/>
      <c r="AD170" s="250"/>
      <c r="AE170" s="251"/>
      <c r="AF170" s="251"/>
      <c r="AG170" s="251"/>
      <c r="AH170" s="251"/>
      <c r="AI170" s="251"/>
      <c r="AJ170" s="251"/>
      <c r="AK170" s="251"/>
      <c r="AL170" s="251"/>
      <c r="AM170" s="251"/>
      <c r="AN170" s="251"/>
      <c r="AO170" s="251"/>
      <c r="AP170" s="251"/>
      <c r="AQ170" s="251"/>
      <c r="AR170" s="251"/>
      <c r="AS170" s="251"/>
      <c r="AT170" s="251"/>
      <c r="AU170" s="251"/>
      <c r="AV170" s="251"/>
      <c r="AW170" s="251"/>
      <c r="AX170" s="251"/>
      <c r="AY170" s="251"/>
      <c r="AZ170" s="251"/>
      <c r="BA170" s="251"/>
      <c r="BB170" s="251"/>
      <c r="BC170" s="251"/>
      <c r="BD170" s="251"/>
      <c r="BE170" s="251"/>
      <c r="BF170" s="253"/>
      <c r="BG170" s="265"/>
    </row>
    <row r="171" spans="1:59" ht="15" customHeight="1">
      <c r="A171" s="264"/>
      <c r="B171" s="610"/>
      <c r="C171" s="611"/>
      <c r="D171" s="250"/>
      <c r="E171" s="251"/>
      <c r="F171" s="251"/>
      <c r="G171" s="251"/>
      <c r="H171" s="251"/>
      <c r="I171" s="251"/>
      <c r="J171" s="252"/>
      <c r="K171" s="250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251"/>
      <c r="AB171" s="251"/>
      <c r="AC171" s="252"/>
      <c r="AD171" s="250"/>
      <c r="AE171" s="251"/>
      <c r="AF171" s="251"/>
      <c r="AG171" s="251"/>
      <c r="AH171" s="251"/>
      <c r="AI171" s="251"/>
      <c r="AJ171" s="251"/>
      <c r="AK171" s="251"/>
      <c r="AL171" s="251"/>
      <c r="AM171" s="251"/>
      <c r="AN171" s="251"/>
      <c r="AO171" s="251"/>
      <c r="AP171" s="251"/>
      <c r="AQ171" s="251"/>
      <c r="AR171" s="251"/>
      <c r="AS171" s="251"/>
      <c r="AT171" s="251"/>
      <c r="AU171" s="251"/>
      <c r="AV171" s="251"/>
      <c r="AW171" s="251"/>
      <c r="AX171" s="251"/>
      <c r="AY171" s="251"/>
      <c r="AZ171" s="251"/>
      <c r="BA171" s="251"/>
      <c r="BB171" s="251"/>
      <c r="BC171" s="251"/>
      <c r="BD171" s="251"/>
      <c r="BE171" s="251"/>
      <c r="BF171" s="253"/>
      <c r="BG171" s="265"/>
    </row>
    <row r="172" spans="1:59" ht="15" customHeight="1">
      <c r="A172" s="264"/>
      <c r="B172" s="610"/>
      <c r="C172" s="611"/>
      <c r="D172" s="250"/>
      <c r="E172" s="251"/>
      <c r="F172" s="251"/>
      <c r="G172" s="251"/>
      <c r="H172" s="251"/>
      <c r="I172" s="251"/>
      <c r="J172" s="252"/>
      <c r="K172" s="250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  <c r="AA172" s="251"/>
      <c r="AB172" s="251"/>
      <c r="AC172" s="252"/>
      <c r="AD172" s="250"/>
      <c r="AE172" s="251"/>
      <c r="AF172" s="251"/>
      <c r="AG172" s="251"/>
      <c r="AH172" s="251"/>
      <c r="AI172" s="251"/>
      <c r="AJ172" s="251"/>
      <c r="AK172" s="251"/>
      <c r="AL172" s="251"/>
      <c r="AM172" s="251"/>
      <c r="AN172" s="251"/>
      <c r="AO172" s="251"/>
      <c r="AP172" s="251"/>
      <c r="AQ172" s="251"/>
      <c r="AR172" s="251"/>
      <c r="AS172" s="251"/>
      <c r="AT172" s="251"/>
      <c r="AU172" s="251"/>
      <c r="AV172" s="251"/>
      <c r="AW172" s="251"/>
      <c r="AX172" s="251"/>
      <c r="AY172" s="251"/>
      <c r="AZ172" s="251"/>
      <c r="BA172" s="251"/>
      <c r="BB172" s="251"/>
      <c r="BC172" s="251"/>
      <c r="BD172" s="251"/>
      <c r="BE172" s="251"/>
      <c r="BF172" s="253"/>
      <c r="BG172" s="265"/>
    </row>
    <row r="173" spans="1:59" ht="15" customHeight="1">
      <c r="A173" s="264"/>
      <c r="B173" s="610"/>
      <c r="C173" s="611"/>
      <c r="D173" s="250"/>
      <c r="E173" s="251"/>
      <c r="F173" s="251"/>
      <c r="G173" s="251"/>
      <c r="H173" s="251"/>
      <c r="I173" s="251"/>
      <c r="J173" s="252"/>
      <c r="K173" s="250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  <c r="AA173" s="251"/>
      <c r="AB173" s="251"/>
      <c r="AC173" s="252"/>
      <c r="AD173" s="250"/>
      <c r="AE173" s="251"/>
      <c r="AF173" s="251"/>
      <c r="AG173" s="251"/>
      <c r="AH173" s="251"/>
      <c r="AI173" s="251"/>
      <c r="AJ173" s="251"/>
      <c r="AK173" s="251"/>
      <c r="AL173" s="251"/>
      <c r="AM173" s="251"/>
      <c r="AN173" s="251"/>
      <c r="AO173" s="251"/>
      <c r="AP173" s="251"/>
      <c r="AQ173" s="251"/>
      <c r="AR173" s="251"/>
      <c r="AS173" s="251"/>
      <c r="AT173" s="251"/>
      <c r="AU173" s="251"/>
      <c r="AV173" s="251"/>
      <c r="AW173" s="251"/>
      <c r="AX173" s="251"/>
      <c r="AY173" s="251"/>
      <c r="AZ173" s="251"/>
      <c r="BA173" s="251"/>
      <c r="BB173" s="251"/>
      <c r="BC173" s="251"/>
      <c r="BD173" s="251"/>
      <c r="BE173" s="251"/>
      <c r="BF173" s="253"/>
      <c r="BG173" s="265"/>
    </row>
    <row r="174" spans="1:59" ht="15" customHeight="1">
      <c r="A174" s="264"/>
      <c r="B174" s="610"/>
      <c r="C174" s="611"/>
      <c r="D174" s="250"/>
      <c r="E174" s="251"/>
      <c r="F174" s="251"/>
      <c r="G174" s="251"/>
      <c r="H174" s="251"/>
      <c r="I174" s="251"/>
      <c r="J174" s="252"/>
      <c r="K174" s="250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  <c r="AA174" s="251"/>
      <c r="AB174" s="251"/>
      <c r="AC174" s="252"/>
      <c r="AD174" s="250"/>
      <c r="AE174" s="251"/>
      <c r="AF174" s="251"/>
      <c r="AG174" s="251"/>
      <c r="AH174" s="251"/>
      <c r="AI174" s="251"/>
      <c r="AJ174" s="251"/>
      <c r="AK174" s="251"/>
      <c r="AL174" s="251"/>
      <c r="AM174" s="251"/>
      <c r="AN174" s="251"/>
      <c r="AO174" s="251"/>
      <c r="AP174" s="251"/>
      <c r="AQ174" s="251"/>
      <c r="AR174" s="251"/>
      <c r="AS174" s="251"/>
      <c r="AT174" s="251"/>
      <c r="AU174" s="251"/>
      <c r="AV174" s="251"/>
      <c r="AW174" s="251"/>
      <c r="AX174" s="251"/>
      <c r="AY174" s="251"/>
      <c r="AZ174" s="251"/>
      <c r="BA174" s="251"/>
      <c r="BB174" s="251"/>
      <c r="BC174" s="251"/>
      <c r="BD174" s="251"/>
      <c r="BE174" s="251"/>
      <c r="BF174" s="253"/>
      <c r="BG174" s="265"/>
    </row>
    <row r="175" spans="1:59" ht="15" customHeight="1">
      <c r="A175" s="264"/>
      <c r="B175" s="610"/>
      <c r="C175" s="611"/>
      <c r="D175" s="250"/>
      <c r="E175" s="251"/>
      <c r="F175" s="251"/>
      <c r="G175" s="251"/>
      <c r="H175" s="251"/>
      <c r="I175" s="251"/>
      <c r="J175" s="252"/>
      <c r="K175" s="250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251"/>
      <c r="AB175" s="251"/>
      <c r="AC175" s="252"/>
      <c r="AD175" s="250"/>
      <c r="AE175" s="251"/>
      <c r="AF175" s="251"/>
      <c r="AG175" s="251"/>
      <c r="AH175" s="251"/>
      <c r="AI175" s="251"/>
      <c r="AJ175" s="251"/>
      <c r="AK175" s="251"/>
      <c r="AL175" s="251"/>
      <c r="AM175" s="251"/>
      <c r="AN175" s="251"/>
      <c r="AO175" s="251"/>
      <c r="AP175" s="251"/>
      <c r="AQ175" s="251"/>
      <c r="AR175" s="251"/>
      <c r="AS175" s="251"/>
      <c r="AT175" s="251"/>
      <c r="AU175" s="251"/>
      <c r="AV175" s="251"/>
      <c r="AW175" s="251"/>
      <c r="AX175" s="251"/>
      <c r="AY175" s="251"/>
      <c r="AZ175" s="251"/>
      <c r="BA175" s="251"/>
      <c r="BB175" s="251"/>
      <c r="BC175" s="251"/>
      <c r="BD175" s="251"/>
      <c r="BE175" s="251"/>
      <c r="BF175" s="253"/>
      <c r="BG175" s="265"/>
    </row>
    <row r="176" spans="1:59" ht="15" customHeight="1">
      <c r="A176" s="264"/>
      <c r="B176" s="610"/>
      <c r="C176" s="611"/>
      <c r="D176" s="250"/>
      <c r="E176" s="251"/>
      <c r="F176" s="251"/>
      <c r="G176" s="251"/>
      <c r="H176" s="251"/>
      <c r="I176" s="251"/>
      <c r="J176" s="252"/>
      <c r="K176" s="250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251"/>
      <c r="AB176" s="251"/>
      <c r="AC176" s="252"/>
      <c r="AD176" s="250"/>
      <c r="AE176" s="251"/>
      <c r="AF176" s="251"/>
      <c r="AG176" s="251"/>
      <c r="AH176" s="251"/>
      <c r="AI176" s="251"/>
      <c r="AJ176" s="251"/>
      <c r="AK176" s="251"/>
      <c r="AL176" s="251"/>
      <c r="AM176" s="251"/>
      <c r="AN176" s="251"/>
      <c r="AO176" s="251"/>
      <c r="AP176" s="251"/>
      <c r="AQ176" s="251"/>
      <c r="AR176" s="251"/>
      <c r="AS176" s="251"/>
      <c r="AT176" s="251"/>
      <c r="AU176" s="251"/>
      <c r="AV176" s="251"/>
      <c r="AW176" s="251"/>
      <c r="AX176" s="251"/>
      <c r="AY176" s="251"/>
      <c r="AZ176" s="251"/>
      <c r="BA176" s="251"/>
      <c r="BB176" s="251"/>
      <c r="BC176" s="251"/>
      <c r="BD176" s="251"/>
      <c r="BE176" s="251"/>
      <c r="BF176" s="253"/>
      <c r="BG176" s="265"/>
    </row>
    <row r="177" spans="1:59" ht="15" customHeight="1" thickBot="1">
      <c r="A177" s="264"/>
      <c r="B177" s="709"/>
      <c r="C177" s="710"/>
      <c r="D177" s="315"/>
      <c r="E177" s="316"/>
      <c r="F177" s="316"/>
      <c r="G177" s="316"/>
      <c r="H177" s="316"/>
      <c r="I177" s="316"/>
      <c r="J177" s="357"/>
      <c r="K177" s="315"/>
      <c r="L177" s="316"/>
      <c r="M177" s="316"/>
      <c r="N177" s="316"/>
      <c r="O177" s="316"/>
      <c r="P177" s="316"/>
      <c r="Q177" s="316"/>
      <c r="R177" s="316"/>
      <c r="S177" s="316"/>
      <c r="T177" s="316"/>
      <c r="U177" s="316"/>
      <c r="V177" s="316"/>
      <c r="W177" s="316"/>
      <c r="X177" s="316"/>
      <c r="Y177" s="316"/>
      <c r="Z177" s="316"/>
      <c r="AA177" s="316"/>
      <c r="AB177" s="316"/>
      <c r="AC177" s="357"/>
      <c r="AD177" s="315"/>
      <c r="AE177" s="316"/>
      <c r="AF177" s="316"/>
      <c r="AG177" s="316"/>
      <c r="AH177" s="316"/>
      <c r="AI177" s="316"/>
      <c r="AJ177" s="316"/>
      <c r="AK177" s="316"/>
      <c r="AL177" s="316"/>
      <c r="AM177" s="316"/>
      <c r="AN177" s="316"/>
      <c r="AO177" s="316"/>
      <c r="AP177" s="316"/>
      <c r="AQ177" s="316"/>
      <c r="AR177" s="316"/>
      <c r="AS177" s="316"/>
      <c r="AT177" s="316"/>
      <c r="AU177" s="316"/>
      <c r="AV177" s="316"/>
      <c r="AW177" s="316"/>
      <c r="AX177" s="316"/>
      <c r="AY177" s="316"/>
      <c r="AZ177" s="316"/>
      <c r="BA177" s="316"/>
      <c r="BB177" s="316"/>
      <c r="BC177" s="316"/>
      <c r="BD177" s="316"/>
      <c r="BE177" s="316"/>
      <c r="BF177" s="317"/>
      <c r="BG177" s="265"/>
    </row>
    <row r="178" spans="1:59" ht="15" customHeight="1" thickBot="1">
      <c r="A178" s="27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2"/>
      <c r="P178" s="322"/>
      <c r="Q178" s="322"/>
      <c r="R178" s="322"/>
      <c r="S178" s="322"/>
      <c r="T178" s="322"/>
      <c r="U178" s="322"/>
      <c r="V178" s="322"/>
      <c r="W178" s="322"/>
      <c r="X178" s="322"/>
      <c r="Y178" s="322"/>
      <c r="Z178" s="322"/>
      <c r="AA178" s="322"/>
      <c r="AB178" s="322"/>
      <c r="AC178" s="322"/>
      <c r="AD178" s="322"/>
      <c r="AE178" s="322"/>
      <c r="AF178" s="322"/>
      <c r="AG178" s="322"/>
      <c r="AH178" s="322"/>
      <c r="AI178" s="322"/>
      <c r="AJ178" s="322"/>
      <c r="AK178" s="322"/>
      <c r="AL178" s="322"/>
      <c r="AM178" s="322"/>
      <c r="AN178" s="322"/>
      <c r="AO178" s="322"/>
      <c r="AP178" s="322"/>
      <c r="AQ178" s="322"/>
      <c r="AR178" s="322"/>
      <c r="AS178" s="322"/>
      <c r="AT178" s="322"/>
      <c r="AU178" s="322"/>
      <c r="AV178" s="322"/>
      <c r="AW178" s="322"/>
      <c r="AX178" s="322"/>
      <c r="AY178" s="322"/>
      <c r="AZ178" s="322"/>
      <c r="BA178" s="322"/>
      <c r="BB178" s="322"/>
      <c r="BC178" s="322"/>
      <c r="BD178" s="322"/>
      <c r="BE178" s="322"/>
      <c r="BF178" s="322"/>
      <c r="BG178" s="30"/>
    </row>
    <row r="179" spans="1:59" ht="15" customHeight="1" thickBot="1">
      <c r="A179" s="319"/>
      <c r="B179" s="322"/>
      <c r="C179" s="322"/>
      <c r="D179" s="322"/>
      <c r="E179" s="322"/>
      <c r="F179" s="322"/>
      <c r="G179" s="322"/>
      <c r="H179" s="322"/>
      <c r="I179" s="322"/>
      <c r="J179" s="322"/>
      <c r="K179" s="322"/>
      <c r="L179" s="322"/>
      <c r="M179" s="322"/>
      <c r="N179" s="322"/>
      <c r="O179" s="322"/>
      <c r="P179" s="322"/>
      <c r="Q179" s="322"/>
      <c r="R179" s="322"/>
      <c r="S179" s="322"/>
      <c r="T179" s="322"/>
      <c r="U179" s="322"/>
      <c r="V179" s="322"/>
      <c r="W179" s="322"/>
      <c r="X179" s="322"/>
      <c r="Y179" s="322"/>
      <c r="Z179" s="322"/>
      <c r="AA179" s="322"/>
      <c r="AB179" s="322"/>
      <c r="AC179" s="322"/>
      <c r="AD179" s="322"/>
      <c r="AE179" s="322"/>
      <c r="AF179" s="322"/>
      <c r="AG179" s="322"/>
      <c r="AH179" s="322"/>
      <c r="AI179" s="322"/>
      <c r="AJ179" s="322"/>
      <c r="AK179" s="322"/>
      <c r="AL179" s="322"/>
      <c r="AM179" s="322"/>
      <c r="AN179" s="322"/>
      <c r="AO179" s="322"/>
      <c r="AP179" s="322"/>
      <c r="AQ179" s="322"/>
      <c r="AR179" s="322"/>
      <c r="AS179" s="322"/>
      <c r="AT179" s="322"/>
      <c r="AU179" s="322"/>
      <c r="AV179" s="322"/>
      <c r="AW179" s="322"/>
      <c r="AX179" s="322"/>
      <c r="AY179" s="322"/>
      <c r="AZ179" s="322"/>
      <c r="BA179" s="322"/>
      <c r="BB179" s="322"/>
      <c r="BC179" s="322"/>
      <c r="BD179" s="322"/>
      <c r="BE179" s="322"/>
      <c r="BF179" s="322"/>
      <c r="BG179" s="77"/>
    </row>
    <row r="180" spans="1:59" ht="15" customHeight="1">
      <c r="A180" s="264"/>
      <c r="B180" s="290" t="s">
        <v>151</v>
      </c>
      <c r="C180" s="291"/>
      <c r="D180" s="291"/>
      <c r="E180" s="291"/>
      <c r="F180" s="291"/>
      <c r="G180" s="291"/>
      <c r="H180" s="291"/>
      <c r="I180" s="291"/>
      <c r="J180" s="291"/>
      <c r="K180" s="291"/>
      <c r="L180" s="291"/>
      <c r="M180" s="291"/>
      <c r="N180" s="291"/>
      <c r="O180" s="291"/>
      <c r="P180" s="291"/>
      <c r="Q180" s="291"/>
      <c r="R180" s="291"/>
      <c r="S180" s="291"/>
      <c r="T180" s="291"/>
      <c r="U180" s="291"/>
      <c r="V180" s="291"/>
      <c r="W180" s="291"/>
      <c r="X180" s="291"/>
      <c r="Y180" s="291"/>
      <c r="Z180" s="291"/>
      <c r="AA180" s="291"/>
      <c r="AB180" s="291"/>
      <c r="AC180" s="291"/>
      <c r="AD180" s="291"/>
      <c r="AE180" s="291"/>
      <c r="AF180" s="292"/>
      <c r="AG180" s="292"/>
      <c r="AH180" s="292"/>
      <c r="AI180" s="292"/>
      <c r="AJ180" s="292"/>
      <c r="AK180" s="292"/>
      <c r="AL180" s="292"/>
      <c r="AM180" s="292"/>
      <c r="AN180" s="293"/>
      <c r="AO180" s="293"/>
      <c r="AP180" s="292"/>
      <c r="AQ180" s="292"/>
      <c r="AR180" s="292"/>
      <c r="AS180" s="292"/>
      <c r="AT180" s="292"/>
      <c r="AU180" s="292"/>
      <c r="AV180" s="292"/>
      <c r="AW180" s="292"/>
      <c r="AX180" s="294"/>
      <c r="AY180" s="294"/>
      <c r="AZ180" s="294"/>
      <c r="BA180" s="294"/>
      <c r="BB180" s="291"/>
      <c r="BC180" s="291"/>
      <c r="BD180" s="291"/>
      <c r="BE180" s="291"/>
      <c r="BF180" s="295"/>
      <c r="BG180" s="49"/>
    </row>
    <row r="181" spans="1:59" ht="15" customHeight="1">
      <c r="A181" s="264"/>
      <c r="B181" s="619" t="s">
        <v>103</v>
      </c>
      <c r="C181" s="620"/>
      <c r="D181" s="620" t="s">
        <v>152</v>
      </c>
      <c r="E181" s="620"/>
      <c r="F181" s="620"/>
      <c r="G181" s="620"/>
      <c r="H181" s="655" t="s">
        <v>408</v>
      </c>
      <c r="I181" s="655" t="s">
        <v>418</v>
      </c>
      <c r="J181" s="620" t="s">
        <v>155</v>
      </c>
      <c r="K181" s="620"/>
      <c r="L181" s="620"/>
      <c r="M181" s="620"/>
      <c r="N181" s="723" t="s">
        <v>409</v>
      </c>
      <c r="O181" s="723"/>
      <c r="P181" s="723"/>
      <c r="Q181" s="723"/>
      <c r="R181" s="591" t="s">
        <v>158</v>
      </c>
      <c r="S181" s="592"/>
      <c r="T181" s="592"/>
      <c r="U181" s="592"/>
      <c r="V181" s="592"/>
      <c r="W181" s="592"/>
      <c r="X181" s="592"/>
      <c r="Y181" s="592"/>
      <c r="Z181" s="592"/>
      <c r="AA181" s="614"/>
      <c r="AB181" s="620" t="s">
        <v>161</v>
      </c>
      <c r="AC181" s="620"/>
      <c r="AD181" s="620"/>
      <c r="AE181" s="620"/>
      <c r="AF181" s="620"/>
      <c r="AG181" s="620"/>
      <c r="AH181" s="620"/>
      <c r="AI181" s="620"/>
      <c r="AJ181" s="655" t="s">
        <v>167</v>
      </c>
      <c r="AK181" s="655"/>
      <c r="AL181" s="655" t="s">
        <v>186</v>
      </c>
      <c r="AM181" s="658" t="s">
        <v>185</v>
      </c>
      <c r="AN181" s="655" t="s">
        <v>183</v>
      </c>
      <c r="AO181" s="655"/>
      <c r="AP181" s="655" t="s">
        <v>184</v>
      </c>
      <c r="AQ181" s="591" t="s">
        <v>187</v>
      </c>
      <c r="AR181" s="724"/>
      <c r="AS181" s="724"/>
      <c r="AT181" s="724"/>
      <c r="AU181" s="724"/>
      <c r="AV181" s="724"/>
      <c r="AW181" s="724"/>
      <c r="AX181" s="724"/>
      <c r="AY181" s="724"/>
      <c r="AZ181" s="724"/>
      <c r="BA181" s="724"/>
      <c r="BB181" s="724"/>
      <c r="BC181" s="724"/>
      <c r="BD181" s="724"/>
      <c r="BE181" s="724"/>
      <c r="BF181" s="725"/>
      <c r="BG181" s="49"/>
    </row>
    <row r="182" spans="1:59" ht="15" customHeight="1">
      <c r="A182" s="264"/>
      <c r="B182" s="621"/>
      <c r="C182" s="622"/>
      <c r="D182" s="622"/>
      <c r="E182" s="622"/>
      <c r="F182" s="622"/>
      <c r="G182" s="622"/>
      <c r="H182" s="656"/>
      <c r="I182" s="656"/>
      <c r="J182" s="622"/>
      <c r="K182" s="622"/>
      <c r="L182" s="622"/>
      <c r="M182" s="622"/>
      <c r="N182" s="656" t="s">
        <v>410</v>
      </c>
      <c r="O182" s="656" t="s">
        <v>411</v>
      </c>
      <c r="P182" s="656" t="s">
        <v>412</v>
      </c>
      <c r="Q182" s="656" t="s">
        <v>413</v>
      </c>
      <c r="R182" s="664"/>
      <c r="S182" s="665"/>
      <c r="T182" s="665"/>
      <c r="U182" s="665"/>
      <c r="V182" s="665"/>
      <c r="W182" s="665"/>
      <c r="X182" s="665"/>
      <c r="Y182" s="665"/>
      <c r="Z182" s="665"/>
      <c r="AA182" s="666"/>
      <c r="AB182" s="622"/>
      <c r="AC182" s="622"/>
      <c r="AD182" s="622"/>
      <c r="AE182" s="622"/>
      <c r="AF182" s="622"/>
      <c r="AG182" s="622"/>
      <c r="AH182" s="622"/>
      <c r="AI182" s="622"/>
      <c r="AJ182" s="656"/>
      <c r="AK182" s="656"/>
      <c r="AL182" s="656"/>
      <c r="AM182" s="659"/>
      <c r="AN182" s="656"/>
      <c r="AO182" s="656"/>
      <c r="AP182" s="656"/>
      <c r="AQ182" s="726"/>
      <c r="AR182" s="727"/>
      <c r="AS182" s="727"/>
      <c r="AT182" s="727"/>
      <c r="AU182" s="727"/>
      <c r="AV182" s="727"/>
      <c r="AW182" s="727"/>
      <c r="AX182" s="727"/>
      <c r="AY182" s="727"/>
      <c r="AZ182" s="727"/>
      <c r="BA182" s="727"/>
      <c r="BB182" s="727"/>
      <c r="BC182" s="727"/>
      <c r="BD182" s="727"/>
      <c r="BE182" s="727"/>
      <c r="BF182" s="728"/>
      <c r="BG182" s="49"/>
    </row>
    <row r="183" spans="1:59" ht="15" customHeight="1">
      <c r="A183" s="264"/>
      <c r="B183" s="621"/>
      <c r="C183" s="622"/>
      <c r="D183" s="707" t="s">
        <v>153</v>
      </c>
      <c r="E183" s="707"/>
      <c r="F183" s="707" t="s">
        <v>154</v>
      </c>
      <c r="G183" s="707"/>
      <c r="H183" s="656"/>
      <c r="I183" s="656"/>
      <c r="J183" s="622" t="s">
        <v>156</v>
      </c>
      <c r="K183" s="622"/>
      <c r="L183" s="622" t="s">
        <v>157</v>
      </c>
      <c r="M183" s="622"/>
      <c r="N183" s="721"/>
      <c r="O183" s="721"/>
      <c r="P183" s="721"/>
      <c r="Q183" s="721"/>
      <c r="R183" s="661" t="s">
        <v>159</v>
      </c>
      <c r="S183" s="662"/>
      <c r="T183" s="662"/>
      <c r="U183" s="662"/>
      <c r="V183" s="663"/>
      <c r="W183" s="661" t="s">
        <v>193</v>
      </c>
      <c r="X183" s="662" t="s">
        <v>160</v>
      </c>
      <c r="Y183" s="662"/>
      <c r="Z183" s="662"/>
      <c r="AA183" s="663"/>
      <c r="AB183" s="667" t="s">
        <v>166</v>
      </c>
      <c r="AC183" s="667"/>
      <c r="AD183" s="667"/>
      <c r="AE183" s="667" t="s">
        <v>162</v>
      </c>
      <c r="AF183" s="667"/>
      <c r="AG183" s="656" t="s">
        <v>163</v>
      </c>
      <c r="AH183" s="656" t="s">
        <v>164</v>
      </c>
      <c r="AI183" s="656" t="s">
        <v>165</v>
      </c>
      <c r="AJ183" s="656"/>
      <c r="AK183" s="656"/>
      <c r="AL183" s="656"/>
      <c r="AM183" s="659"/>
      <c r="AN183" s="656"/>
      <c r="AO183" s="656"/>
      <c r="AP183" s="656"/>
      <c r="AQ183" s="726"/>
      <c r="AR183" s="727"/>
      <c r="AS183" s="727"/>
      <c r="AT183" s="727"/>
      <c r="AU183" s="727"/>
      <c r="AV183" s="727"/>
      <c r="AW183" s="727"/>
      <c r="AX183" s="727"/>
      <c r="AY183" s="727"/>
      <c r="AZ183" s="727"/>
      <c r="BA183" s="727"/>
      <c r="BB183" s="727"/>
      <c r="BC183" s="727"/>
      <c r="BD183" s="727"/>
      <c r="BE183" s="727"/>
      <c r="BF183" s="728"/>
      <c r="BG183" s="49"/>
    </row>
    <row r="184" spans="1:59" ht="15" customHeight="1">
      <c r="A184" s="264"/>
      <c r="B184" s="623"/>
      <c r="C184" s="624"/>
      <c r="D184" s="708"/>
      <c r="E184" s="708"/>
      <c r="F184" s="708"/>
      <c r="G184" s="708"/>
      <c r="H184" s="657"/>
      <c r="I184" s="657"/>
      <c r="J184" s="624"/>
      <c r="K184" s="624"/>
      <c r="L184" s="624"/>
      <c r="M184" s="624"/>
      <c r="N184" s="722"/>
      <c r="O184" s="722"/>
      <c r="P184" s="722"/>
      <c r="Q184" s="722"/>
      <c r="R184" s="670" t="s">
        <v>192</v>
      </c>
      <c r="S184" s="671"/>
      <c r="T184" s="671"/>
      <c r="U184" s="671"/>
      <c r="V184" s="672"/>
      <c r="W184" s="670" t="s">
        <v>192</v>
      </c>
      <c r="X184" s="671"/>
      <c r="Y184" s="671"/>
      <c r="Z184" s="671"/>
      <c r="AA184" s="672"/>
      <c r="AB184" s="668"/>
      <c r="AC184" s="668"/>
      <c r="AD184" s="668"/>
      <c r="AE184" s="668"/>
      <c r="AF184" s="668"/>
      <c r="AG184" s="657"/>
      <c r="AH184" s="657"/>
      <c r="AI184" s="657"/>
      <c r="AJ184" s="657"/>
      <c r="AK184" s="657"/>
      <c r="AL184" s="657"/>
      <c r="AM184" s="660"/>
      <c r="AN184" s="657"/>
      <c r="AO184" s="657"/>
      <c r="AP184" s="657"/>
      <c r="AQ184" s="729"/>
      <c r="AR184" s="730"/>
      <c r="AS184" s="730"/>
      <c r="AT184" s="730"/>
      <c r="AU184" s="730"/>
      <c r="AV184" s="730"/>
      <c r="AW184" s="730"/>
      <c r="AX184" s="730"/>
      <c r="AY184" s="730"/>
      <c r="AZ184" s="730"/>
      <c r="BA184" s="730"/>
      <c r="BB184" s="730"/>
      <c r="BC184" s="730"/>
      <c r="BD184" s="730"/>
      <c r="BE184" s="730"/>
      <c r="BF184" s="731"/>
      <c r="BG184" s="49"/>
    </row>
    <row r="185" spans="1:59" ht="15" customHeight="1">
      <c r="A185" s="264"/>
      <c r="B185" s="650">
        <v>1</v>
      </c>
      <c r="C185" s="651"/>
      <c r="D185" s="651">
        <v>1500</v>
      </c>
      <c r="E185" s="651"/>
      <c r="F185" s="651">
        <v>800</v>
      </c>
      <c r="G185" s="651"/>
      <c r="H185" s="134"/>
      <c r="I185" s="258"/>
      <c r="J185" s="651"/>
      <c r="K185" s="651"/>
      <c r="L185" s="651"/>
      <c r="M185" s="651"/>
      <c r="N185" s="258"/>
      <c r="O185" s="258"/>
      <c r="P185" s="258"/>
      <c r="Q185" s="258"/>
      <c r="R185" s="714"/>
      <c r="S185" s="715"/>
      <c r="T185" s="715"/>
      <c r="U185" s="715"/>
      <c r="V185" s="716"/>
      <c r="W185" s="714"/>
      <c r="X185" s="715"/>
      <c r="Y185" s="715"/>
      <c r="Z185" s="715"/>
      <c r="AA185" s="716"/>
      <c r="AB185" s="651"/>
      <c r="AC185" s="651"/>
      <c r="AD185" s="651"/>
      <c r="AE185" s="651"/>
      <c r="AF185" s="651"/>
      <c r="AG185" s="258"/>
      <c r="AH185" s="258"/>
      <c r="AI185" s="258"/>
      <c r="AJ185" s="651"/>
      <c r="AK185" s="651"/>
      <c r="AL185" s="258"/>
      <c r="AM185" s="258"/>
      <c r="AN185" s="651"/>
      <c r="AO185" s="651"/>
      <c r="AP185" s="258" t="s">
        <v>190</v>
      </c>
      <c r="AQ185" s="132" t="s">
        <v>188</v>
      </c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296"/>
      <c r="BG185" s="49"/>
    </row>
    <row r="186" spans="1:59" ht="15" customHeight="1">
      <c r="A186" s="264"/>
      <c r="B186" s="679">
        <v>2</v>
      </c>
      <c r="C186" s="677"/>
      <c r="D186" s="677"/>
      <c r="E186" s="677"/>
      <c r="F186" s="677"/>
      <c r="G186" s="677"/>
      <c r="H186" s="73" t="s">
        <v>414</v>
      </c>
      <c r="I186" s="259"/>
      <c r="J186" s="677">
        <v>12</v>
      </c>
      <c r="K186" s="677"/>
      <c r="L186" s="677">
        <v>9</v>
      </c>
      <c r="M186" s="677"/>
      <c r="N186" s="259">
        <v>3</v>
      </c>
      <c r="O186" s="259">
        <v>0</v>
      </c>
      <c r="P186" s="259">
        <v>3</v>
      </c>
      <c r="Q186" s="259">
        <v>0</v>
      </c>
      <c r="R186" s="711" t="s">
        <v>405</v>
      </c>
      <c r="S186" s="712"/>
      <c r="T186" s="712"/>
      <c r="U186" s="712"/>
      <c r="V186" s="713"/>
      <c r="W186" s="711" t="s">
        <v>406</v>
      </c>
      <c r="X186" s="712"/>
      <c r="Y186" s="712"/>
      <c r="Z186" s="712"/>
      <c r="AA186" s="713"/>
      <c r="AB186" s="677" t="s">
        <v>404</v>
      </c>
      <c r="AC186" s="677"/>
      <c r="AD186" s="677"/>
      <c r="AE186" s="677">
        <v>9</v>
      </c>
      <c r="AF186" s="677"/>
      <c r="AG186" s="259"/>
      <c r="AH186" s="259"/>
      <c r="AI186" s="259"/>
      <c r="AJ186" s="677"/>
      <c r="AK186" s="677"/>
      <c r="AL186" s="259" t="s">
        <v>407</v>
      </c>
      <c r="AM186" s="259"/>
      <c r="AN186" s="677"/>
      <c r="AO186" s="677"/>
      <c r="AP186" s="259" t="s">
        <v>190</v>
      </c>
      <c r="AQ186" s="13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297"/>
      <c r="BG186" s="49"/>
    </row>
    <row r="187" spans="1:59" ht="15" customHeight="1">
      <c r="A187" s="264"/>
      <c r="B187" s="679">
        <v>3</v>
      </c>
      <c r="C187" s="677"/>
      <c r="D187" s="677">
        <v>248</v>
      </c>
      <c r="E187" s="677"/>
      <c r="F187" s="677">
        <v>25</v>
      </c>
      <c r="G187" s="677"/>
      <c r="H187" s="73"/>
      <c r="I187" s="259"/>
      <c r="J187" s="677">
        <v>74</v>
      </c>
      <c r="K187" s="677"/>
      <c r="L187" s="677">
        <v>6</v>
      </c>
      <c r="M187" s="677"/>
      <c r="N187" s="259">
        <v>3</v>
      </c>
      <c r="O187" s="259">
        <v>3</v>
      </c>
      <c r="P187" s="259">
        <v>3</v>
      </c>
      <c r="Q187" s="259">
        <v>3</v>
      </c>
      <c r="R187" s="711" t="s">
        <v>415</v>
      </c>
      <c r="S187" s="712"/>
      <c r="T187" s="712"/>
      <c r="U187" s="712"/>
      <c r="V187" s="713"/>
      <c r="W187" s="711" t="s">
        <v>416</v>
      </c>
      <c r="X187" s="712"/>
      <c r="Y187" s="712"/>
      <c r="Z187" s="712"/>
      <c r="AA187" s="713"/>
      <c r="AB187" s="677" t="s">
        <v>404</v>
      </c>
      <c r="AC187" s="677"/>
      <c r="AD187" s="677"/>
      <c r="AE187" s="677">
        <v>9</v>
      </c>
      <c r="AF187" s="677"/>
      <c r="AG187" s="259"/>
      <c r="AH187" s="259"/>
      <c r="AI187" s="259"/>
      <c r="AJ187" s="677" t="s">
        <v>421</v>
      </c>
      <c r="AK187" s="677"/>
      <c r="AL187" s="259" t="s">
        <v>417</v>
      </c>
      <c r="AM187" s="259"/>
      <c r="AN187" s="677">
        <v>0</v>
      </c>
      <c r="AO187" s="677"/>
      <c r="AP187" s="259" t="s">
        <v>190</v>
      </c>
      <c r="AQ187" s="13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297"/>
      <c r="BG187" s="49"/>
    </row>
    <row r="188" spans="1:59" ht="15" customHeight="1">
      <c r="A188" s="264"/>
      <c r="B188" s="679">
        <v>4</v>
      </c>
      <c r="C188" s="677"/>
      <c r="D188" s="677"/>
      <c r="E188" s="677"/>
      <c r="F188" s="677"/>
      <c r="G188" s="677"/>
      <c r="H188" s="73" t="s">
        <v>414</v>
      </c>
      <c r="I188" s="259"/>
      <c r="J188" s="677">
        <v>328</v>
      </c>
      <c r="K188" s="677"/>
      <c r="L188" s="677">
        <v>9</v>
      </c>
      <c r="M188" s="677"/>
      <c r="N188" s="259">
        <v>3</v>
      </c>
      <c r="O188" s="259">
        <v>0</v>
      </c>
      <c r="P188" s="259">
        <v>3</v>
      </c>
      <c r="Q188" s="259">
        <v>0</v>
      </c>
      <c r="R188" s="711" t="s">
        <v>405</v>
      </c>
      <c r="S188" s="712"/>
      <c r="T188" s="712"/>
      <c r="U188" s="712"/>
      <c r="V188" s="713"/>
      <c r="W188" s="711" t="s">
        <v>406</v>
      </c>
      <c r="X188" s="712"/>
      <c r="Y188" s="712"/>
      <c r="Z188" s="712"/>
      <c r="AA188" s="713"/>
      <c r="AB188" s="677" t="s">
        <v>404</v>
      </c>
      <c r="AC188" s="677"/>
      <c r="AD188" s="677"/>
      <c r="AE188" s="677">
        <v>9</v>
      </c>
      <c r="AF188" s="677"/>
      <c r="AG188" s="259"/>
      <c r="AH188" s="259"/>
      <c r="AI188" s="259"/>
      <c r="AJ188" s="677"/>
      <c r="AK188" s="677"/>
      <c r="AL188" s="259" t="s">
        <v>407</v>
      </c>
      <c r="AM188" s="259"/>
      <c r="AN188" s="677"/>
      <c r="AO188" s="677"/>
      <c r="AP188" s="259" t="s">
        <v>190</v>
      </c>
      <c r="AQ188" s="13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297"/>
      <c r="BG188" s="49"/>
    </row>
    <row r="189" spans="1:59" ht="15" customHeight="1">
      <c r="A189" s="264"/>
      <c r="B189" s="679">
        <v>5</v>
      </c>
      <c r="C189" s="677"/>
      <c r="D189" s="677">
        <v>248</v>
      </c>
      <c r="E189" s="677"/>
      <c r="F189" s="677">
        <v>25</v>
      </c>
      <c r="G189" s="677"/>
      <c r="H189" s="73"/>
      <c r="I189" s="259"/>
      <c r="J189" s="677">
        <v>390</v>
      </c>
      <c r="K189" s="677"/>
      <c r="L189" s="677">
        <v>6</v>
      </c>
      <c r="M189" s="677"/>
      <c r="N189" s="259">
        <v>3</v>
      </c>
      <c r="O189" s="259">
        <v>3</v>
      </c>
      <c r="P189" s="259">
        <v>3</v>
      </c>
      <c r="Q189" s="259">
        <v>3</v>
      </c>
      <c r="R189" s="711" t="s">
        <v>415</v>
      </c>
      <c r="S189" s="712"/>
      <c r="T189" s="712"/>
      <c r="U189" s="712"/>
      <c r="V189" s="713"/>
      <c r="W189" s="711" t="s">
        <v>416</v>
      </c>
      <c r="X189" s="712"/>
      <c r="Y189" s="712"/>
      <c r="Z189" s="712"/>
      <c r="AA189" s="713"/>
      <c r="AB189" s="677" t="s">
        <v>404</v>
      </c>
      <c r="AC189" s="677"/>
      <c r="AD189" s="677"/>
      <c r="AE189" s="677">
        <v>9</v>
      </c>
      <c r="AF189" s="677"/>
      <c r="AG189" s="259"/>
      <c r="AH189" s="259"/>
      <c r="AI189" s="259"/>
      <c r="AJ189" s="677" t="s">
        <v>421</v>
      </c>
      <c r="AK189" s="677"/>
      <c r="AL189" s="259" t="s">
        <v>417</v>
      </c>
      <c r="AM189" s="259"/>
      <c r="AN189" s="677">
        <f>MAX(AN$185:AN188)+1</f>
        <v>1</v>
      </c>
      <c r="AO189" s="677"/>
      <c r="AP189" s="259" t="s">
        <v>190</v>
      </c>
      <c r="AQ189" s="13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297"/>
      <c r="BG189" s="49"/>
    </row>
    <row r="190" spans="1:59" ht="15" customHeight="1">
      <c r="A190" s="264"/>
      <c r="B190" s="679">
        <v>6</v>
      </c>
      <c r="C190" s="677"/>
      <c r="D190" s="677"/>
      <c r="E190" s="677"/>
      <c r="F190" s="677"/>
      <c r="G190" s="677"/>
      <c r="H190" s="73" t="s">
        <v>414</v>
      </c>
      <c r="I190" s="259">
        <v>1</v>
      </c>
      <c r="J190" s="677">
        <v>1330</v>
      </c>
      <c r="K190" s="677"/>
      <c r="L190" s="677">
        <v>9</v>
      </c>
      <c r="M190" s="677"/>
      <c r="N190" s="259">
        <v>3</v>
      </c>
      <c r="O190" s="259">
        <v>0</v>
      </c>
      <c r="P190" s="259">
        <v>3</v>
      </c>
      <c r="Q190" s="259">
        <v>0</v>
      </c>
      <c r="R190" s="711" t="s">
        <v>405</v>
      </c>
      <c r="S190" s="712"/>
      <c r="T190" s="712"/>
      <c r="U190" s="712"/>
      <c r="V190" s="713"/>
      <c r="W190" s="711" t="s">
        <v>406</v>
      </c>
      <c r="X190" s="712"/>
      <c r="Y190" s="712"/>
      <c r="Z190" s="712"/>
      <c r="AA190" s="713"/>
      <c r="AB190" s="677" t="s">
        <v>404</v>
      </c>
      <c r="AC190" s="677"/>
      <c r="AD190" s="677"/>
      <c r="AE190" s="677">
        <v>9</v>
      </c>
      <c r="AF190" s="677"/>
      <c r="AG190" s="259"/>
      <c r="AH190" s="259"/>
      <c r="AI190" s="259"/>
      <c r="AJ190" s="677"/>
      <c r="AK190" s="677"/>
      <c r="AL190" s="259" t="s">
        <v>407</v>
      </c>
      <c r="AM190" s="259"/>
      <c r="AN190" s="677"/>
      <c r="AO190" s="677"/>
      <c r="AP190" s="259" t="s">
        <v>190</v>
      </c>
      <c r="AQ190" s="13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297"/>
      <c r="BG190" s="49"/>
    </row>
    <row r="191" spans="1:59" ht="15" customHeight="1">
      <c r="A191" s="264"/>
      <c r="B191" s="679">
        <v>7</v>
      </c>
      <c r="C191" s="677"/>
      <c r="D191" s="677">
        <v>80</v>
      </c>
      <c r="E191" s="677"/>
      <c r="F191" s="677">
        <v>25</v>
      </c>
      <c r="G191" s="677"/>
      <c r="H191" s="73"/>
      <c r="I191" s="259">
        <v>1</v>
      </c>
      <c r="J191" s="677">
        <v>1392</v>
      </c>
      <c r="K191" s="677"/>
      <c r="L191" s="677">
        <v>6</v>
      </c>
      <c r="M191" s="677"/>
      <c r="N191" s="259">
        <v>3</v>
      </c>
      <c r="O191" s="259">
        <v>3</v>
      </c>
      <c r="P191" s="259">
        <v>3</v>
      </c>
      <c r="Q191" s="259">
        <v>3</v>
      </c>
      <c r="R191" s="711" t="s">
        <v>419</v>
      </c>
      <c r="S191" s="712"/>
      <c r="T191" s="712"/>
      <c r="U191" s="712"/>
      <c r="V191" s="713"/>
      <c r="W191" s="711" t="s">
        <v>416</v>
      </c>
      <c r="X191" s="712"/>
      <c r="Y191" s="712"/>
      <c r="Z191" s="712"/>
      <c r="AA191" s="713"/>
      <c r="AB191" s="677" t="s">
        <v>404</v>
      </c>
      <c r="AC191" s="677"/>
      <c r="AD191" s="677"/>
      <c r="AE191" s="677">
        <v>9</v>
      </c>
      <c r="AF191" s="677"/>
      <c r="AG191" s="259"/>
      <c r="AH191" s="259"/>
      <c r="AI191" s="259"/>
      <c r="AJ191" s="677"/>
      <c r="AK191" s="677"/>
      <c r="AL191" s="259" t="s">
        <v>420</v>
      </c>
      <c r="AM191" s="259" t="s">
        <v>414</v>
      </c>
      <c r="AN191" s="677"/>
      <c r="AO191" s="677"/>
      <c r="AP191" s="259" t="s">
        <v>190</v>
      </c>
      <c r="AQ191" s="13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  <c r="BD191" s="73"/>
      <c r="BE191" s="73"/>
      <c r="BF191" s="297"/>
      <c r="BG191" s="49"/>
    </row>
    <row r="192" spans="1:59" ht="15" customHeight="1">
      <c r="A192" s="264"/>
      <c r="B192" s="679">
        <v>8</v>
      </c>
      <c r="C192" s="677"/>
      <c r="D192" s="677"/>
      <c r="E192" s="677"/>
      <c r="F192" s="677"/>
      <c r="G192" s="677"/>
      <c r="H192" s="73" t="s">
        <v>414</v>
      </c>
      <c r="I192" s="259"/>
      <c r="J192" s="677">
        <v>12</v>
      </c>
      <c r="K192" s="677"/>
      <c r="L192" s="677">
        <v>40</v>
      </c>
      <c r="M192" s="677"/>
      <c r="N192" s="259">
        <v>3</v>
      </c>
      <c r="O192" s="259">
        <v>0</v>
      </c>
      <c r="P192" s="259">
        <v>3</v>
      </c>
      <c r="Q192" s="259">
        <v>0</v>
      </c>
      <c r="R192" s="711" t="s">
        <v>405</v>
      </c>
      <c r="S192" s="712"/>
      <c r="T192" s="712"/>
      <c r="U192" s="712"/>
      <c r="V192" s="713"/>
      <c r="W192" s="711" t="s">
        <v>406</v>
      </c>
      <c r="X192" s="712"/>
      <c r="Y192" s="712"/>
      <c r="Z192" s="712"/>
      <c r="AA192" s="713"/>
      <c r="AB192" s="677" t="s">
        <v>404</v>
      </c>
      <c r="AC192" s="677"/>
      <c r="AD192" s="677"/>
      <c r="AE192" s="677">
        <v>9</v>
      </c>
      <c r="AF192" s="677"/>
      <c r="AG192" s="259"/>
      <c r="AH192" s="259"/>
      <c r="AI192" s="259"/>
      <c r="AJ192" s="677"/>
      <c r="AK192" s="677"/>
      <c r="AL192" s="259" t="s">
        <v>407</v>
      </c>
      <c r="AM192" s="259"/>
      <c r="AN192" s="677"/>
      <c r="AO192" s="677"/>
      <c r="AP192" s="259" t="s">
        <v>190</v>
      </c>
      <c r="AQ192" s="13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297"/>
      <c r="BG192" s="49"/>
    </row>
    <row r="193" spans="1:59" ht="15" customHeight="1">
      <c r="A193" s="264"/>
      <c r="B193" s="679">
        <v>9</v>
      </c>
      <c r="C193" s="677"/>
      <c r="D193" s="677">
        <v>248</v>
      </c>
      <c r="E193" s="677"/>
      <c r="F193" s="677">
        <v>25</v>
      </c>
      <c r="G193" s="677"/>
      <c r="H193" s="73"/>
      <c r="I193" s="259"/>
      <c r="J193" s="677">
        <v>74</v>
      </c>
      <c r="K193" s="677"/>
      <c r="L193" s="677">
        <v>37</v>
      </c>
      <c r="M193" s="677"/>
      <c r="N193" s="259">
        <v>3</v>
      </c>
      <c r="O193" s="259">
        <v>3</v>
      </c>
      <c r="P193" s="259">
        <v>3</v>
      </c>
      <c r="Q193" s="259">
        <v>3</v>
      </c>
      <c r="R193" s="711" t="s">
        <v>415</v>
      </c>
      <c r="S193" s="712"/>
      <c r="T193" s="712"/>
      <c r="U193" s="712"/>
      <c r="V193" s="713"/>
      <c r="W193" s="711" t="s">
        <v>416</v>
      </c>
      <c r="X193" s="712"/>
      <c r="Y193" s="712"/>
      <c r="Z193" s="712"/>
      <c r="AA193" s="713"/>
      <c r="AB193" s="677" t="s">
        <v>404</v>
      </c>
      <c r="AC193" s="677"/>
      <c r="AD193" s="677"/>
      <c r="AE193" s="677">
        <v>9</v>
      </c>
      <c r="AF193" s="677"/>
      <c r="AG193" s="259"/>
      <c r="AH193" s="259"/>
      <c r="AI193" s="259"/>
      <c r="AJ193" s="677" t="s">
        <v>421</v>
      </c>
      <c r="AK193" s="677"/>
      <c r="AL193" s="259" t="s">
        <v>417</v>
      </c>
      <c r="AM193" s="259"/>
      <c r="AN193" s="677">
        <f>MAX(AN$185:AN192)+1</f>
        <v>2</v>
      </c>
      <c r="AO193" s="677"/>
      <c r="AP193" s="259" t="s">
        <v>190</v>
      </c>
      <c r="AQ193" s="13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  <c r="BD193" s="73"/>
      <c r="BE193" s="73"/>
      <c r="BF193" s="297"/>
      <c r="BG193" s="49"/>
    </row>
    <row r="194" spans="1:59" ht="15" customHeight="1">
      <c r="A194" s="264"/>
      <c r="B194" s="679">
        <v>10</v>
      </c>
      <c r="C194" s="677"/>
      <c r="D194" s="677"/>
      <c r="E194" s="677"/>
      <c r="F194" s="677"/>
      <c r="G194" s="677"/>
      <c r="H194" s="73" t="s">
        <v>414</v>
      </c>
      <c r="I194" s="259"/>
      <c r="J194" s="677">
        <v>328</v>
      </c>
      <c r="K194" s="677"/>
      <c r="L194" s="677">
        <v>40</v>
      </c>
      <c r="M194" s="677"/>
      <c r="N194" s="259">
        <v>3</v>
      </c>
      <c r="O194" s="259">
        <v>0</v>
      </c>
      <c r="P194" s="259">
        <v>3</v>
      </c>
      <c r="Q194" s="259">
        <v>0</v>
      </c>
      <c r="R194" s="711" t="s">
        <v>405</v>
      </c>
      <c r="S194" s="712"/>
      <c r="T194" s="712"/>
      <c r="U194" s="712"/>
      <c r="V194" s="713"/>
      <c r="W194" s="711" t="s">
        <v>406</v>
      </c>
      <c r="X194" s="712"/>
      <c r="Y194" s="712"/>
      <c r="Z194" s="712"/>
      <c r="AA194" s="713"/>
      <c r="AB194" s="677" t="s">
        <v>404</v>
      </c>
      <c r="AC194" s="677"/>
      <c r="AD194" s="677"/>
      <c r="AE194" s="677">
        <v>9</v>
      </c>
      <c r="AF194" s="677"/>
      <c r="AG194" s="259"/>
      <c r="AH194" s="259"/>
      <c r="AI194" s="259"/>
      <c r="AJ194" s="677"/>
      <c r="AK194" s="677"/>
      <c r="AL194" s="259" t="s">
        <v>407</v>
      </c>
      <c r="AM194" s="259"/>
      <c r="AN194" s="677"/>
      <c r="AO194" s="677"/>
      <c r="AP194" s="259" t="s">
        <v>190</v>
      </c>
      <c r="AQ194" s="13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  <c r="BC194" s="73"/>
      <c r="BD194" s="73"/>
      <c r="BE194" s="73"/>
      <c r="BF194" s="297"/>
      <c r="BG194" s="49"/>
    </row>
    <row r="195" spans="1:59" ht="15" customHeight="1">
      <c r="A195" s="264"/>
      <c r="B195" s="679">
        <v>11</v>
      </c>
      <c r="C195" s="677"/>
      <c r="D195" s="677">
        <v>248</v>
      </c>
      <c r="E195" s="677"/>
      <c r="F195" s="677">
        <v>25</v>
      </c>
      <c r="G195" s="677"/>
      <c r="H195" s="73"/>
      <c r="I195" s="259"/>
      <c r="J195" s="677">
        <v>390</v>
      </c>
      <c r="K195" s="677"/>
      <c r="L195" s="677">
        <v>37</v>
      </c>
      <c r="M195" s="677"/>
      <c r="N195" s="259">
        <v>3</v>
      </c>
      <c r="O195" s="259">
        <v>3</v>
      </c>
      <c r="P195" s="259">
        <v>3</v>
      </c>
      <c r="Q195" s="259">
        <v>3</v>
      </c>
      <c r="R195" s="711" t="s">
        <v>415</v>
      </c>
      <c r="S195" s="712"/>
      <c r="T195" s="712"/>
      <c r="U195" s="712"/>
      <c r="V195" s="713"/>
      <c r="W195" s="711" t="s">
        <v>416</v>
      </c>
      <c r="X195" s="712"/>
      <c r="Y195" s="712"/>
      <c r="Z195" s="712"/>
      <c r="AA195" s="713"/>
      <c r="AB195" s="677" t="s">
        <v>404</v>
      </c>
      <c r="AC195" s="677"/>
      <c r="AD195" s="677"/>
      <c r="AE195" s="677">
        <v>9</v>
      </c>
      <c r="AF195" s="677"/>
      <c r="AG195" s="259"/>
      <c r="AH195" s="259"/>
      <c r="AI195" s="259"/>
      <c r="AJ195" s="677" t="s">
        <v>421</v>
      </c>
      <c r="AK195" s="677"/>
      <c r="AL195" s="259" t="s">
        <v>417</v>
      </c>
      <c r="AM195" s="259"/>
      <c r="AN195" s="677">
        <f>MAX(AN$185:AN194)+1</f>
        <v>3</v>
      </c>
      <c r="AO195" s="677"/>
      <c r="AP195" s="259" t="s">
        <v>190</v>
      </c>
      <c r="AQ195" s="13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73"/>
      <c r="BD195" s="73"/>
      <c r="BE195" s="73"/>
      <c r="BF195" s="297"/>
      <c r="BG195" s="49"/>
    </row>
    <row r="196" spans="1:59" ht="15" customHeight="1">
      <c r="A196" s="264"/>
      <c r="B196" s="679">
        <v>12</v>
      </c>
      <c r="C196" s="677"/>
      <c r="D196" s="677"/>
      <c r="E196" s="677"/>
      <c r="F196" s="677"/>
      <c r="G196" s="677"/>
      <c r="H196" s="73" t="s">
        <v>414</v>
      </c>
      <c r="I196" s="259"/>
      <c r="J196" s="677">
        <v>12</v>
      </c>
      <c r="K196" s="677"/>
      <c r="L196" s="677">
        <v>71</v>
      </c>
      <c r="M196" s="677"/>
      <c r="N196" s="259">
        <v>3</v>
      </c>
      <c r="O196" s="259">
        <v>0</v>
      </c>
      <c r="P196" s="259">
        <v>3</v>
      </c>
      <c r="Q196" s="259">
        <v>0</v>
      </c>
      <c r="R196" s="711" t="s">
        <v>405</v>
      </c>
      <c r="S196" s="712"/>
      <c r="T196" s="712"/>
      <c r="U196" s="712"/>
      <c r="V196" s="713"/>
      <c r="W196" s="711" t="s">
        <v>406</v>
      </c>
      <c r="X196" s="712"/>
      <c r="Y196" s="712"/>
      <c r="Z196" s="712"/>
      <c r="AA196" s="713"/>
      <c r="AB196" s="677" t="s">
        <v>404</v>
      </c>
      <c r="AC196" s="677"/>
      <c r="AD196" s="677"/>
      <c r="AE196" s="677">
        <v>9</v>
      </c>
      <c r="AF196" s="677"/>
      <c r="AG196" s="259"/>
      <c r="AH196" s="259"/>
      <c r="AI196" s="259"/>
      <c r="AJ196" s="677"/>
      <c r="AK196" s="677"/>
      <c r="AL196" s="259" t="s">
        <v>407</v>
      </c>
      <c r="AM196" s="259"/>
      <c r="AN196" s="677"/>
      <c r="AO196" s="677"/>
      <c r="AP196" s="259" t="s">
        <v>190</v>
      </c>
      <c r="AQ196" s="13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  <c r="BC196" s="73"/>
      <c r="BD196" s="73"/>
      <c r="BE196" s="73"/>
      <c r="BF196" s="297"/>
      <c r="BG196" s="49"/>
    </row>
    <row r="197" spans="1:59" ht="15" customHeight="1">
      <c r="A197" s="264"/>
      <c r="B197" s="679">
        <v>13</v>
      </c>
      <c r="C197" s="677"/>
      <c r="D197" s="677">
        <v>129</v>
      </c>
      <c r="E197" s="677"/>
      <c r="F197" s="677">
        <v>25</v>
      </c>
      <c r="G197" s="677"/>
      <c r="H197" s="73"/>
      <c r="I197" s="259"/>
      <c r="J197" s="677">
        <v>74</v>
      </c>
      <c r="K197" s="677"/>
      <c r="L197" s="677">
        <v>68</v>
      </c>
      <c r="M197" s="677"/>
      <c r="N197" s="259">
        <v>3</v>
      </c>
      <c r="O197" s="259">
        <v>3</v>
      </c>
      <c r="P197" s="259">
        <v>3</v>
      </c>
      <c r="Q197" s="259">
        <v>3</v>
      </c>
      <c r="R197" s="711" t="s">
        <v>415</v>
      </c>
      <c r="S197" s="712"/>
      <c r="T197" s="712"/>
      <c r="U197" s="712"/>
      <c r="V197" s="713"/>
      <c r="W197" s="711" t="s">
        <v>416</v>
      </c>
      <c r="X197" s="712"/>
      <c r="Y197" s="712"/>
      <c r="Z197" s="712"/>
      <c r="AA197" s="713"/>
      <c r="AB197" s="677" t="s">
        <v>404</v>
      </c>
      <c r="AC197" s="677"/>
      <c r="AD197" s="677"/>
      <c r="AE197" s="677">
        <v>9</v>
      </c>
      <c r="AF197" s="677"/>
      <c r="AG197" s="259"/>
      <c r="AH197" s="259"/>
      <c r="AI197" s="259"/>
      <c r="AJ197" s="677"/>
      <c r="AK197" s="677"/>
      <c r="AL197" s="259" t="s">
        <v>417</v>
      </c>
      <c r="AM197" s="259"/>
      <c r="AN197" s="677">
        <f>MAX(AN$185:AN196)+1</f>
        <v>4</v>
      </c>
      <c r="AO197" s="677"/>
      <c r="AP197" s="259" t="s">
        <v>190</v>
      </c>
      <c r="AQ197" s="13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  <c r="BD197" s="73"/>
      <c r="BE197" s="73"/>
      <c r="BF197" s="297"/>
      <c r="BG197" s="49"/>
    </row>
    <row r="198" spans="1:59" ht="15" customHeight="1">
      <c r="A198" s="264"/>
      <c r="B198" s="679">
        <v>14</v>
      </c>
      <c r="C198" s="677"/>
      <c r="D198" s="677"/>
      <c r="E198" s="677"/>
      <c r="F198" s="677"/>
      <c r="G198" s="677"/>
      <c r="H198" s="73" t="s">
        <v>414</v>
      </c>
      <c r="I198" s="259"/>
      <c r="J198" s="677">
        <v>328</v>
      </c>
      <c r="K198" s="677"/>
      <c r="L198" s="677">
        <v>71</v>
      </c>
      <c r="M198" s="677"/>
      <c r="N198" s="259">
        <v>3</v>
      </c>
      <c r="O198" s="259">
        <v>0</v>
      </c>
      <c r="P198" s="259">
        <v>3</v>
      </c>
      <c r="Q198" s="259">
        <v>0</v>
      </c>
      <c r="R198" s="711" t="s">
        <v>405</v>
      </c>
      <c r="S198" s="712"/>
      <c r="T198" s="712"/>
      <c r="U198" s="712"/>
      <c r="V198" s="713"/>
      <c r="W198" s="711" t="s">
        <v>406</v>
      </c>
      <c r="X198" s="712"/>
      <c r="Y198" s="712"/>
      <c r="Z198" s="712"/>
      <c r="AA198" s="713"/>
      <c r="AB198" s="677" t="s">
        <v>404</v>
      </c>
      <c r="AC198" s="677"/>
      <c r="AD198" s="677"/>
      <c r="AE198" s="677">
        <v>9</v>
      </c>
      <c r="AF198" s="677"/>
      <c r="AG198" s="259"/>
      <c r="AH198" s="259"/>
      <c r="AI198" s="259"/>
      <c r="AJ198" s="677"/>
      <c r="AK198" s="677"/>
      <c r="AL198" s="259" t="s">
        <v>407</v>
      </c>
      <c r="AM198" s="259"/>
      <c r="AN198" s="677"/>
      <c r="AO198" s="677"/>
      <c r="AP198" s="259" t="s">
        <v>190</v>
      </c>
      <c r="AQ198" s="13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  <c r="BD198" s="73"/>
      <c r="BE198" s="73"/>
      <c r="BF198" s="297"/>
      <c r="BG198" s="49"/>
    </row>
    <row r="199" spans="1:59" ht="15" customHeight="1">
      <c r="A199" s="264"/>
      <c r="B199" s="679">
        <v>15</v>
      </c>
      <c r="C199" s="677"/>
      <c r="D199" s="677">
        <v>121</v>
      </c>
      <c r="E199" s="677"/>
      <c r="F199" s="677">
        <v>26</v>
      </c>
      <c r="G199" s="677"/>
      <c r="H199" s="73"/>
      <c r="I199" s="259"/>
      <c r="J199" s="677">
        <v>390</v>
      </c>
      <c r="K199" s="677"/>
      <c r="L199" s="677">
        <v>68</v>
      </c>
      <c r="M199" s="677"/>
      <c r="N199" s="259">
        <v>3</v>
      </c>
      <c r="O199" s="259">
        <v>3</v>
      </c>
      <c r="P199" s="259">
        <v>3</v>
      </c>
      <c r="Q199" s="259">
        <v>3</v>
      </c>
      <c r="R199" s="711" t="s">
        <v>415</v>
      </c>
      <c r="S199" s="712"/>
      <c r="T199" s="712"/>
      <c r="U199" s="712"/>
      <c r="V199" s="713"/>
      <c r="W199" s="711" t="s">
        <v>416</v>
      </c>
      <c r="X199" s="712"/>
      <c r="Y199" s="712"/>
      <c r="Z199" s="712"/>
      <c r="AA199" s="713"/>
      <c r="AB199" s="677" t="s">
        <v>404</v>
      </c>
      <c r="AC199" s="677"/>
      <c r="AD199" s="677"/>
      <c r="AE199" s="677">
        <v>9</v>
      </c>
      <c r="AF199" s="677"/>
      <c r="AG199" s="259"/>
      <c r="AH199" s="259"/>
      <c r="AI199" s="259"/>
      <c r="AJ199" s="677" t="s">
        <v>21</v>
      </c>
      <c r="AK199" s="677"/>
      <c r="AL199" s="259" t="s">
        <v>417</v>
      </c>
      <c r="AM199" s="259"/>
      <c r="AN199" s="677">
        <f>MAX(AN$185:AN198)+1</f>
        <v>5</v>
      </c>
      <c r="AO199" s="677"/>
      <c r="AP199" s="259" t="s">
        <v>190</v>
      </c>
      <c r="AQ199" s="13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  <c r="BD199" s="73"/>
      <c r="BE199" s="73"/>
      <c r="BF199" s="297"/>
      <c r="BG199" s="49"/>
    </row>
    <row r="200" spans="1:59" ht="15" customHeight="1">
      <c r="A200" s="264"/>
      <c r="B200" s="679">
        <v>16</v>
      </c>
      <c r="C200" s="677"/>
      <c r="D200" s="677">
        <v>200</v>
      </c>
      <c r="E200" s="677"/>
      <c r="F200" s="677">
        <v>150</v>
      </c>
      <c r="G200" s="677"/>
      <c r="H200" s="73"/>
      <c r="I200" s="259"/>
      <c r="J200" s="677">
        <v>12</v>
      </c>
      <c r="K200" s="677"/>
      <c r="L200" s="677">
        <v>99</v>
      </c>
      <c r="M200" s="677"/>
      <c r="N200" s="259">
        <v>3</v>
      </c>
      <c r="O200" s="259">
        <v>3</v>
      </c>
      <c r="P200" s="259">
        <v>3</v>
      </c>
      <c r="Q200" s="259">
        <v>1</v>
      </c>
      <c r="R200" s="711" t="s">
        <v>405</v>
      </c>
      <c r="S200" s="712"/>
      <c r="T200" s="712"/>
      <c r="U200" s="712"/>
      <c r="V200" s="713"/>
      <c r="W200" s="711" t="s">
        <v>406</v>
      </c>
      <c r="X200" s="712"/>
      <c r="Y200" s="712"/>
      <c r="Z200" s="712"/>
      <c r="AA200" s="713"/>
      <c r="AB200" s="677" t="s">
        <v>404</v>
      </c>
      <c r="AC200" s="677"/>
      <c r="AD200" s="677"/>
      <c r="AE200" s="677">
        <v>9</v>
      </c>
      <c r="AF200" s="677"/>
      <c r="AG200" s="259"/>
      <c r="AH200" s="259"/>
      <c r="AI200" s="259"/>
      <c r="AJ200" s="677"/>
      <c r="AK200" s="677"/>
      <c r="AL200" s="259"/>
      <c r="AM200" s="259"/>
      <c r="AN200" s="677">
        <f>MAX(AN$185:AN199)+1</f>
        <v>6</v>
      </c>
      <c r="AO200" s="677"/>
      <c r="AP200" s="259" t="s">
        <v>190</v>
      </c>
      <c r="AQ200" s="13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  <c r="BD200" s="73"/>
      <c r="BE200" s="73"/>
      <c r="BF200" s="297"/>
      <c r="BG200" s="49"/>
    </row>
    <row r="201" spans="1:59" ht="15" customHeight="1">
      <c r="A201" s="264"/>
      <c r="B201" s="679">
        <v>17</v>
      </c>
      <c r="C201" s="677"/>
      <c r="D201" s="677">
        <v>80</v>
      </c>
      <c r="E201" s="677"/>
      <c r="F201" s="677">
        <v>18</v>
      </c>
      <c r="G201" s="677"/>
      <c r="H201" s="73"/>
      <c r="I201" s="259"/>
      <c r="J201" s="677">
        <v>10</v>
      </c>
      <c r="K201" s="677"/>
      <c r="L201" s="677">
        <v>27</v>
      </c>
      <c r="M201" s="677"/>
      <c r="N201" s="259">
        <v>3</v>
      </c>
      <c r="O201" s="259">
        <v>0</v>
      </c>
      <c r="P201" s="259">
        <v>3</v>
      </c>
      <c r="Q201" s="259">
        <v>0</v>
      </c>
      <c r="R201" s="711" t="s">
        <v>405</v>
      </c>
      <c r="S201" s="712"/>
      <c r="T201" s="712"/>
      <c r="U201" s="712"/>
      <c r="V201" s="713"/>
      <c r="W201" s="711" t="s">
        <v>406</v>
      </c>
      <c r="X201" s="712"/>
      <c r="Y201" s="712"/>
      <c r="Z201" s="712"/>
      <c r="AA201" s="713"/>
      <c r="AB201" s="677" t="s">
        <v>404</v>
      </c>
      <c r="AC201" s="677"/>
      <c r="AD201" s="677"/>
      <c r="AE201" s="677">
        <v>9</v>
      </c>
      <c r="AF201" s="677"/>
      <c r="AG201" s="259"/>
      <c r="AH201" s="259"/>
      <c r="AI201" s="259"/>
      <c r="AJ201" s="677"/>
      <c r="AK201" s="677"/>
      <c r="AL201" s="259" t="s">
        <v>407</v>
      </c>
      <c r="AM201" s="259"/>
      <c r="AN201" s="677"/>
      <c r="AO201" s="677"/>
      <c r="AP201" s="259" t="s">
        <v>190</v>
      </c>
      <c r="AQ201" s="13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  <c r="BD201" s="73"/>
      <c r="BE201" s="73"/>
      <c r="BF201" s="297"/>
      <c r="BG201" s="49"/>
    </row>
    <row r="202" spans="1:59" ht="15" customHeight="1">
      <c r="A202" s="264"/>
      <c r="B202" s="679">
        <v>18</v>
      </c>
      <c r="C202" s="677"/>
      <c r="D202" s="677">
        <v>30</v>
      </c>
      <c r="E202" s="677"/>
      <c r="F202" s="677">
        <v>25</v>
      </c>
      <c r="G202" s="677"/>
      <c r="H202" s="73"/>
      <c r="I202" s="259"/>
      <c r="J202" s="677">
        <v>96</v>
      </c>
      <c r="K202" s="677"/>
      <c r="L202" s="677">
        <v>24</v>
      </c>
      <c r="M202" s="677"/>
      <c r="N202" s="259">
        <v>1</v>
      </c>
      <c r="O202" s="259">
        <v>1</v>
      </c>
      <c r="P202" s="259">
        <v>1</v>
      </c>
      <c r="Q202" s="259">
        <v>1</v>
      </c>
      <c r="R202" s="711" t="s">
        <v>415</v>
      </c>
      <c r="S202" s="712"/>
      <c r="T202" s="712"/>
      <c r="U202" s="712"/>
      <c r="V202" s="713"/>
      <c r="W202" s="711" t="s">
        <v>416</v>
      </c>
      <c r="X202" s="712"/>
      <c r="Y202" s="712"/>
      <c r="Z202" s="712"/>
      <c r="AA202" s="713"/>
      <c r="AB202" s="677" t="s">
        <v>404</v>
      </c>
      <c r="AC202" s="677"/>
      <c r="AD202" s="677"/>
      <c r="AE202" s="677">
        <v>9</v>
      </c>
      <c r="AF202" s="677"/>
      <c r="AG202" s="259"/>
      <c r="AH202" s="259"/>
      <c r="AI202" s="259"/>
      <c r="AJ202" s="677" t="s">
        <v>175</v>
      </c>
      <c r="AK202" s="677"/>
      <c r="AL202" s="259" t="s">
        <v>420</v>
      </c>
      <c r="AM202" s="259"/>
      <c r="AN202" s="677">
        <f>MAX(AN$185:AN201)+1</f>
        <v>7</v>
      </c>
      <c r="AO202" s="677"/>
      <c r="AP202" s="259" t="s">
        <v>190</v>
      </c>
      <c r="AQ202" s="13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73"/>
      <c r="BE202" s="73"/>
      <c r="BF202" s="297"/>
      <c r="BG202" s="49"/>
    </row>
    <row r="203" spans="1:59" ht="15" customHeight="1">
      <c r="A203" s="264"/>
      <c r="B203" s="679">
        <v>19</v>
      </c>
      <c r="C203" s="677"/>
      <c r="D203" s="677">
        <v>80</v>
      </c>
      <c r="E203" s="677"/>
      <c r="F203" s="677">
        <v>18</v>
      </c>
      <c r="G203" s="677"/>
      <c r="H203" s="73"/>
      <c r="I203" s="259"/>
      <c r="J203" s="677">
        <v>10</v>
      </c>
      <c r="K203" s="677"/>
      <c r="L203" s="677">
        <v>51</v>
      </c>
      <c r="M203" s="677"/>
      <c r="N203" s="259">
        <v>3</v>
      </c>
      <c r="O203" s="259">
        <v>0</v>
      </c>
      <c r="P203" s="259">
        <v>3</v>
      </c>
      <c r="Q203" s="259">
        <v>0</v>
      </c>
      <c r="R203" s="711" t="s">
        <v>405</v>
      </c>
      <c r="S203" s="712"/>
      <c r="T203" s="712"/>
      <c r="U203" s="712"/>
      <c r="V203" s="713"/>
      <c r="W203" s="711" t="s">
        <v>406</v>
      </c>
      <c r="X203" s="712"/>
      <c r="Y203" s="712"/>
      <c r="Z203" s="712"/>
      <c r="AA203" s="713"/>
      <c r="AB203" s="677" t="s">
        <v>404</v>
      </c>
      <c r="AC203" s="677"/>
      <c r="AD203" s="677"/>
      <c r="AE203" s="677">
        <v>9</v>
      </c>
      <c r="AF203" s="677"/>
      <c r="AG203" s="259"/>
      <c r="AH203" s="259"/>
      <c r="AI203" s="259"/>
      <c r="AJ203" s="677"/>
      <c r="AK203" s="677"/>
      <c r="AL203" s="259" t="s">
        <v>407</v>
      </c>
      <c r="AM203" s="259"/>
      <c r="AN203" s="677"/>
      <c r="AO203" s="677"/>
      <c r="AP203" s="259" t="s">
        <v>190</v>
      </c>
      <c r="AQ203" s="13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297"/>
      <c r="BG203" s="49"/>
    </row>
    <row r="204" spans="1:59" ht="15" customHeight="1">
      <c r="A204" s="264"/>
      <c r="B204" s="679">
        <v>20</v>
      </c>
      <c r="C204" s="677"/>
      <c r="D204" s="677"/>
      <c r="E204" s="677"/>
      <c r="F204" s="677">
        <v>22</v>
      </c>
      <c r="G204" s="677"/>
      <c r="H204" s="73" t="s">
        <v>414</v>
      </c>
      <c r="I204" s="259"/>
      <c r="J204" s="677">
        <v>96</v>
      </c>
      <c r="K204" s="677"/>
      <c r="L204" s="677">
        <v>50</v>
      </c>
      <c r="M204" s="677"/>
      <c r="N204" s="259">
        <v>0</v>
      </c>
      <c r="O204" s="259">
        <v>0</v>
      </c>
      <c r="P204" s="259">
        <v>0</v>
      </c>
      <c r="Q204" s="259">
        <v>0</v>
      </c>
      <c r="R204" s="711" t="s">
        <v>405</v>
      </c>
      <c r="S204" s="712"/>
      <c r="T204" s="712"/>
      <c r="U204" s="712"/>
      <c r="V204" s="713"/>
      <c r="W204" s="711" t="s">
        <v>422</v>
      </c>
      <c r="X204" s="712"/>
      <c r="Y204" s="712"/>
      <c r="Z204" s="712"/>
      <c r="AA204" s="713"/>
      <c r="AB204" s="677" t="s">
        <v>404</v>
      </c>
      <c r="AC204" s="677"/>
      <c r="AD204" s="677"/>
      <c r="AE204" s="677">
        <v>9</v>
      </c>
      <c r="AF204" s="677"/>
      <c r="AG204" s="259"/>
      <c r="AH204" s="259"/>
      <c r="AI204" s="259"/>
      <c r="AJ204" s="677"/>
      <c r="AK204" s="677"/>
      <c r="AL204" s="259" t="s">
        <v>417</v>
      </c>
      <c r="AM204" s="259"/>
      <c r="AN204" s="677">
        <f>MAX(AN$185:AN203)+1</f>
        <v>8</v>
      </c>
      <c r="AO204" s="677"/>
      <c r="AP204" s="259" t="s">
        <v>190</v>
      </c>
      <c r="AQ204" s="13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297"/>
      <c r="BG204" s="49"/>
    </row>
    <row r="205" spans="1:59" ht="15" customHeight="1">
      <c r="A205" s="264"/>
      <c r="B205" s="679">
        <v>21</v>
      </c>
      <c r="C205" s="677"/>
      <c r="D205" s="677"/>
      <c r="E205" s="677"/>
      <c r="F205" s="677">
        <v>22</v>
      </c>
      <c r="G205" s="677"/>
      <c r="H205" s="73" t="s">
        <v>414</v>
      </c>
      <c r="I205" s="259"/>
      <c r="J205" s="677">
        <v>96</v>
      </c>
      <c r="K205" s="677"/>
      <c r="L205" s="677">
        <v>72</v>
      </c>
      <c r="M205" s="677"/>
      <c r="N205" s="259">
        <v>0</v>
      </c>
      <c r="O205" s="259">
        <v>0</v>
      </c>
      <c r="P205" s="259">
        <v>0</v>
      </c>
      <c r="Q205" s="259">
        <v>0</v>
      </c>
      <c r="R205" s="711" t="s">
        <v>405</v>
      </c>
      <c r="S205" s="712"/>
      <c r="T205" s="712"/>
      <c r="U205" s="712"/>
      <c r="V205" s="713"/>
      <c r="W205" s="711" t="s">
        <v>423</v>
      </c>
      <c r="X205" s="712"/>
      <c r="Y205" s="712"/>
      <c r="Z205" s="712"/>
      <c r="AA205" s="713"/>
      <c r="AB205" s="677" t="s">
        <v>404</v>
      </c>
      <c r="AC205" s="677"/>
      <c r="AD205" s="677"/>
      <c r="AE205" s="677">
        <v>9</v>
      </c>
      <c r="AF205" s="677"/>
      <c r="AG205" s="259"/>
      <c r="AH205" s="259"/>
      <c r="AI205" s="259"/>
      <c r="AJ205" s="677"/>
      <c r="AK205" s="677"/>
      <c r="AL205" s="259" t="s">
        <v>417</v>
      </c>
      <c r="AM205" s="259"/>
      <c r="AN205" s="677">
        <f>MAX(AN$185:AN204)+1</f>
        <v>9</v>
      </c>
      <c r="AO205" s="677"/>
      <c r="AP205" s="259" t="s">
        <v>190</v>
      </c>
      <c r="AQ205" s="13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297"/>
      <c r="BG205" s="49"/>
    </row>
    <row r="206" spans="1:59" ht="15" customHeight="1">
      <c r="A206" s="264"/>
      <c r="B206" s="679">
        <v>22</v>
      </c>
      <c r="C206" s="677"/>
      <c r="D206" s="677"/>
      <c r="E206" s="677"/>
      <c r="F206" s="677">
        <v>22</v>
      </c>
      <c r="G206" s="677"/>
      <c r="H206" s="73" t="s">
        <v>414</v>
      </c>
      <c r="I206" s="259"/>
      <c r="J206" s="677">
        <v>96</v>
      </c>
      <c r="K206" s="677"/>
      <c r="L206" s="677">
        <v>94</v>
      </c>
      <c r="M206" s="677"/>
      <c r="N206" s="259">
        <v>0</v>
      </c>
      <c r="O206" s="259">
        <v>0</v>
      </c>
      <c r="P206" s="259">
        <v>0</v>
      </c>
      <c r="Q206" s="259">
        <v>0</v>
      </c>
      <c r="R206" s="711" t="s">
        <v>405</v>
      </c>
      <c r="S206" s="712"/>
      <c r="T206" s="712"/>
      <c r="U206" s="712"/>
      <c r="V206" s="713"/>
      <c r="W206" s="711" t="s">
        <v>424</v>
      </c>
      <c r="X206" s="712"/>
      <c r="Y206" s="712"/>
      <c r="Z206" s="712"/>
      <c r="AA206" s="713"/>
      <c r="AB206" s="677" t="s">
        <v>404</v>
      </c>
      <c r="AC206" s="677"/>
      <c r="AD206" s="677"/>
      <c r="AE206" s="677">
        <v>9</v>
      </c>
      <c r="AF206" s="677"/>
      <c r="AG206" s="259"/>
      <c r="AH206" s="259"/>
      <c r="AI206" s="259"/>
      <c r="AJ206" s="677"/>
      <c r="AK206" s="677"/>
      <c r="AL206" s="259" t="s">
        <v>417</v>
      </c>
      <c r="AM206" s="259"/>
      <c r="AN206" s="677">
        <f>MAX(AN$185:AN205)+1</f>
        <v>10</v>
      </c>
      <c r="AO206" s="677"/>
      <c r="AP206" s="259" t="s">
        <v>190</v>
      </c>
      <c r="AQ206" s="13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297"/>
      <c r="BG206" s="49"/>
    </row>
    <row r="207" spans="1:59" ht="15" customHeight="1">
      <c r="A207" s="264"/>
      <c r="B207" s="679">
        <v>23</v>
      </c>
      <c r="C207" s="677"/>
      <c r="D207" s="677">
        <v>200</v>
      </c>
      <c r="E207" s="677"/>
      <c r="F207" s="677">
        <v>150</v>
      </c>
      <c r="G207" s="677"/>
      <c r="H207" s="73"/>
      <c r="I207" s="259"/>
      <c r="J207" s="677">
        <v>218</v>
      </c>
      <c r="K207" s="677"/>
      <c r="L207" s="677">
        <v>99</v>
      </c>
      <c r="M207" s="677"/>
      <c r="N207" s="259">
        <v>3</v>
      </c>
      <c r="O207" s="259">
        <v>3</v>
      </c>
      <c r="P207" s="259">
        <v>3</v>
      </c>
      <c r="Q207" s="259">
        <v>1</v>
      </c>
      <c r="R207" s="711" t="s">
        <v>405</v>
      </c>
      <c r="S207" s="712"/>
      <c r="T207" s="712"/>
      <c r="U207" s="712"/>
      <c r="V207" s="713"/>
      <c r="W207" s="711" t="s">
        <v>406</v>
      </c>
      <c r="X207" s="712"/>
      <c r="Y207" s="712"/>
      <c r="Z207" s="712"/>
      <c r="AA207" s="713"/>
      <c r="AB207" s="677" t="s">
        <v>404</v>
      </c>
      <c r="AC207" s="677"/>
      <c r="AD207" s="677"/>
      <c r="AE207" s="677">
        <v>9</v>
      </c>
      <c r="AF207" s="677"/>
      <c r="AG207" s="259"/>
      <c r="AH207" s="259"/>
      <c r="AI207" s="259"/>
      <c r="AJ207" s="677"/>
      <c r="AK207" s="677"/>
      <c r="AL207" s="259"/>
      <c r="AM207" s="259"/>
      <c r="AN207" s="677">
        <f>MAX(AN$185:AN206)+1</f>
        <v>11</v>
      </c>
      <c r="AO207" s="677"/>
      <c r="AP207" s="259" t="s">
        <v>190</v>
      </c>
      <c r="AQ207" s="13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297"/>
      <c r="BG207" s="49"/>
    </row>
    <row r="208" spans="1:59" ht="15" customHeight="1">
      <c r="A208" s="264"/>
      <c r="B208" s="679">
        <v>24</v>
      </c>
      <c r="C208" s="677"/>
      <c r="D208" s="677">
        <v>80</v>
      </c>
      <c r="E208" s="677"/>
      <c r="F208" s="677">
        <v>18</v>
      </c>
      <c r="G208" s="677"/>
      <c r="H208" s="73"/>
      <c r="I208" s="259"/>
      <c r="J208" s="677">
        <v>10</v>
      </c>
      <c r="K208" s="677"/>
      <c r="L208" s="677">
        <v>27</v>
      </c>
      <c r="M208" s="677"/>
      <c r="N208" s="259">
        <v>3</v>
      </c>
      <c r="O208" s="259">
        <v>0</v>
      </c>
      <c r="P208" s="259">
        <v>3</v>
      </c>
      <c r="Q208" s="259">
        <v>0</v>
      </c>
      <c r="R208" s="711" t="s">
        <v>405</v>
      </c>
      <c r="S208" s="712"/>
      <c r="T208" s="712"/>
      <c r="U208" s="712"/>
      <c r="V208" s="713"/>
      <c r="W208" s="711" t="s">
        <v>406</v>
      </c>
      <c r="X208" s="712"/>
      <c r="Y208" s="712"/>
      <c r="Z208" s="712"/>
      <c r="AA208" s="713"/>
      <c r="AB208" s="677" t="s">
        <v>404</v>
      </c>
      <c r="AC208" s="677"/>
      <c r="AD208" s="677"/>
      <c r="AE208" s="677">
        <v>9</v>
      </c>
      <c r="AF208" s="677"/>
      <c r="AG208" s="259"/>
      <c r="AH208" s="259"/>
      <c r="AI208" s="259"/>
      <c r="AJ208" s="677"/>
      <c r="AK208" s="677"/>
      <c r="AL208" s="259" t="s">
        <v>407</v>
      </c>
      <c r="AM208" s="259"/>
      <c r="AN208" s="677"/>
      <c r="AO208" s="677"/>
      <c r="AP208" s="259" t="s">
        <v>190</v>
      </c>
      <c r="AQ208" s="13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297"/>
      <c r="BG208" s="49"/>
    </row>
    <row r="209" spans="1:59" ht="15" customHeight="1">
      <c r="A209" s="264"/>
      <c r="B209" s="695">
        <v>25</v>
      </c>
      <c r="C209" s="696"/>
      <c r="D209" s="677">
        <v>30</v>
      </c>
      <c r="E209" s="677"/>
      <c r="F209" s="677">
        <v>25</v>
      </c>
      <c r="G209" s="677"/>
      <c r="H209" s="73"/>
      <c r="I209" s="259"/>
      <c r="J209" s="677">
        <v>96</v>
      </c>
      <c r="K209" s="677"/>
      <c r="L209" s="677">
        <v>24</v>
      </c>
      <c r="M209" s="677"/>
      <c r="N209" s="259">
        <v>1</v>
      </c>
      <c r="O209" s="259">
        <v>1</v>
      </c>
      <c r="P209" s="259">
        <v>1</v>
      </c>
      <c r="Q209" s="259">
        <v>1</v>
      </c>
      <c r="R209" s="711" t="s">
        <v>415</v>
      </c>
      <c r="S209" s="712"/>
      <c r="T209" s="712"/>
      <c r="U209" s="712"/>
      <c r="V209" s="713"/>
      <c r="W209" s="711" t="s">
        <v>416</v>
      </c>
      <c r="X209" s="712"/>
      <c r="Y209" s="712"/>
      <c r="Z209" s="712"/>
      <c r="AA209" s="713"/>
      <c r="AB209" s="677" t="s">
        <v>404</v>
      </c>
      <c r="AC209" s="677"/>
      <c r="AD209" s="677"/>
      <c r="AE209" s="677">
        <v>9</v>
      </c>
      <c r="AF209" s="677"/>
      <c r="AG209" s="259"/>
      <c r="AH209" s="259"/>
      <c r="AI209" s="259"/>
      <c r="AJ209" s="677" t="s">
        <v>175</v>
      </c>
      <c r="AK209" s="677"/>
      <c r="AL209" s="259" t="s">
        <v>420</v>
      </c>
      <c r="AM209" s="259"/>
      <c r="AN209" s="677">
        <f>MAX(AN$185:AN208)+1</f>
        <v>12</v>
      </c>
      <c r="AO209" s="677"/>
      <c r="AP209" s="259" t="s">
        <v>190</v>
      </c>
      <c r="AQ209" s="300"/>
      <c r="AR209" s="301"/>
      <c r="AS209" s="301"/>
      <c r="AT209" s="301"/>
      <c r="AU209" s="301"/>
      <c r="AV209" s="301"/>
      <c r="AW209" s="301"/>
      <c r="AX209" s="301"/>
      <c r="AY209" s="301"/>
      <c r="AZ209" s="301"/>
      <c r="BA209" s="301"/>
      <c r="BB209" s="301"/>
      <c r="BC209" s="301"/>
      <c r="BD209" s="301"/>
      <c r="BE209" s="301"/>
      <c r="BF209" s="302"/>
      <c r="BG209" s="49"/>
    </row>
    <row r="210" spans="1:59" ht="15" customHeight="1">
      <c r="A210" s="264"/>
      <c r="B210" s="695">
        <v>26</v>
      </c>
      <c r="C210" s="696"/>
      <c r="D210" s="696">
        <v>80</v>
      </c>
      <c r="E210" s="696"/>
      <c r="F210" s="696">
        <v>18</v>
      </c>
      <c r="G210" s="696"/>
      <c r="H210" s="301"/>
      <c r="I210" s="299"/>
      <c r="J210" s="696">
        <v>10</v>
      </c>
      <c r="K210" s="696"/>
      <c r="L210" s="696">
        <v>54</v>
      </c>
      <c r="M210" s="696"/>
      <c r="N210" s="299">
        <v>3</v>
      </c>
      <c r="O210" s="299">
        <v>0</v>
      </c>
      <c r="P210" s="299">
        <v>3</v>
      </c>
      <c r="Q210" s="299">
        <v>0</v>
      </c>
      <c r="R210" s="697" t="s">
        <v>405</v>
      </c>
      <c r="S210" s="698"/>
      <c r="T210" s="698"/>
      <c r="U210" s="698"/>
      <c r="V210" s="699"/>
      <c r="W210" s="697" t="s">
        <v>406</v>
      </c>
      <c r="X210" s="698"/>
      <c r="Y210" s="698"/>
      <c r="Z210" s="698"/>
      <c r="AA210" s="699"/>
      <c r="AB210" s="696" t="s">
        <v>404</v>
      </c>
      <c r="AC210" s="696"/>
      <c r="AD210" s="696"/>
      <c r="AE210" s="696">
        <v>9</v>
      </c>
      <c r="AF210" s="696"/>
      <c r="AG210" s="299"/>
      <c r="AH210" s="299"/>
      <c r="AI210" s="299"/>
      <c r="AJ210" s="696"/>
      <c r="AK210" s="696"/>
      <c r="AL210" s="299" t="s">
        <v>407</v>
      </c>
      <c r="AM210" s="299"/>
      <c r="AN210" s="696"/>
      <c r="AO210" s="696"/>
      <c r="AP210" s="299" t="s">
        <v>190</v>
      </c>
      <c r="AQ210" s="300"/>
      <c r="AR210" s="301"/>
      <c r="AS210" s="301"/>
      <c r="AT210" s="301"/>
      <c r="AU210" s="301"/>
      <c r="AV210" s="301"/>
      <c r="AW210" s="301"/>
      <c r="AX210" s="301"/>
      <c r="AY210" s="301"/>
      <c r="AZ210" s="301"/>
      <c r="BA210" s="301"/>
      <c r="BB210" s="301"/>
      <c r="BC210" s="301"/>
      <c r="BD210" s="301"/>
      <c r="BE210" s="301"/>
      <c r="BF210" s="302"/>
      <c r="BG210" s="265"/>
    </row>
    <row r="211" spans="1:59" ht="15" customHeight="1">
      <c r="A211" s="264"/>
      <c r="B211" s="679">
        <v>27</v>
      </c>
      <c r="C211" s="677"/>
      <c r="D211" s="677">
        <v>30</v>
      </c>
      <c r="E211" s="677"/>
      <c r="F211" s="677">
        <v>25</v>
      </c>
      <c r="G211" s="677"/>
      <c r="H211" s="73"/>
      <c r="I211" s="259"/>
      <c r="J211" s="677">
        <v>96</v>
      </c>
      <c r="K211" s="677"/>
      <c r="L211" s="677">
        <v>51</v>
      </c>
      <c r="M211" s="677"/>
      <c r="N211" s="259">
        <v>1</v>
      </c>
      <c r="O211" s="259">
        <v>1</v>
      </c>
      <c r="P211" s="259">
        <v>1</v>
      </c>
      <c r="Q211" s="259">
        <v>1</v>
      </c>
      <c r="R211" s="711" t="s">
        <v>415</v>
      </c>
      <c r="S211" s="712"/>
      <c r="T211" s="712"/>
      <c r="U211" s="712"/>
      <c r="V211" s="713"/>
      <c r="W211" s="711" t="s">
        <v>416</v>
      </c>
      <c r="X211" s="712"/>
      <c r="Y211" s="712"/>
      <c r="Z211" s="712"/>
      <c r="AA211" s="713"/>
      <c r="AB211" s="677" t="s">
        <v>404</v>
      </c>
      <c r="AC211" s="677"/>
      <c r="AD211" s="677"/>
      <c r="AE211" s="677">
        <v>9</v>
      </c>
      <c r="AF211" s="677"/>
      <c r="AG211" s="259"/>
      <c r="AH211" s="259"/>
      <c r="AI211" s="259"/>
      <c r="AJ211" s="677" t="s">
        <v>175</v>
      </c>
      <c r="AK211" s="677"/>
      <c r="AL211" s="259" t="s">
        <v>420</v>
      </c>
      <c r="AM211" s="259"/>
      <c r="AN211" s="677">
        <f>MAX(AN$185:AN210)+1</f>
        <v>13</v>
      </c>
      <c r="AO211" s="677"/>
      <c r="AP211" s="259" t="s">
        <v>190</v>
      </c>
      <c r="AQ211" s="13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297"/>
      <c r="BG211" s="265"/>
    </row>
    <row r="212" spans="1:59" ht="15" customHeight="1">
      <c r="A212" s="264"/>
      <c r="B212" s="679">
        <v>28</v>
      </c>
      <c r="C212" s="677"/>
      <c r="D212" s="677">
        <v>80</v>
      </c>
      <c r="E212" s="677"/>
      <c r="F212" s="677">
        <v>18</v>
      </c>
      <c r="G212" s="677"/>
      <c r="H212" s="73"/>
      <c r="I212" s="259"/>
      <c r="J212" s="677">
        <v>10</v>
      </c>
      <c r="K212" s="677"/>
      <c r="L212" s="677">
        <v>78</v>
      </c>
      <c r="M212" s="677"/>
      <c r="N212" s="259">
        <v>3</v>
      </c>
      <c r="O212" s="259">
        <v>0</v>
      </c>
      <c r="P212" s="259">
        <v>3</v>
      </c>
      <c r="Q212" s="259">
        <v>0</v>
      </c>
      <c r="R212" s="711" t="s">
        <v>405</v>
      </c>
      <c r="S212" s="712"/>
      <c r="T212" s="712"/>
      <c r="U212" s="712"/>
      <c r="V212" s="713"/>
      <c r="W212" s="711" t="s">
        <v>406</v>
      </c>
      <c r="X212" s="712"/>
      <c r="Y212" s="712"/>
      <c r="Z212" s="712"/>
      <c r="AA212" s="713"/>
      <c r="AB212" s="677" t="s">
        <v>404</v>
      </c>
      <c r="AC212" s="677"/>
      <c r="AD212" s="677"/>
      <c r="AE212" s="677">
        <v>9</v>
      </c>
      <c r="AF212" s="677"/>
      <c r="AG212" s="259"/>
      <c r="AH212" s="259"/>
      <c r="AI212" s="259"/>
      <c r="AJ212" s="677"/>
      <c r="AK212" s="677"/>
      <c r="AL212" s="259" t="s">
        <v>407</v>
      </c>
      <c r="AM212" s="259"/>
      <c r="AN212" s="677"/>
      <c r="AO212" s="677"/>
      <c r="AP212" s="259" t="s">
        <v>190</v>
      </c>
      <c r="AQ212" s="13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297"/>
      <c r="BG212" s="49"/>
    </row>
    <row r="213" spans="1:59" ht="15" customHeight="1" thickBot="1">
      <c r="A213" s="267"/>
      <c r="B213" s="685">
        <v>29</v>
      </c>
      <c r="C213" s="683"/>
      <c r="D213" s="683"/>
      <c r="E213" s="683"/>
      <c r="F213" s="683">
        <v>22</v>
      </c>
      <c r="G213" s="683"/>
      <c r="H213" s="286" t="s">
        <v>414</v>
      </c>
      <c r="I213" s="260"/>
      <c r="J213" s="683">
        <v>96</v>
      </c>
      <c r="K213" s="683"/>
      <c r="L213" s="683">
        <v>77</v>
      </c>
      <c r="M213" s="683"/>
      <c r="N213" s="260">
        <v>0</v>
      </c>
      <c r="O213" s="260">
        <v>0</v>
      </c>
      <c r="P213" s="260">
        <v>0</v>
      </c>
      <c r="Q213" s="260">
        <v>0</v>
      </c>
      <c r="R213" s="732" t="s">
        <v>405</v>
      </c>
      <c r="S213" s="733"/>
      <c r="T213" s="733"/>
      <c r="U213" s="733"/>
      <c r="V213" s="734"/>
      <c r="W213" s="732" t="s">
        <v>422</v>
      </c>
      <c r="X213" s="733"/>
      <c r="Y213" s="733"/>
      <c r="Z213" s="733"/>
      <c r="AA213" s="734"/>
      <c r="AB213" s="683" t="s">
        <v>404</v>
      </c>
      <c r="AC213" s="683"/>
      <c r="AD213" s="683"/>
      <c r="AE213" s="683">
        <v>9</v>
      </c>
      <c r="AF213" s="683"/>
      <c r="AG213" s="260"/>
      <c r="AH213" s="260"/>
      <c r="AI213" s="260"/>
      <c r="AJ213" s="683"/>
      <c r="AK213" s="683"/>
      <c r="AL213" s="260" t="s">
        <v>417</v>
      </c>
      <c r="AM213" s="260"/>
      <c r="AN213" s="683">
        <f>MAX(AN$185:AN212)+1</f>
        <v>14</v>
      </c>
      <c r="AO213" s="683"/>
      <c r="AP213" s="260" t="s">
        <v>190</v>
      </c>
      <c r="AQ213" s="288"/>
      <c r="AR213" s="286"/>
      <c r="AS213" s="286"/>
      <c r="AT213" s="286"/>
      <c r="AU213" s="286"/>
      <c r="AV213" s="286"/>
      <c r="AW213" s="286"/>
      <c r="AX213" s="286"/>
      <c r="AY213" s="286"/>
      <c r="AZ213" s="286"/>
      <c r="BA213" s="286"/>
      <c r="BB213" s="286"/>
      <c r="BC213" s="286"/>
      <c r="BD213" s="286"/>
      <c r="BE213" s="286"/>
      <c r="BF213" s="298"/>
      <c r="BG213" s="30"/>
    </row>
    <row r="214" spans="1:59" ht="15" customHeight="1">
      <c r="A214" s="268"/>
      <c r="B214" s="735">
        <v>30</v>
      </c>
      <c r="C214" s="736"/>
      <c r="D214" s="736"/>
      <c r="E214" s="736"/>
      <c r="F214" s="736">
        <v>22</v>
      </c>
      <c r="G214" s="736"/>
      <c r="H214" s="304" t="s">
        <v>414</v>
      </c>
      <c r="I214" s="303"/>
      <c r="J214" s="736">
        <v>96</v>
      </c>
      <c r="K214" s="736"/>
      <c r="L214" s="736">
        <v>99</v>
      </c>
      <c r="M214" s="736"/>
      <c r="N214" s="303">
        <v>0</v>
      </c>
      <c r="O214" s="303">
        <v>0</v>
      </c>
      <c r="P214" s="303">
        <v>0</v>
      </c>
      <c r="Q214" s="303">
        <v>0</v>
      </c>
      <c r="R214" s="737" t="s">
        <v>405</v>
      </c>
      <c r="S214" s="738"/>
      <c r="T214" s="738"/>
      <c r="U214" s="738"/>
      <c r="V214" s="739"/>
      <c r="W214" s="737" t="s">
        <v>423</v>
      </c>
      <c r="X214" s="738"/>
      <c r="Y214" s="738"/>
      <c r="Z214" s="738"/>
      <c r="AA214" s="739"/>
      <c r="AB214" s="736" t="s">
        <v>404</v>
      </c>
      <c r="AC214" s="736"/>
      <c r="AD214" s="736"/>
      <c r="AE214" s="736">
        <v>9</v>
      </c>
      <c r="AF214" s="736"/>
      <c r="AG214" s="303"/>
      <c r="AH214" s="303"/>
      <c r="AI214" s="303"/>
      <c r="AJ214" s="736"/>
      <c r="AK214" s="736"/>
      <c r="AL214" s="303" t="s">
        <v>417</v>
      </c>
      <c r="AM214" s="303"/>
      <c r="AN214" s="736">
        <f>MAX(AN$185:AN213)+1</f>
        <v>15</v>
      </c>
      <c r="AO214" s="736"/>
      <c r="AP214" s="303" t="s">
        <v>190</v>
      </c>
      <c r="AQ214" s="327"/>
      <c r="AR214" s="304"/>
      <c r="AS214" s="304"/>
      <c r="AT214" s="304"/>
      <c r="AU214" s="304"/>
      <c r="AV214" s="304"/>
      <c r="AW214" s="304"/>
      <c r="AX214" s="304"/>
      <c r="AY214" s="304"/>
      <c r="AZ214" s="304"/>
      <c r="BA214" s="304"/>
      <c r="BB214" s="304"/>
      <c r="BC214" s="304"/>
      <c r="BD214" s="304"/>
      <c r="BE214" s="304"/>
      <c r="BF214" s="328"/>
      <c r="BG214" s="321"/>
    </row>
    <row r="215" spans="1:59" ht="15" customHeight="1">
      <c r="A215" s="264"/>
      <c r="B215" s="679">
        <v>31</v>
      </c>
      <c r="C215" s="677"/>
      <c r="D215" s="677"/>
      <c r="E215" s="677"/>
      <c r="F215" s="677">
        <v>22</v>
      </c>
      <c r="G215" s="677"/>
      <c r="H215" s="73" t="s">
        <v>414</v>
      </c>
      <c r="I215" s="259"/>
      <c r="J215" s="677">
        <v>96</v>
      </c>
      <c r="K215" s="677"/>
      <c r="L215" s="677">
        <v>121</v>
      </c>
      <c r="M215" s="677"/>
      <c r="N215" s="259">
        <v>0</v>
      </c>
      <c r="O215" s="259">
        <v>0</v>
      </c>
      <c r="P215" s="259">
        <v>0</v>
      </c>
      <c r="Q215" s="259">
        <v>0</v>
      </c>
      <c r="R215" s="711" t="s">
        <v>405</v>
      </c>
      <c r="S215" s="712"/>
      <c r="T215" s="712"/>
      <c r="U215" s="712"/>
      <c r="V215" s="713"/>
      <c r="W215" s="711" t="s">
        <v>424</v>
      </c>
      <c r="X215" s="712"/>
      <c r="Y215" s="712"/>
      <c r="Z215" s="712"/>
      <c r="AA215" s="713"/>
      <c r="AB215" s="677" t="s">
        <v>404</v>
      </c>
      <c r="AC215" s="677"/>
      <c r="AD215" s="677"/>
      <c r="AE215" s="677">
        <v>9</v>
      </c>
      <c r="AF215" s="677"/>
      <c r="AG215" s="259"/>
      <c r="AH215" s="259"/>
      <c r="AI215" s="259"/>
      <c r="AJ215" s="677"/>
      <c r="AK215" s="677"/>
      <c r="AL215" s="259" t="s">
        <v>417</v>
      </c>
      <c r="AM215" s="259"/>
      <c r="AN215" s="677">
        <f>MAX(AN$185:AN214)+1</f>
        <v>16</v>
      </c>
      <c r="AO215" s="677"/>
      <c r="AP215" s="259" t="s">
        <v>190</v>
      </c>
      <c r="AQ215" s="13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  <c r="BC215" s="73"/>
      <c r="BD215" s="73"/>
      <c r="BE215" s="73"/>
      <c r="BF215" s="297"/>
      <c r="BG215" s="49"/>
    </row>
    <row r="216" spans="1:59" ht="15" customHeight="1">
      <c r="A216" s="264"/>
      <c r="B216" s="679">
        <v>32</v>
      </c>
      <c r="C216" s="677"/>
      <c r="D216" s="677">
        <v>66</v>
      </c>
      <c r="E216" s="677"/>
      <c r="F216" s="677">
        <v>28</v>
      </c>
      <c r="G216" s="677"/>
      <c r="H216" s="73" t="s">
        <v>414</v>
      </c>
      <c r="I216" s="259"/>
      <c r="J216" s="677">
        <v>130</v>
      </c>
      <c r="K216" s="677"/>
      <c r="L216" s="677">
        <v>22</v>
      </c>
      <c r="M216" s="677"/>
      <c r="N216" s="259">
        <v>3</v>
      </c>
      <c r="O216" s="259">
        <v>3</v>
      </c>
      <c r="P216" s="259">
        <v>3</v>
      </c>
      <c r="Q216" s="259">
        <v>3</v>
      </c>
      <c r="R216" s="711" t="s">
        <v>405</v>
      </c>
      <c r="S216" s="712"/>
      <c r="T216" s="712"/>
      <c r="U216" s="712"/>
      <c r="V216" s="713"/>
      <c r="W216" s="711" t="s">
        <v>406</v>
      </c>
      <c r="X216" s="712"/>
      <c r="Y216" s="712"/>
      <c r="Z216" s="712"/>
      <c r="AA216" s="713"/>
      <c r="AB216" s="677" t="s">
        <v>404</v>
      </c>
      <c r="AC216" s="677"/>
      <c r="AD216" s="677"/>
      <c r="AE216" s="677">
        <v>9</v>
      </c>
      <c r="AF216" s="677"/>
      <c r="AG216" s="259"/>
      <c r="AH216" s="259"/>
      <c r="AI216" s="259"/>
      <c r="AJ216" s="677"/>
      <c r="AK216" s="677"/>
      <c r="AL216" s="259" t="s">
        <v>425</v>
      </c>
      <c r="AM216" s="259"/>
      <c r="AN216" s="677">
        <f>MAX(AN$185:AN215)+1</f>
        <v>17</v>
      </c>
      <c r="AO216" s="677"/>
      <c r="AP216" s="259" t="s">
        <v>190</v>
      </c>
      <c r="AQ216" s="13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  <c r="BC216" s="73"/>
      <c r="BD216" s="73"/>
      <c r="BE216" s="73"/>
      <c r="BF216" s="297"/>
      <c r="BG216" s="49"/>
    </row>
    <row r="217" spans="1:59" ht="15" customHeight="1">
      <c r="A217" s="264"/>
      <c r="B217" s="679">
        <v>33</v>
      </c>
      <c r="C217" s="677"/>
      <c r="D217" s="677">
        <v>247</v>
      </c>
      <c r="E217" s="677"/>
      <c r="F217" s="677">
        <v>150</v>
      </c>
      <c r="G217" s="677"/>
      <c r="H217" s="73"/>
      <c r="I217" s="259"/>
      <c r="J217" s="677">
        <v>424</v>
      </c>
      <c r="K217" s="677"/>
      <c r="L217" s="677">
        <v>99</v>
      </c>
      <c r="M217" s="677"/>
      <c r="N217" s="259">
        <v>3</v>
      </c>
      <c r="O217" s="259">
        <v>3</v>
      </c>
      <c r="P217" s="259">
        <v>3</v>
      </c>
      <c r="Q217" s="259">
        <v>1</v>
      </c>
      <c r="R217" s="711" t="s">
        <v>405</v>
      </c>
      <c r="S217" s="712"/>
      <c r="T217" s="712"/>
      <c r="U217" s="712"/>
      <c r="V217" s="713"/>
      <c r="W217" s="711" t="s">
        <v>406</v>
      </c>
      <c r="X217" s="712"/>
      <c r="Y217" s="712"/>
      <c r="Z217" s="712"/>
      <c r="AA217" s="713"/>
      <c r="AB217" s="677" t="s">
        <v>404</v>
      </c>
      <c r="AC217" s="677"/>
      <c r="AD217" s="677"/>
      <c r="AE217" s="677">
        <v>9</v>
      </c>
      <c r="AF217" s="677"/>
      <c r="AG217" s="259"/>
      <c r="AH217" s="259"/>
      <c r="AI217" s="259"/>
      <c r="AJ217" s="677"/>
      <c r="AK217" s="677"/>
      <c r="AL217" s="259"/>
      <c r="AM217" s="259"/>
      <c r="AN217" s="677">
        <f>MAX(AN$185:AN216)+1</f>
        <v>18</v>
      </c>
      <c r="AO217" s="677"/>
      <c r="AP217" s="259" t="s">
        <v>190</v>
      </c>
      <c r="AQ217" s="13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297"/>
      <c r="BG217" s="49"/>
    </row>
    <row r="218" spans="1:59" ht="15" customHeight="1">
      <c r="A218" s="264"/>
      <c r="B218" s="679">
        <v>34</v>
      </c>
      <c r="C218" s="677"/>
      <c r="D218" s="677">
        <v>80</v>
      </c>
      <c r="E218" s="677"/>
      <c r="F218" s="677">
        <v>18</v>
      </c>
      <c r="G218" s="677"/>
      <c r="H218" s="73"/>
      <c r="I218" s="259"/>
      <c r="J218" s="677">
        <v>10</v>
      </c>
      <c r="K218" s="677"/>
      <c r="L218" s="677">
        <v>27</v>
      </c>
      <c r="M218" s="677"/>
      <c r="N218" s="259">
        <v>3</v>
      </c>
      <c r="O218" s="259">
        <v>0</v>
      </c>
      <c r="P218" s="259">
        <v>3</v>
      </c>
      <c r="Q218" s="259">
        <v>0</v>
      </c>
      <c r="R218" s="711" t="s">
        <v>405</v>
      </c>
      <c r="S218" s="712"/>
      <c r="T218" s="712"/>
      <c r="U218" s="712"/>
      <c r="V218" s="713"/>
      <c r="W218" s="711" t="s">
        <v>406</v>
      </c>
      <c r="X218" s="712"/>
      <c r="Y218" s="712"/>
      <c r="Z218" s="712"/>
      <c r="AA218" s="713"/>
      <c r="AB218" s="677" t="s">
        <v>404</v>
      </c>
      <c r="AC218" s="677"/>
      <c r="AD218" s="677"/>
      <c r="AE218" s="677">
        <v>9</v>
      </c>
      <c r="AF218" s="677"/>
      <c r="AG218" s="259"/>
      <c r="AH218" s="259"/>
      <c r="AI218" s="259"/>
      <c r="AJ218" s="677"/>
      <c r="AK218" s="677"/>
      <c r="AL218" s="259" t="s">
        <v>407</v>
      </c>
      <c r="AM218" s="259"/>
      <c r="AN218" s="677"/>
      <c r="AO218" s="677"/>
      <c r="AP218" s="259" t="s">
        <v>190</v>
      </c>
      <c r="AQ218" s="13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297"/>
      <c r="BG218" s="49"/>
    </row>
    <row r="219" spans="1:59" ht="15" customHeight="1">
      <c r="A219" s="264"/>
      <c r="B219" s="679">
        <v>35</v>
      </c>
      <c r="C219" s="677"/>
      <c r="D219" s="677">
        <v>30</v>
      </c>
      <c r="E219" s="677"/>
      <c r="F219" s="677">
        <v>25</v>
      </c>
      <c r="G219" s="677"/>
      <c r="H219" s="73"/>
      <c r="I219" s="259"/>
      <c r="J219" s="677">
        <v>96</v>
      </c>
      <c r="K219" s="677"/>
      <c r="L219" s="677">
        <v>24</v>
      </c>
      <c r="M219" s="677"/>
      <c r="N219" s="259">
        <v>1</v>
      </c>
      <c r="O219" s="259">
        <v>1</v>
      </c>
      <c r="P219" s="259">
        <v>1</v>
      </c>
      <c r="Q219" s="259">
        <v>1</v>
      </c>
      <c r="R219" s="711" t="s">
        <v>415</v>
      </c>
      <c r="S219" s="712"/>
      <c r="T219" s="712"/>
      <c r="U219" s="712"/>
      <c r="V219" s="713"/>
      <c r="W219" s="711" t="s">
        <v>416</v>
      </c>
      <c r="X219" s="712"/>
      <c r="Y219" s="712"/>
      <c r="Z219" s="712"/>
      <c r="AA219" s="713"/>
      <c r="AB219" s="677" t="s">
        <v>404</v>
      </c>
      <c r="AC219" s="677"/>
      <c r="AD219" s="677"/>
      <c r="AE219" s="677">
        <v>9</v>
      </c>
      <c r="AF219" s="677"/>
      <c r="AG219" s="259"/>
      <c r="AH219" s="259"/>
      <c r="AI219" s="259"/>
      <c r="AJ219" s="677" t="s">
        <v>175</v>
      </c>
      <c r="AK219" s="677"/>
      <c r="AL219" s="259" t="s">
        <v>420</v>
      </c>
      <c r="AM219" s="259"/>
      <c r="AN219" s="677">
        <f>MAX(AN$185:AN218)+1</f>
        <v>19</v>
      </c>
      <c r="AO219" s="677"/>
      <c r="AP219" s="259" t="s">
        <v>190</v>
      </c>
      <c r="AQ219" s="13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297"/>
      <c r="BG219" s="49"/>
    </row>
    <row r="220" spans="1:59" ht="15" customHeight="1">
      <c r="A220" s="264"/>
      <c r="B220" s="679">
        <v>36</v>
      </c>
      <c r="C220" s="677"/>
      <c r="D220" s="677">
        <v>80</v>
      </c>
      <c r="E220" s="677"/>
      <c r="F220" s="677">
        <v>18</v>
      </c>
      <c r="G220" s="677"/>
      <c r="H220" s="73"/>
      <c r="I220" s="259"/>
      <c r="J220" s="677">
        <v>10</v>
      </c>
      <c r="K220" s="677"/>
      <c r="L220" s="677">
        <v>54</v>
      </c>
      <c r="M220" s="677"/>
      <c r="N220" s="259">
        <v>3</v>
      </c>
      <c r="O220" s="259">
        <v>0</v>
      </c>
      <c r="P220" s="259">
        <v>3</v>
      </c>
      <c r="Q220" s="259">
        <v>0</v>
      </c>
      <c r="R220" s="711" t="s">
        <v>405</v>
      </c>
      <c r="S220" s="712"/>
      <c r="T220" s="712"/>
      <c r="U220" s="712"/>
      <c r="V220" s="713"/>
      <c r="W220" s="711" t="s">
        <v>406</v>
      </c>
      <c r="X220" s="712"/>
      <c r="Y220" s="712"/>
      <c r="Z220" s="712"/>
      <c r="AA220" s="713"/>
      <c r="AB220" s="677" t="s">
        <v>404</v>
      </c>
      <c r="AC220" s="677"/>
      <c r="AD220" s="677"/>
      <c r="AE220" s="677">
        <v>9</v>
      </c>
      <c r="AF220" s="677"/>
      <c r="AG220" s="259"/>
      <c r="AH220" s="259"/>
      <c r="AI220" s="259"/>
      <c r="AJ220" s="677"/>
      <c r="AK220" s="677"/>
      <c r="AL220" s="259" t="s">
        <v>407</v>
      </c>
      <c r="AM220" s="259"/>
      <c r="AN220" s="677"/>
      <c r="AO220" s="677"/>
      <c r="AP220" s="259" t="s">
        <v>190</v>
      </c>
      <c r="AQ220" s="13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297"/>
      <c r="BG220" s="49"/>
    </row>
    <row r="221" spans="1:59" ht="15" customHeight="1">
      <c r="A221" s="264"/>
      <c r="B221" s="679">
        <v>37</v>
      </c>
      <c r="C221" s="677"/>
      <c r="D221" s="677">
        <v>30</v>
      </c>
      <c r="E221" s="677"/>
      <c r="F221" s="677">
        <v>25</v>
      </c>
      <c r="G221" s="677"/>
      <c r="H221" s="73"/>
      <c r="I221" s="259"/>
      <c r="J221" s="677">
        <v>96</v>
      </c>
      <c r="K221" s="677"/>
      <c r="L221" s="677">
        <v>51</v>
      </c>
      <c r="M221" s="677"/>
      <c r="N221" s="259">
        <v>1</v>
      </c>
      <c r="O221" s="259">
        <v>1</v>
      </c>
      <c r="P221" s="259">
        <v>1</v>
      </c>
      <c r="Q221" s="259">
        <v>1</v>
      </c>
      <c r="R221" s="711" t="s">
        <v>415</v>
      </c>
      <c r="S221" s="712"/>
      <c r="T221" s="712"/>
      <c r="U221" s="712"/>
      <c r="V221" s="713"/>
      <c r="W221" s="711" t="s">
        <v>416</v>
      </c>
      <c r="X221" s="712"/>
      <c r="Y221" s="712"/>
      <c r="Z221" s="712"/>
      <c r="AA221" s="713"/>
      <c r="AB221" s="677" t="s">
        <v>404</v>
      </c>
      <c r="AC221" s="677"/>
      <c r="AD221" s="677"/>
      <c r="AE221" s="677">
        <v>9</v>
      </c>
      <c r="AF221" s="677"/>
      <c r="AG221" s="259"/>
      <c r="AH221" s="259"/>
      <c r="AI221" s="259"/>
      <c r="AJ221" s="677" t="s">
        <v>175</v>
      </c>
      <c r="AK221" s="677"/>
      <c r="AL221" s="259" t="s">
        <v>420</v>
      </c>
      <c r="AM221" s="259"/>
      <c r="AN221" s="677">
        <f>MAX(AN$185:AN220)+1</f>
        <v>20</v>
      </c>
      <c r="AO221" s="677"/>
      <c r="AP221" s="259" t="s">
        <v>190</v>
      </c>
      <c r="AQ221" s="13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297"/>
      <c r="BG221" s="49"/>
    </row>
    <row r="222" spans="1:59" ht="15" customHeight="1">
      <c r="A222" s="264"/>
      <c r="B222" s="679">
        <v>38</v>
      </c>
      <c r="C222" s="677"/>
      <c r="D222" s="677">
        <v>80</v>
      </c>
      <c r="E222" s="677"/>
      <c r="F222" s="677">
        <v>18</v>
      </c>
      <c r="G222" s="677"/>
      <c r="H222" s="73"/>
      <c r="I222" s="259"/>
      <c r="J222" s="677">
        <v>10</v>
      </c>
      <c r="K222" s="677"/>
      <c r="L222" s="677">
        <v>78</v>
      </c>
      <c r="M222" s="677"/>
      <c r="N222" s="259">
        <v>3</v>
      </c>
      <c r="O222" s="259">
        <v>0</v>
      </c>
      <c r="P222" s="259">
        <v>3</v>
      </c>
      <c r="Q222" s="259">
        <v>0</v>
      </c>
      <c r="R222" s="711" t="s">
        <v>405</v>
      </c>
      <c r="S222" s="712"/>
      <c r="T222" s="712"/>
      <c r="U222" s="712"/>
      <c r="V222" s="713"/>
      <c r="W222" s="711" t="s">
        <v>406</v>
      </c>
      <c r="X222" s="712"/>
      <c r="Y222" s="712"/>
      <c r="Z222" s="712"/>
      <c r="AA222" s="713"/>
      <c r="AB222" s="677" t="s">
        <v>404</v>
      </c>
      <c r="AC222" s="677"/>
      <c r="AD222" s="677"/>
      <c r="AE222" s="677">
        <v>9</v>
      </c>
      <c r="AF222" s="677"/>
      <c r="AG222" s="259"/>
      <c r="AH222" s="259"/>
      <c r="AI222" s="259"/>
      <c r="AJ222" s="677"/>
      <c r="AK222" s="677"/>
      <c r="AL222" s="259" t="s">
        <v>407</v>
      </c>
      <c r="AM222" s="259"/>
      <c r="AN222" s="677"/>
      <c r="AO222" s="677"/>
      <c r="AP222" s="259" t="s">
        <v>190</v>
      </c>
      <c r="AQ222" s="13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297"/>
      <c r="BG222" s="49"/>
    </row>
    <row r="223" spans="1:59" ht="15" customHeight="1">
      <c r="A223" s="264"/>
      <c r="B223" s="679">
        <v>39</v>
      </c>
      <c r="C223" s="677"/>
      <c r="D223" s="677"/>
      <c r="E223" s="677"/>
      <c r="F223" s="677">
        <v>22</v>
      </c>
      <c r="G223" s="677"/>
      <c r="H223" s="73" t="s">
        <v>414</v>
      </c>
      <c r="I223" s="259"/>
      <c r="J223" s="677">
        <v>96</v>
      </c>
      <c r="K223" s="677"/>
      <c r="L223" s="677">
        <v>77</v>
      </c>
      <c r="M223" s="677"/>
      <c r="N223" s="259">
        <v>0</v>
      </c>
      <c r="O223" s="259">
        <v>0</v>
      </c>
      <c r="P223" s="259">
        <v>0</v>
      </c>
      <c r="Q223" s="259">
        <v>0</v>
      </c>
      <c r="R223" s="711" t="s">
        <v>405</v>
      </c>
      <c r="S223" s="712"/>
      <c r="T223" s="712"/>
      <c r="U223" s="712"/>
      <c r="V223" s="713"/>
      <c r="W223" s="711" t="s">
        <v>422</v>
      </c>
      <c r="X223" s="712"/>
      <c r="Y223" s="712"/>
      <c r="Z223" s="712"/>
      <c r="AA223" s="713"/>
      <c r="AB223" s="677" t="s">
        <v>404</v>
      </c>
      <c r="AC223" s="677"/>
      <c r="AD223" s="677"/>
      <c r="AE223" s="677">
        <v>9</v>
      </c>
      <c r="AF223" s="677"/>
      <c r="AG223" s="259"/>
      <c r="AH223" s="259"/>
      <c r="AI223" s="259"/>
      <c r="AJ223" s="677"/>
      <c r="AK223" s="677"/>
      <c r="AL223" s="259" t="s">
        <v>417</v>
      </c>
      <c r="AM223" s="259"/>
      <c r="AN223" s="677">
        <f>MAX(AN$185:AN222)+1</f>
        <v>21</v>
      </c>
      <c r="AO223" s="677"/>
      <c r="AP223" s="259" t="s">
        <v>190</v>
      </c>
      <c r="AQ223" s="13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297"/>
      <c r="BG223" s="49"/>
    </row>
    <row r="224" spans="1:59" ht="15" customHeight="1">
      <c r="A224" s="264"/>
      <c r="B224" s="679">
        <v>40</v>
      </c>
      <c r="C224" s="677"/>
      <c r="D224" s="677"/>
      <c r="E224" s="677"/>
      <c r="F224" s="677">
        <v>22</v>
      </c>
      <c r="G224" s="677"/>
      <c r="H224" s="73" t="s">
        <v>414</v>
      </c>
      <c r="I224" s="259"/>
      <c r="J224" s="677">
        <v>96</v>
      </c>
      <c r="K224" s="677"/>
      <c r="L224" s="677">
        <v>99</v>
      </c>
      <c r="M224" s="677"/>
      <c r="N224" s="259">
        <v>0</v>
      </c>
      <c r="O224" s="259">
        <v>0</v>
      </c>
      <c r="P224" s="259">
        <v>0</v>
      </c>
      <c r="Q224" s="259">
        <v>0</v>
      </c>
      <c r="R224" s="711" t="s">
        <v>405</v>
      </c>
      <c r="S224" s="712"/>
      <c r="T224" s="712"/>
      <c r="U224" s="712"/>
      <c r="V224" s="713"/>
      <c r="W224" s="711" t="s">
        <v>423</v>
      </c>
      <c r="X224" s="712"/>
      <c r="Y224" s="712"/>
      <c r="Z224" s="712"/>
      <c r="AA224" s="713"/>
      <c r="AB224" s="677" t="s">
        <v>404</v>
      </c>
      <c r="AC224" s="677"/>
      <c r="AD224" s="677"/>
      <c r="AE224" s="677">
        <v>9</v>
      </c>
      <c r="AF224" s="677"/>
      <c r="AG224" s="259"/>
      <c r="AH224" s="259"/>
      <c r="AI224" s="259"/>
      <c r="AJ224" s="677"/>
      <c r="AK224" s="677"/>
      <c r="AL224" s="259" t="s">
        <v>417</v>
      </c>
      <c r="AM224" s="259"/>
      <c r="AN224" s="677">
        <f>MAX(AN$185:AN223)+1</f>
        <v>22</v>
      </c>
      <c r="AO224" s="677"/>
      <c r="AP224" s="259" t="s">
        <v>190</v>
      </c>
      <c r="AQ224" s="13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297"/>
      <c r="BG224" s="49"/>
    </row>
    <row r="225" spans="1:59" ht="15" customHeight="1">
      <c r="A225" s="264"/>
      <c r="B225" s="679">
        <v>41</v>
      </c>
      <c r="C225" s="677"/>
      <c r="D225" s="677"/>
      <c r="E225" s="677"/>
      <c r="F225" s="677">
        <v>22</v>
      </c>
      <c r="G225" s="677"/>
      <c r="H225" s="73" t="s">
        <v>414</v>
      </c>
      <c r="I225" s="259"/>
      <c r="J225" s="677">
        <v>96</v>
      </c>
      <c r="K225" s="677"/>
      <c r="L225" s="677">
        <v>121</v>
      </c>
      <c r="M225" s="677"/>
      <c r="N225" s="259">
        <v>0</v>
      </c>
      <c r="O225" s="259">
        <v>0</v>
      </c>
      <c r="P225" s="259">
        <v>0</v>
      </c>
      <c r="Q225" s="259">
        <v>0</v>
      </c>
      <c r="R225" s="711" t="s">
        <v>405</v>
      </c>
      <c r="S225" s="712"/>
      <c r="T225" s="712"/>
      <c r="U225" s="712"/>
      <c r="V225" s="713"/>
      <c r="W225" s="711" t="s">
        <v>424</v>
      </c>
      <c r="X225" s="712"/>
      <c r="Y225" s="712"/>
      <c r="Z225" s="712"/>
      <c r="AA225" s="713"/>
      <c r="AB225" s="677" t="s">
        <v>404</v>
      </c>
      <c r="AC225" s="677"/>
      <c r="AD225" s="677"/>
      <c r="AE225" s="677">
        <v>9</v>
      </c>
      <c r="AF225" s="677"/>
      <c r="AG225" s="259"/>
      <c r="AH225" s="259"/>
      <c r="AI225" s="259"/>
      <c r="AJ225" s="677"/>
      <c r="AK225" s="677"/>
      <c r="AL225" s="259" t="s">
        <v>417</v>
      </c>
      <c r="AM225" s="259"/>
      <c r="AN225" s="677">
        <f>MAX(AN$185:AN224)+1</f>
        <v>23</v>
      </c>
      <c r="AO225" s="677"/>
      <c r="AP225" s="259" t="s">
        <v>190</v>
      </c>
      <c r="AQ225" s="13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297"/>
      <c r="BG225" s="49"/>
    </row>
    <row r="226" spans="1:59" ht="15" customHeight="1">
      <c r="A226" s="264"/>
      <c r="B226" s="679">
        <v>42</v>
      </c>
      <c r="C226" s="677"/>
      <c r="D226" s="677"/>
      <c r="E226" s="677"/>
      <c r="F226" s="677">
        <v>22</v>
      </c>
      <c r="G226" s="677"/>
      <c r="H226" s="73" t="s">
        <v>414</v>
      </c>
      <c r="I226" s="259"/>
      <c r="J226" s="677">
        <v>183</v>
      </c>
      <c r="K226" s="677"/>
      <c r="L226" s="677">
        <v>77</v>
      </c>
      <c r="M226" s="677"/>
      <c r="N226" s="259">
        <v>0</v>
      </c>
      <c r="O226" s="259">
        <v>0</v>
      </c>
      <c r="P226" s="259">
        <v>0</v>
      </c>
      <c r="Q226" s="259">
        <v>0</v>
      </c>
      <c r="R226" s="711" t="s">
        <v>405</v>
      </c>
      <c r="S226" s="712"/>
      <c r="T226" s="712"/>
      <c r="U226" s="712"/>
      <c r="V226" s="713"/>
      <c r="W226" s="711" t="s">
        <v>426</v>
      </c>
      <c r="X226" s="712"/>
      <c r="Y226" s="712"/>
      <c r="Z226" s="712"/>
      <c r="AA226" s="713"/>
      <c r="AB226" s="677" t="s">
        <v>404</v>
      </c>
      <c r="AC226" s="677"/>
      <c r="AD226" s="677"/>
      <c r="AE226" s="677">
        <v>9</v>
      </c>
      <c r="AF226" s="677"/>
      <c r="AG226" s="259"/>
      <c r="AH226" s="259"/>
      <c r="AI226" s="259"/>
      <c r="AJ226" s="677"/>
      <c r="AK226" s="677"/>
      <c r="AL226" s="259" t="s">
        <v>417</v>
      </c>
      <c r="AM226" s="259"/>
      <c r="AN226" s="677">
        <f>MAX(AN$185:AN225)+1</f>
        <v>24</v>
      </c>
      <c r="AO226" s="677"/>
      <c r="AP226" s="259" t="s">
        <v>190</v>
      </c>
      <c r="AQ226" s="13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297"/>
      <c r="BG226" s="49"/>
    </row>
    <row r="227" spans="1:59" ht="15" customHeight="1">
      <c r="A227" s="264"/>
      <c r="B227" s="679">
        <v>43</v>
      </c>
      <c r="C227" s="677"/>
      <c r="D227" s="677"/>
      <c r="E227" s="677"/>
      <c r="F227" s="677">
        <v>22</v>
      </c>
      <c r="G227" s="677"/>
      <c r="H227" s="73" t="s">
        <v>414</v>
      </c>
      <c r="I227" s="259"/>
      <c r="J227" s="677">
        <v>183</v>
      </c>
      <c r="K227" s="677"/>
      <c r="L227" s="677">
        <v>99</v>
      </c>
      <c r="M227" s="677"/>
      <c r="N227" s="259">
        <v>0</v>
      </c>
      <c r="O227" s="259">
        <v>0</v>
      </c>
      <c r="P227" s="259">
        <v>0</v>
      </c>
      <c r="Q227" s="259">
        <v>0</v>
      </c>
      <c r="R227" s="711" t="s">
        <v>405</v>
      </c>
      <c r="S227" s="712"/>
      <c r="T227" s="712"/>
      <c r="U227" s="712"/>
      <c r="V227" s="713"/>
      <c r="W227" s="711" t="s">
        <v>427</v>
      </c>
      <c r="X227" s="712"/>
      <c r="Y227" s="712"/>
      <c r="Z227" s="712"/>
      <c r="AA227" s="713"/>
      <c r="AB227" s="677" t="s">
        <v>404</v>
      </c>
      <c r="AC227" s="677"/>
      <c r="AD227" s="677"/>
      <c r="AE227" s="677">
        <v>9</v>
      </c>
      <c r="AF227" s="677"/>
      <c r="AG227" s="259"/>
      <c r="AH227" s="259"/>
      <c r="AI227" s="259"/>
      <c r="AJ227" s="677"/>
      <c r="AK227" s="677"/>
      <c r="AL227" s="259" t="s">
        <v>417</v>
      </c>
      <c r="AM227" s="259"/>
      <c r="AN227" s="677">
        <f>MAX(AN$185:AN226)+1</f>
        <v>25</v>
      </c>
      <c r="AO227" s="677"/>
      <c r="AP227" s="259" t="s">
        <v>190</v>
      </c>
      <c r="AQ227" s="13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297"/>
      <c r="BG227" s="49"/>
    </row>
    <row r="228" spans="1:59" ht="15" customHeight="1">
      <c r="A228" s="264"/>
      <c r="B228" s="679">
        <v>44</v>
      </c>
      <c r="C228" s="677"/>
      <c r="D228" s="677">
        <v>111</v>
      </c>
      <c r="E228" s="677"/>
      <c r="F228" s="677">
        <v>28</v>
      </c>
      <c r="G228" s="677"/>
      <c r="H228" s="73" t="s">
        <v>414</v>
      </c>
      <c r="I228" s="259"/>
      <c r="J228" s="677">
        <v>130</v>
      </c>
      <c r="K228" s="677"/>
      <c r="L228" s="677">
        <v>22</v>
      </c>
      <c r="M228" s="677"/>
      <c r="N228" s="259">
        <v>3</v>
      </c>
      <c r="O228" s="259">
        <v>3</v>
      </c>
      <c r="P228" s="259">
        <v>3</v>
      </c>
      <c r="Q228" s="259">
        <v>3</v>
      </c>
      <c r="R228" s="711" t="s">
        <v>405</v>
      </c>
      <c r="S228" s="712"/>
      <c r="T228" s="712"/>
      <c r="U228" s="712"/>
      <c r="V228" s="713"/>
      <c r="W228" s="711" t="s">
        <v>406</v>
      </c>
      <c r="X228" s="712"/>
      <c r="Y228" s="712"/>
      <c r="Z228" s="712"/>
      <c r="AA228" s="713"/>
      <c r="AB228" s="677" t="s">
        <v>404</v>
      </c>
      <c r="AC228" s="677"/>
      <c r="AD228" s="677"/>
      <c r="AE228" s="677">
        <v>9</v>
      </c>
      <c r="AF228" s="677"/>
      <c r="AG228" s="259"/>
      <c r="AH228" s="259"/>
      <c r="AI228" s="259"/>
      <c r="AJ228" s="677"/>
      <c r="AK228" s="677"/>
      <c r="AL228" s="259" t="s">
        <v>425</v>
      </c>
      <c r="AM228" s="259"/>
      <c r="AN228" s="677">
        <f>MAX(AN$185:AN227)+1</f>
        <v>26</v>
      </c>
      <c r="AO228" s="677"/>
      <c r="AP228" s="259" t="s">
        <v>190</v>
      </c>
      <c r="AQ228" s="13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297"/>
      <c r="BG228" s="49"/>
    </row>
    <row r="229" spans="1:59" ht="15" customHeight="1">
      <c r="A229" s="264"/>
      <c r="B229" s="679">
        <v>45</v>
      </c>
      <c r="C229" s="677"/>
      <c r="D229" s="677">
        <v>200</v>
      </c>
      <c r="E229" s="677"/>
      <c r="F229" s="677">
        <v>150</v>
      </c>
      <c r="G229" s="677"/>
      <c r="H229" s="73"/>
      <c r="I229" s="259"/>
      <c r="J229" s="677">
        <v>677</v>
      </c>
      <c r="K229" s="677"/>
      <c r="L229" s="677">
        <v>99</v>
      </c>
      <c r="M229" s="677"/>
      <c r="N229" s="259">
        <v>3</v>
      </c>
      <c r="O229" s="259">
        <v>3</v>
      </c>
      <c r="P229" s="259">
        <v>3</v>
      </c>
      <c r="Q229" s="259">
        <v>1</v>
      </c>
      <c r="R229" s="711" t="s">
        <v>405</v>
      </c>
      <c r="S229" s="712"/>
      <c r="T229" s="712"/>
      <c r="U229" s="712"/>
      <c r="V229" s="713"/>
      <c r="W229" s="711" t="s">
        <v>406</v>
      </c>
      <c r="X229" s="712"/>
      <c r="Y229" s="712"/>
      <c r="Z229" s="712"/>
      <c r="AA229" s="713"/>
      <c r="AB229" s="677" t="s">
        <v>404</v>
      </c>
      <c r="AC229" s="677"/>
      <c r="AD229" s="677"/>
      <c r="AE229" s="677">
        <v>9</v>
      </c>
      <c r="AF229" s="677"/>
      <c r="AG229" s="259"/>
      <c r="AH229" s="259"/>
      <c r="AI229" s="259"/>
      <c r="AJ229" s="677"/>
      <c r="AK229" s="677"/>
      <c r="AL229" s="259"/>
      <c r="AM229" s="259"/>
      <c r="AN229" s="677">
        <f>MAX(AN$185:AN228)+1</f>
        <v>27</v>
      </c>
      <c r="AO229" s="677"/>
      <c r="AP229" s="259" t="s">
        <v>190</v>
      </c>
      <c r="AQ229" s="13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297"/>
      <c r="BG229" s="49"/>
    </row>
    <row r="230" spans="1:59" ht="15" customHeight="1">
      <c r="A230" s="264"/>
      <c r="B230" s="679">
        <v>46</v>
      </c>
      <c r="C230" s="677"/>
      <c r="D230" s="677">
        <v>80</v>
      </c>
      <c r="E230" s="677"/>
      <c r="F230" s="677">
        <v>18</v>
      </c>
      <c r="G230" s="677"/>
      <c r="H230" s="73"/>
      <c r="I230" s="259"/>
      <c r="J230" s="677">
        <v>10</v>
      </c>
      <c r="K230" s="677"/>
      <c r="L230" s="677">
        <v>27</v>
      </c>
      <c r="M230" s="677"/>
      <c r="N230" s="259">
        <v>3</v>
      </c>
      <c r="O230" s="259">
        <v>0</v>
      </c>
      <c r="P230" s="259">
        <v>3</v>
      </c>
      <c r="Q230" s="259">
        <v>0</v>
      </c>
      <c r="R230" s="711" t="s">
        <v>405</v>
      </c>
      <c r="S230" s="712"/>
      <c r="T230" s="712"/>
      <c r="U230" s="712"/>
      <c r="V230" s="713"/>
      <c r="W230" s="711" t="s">
        <v>406</v>
      </c>
      <c r="X230" s="712"/>
      <c r="Y230" s="712"/>
      <c r="Z230" s="712"/>
      <c r="AA230" s="713"/>
      <c r="AB230" s="677" t="s">
        <v>404</v>
      </c>
      <c r="AC230" s="677"/>
      <c r="AD230" s="677"/>
      <c r="AE230" s="677">
        <v>9</v>
      </c>
      <c r="AF230" s="677"/>
      <c r="AG230" s="259"/>
      <c r="AH230" s="259"/>
      <c r="AI230" s="259"/>
      <c r="AJ230" s="677"/>
      <c r="AK230" s="677"/>
      <c r="AL230" s="259" t="s">
        <v>407</v>
      </c>
      <c r="AM230" s="259"/>
      <c r="AN230" s="677"/>
      <c r="AO230" s="677"/>
      <c r="AP230" s="259" t="s">
        <v>190</v>
      </c>
      <c r="AQ230" s="13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  <c r="BC230" s="73"/>
      <c r="BD230" s="73"/>
      <c r="BE230" s="73"/>
      <c r="BF230" s="297"/>
      <c r="BG230" s="49"/>
    </row>
    <row r="231" spans="1:59" ht="15" customHeight="1">
      <c r="A231" s="264"/>
      <c r="B231" s="679">
        <v>47</v>
      </c>
      <c r="C231" s="677"/>
      <c r="D231" s="677">
        <v>30</v>
      </c>
      <c r="E231" s="677"/>
      <c r="F231" s="677">
        <v>25</v>
      </c>
      <c r="G231" s="677"/>
      <c r="H231" s="73"/>
      <c r="I231" s="259"/>
      <c r="J231" s="677">
        <v>96</v>
      </c>
      <c r="K231" s="677"/>
      <c r="L231" s="677">
        <v>24</v>
      </c>
      <c r="M231" s="677"/>
      <c r="N231" s="259">
        <v>1</v>
      </c>
      <c r="O231" s="259">
        <v>1</v>
      </c>
      <c r="P231" s="259">
        <v>1</v>
      </c>
      <c r="Q231" s="259">
        <v>1</v>
      </c>
      <c r="R231" s="711" t="s">
        <v>415</v>
      </c>
      <c r="S231" s="712"/>
      <c r="T231" s="712"/>
      <c r="U231" s="712"/>
      <c r="V231" s="713"/>
      <c r="W231" s="711" t="s">
        <v>416</v>
      </c>
      <c r="X231" s="712"/>
      <c r="Y231" s="712"/>
      <c r="Z231" s="712"/>
      <c r="AA231" s="713"/>
      <c r="AB231" s="677" t="s">
        <v>404</v>
      </c>
      <c r="AC231" s="677"/>
      <c r="AD231" s="677"/>
      <c r="AE231" s="677">
        <v>9</v>
      </c>
      <c r="AF231" s="677"/>
      <c r="AG231" s="259"/>
      <c r="AH231" s="259"/>
      <c r="AI231" s="259"/>
      <c r="AJ231" s="677" t="s">
        <v>175</v>
      </c>
      <c r="AK231" s="677"/>
      <c r="AL231" s="259" t="s">
        <v>420</v>
      </c>
      <c r="AM231" s="259"/>
      <c r="AN231" s="677">
        <f>MAX(AN$185:AN230)+1</f>
        <v>28</v>
      </c>
      <c r="AO231" s="677"/>
      <c r="AP231" s="259" t="s">
        <v>190</v>
      </c>
      <c r="AQ231" s="13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  <c r="BC231" s="73"/>
      <c r="BD231" s="73"/>
      <c r="BE231" s="73"/>
      <c r="BF231" s="297"/>
      <c r="BG231" s="49"/>
    </row>
    <row r="232" spans="1:59" ht="15" customHeight="1">
      <c r="A232" s="264"/>
      <c r="B232" s="679">
        <v>48</v>
      </c>
      <c r="C232" s="677"/>
      <c r="D232" s="677">
        <v>80</v>
      </c>
      <c r="E232" s="677"/>
      <c r="F232" s="677">
        <v>18</v>
      </c>
      <c r="G232" s="677"/>
      <c r="H232" s="73"/>
      <c r="I232" s="259"/>
      <c r="J232" s="677">
        <v>10</v>
      </c>
      <c r="K232" s="677"/>
      <c r="L232" s="677">
        <v>54</v>
      </c>
      <c r="M232" s="677"/>
      <c r="N232" s="259">
        <v>3</v>
      </c>
      <c r="O232" s="259">
        <v>0</v>
      </c>
      <c r="P232" s="259">
        <v>3</v>
      </c>
      <c r="Q232" s="259">
        <v>0</v>
      </c>
      <c r="R232" s="711" t="s">
        <v>405</v>
      </c>
      <c r="S232" s="712"/>
      <c r="T232" s="712"/>
      <c r="U232" s="712"/>
      <c r="V232" s="713"/>
      <c r="W232" s="711" t="s">
        <v>406</v>
      </c>
      <c r="X232" s="712"/>
      <c r="Y232" s="712"/>
      <c r="Z232" s="712"/>
      <c r="AA232" s="713"/>
      <c r="AB232" s="677" t="s">
        <v>404</v>
      </c>
      <c r="AC232" s="677"/>
      <c r="AD232" s="677"/>
      <c r="AE232" s="677">
        <v>9</v>
      </c>
      <c r="AF232" s="677"/>
      <c r="AG232" s="259"/>
      <c r="AH232" s="259"/>
      <c r="AI232" s="259"/>
      <c r="AJ232" s="677"/>
      <c r="AK232" s="677"/>
      <c r="AL232" s="259" t="s">
        <v>407</v>
      </c>
      <c r="AM232" s="259"/>
      <c r="AN232" s="677"/>
      <c r="AO232" s="677"/>
      <c r="AP232" s="259" t="s">
        <v>190</v>
      </c>
      <c r="AQ232" s="13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297"/>
      <c r="BG232" s="49"/>
    </row>
    <row r="233" spans="1:59" ht="15" customHeight="1">
      <c r="A233" s="264"/>
      <c r="B233" s="679">
        <v>49</v>
      </c>
      <c r="C233" s="677"/>
      <c r="D233" s="677">
        <v>30</v>
      </c>
      <c r="E233" s="677"/>
      <c r="F233" s="677">
        <v>25</v>
      </c>
      <c r="G233" s="677"/>
      <c r="H233" s="73"/>
      <c r="I233" s="259"/>
      <c r="J233" s="677">
        <v>96</v>
      </c>
      <c r="K233" s="677"/>
      <c r="L233" s="677">
        <v>51</v>
      </c>
      <c r="M233" s="677"/>
      <c r="N233" s="259">
        <v>1</v>
      </c>
      <c r="O233" s="259">
        <v>1</v>
      </c>
      <c r="P233" s="259">
        <v>1</v>
      </c>
      <c r="Q233" s="259">
        <v>1</v>
      </c>
      <c r="R233" s="711" t="s">
        <v>415</v>
      </c>
      <c r="S233" s="712"/>
      <c r="T233" s="712"/>
      <c r="U233" s="712"/>
      <c r="V233" s="713"/>
      <c r="W233" s="711" t="s">
        <v>416</v>
      </c>
      <c r="X233" s="712"/>
      <c r="Y233" s="712"/>
      <c r="Z233" s="712"/>
      <c r="AA233" s="713"/>
      <c r="AB233" s="677" t="s">
        <v>404</v>
      </c>
      <c r="AC233" s="677"/>
      <c r="AD233" s="677"/>
      <c r="AE233" s="677">
        <v>9</v>
      </c>
      <c r="AF233" s="677"/>
      <c r="AG233" s="259"/>
      <c r="AH233" s="259"/>
      <c r="AI233" s="259"/>
      <c r="AJ233" s="677" t="s">
        <v>175</v>
      </c>
      <c r="AK233" s="677"/>
      <c r="AL233" s="259" t="s">
        <v>420</v>
      </c>
      <c r="AM233" s="259"/>
      <c r="AN233" s="677">
        <f>MAX(AN$185:AN232)+1</f>
        <v>29</v>
      </c>
      <c r="AO233" s="677"/>
      <c r="AP233" s="259" t="s">
        <v>190</v>
      </c>
      <c r="AQ233" s="13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297"/>
      <c r="BG233" s="49"/>
    </row>
    <row r="234" spans="1:59" ht="15" customHeight="1">
      <c r="A234" s="264"/>
      <c r="B234" s="679">
        <v>50</v>
      </c>
      <c r="C234" s="677"/>
      <c r="D234" s="677">
        <v>80</v>
      </c>
      <c r="E234" s="677"/>
      <c r="F234" s="677">
        <v>18</v>
      </c>
      <c r="G234" s="677"/>
      <c r="H234" s="73"/>
      <c r="I234" s="259"/>
      <c r="J234" s="677">
        <v>10</v>
      </c>
      <c r="K234" s="677"/>
      <c r="L234" s="677">
        <v>78</v>
      </c>
      <c r="M234" s="677"/>
      <c r="N234" s="259">
        <v>3</v>
      </c>
      <c r="O234" s="259">
        <v>0</v>
      </c>
      <c r="P234" s="259">
        <v>3</v>
      </c>
      <c r="Q234" s="259">
        <v>0</v>
      </c>
      <c r="R234" s="711" t="s">
        <v>405</v>
      </c>
      <c r="S234" s="712"/>
      <c r="T234" s="712"/>
      <c r="U234" s="712"/>
      <c r="V234" s="713"/>
      <c r="W234" s="711" t="s">
        <v>406</v>
      </c>
      <c r="X234" s="712"/>
      <c r="Y234" s="712"/>
      <c r="Z234" s="712"/>
      <c r="AA234" s="713"/>
      <c r="AB234" s="677" t="s">
        <v>404</v>
      </c>
      <c r="AC234" s="677"/>
      <c r="AD234" s="677"/>
      <c r="AE234" s="677">
        <v>9</v>
      </c>
      <c r="AF234" s="677"/>
      <c r="AG234" s="259"/>
      <c r="AH234" s="259"/>
      <c r="AI234" s="259"/>
      <c r="AJ234" s="677"/>
      <c r="AK234" s="677"/>
      <c r="AL234" s="259" t="s">
        <v>407</v>
      </c>
      <c r="AM234" s="259"/>
      <c r="AN234" s="677"/>
      <c r="AO234" s="677"/>
      <c r="AP234" s="259" t="s">
        <v>190</v>
      </c>
      <c r="AQ234" s="13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297"/>
      <c r="BG234" s="49"/>
    </row>
    <row r="235" spans="1:59" ht="15" customHeight="1">
      <c r="A235" s="264"/>
      <c r="B235" s="679">
        <v>51</v>
      </c>
      <c r="C235" s="677"/>
      <c r="D235" s="677"/>
      <c r="E235" s="677"/>
      <c r="F235" s="677">
        <v>22</v>
      </c>
      <c r="G235" s="677"/>
      <c r="H235" s="73" t="s">
        <v>414</v>
      </c>
      <c r="I235" s="259"/>
      <c r="J235" s="677">
        <v>96</v>
      </c>
      <c r="K235" s="677"/>
      <c r="L235" s="677">
        <v>77</v>
      </c>
      <c r="M235" s="677"/>
      <c r="N235" s="259">
        <v>0</v>
      </c>
      <c r="O235" s="259">
        <v>0</v>
      </c>
      <c r="P235" s="259">
        <v>0</v>
      </c>
      <c r="Q235" s="259">
        <v>0</v>
      </c>
      <c r="R235" s="711" t="s">
        <v>405</v>
      </c>
      <c r="S235" s="712"/>
      <c r="T235" s="712"/>
      <c r="U235" s="712"/>
      <c r="V235" s="713"/>
      <c r="W235" s="711" t="s">
        <v>422</v>
      </c>
      <c r="X235" s="712"/>
      <c r="Y235" s="712"/>
      <c r="Z235" s="712"/>
      <c r="AA235" s="713"/>
      <c r="AB235" s="677" t="s">
        <v>404</v>
      </c>
      <c r="AC235" s="677"/>
      <c r="AD235" s="677"/>
      <c r="AE235" s="677">
        <v>9</v>
      </c>
      <c r="AF235" s="677"/>
      <c r="AG235" s="259"/>
      <c r="AH235" s="259"/>
      <c r="AI235" s="259"/>
      <c r="AJ235" s="677"/>
      <c r="AK235" s="677"/>
      <c r="AL235" s="259" t="s">
        <v>417</v>
      </c>
      <c r="AM235" s="259"/>
      <c r="AN235" s="677">
        <f>MAX(AN$185:AN234)+1</f>
        <v>30</v>
      </c>
      <c r="AO235" s="677"/>
      <c r="AP235" s="259" t="s">
        <v>190</v>
      </c>
      <c r="AQ235" s="13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  <c r="BD235" s="73"/>
      <c r="BE235" s="73"/>
      <c r="BF235" s="297"/>
      <c r="BG235" s="49"/>
    </row>
    <row r="236" spans="1:59" ht="15" customHeight="1">
      <c r="A236" s="264"/>
      <c r="B236" s="679">
        <v>52</v>
      </c>
      <c r="C236" s="677"/>
      <c r="D236" s="677"/>
      <c r="E236" s="677"/>
      <c r="F236" s="677">
        <v>22</v>
      </c>
      <c r="G236" s="677"/>
      <c r="H236" s="73" t="s">
        <v>414</v>
      </c>
      <c r="I236" s="259"/>
      <c r="J236" s="677">
        <v>96</v>
      </c>
      <c r="K236" s="677"/>
      <c r="L236" s="677">
        <v>99</v>
      </c>
      <c r="M236" s="677"/>
      <c r="N236" s="259">
        <v>0</v>
      </c>
      <c r="O236" s="259">
        <v>0</v>
      </c>
      <c r="P236" s="259">
        <v>0</v>
      </c>
      <c r="Q236" s="259">
        <v>0</v>
      </c>
      <c r="R236" s="711" t="s">
        <v>405</v>
      </c>
      <c r="S236" s="712"/>
      <c r="T236" s="712"/>
      <c r="U236" s="712"/>
      <c r="V236" s="713"/>
      <c r="W236" s="711" t="s">
        <v>423</v>
      </c>
      <c r="X236" s="712"/>
      <c r="Y236" s="712"/>
      <c r="Z236" s="712"/>
      <c r="AA236" s="713"/>
      <c r="AB236" s="677" t="s">
        <v>404</v>
      </c>
      <c r="AC236" s="677"/>
      <c r="AD236" s="677"/>
      <c r="AE236" s="677">
        <v>9</v>
      </c>
      <c r="AF236" s="677"/>
      <c r="AG236" s="259"/>
      <c r="AH236" s="259"/>
      <c r="AI236" s="259"/>
      <c r="AJ236" s="677"/>
      <c r="AK236" s="677"/>
      <c r="AL236" s="259" t="s">
        <v>417</v>
      </c>
      <c r="AM236" s="259"/>
      <c r="AN236" s="677">
        <f>MAX(AN$185:AN235)+1</f>
        <v>31</v>
      </c>
      <c r="AO236" s="677"/>
      <c r="AP236" s="259" t="s">
        <v>190</v>
      </c>
      <c r="AQ236" s="13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  <c r="BC236" s="73"/>
      <c r="BD236" s="73"/>
      <c r="BE236" s="73"/>
      <c r="BF236" s="297"/>
      <c r="BG236" s="49"/>
    </row>
    <row r="237" spans="1:59" ht="15" customHeight="1">
      <c r="A237" s="264"/>
      <c r="B237" s="679">
        <v>53</v>
      </c>
      <c r="C237" s="677"/>
      <c r="D237" s="677"/>
      <c r="E237" s="677"/>
      <c r="F237" s="677">
        <v>22</v>
      </c>
      <c r="G237" s="677"/>
      <c r="H237" s="73" t="s">
        <v>414</v>
      </c>
      <c r="I237" s="259"/>
      <c r="J237" s="677">
        <v>96</v>
      </c>
      <c r="K237" s="677"/>
      <c r="L237" s="677">
        <v>121</v>
      </c>
      <c r="M237" s="677"/>
      <c r="N237" s="259">
        <v>0</v>
      </c>
      <c r="O237" s="259">
        <v>0</v>
      </c>
      <c r="P237" s="259">
        <v>0</v>
      </c>
      <c r="Q237" s="259">
        <v>0</v>
      </c>
      <c r="R237" s="711" t="s">
        <v>405</v>
      </c>
      <c r="S237" s="712"/>
      <c r="T237" s="712"/>
      <c r="U237" s="712"/>
      <c r="V237" s="713"/>
      <c r="W237" s="711" t="s">
        <v>424</v>
      </c>
      <c r="X237" s="712"/>
      <c r="Y237" s="712"/>
      <c r="Z237" s="712"/>
      <c r="AA237" s="713"/>
      <c r="AB237" s="677" t="s">
        <v>404</v>
      </c>
      <c r="AC237" s="677"/>
      <c r="AD237" s="677"/>
      <c r="AE237" s="677">
        <v>9</v>
      </c>
      <c r="AF237" s="677"/>
      <c r="AG237" s="259"/>
      <c r="AH237" s="259"/>
      <c r="AI237" s="259"/>
      <c r="AJ237" s="677"/>
      <c r="AK237" s="677"/>
      <c r="AL237" s="259" t="s">
        <v>417</v>
      </c>
      <c r="AM237" s="259"/>
      <c r="AN237" s="677">
        <f>MAX(AN$185:AN236)+1</f>
        <v>32</v>
      </c>
      <c r="AO237" s="677"/>
      <c r="AP237" s="259" t="s">
        <v>190</v>
      </c>
      <c r="AQ237" s="13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  <c r="BB237" s="73"/>
      <c r="BC237" s="73"/>
      <c r="BD237" s="73"/>
      <c r="BE237" s="73"/>
      <c r="BF237" s="297"/>
      <c r="BG237" s="49"/>
    </row>
    <row r="238" spans="1:59" ht="15" customHeight="1">
      <c r="A238" s="264"/>
      <c r="B238" s="679">
        <v>54</v>
      </c>
      <c r="C238" s="677"/>
      <c r="D238" s="677">
        <v>66</v>
      </c>
      <c r="E238" s="677"/>
      <c r="F238" s="677">
        <v>28</v>
      </c>
      <c r="G238" s="677"/>
      <c r="H238" s="73" t="s">
        <v>414</v>
      </c>
      <c r="I238" s="259"/>
      <c r="J238" s="677">
        <v>130</v>
      </c>
      <c r="K238" s="677"/>
      <c r="L238" s="677">
        <v>22</v>
      </c>
      <c r="M238" s="677"/>
      <c r="N238" s="259">
        <v>3</v>
      </c>
      <c r="O238" s="259">
        <v>3</v>
      </c>
      <c r="P238" s="259">
        <v>3</v>
      </c>
      <c r="Q238" s="259">
        <v>3</v>
      </c>
      <c r="R238" s="711" t="s">
        <v>405</v>
      </c>
      <c r="S238" s="712"/>
      <c r="T238" s="712"/>
      <c r="U238" s="712"/>
      <c r="V238" s="713"/>
      <c r="W238" s="711" t="s">
        <v>406</v>
      </c>
      <c r="X238" s="712"/>
      <c r="Y238" s="712"/>
      <c r="Z238" s="712"/>
      <c r="AA238" s="713"/>
      <c r="AB238" s="677" t="s">
        <v>404</v>
      </c>
      <c r="AC238" s="677"/>
      <c r="AD238" s="677"/>
      <c r="AE238" s="677">
        <v>9</v>
      </c>
      <c r="AF238" s="677"/>
      <c r="AG238" s="259"/>
      <c r="AH238" s="259"/>
      <c r="AI238" s="259"/>
      <c r="AJ238" s="677"/>
      <c r="AK238" s="677"/>
      <c r="AL238" s="259" t="s">
        <v>425</v>
      </c>
      <c r="AM238" s="259"/>
      <c r="AN238" s="677">
        <f>MAX(AN$185:AN237)+1</f>
        <v>33</v>
      </c>
      <c r="AO238" s="677"/>
      <c r="AP238" s="259" t="s">
        <v>190</v>
      </c>
      <c r="AQ238" s="13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  <c r="BB238" s="73"/>
      <c r="BC238" s="73"/>
      <c r="BD238" s="73"/>
      <c r="BE238" s="73"/>
      <c r="BF238" s="297"/>
      <c r="BG238" s="49"/>
    </row>
    <row r="239" spans="1:59" ht="15" customHeight="1">
      <c r="A239" s="264"/>
      <c r="B239" s="679">
        <f t="shared" ref="B239:B251" si="3">B238+1</f>
        <v>55</v>
      </c>
      <c r="C239" s="677"/>
      <c r="D239" s="677">
        <v>261</v>
      </c>
      <c r="E239" s="677"/>
      <c r="F239" s="677">
        <v>150</v>
      </c>
      <c r="G239" s="677"/>
      <c r="H239" s="73"/>
      <c r="I239" s="259"/>
      <c r="J239" s="677">
        <v>883</v>
      </c>
      <c r="K239" s="677"/>
      <c r="L239" s="677">
        <v>99</v>
      </c>
      <c r="M239" s="677"/>
      <c r="N239" s="259">
        <v>3</v>
      </c>
      <c r="O239" s="259">
        <v>3</v>
      </c>
      <c r="P239" s="259">
        <v>3</v>
      </c>
      <c r="Q239" s="259">
        <v>1</v>
      </c>
      <c r="R239" s="711" t="s">
        <v>405</v>
      </c>
      <c r="S239" s="712"/>
      <c r="T239" s="712"/>
      <c r="U239" s="712"/>
      <c r="V239" s="713"/>
      <c r="W239" s="711" t="s">
        <v>406</v>
      </c>
      <c r="X239" s="712"/>
      <c r="Y239" s="712"/>
      <c r="Z239" s="712"/>
      <c r="AA239" s="713"/>
      <c r="AB239" s="677" t="s">
        <v>404</v>
      </c>
      <c r="AC239" s="677"/>
      <c r="AD239" s="677"/>
      <c r="AE239" s="677">
        <v>9</v>
      </c>
      <c r="AF239" s="677"/>
      <c r="AG239" s="259"/>
      <c r="AH239" s="259"/>
      <c r="AI239" s="259"/>
      <c r="AJ239" s="677"/>
      <c r="AK239" s="677"/>
      <c r="AL239" s="259"/>
      <c r="AM239" s="259"/>
      <c r="AN239" s="677">
        <f>MAX(AN$185:AN238)+1</f>
        <v>34</v>
      </c>
      <c r="AO239" s="677"/>
      <c r="AP239" s="259" t="s">
        <v>190</v>
      </c>
      <c r="AQ239" s="13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  <c r="BC239" s="73"/>
      <c r="BD239" s="73"/>
      <c r="BE239" s="73"/>
      <c r="BF239" s="297"/>
      <c r="BG239" s="49"/>
    </row>
    <row r="240" spans="1:59" ht="15" customHeight="1">
      <c r="A240" s="264"/>
      <c r="B240" s="695">
        <f t="shared" si="3"/>
        <v>56</v>
      </c>
      <c r="C240" s="696"/>
      <c r="D240" s="677">
        <v>80</v>
      </c>
      <c r="E240" s="677"/>
      <c r="F240" s="677">
        <v>18</v>
      </c>
      <c r="G240" s="677"/>
      <c r="H240" s="73"/>
      <c r="I240" s="259"/>
      <c r="J240" s="677">
        <v>10</v>
      </c>
      <c r="K240" s="677"/>
      <c r="L240" s="677">
        <v>27</v>
      </c>
      <c r="M240" s="677"/>
      <c r="N240" s="259">
        <v>3</v>
      </c>
      <c r="O240" s="259">
        <v>0</v>
      </c>
      <c r="P240" s="259">
        <v>3</v>
      </c>
      <c r="Q240" s="259">
        <v>0</v>
      </c>
      <c r="R240" s="711" t="s">
        <v>405</v>
      </c>
      <c r="S240" s="712"/>
      <c r="T240" s="712"/>
      <c r="U240" s="712"/>
      <c r="V240" s="713"/>
      <c r="W240" s="711" t="s">
        <v>406</v>
      </c>
      <c r="X240" s="712"/>
      <c r="Y240" s="712"/>
      <c r="Z240" s="712"/>
      <c r="AA240" s="713"/>
      <c r="AB240" s="677" t="s">
        <v>404</v>
      </c>
      <c r="AC240" s="677"/>
      <c r="AD240" s="677"/>
      <c r="AE240" s="677">
        <v>9</v>
      </c>
      <c r="AF240" s="677"/>
      <c r="AG240" s="259"/>
      <c r="AH240" s="259"/>
      <c r="AI240" s="259"/>
      <c r="AJ240" s="677"/>
      <c r="AK240" s="677"/>
      <c r="AL240" s="259" t="s">
        <v>407</v>
      </c>
      <c r="AM240" s="259"/>
      <c r="AN240" s="677"/>
      <c r="AO240" s="677"/>
      <c r="AP240" s="259" t="s">
        <v>190</v>
      </c>
      <c r="AQ240" s="300"/>
      <c r="AR240" s="301"/>
      <c r="AS240" s="301"/>
      <c r="AT240" s="301"/>
      <c r="AU240" s="301"/>
      <c r="AV240" s="301"/>
      <c r="AW240" s="301"/>
      <c r="AX240" s="301"/>
      <c r="AY240" s="301"/>
      <c r="AZ240" s="301"/>
      <c r="BA240" s="301"/>
      <c r="BB240" s="301"/>
      <c r="BC240" s="301"/>
      <c r="BD240" s="301"/>
      <c r="BE240" s="301"/>
      <c r="BF240" s="302"/>
      <c r="BG240" s="49"/>
    </row>
    <row r="241" spans="1:59" ht="15" customHeight="1">
      <c r="A241" s="24"/>
      <c r="B241" s="695">
        <f t="shared" si="3"/>
        <v>57</v>
      </c>
      <c r="C241" s="696"/>
      <c r="D241" s="696">
        <v>30</v>
      </c>
      <c r="E241" s="696"/>
      <c r="F241" s="696">
        <v>25</v>
      </c>
      <c r="G241" s="696"/>
      <c r="H241" s="301"/>
      <c r="I241" s="299"/>
      <c r="J241" s="696">
        <v>96</v>
      </c>
      <c r="K241" s="696"/>
      <c r="L241" s="696">
        <v>24</v>
      </c>
      <c r="M241" s="696"/>
      <c r="N241" s="299">
        <v>1</v>
      </c>
      <c r="O241" s="299">
        <v>1</v>
      </c>
      <c r="P241" s="299">
        <v>1</v>
      </c>
      <c r="Q241" s="299">
        <v>1</v>
      </c>
      <c r="R241" s="697" t="s">
        <v>415</v>
      </c>
      <c r="S241" s="698"/>
      <c r="T241" s="698"/>
      <c r="U241" s="698"/>
      <c r="V241" s="699"/>
      <c r="W241" s="697" t="s">
        <v>416</v>
      </c>
      <c r="X241" s="698"/>
      <c r="Y241" s="698"/>
      <c r="Z241" s="698"/>
      <c r="AA241" s="699"/>
      <c r="AB241" s="696" t="s">
        <v>404</v>
      </c>
      <c r="AC241" s="696"/>
      <c r="AD241" s="696"/>
      <c r="AE241" s="696">
        <v>9</v>
      </c>
      <c r="AF241" s="696"/>
      <c r="AG241" s="299"/>
      <c r="AH241" s="299"/>
      <c r="AI241" s="299"/>
      <c r="AJ241" s="696" t="s">
        <v>175</v>
      </c>
      <c r="AK241" s="696"/>
      <c r="AL241" s="299" t="s">
        <v>420</v>
      </c>
      <c r="AM241" s="299"/>
      <c r="AN241" s="696">
        <f>MAX(AN$185:AN240)+1</f>
        <v>35</v>
      </c>
      <c r="AO241" s="696"/>
      <c r="AP241" s="299" t="s">
        <v>190</v>
      </c>
      <c r="AQ241" s="300"/>
      <c r="AR241" s="301"/>
      <c r="AS241" s="301"/>
      <c r="AT241" s="301"/>
      <c r="AU241" s="301"/>
      <c r="AV241" s="301"/>
      <c r="AW241" s="301"/>
      <c r="AX241" s="301"/>
      <c r="AY241" s="301"/>
      <c r="AZ241" s="301"/>
      <c r="BA241" s="301"/>
      <c r="BB241" s="301"/>
      <c r="BC241" s="301"/>
      <c r="BD241" s="301"/>
      <c r="BE241" s="301"/>
      <c r="BF241" s="302"/>
      <c r="BG241" s="49"/>
    </row>
    <row r="242" spans="1:59" ht="15" customHeight="1">
      <c r="A242" s="264"/>
      <c r="B242" s="679">
        <f t="shared" si="3"/>
        <v>58</v>
      </c>
      <c r="C242" s="677"/>
      <c r="D242" s="677">
        <v>80</v>
      </c>
      <c r="E242" s="677"/>
      <c r="F242" s="677">
        <v>18</v>
      </c>
      <c r="G242" s="677"/>
      <c r="H242" s="73"/>
      <c r="I242" s="259"/>
      <c r="J242" s="677">
        <v>10</v>
      </c>
      <c r="K242" s="677"/>
      <c r="L242" s="677">
        <v>54</v>
      </c>
      <c r="M242" s="677"/>
      <c r="N242" s="259">
        <v>3</v>
      </c>
      <c r="O242" s="259">
        <v>0</v>
      </c>
      <c r="P242" s="259">
        <v>3</v>
      </c>
      <c r="Q242" s="259">
        <v>0</v>
      </c>
      <c r="R242" s="711" t="s">
        <v>405</v>
      </c>
      <c r="S242" s="712"/>
      <c r="T242" s="712"/>
      <c r="U242" s="712"/>
      <c r="V242" s="713"/>
      <c r="W242" s="711" t="s">
        <v>406</v>
      </c>
      <c r="X242" s="712"/>
      <c r="Y242" s="712"/>
      <c r="Z242" s="712"/>
      <c r="AA242" s="713"/>
      <c r="AB242" s="677" t="s">
        <v>404</v>
      </c>
      <c r="AC242" s="677"/>
      <c r="AD242" s="677"/>
      <c r="AE242" s="677">
        <v>9</v>
      </c>
      <c r="AF242" s="677"/>
      <c r="AG242" s="259"/>
      <c r="AH242" s="259"/>
      <c r="AI242" s="259"/>
      <c r="AJ242" s="677"/>
      <c r="AK242" s="677"/>
      <c r="AL242" s="259" t="s">
        <v>407</v>
      </c>
      <c r="AM242" s="259"/>
      <c r="AN242" s="677"/>
      <c r="AO242" s="677"/>
      <c r="AP242" s="259" t="s">
        <v>190</v>
      </c>
      <c r="AQ242" s="13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  <c r="BB242" s="73"/>
      <c r="BC242" s="73"/>
      <c r="BD242" s="73"/>
      <c r="BE242" s="73"/>
      <c r="BF242" s="297"/>
      <c r="BG242" s="265"/>
    </row>
    <row r="243" spans="1:59" ht="15" customHeight="1">
      <c r="A243" s="264"/>
      <c r="B243" s="679">
        <f t="shared" si="3"/>
        <v>59</v>
      </c>
      <c r="C243" s="677"/>
      <c r="D243" s="677">
        <v>30</v>
      </c>
      <c r="E243" s="677"/>
      <c r="F243" s="677">
        <v>25</v>
      </c>
      <c r="G243" s="677"/>
      <c r="H243" s="73"/>
      <c r="I243" s="259"/>
      <c r="J243" s="677">
        <v>96</v>
      </c>
      <c r="K243" s="677"/>
      <c r="L243" s="677">
        <v>51</v>
      </c>
      <c r="M243" s="677"/>
      <c r="N243" s="259">
        <v>1</v>
      </c>
      <c r="O243" s="259">
        <v>1</v>
      </c>
      <c r="P243" s="259">
        <v>1</v>
      </c>
      <c r="Q243" s="259">
        <v>1</v>
      </c>
      <c r="R243" s="711" t="s">
        <v>415</v>
      </c>
      <c r="S243" s="712"/>
      <c r="T243" s="712"/>
      <c r="U243" s="712"/>
      <c r="V243" s="713"/>
      <c r="W243" s="711" t="s">
        <v>416</v>
      </c>
      <c r="X243" s="712"/>
      <c r="Y243" s="712"/>
      <c r="Z243" s="712"/>
      <c r="AA243" s="713"/>
      <c r="AB243" s="677" t="s">
        <v>404</v>
      </c>
      <c r="AC243" s="677"/>
      <c r="AD243" s="677"/>
      <c r="AE243" s="677">
        <v>9</v>
      </c>
      <c r="AF243" s="677"/>
      <c r="AG243" s="259"/>
      <c r="AH243" s="259"/>
      <c r="AI243" s="259"/>
      <c r="AJ243" s="677" t="s">
        <v>175</v>
      </c>
      <c r="AK243" s="677"/>
      <c r="AL243" s="259" t="s">
        <v>420</v>
      </c>
      <c r="AM243" s="259"/>
      <c r="AN243" s="677">
        <f>MAX(AN$185:AN242)+1</f>
        <v>36</v>
      </c>
      <c r="AO243" s="677"/>
      <c r="AP243" s="259" t="s">
        <v>190</v>
      </c>
      <c r="AQ243" s="13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  <c r="BB243" s="73"/>
      <c r="BC243" s="73"/>
      <c r="BD243" s="73"/>
      <c r="BE243" s="73"/>
      <c r="BF243" s="297"/>
      <c r="BG243" s="265"/>
    </row>
    <row r="244" spans="1:59" ht="15" customHeight="1">
      <c r="A244" s="264"/>
      <c r="B244" s="679">
        <f t="shared" si="3"/>
        <v>60</v>
      </c>
      <c r="C244" s="677"/>
      <c r="D244" s="677">
        <v>80</v>
      </c>
      <c r="E244" s="677"/>
      <c r="F244" s="677">
        <v>18</v>
      </c>
      <c r="G244" s="677"/>
      <c r="H244" s="73"/>
      <c r="I244" s="259"/>
      <c r="J244" s="677">
        <v>10</v>
      </c>
      <c r="K244" s="677"/>
      <c r="L244" s="677">
        <v>78</v>
      </c>
      <c r="M244" s="677"/>
      <c r="N244" s="259">
        <v>3</v>
      </c>
      <c r="O244" s="259">
        <v>0</v>
      </c>
      <c r="P244" s="259">
        <v>3</v>
      </c>
      <c r="Q244" s="259">
        <v>0</v>
      </c>
      <c r="R244" s="711" t="s">
        <v>405</v>
      </c>
      <c r="S244" s="712"/>
      <c r="T244" s="712"/>
      <c r="U244" s="712"/>
      <c r="V244" s="713"/>
      <c r="W244" s="711" t="s">
        <v>406</v>
      </c>
      <c r="X244" s="712"/>
      <c r="Y244" s="712"/>
      <c r="Z244" s="712"/>
      <c r="AA244" s="713"/>
      <c r="AB244" s="677" t="s">
        <v>404</v>
      </c>
      <c r="AC244" s="677"/>
      <c r="AD244" s="677"/>
      <c r="AE244" s="677">
        <v>9</v>
      </c>
      <c r="AF244" s="677"/>
      <c r="AG244" s="259"/>
      <c r="AH244" s="259"/>
      <c r="AI244" s="259"/>
      <c r="AJ244" s="677"/>
      <c r="AK244" s="677"/>
      <c r="AL244" s="259" t="s">
        <v>407</v>
      </c>
      <c r="AM244" s="259"/>
      <c r="AN244" s="677"/>
      <c r="AO244" s="677"/>
      <c r="AP244" s="259" t="s">
        <v>190</v>
      </c>
      <c r="AQ244" s="13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  <c r="BC244" s="73"/>
      <c r="BD244" s="73"/>
      <c r="BE244" s="73"/>
      <c r="BF244" s="297"/>
      <c r="BG244" s="265"/>
    </row>
    <row r="245" spans="1:59" ht="15" customHeight="1">
      <c r="A245" s="264"/>
      <c r="B245" s="679">
        <f t="shared" si="3"/>
        <v>61</v>
      </c>
      <c r="C245" s="677"/>
      <c r="D245" s="677"/>
      <c r="E245" s="677"/>
      <c r="F245" s="677">
        <v>22</v>
      </c>
      <c r="G245" s="677"/>
      <c r="H245" s="73" t="s">
        <v>414</v>
      </c>
      <c r="I245" s="259"/>
      <c r="J245" s="677">
        <v>96</v>
      </c>
      <c r="K245" s="677"/>
      <c r="L245" s="677">
        <v>77</v>
      </c>
      <c r="M245" s="677"/>
      <c r="N245" s="259">
        <v>0</v>
      </c>
      <c r="O245" s="259">
        <v>0</v>
      </c>
      <c r="P245" s="259">
        <v>0</v>
      </c>
      <c r="Q245" s="259">
        <v>0</v>
      </c>
      <c r="R245" s="711" t="s">
        <v>405</v>
      </c>
      <c r="S245" s="712"/>
      <c r="T245" s="712"/>
      <c r="U245" s="712"/>
      <c r="V245" s="713"/>
      <c r="W245" s="711" t="s">
        <v>422</v>
      </c>
      <c r="X245" s="712"/>
      <c r="Y245" s="712"/>
      <c r="Z245" s="712"/>
      <c r="AA245" s="713"/>
      <c r="AB245" s="677" t="s">
        <v>404</v>
      </c>
      <c r="AC245" s="677"/>
      <c r="AD245" s="677"/>
      <c r="AE245" s="677">
        <v>9</v>
      </c>
      <c r="AF245" s="677"/>
      <c r="AG245" s="259"/>
      <c r="AH245" s="259"/>
      <c r="AI245" s="259"/>
      <c r="AJ245" s="677"/>
      <c r="AK245" s="677"/>
      <c r="AL245" s="259" t="s">
        <v>417</v>
      </c>
      <c r="AM245" s="259"/>
      <c r="AN245" s="677">
        <f>MAX(AN$185:AN244)+1</f>
        <v>37</v>
      </c>
      <c r="AO245" s="677"/>
      <c r="AP245" s="259" t="s">
        <v>190</v>
      </c>
      <c r="AQ245" s="133"/>
      <c r="AR245" s="73"/>
      <c r="AS245" s="73"/>
      <c r="AT245" s="73"/>
      <c r="AU245" s="73"/>
      <c r="AV245" s="73"/>
      <c r="AW245" s="73"/>
      <c r="AX245" s="73"/>
      <c r="AY245" s="73"/>
      <c r="AZ245" s="73"/>
      <c r="BA245" s="73"/>
      <c r="BB245" s="73"/>
      <c r="BC245" s="73"/>
      <c r="BD245" s="73"/>
      <c r="BE245" s="73"/>
      <c r="BF245" s="297"/>
      <c r="BG245" s="265"/>
    </row>
    <row r="246" spans="1:59" ht="15" customHeight="1">
      <c r="A246" s="264"/>
      <c r="B246" s="679">
        <f t="shared" si="3"/>
        <v>62</v>
      </c>
      <c r="C246" s="677"/>
      <c r="D246" s="677"/>
      <c r="E246" s="677"/>
      <c r="F246" s="677">
        <v>22</v>
      </c>
      <c r="G246" s="677"/>
      <c r="H246" s="73" t="s">
        <v>414</v>
      </c>
      <c r="I246" s="259"/>
      <c r="J246" s="677">
        <v>96</v>
      </c>
      <c r="K246" s="677"/>
      <c r="L246" s="677">
        <v>99</v>
      </c>
      <c r="M246" s="677"/>
      <c r="N246" s="259">
        <v>0</v>
      </c>
      <c r="O246" s="259">
        <v>0</v>
      </c>
      <c r="P246" s="259">
        <v>0</v>
      </c>
      <c r="Q246" s="259">
        <v>0</v>
      </c>
      <c r="R246" s="711" t="s">
        <v>405</v>
      </c>
      <c r="S246" s="712"/>
      <c r="T246" s="712"/>
      <c r="U246" s="712"/>
      <c r="V246" s="713"/>
      <c r="W246" s="711" t="s">
        <v>423</v>
      </c>
      <c r="X246" s="712"/>
      <c r="Y246" s="712"/>
      <c r="Z246" s="712"/>
      <c r="AA246" s="713"/>
      <c r="AB246" s="677" t="s">
        <v>404</v>
      </c>
      <c r="AC246" s="677"/>
      <c r="AD246" s="677"/>
      <c r="AE246" s="677">
        <v>9</v>
      </c>
      <c r="AF246" s="677"/>
      <c r="AG246" s="259"/>
      <c r="AH246" s="259"/>
      <c r="AI246" s="259"/>
      <c r="AJ246" s="677"/>
      <c r="AK246" s="677"/>
      <c r="AL246" s="259" t="s">
        <v>417</v>
      </c>
      <c r="AM246" s="259"/>
      <c r="AN246" s="677">
        <f>MAX(AN$185:AN245)+1</f>
        <v>38</v>
      </c>
      <c r="AO246" s="677"/>
      <c r="AP246" s="259" t="s">
        <v>190</v>
      </c>
      <c r="AQ246" s="13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  <c r="BB246" s="73"/>
      <c r="BC246" s="73"/>
      <c r="BD246" s="73"/>
      <c r="BE246" s="73"/>
      <c r="BF246" s="297"/>
      <c r="BG246" s="265"/>
    </row>
    <row r="247" spans="1:59" ht="15" customHeight="1">
      <c r="A247" s="264"/>
      <c r="B247" s="679">
        <f t="shared" si="3"/>
        <v>63</v>
      </c>
      <c r="C247" s="677"/>
      <c r="D247" s="677"/>
      <c r="E247" s="677"/>
      <c r="F247" s="677">
        <v>22</v>
      </c>
      <c r="G247" s="677"/>
      <c r="H247" s="73" t="s">
        <v>414</v>
      </c>
      <c r="I247" s="259"/>
      <c r="J247" s="677">
        <v>96</v>
      </c>
      <c r="K247" s="677"/>
      <c r="L247" s="677">
        <v>121</v>
      </c>
      <c r="M247" s="677"/>
      <c r="N247" s="259">
        <v>0</v>
      </c>
      <c r="O247" s="259">
        <v>0</v>
      </c>
      <c r="P247" s="259">
        <v>0</v>
      </c>
      <c r="Q247" s="259">
        <v>0</v>
      </c>
      <c r="R247" s="711" t="s">
        <v>405</v>
      </c>
      <c r="S247" s="712"/>
      <c r="T247" s="712"/>
      <c r="U247" s="712"/>
      <c r="V247" s="713"/>
      <c r="W247" s="711" t="s">
        <v>424</v>
      </c>
      <c r="X247" s="712"/>
      <c r="Y247" s="712"/>
      <c r="Z247" s="712"/>
      <c r="AA247" s="713"/>
      <c r="AB247" s="677" t="s">
        <v>404</v>
      </c>
      <c r="AC247" s="677"/>
      <c r="AD247" s="677"/>
      <c r="AE247" s="677">
        <v>9</v>
      </c>
      <c r="AF247" s="677"/>
      <c r="AG247" s="259"/>
      <c r="AH247" s="259"/>
      <c r="AI247" s="259"/>
      <c r="AJ247" s="677"/>
      <c r="AK247" s="677"/>
      <c r="AL247" s="259" t="s">
        <v>417</v>
      </c>
      <c r="AM247" s="259"/>
      <c r="AN247" s="677">
        <f>MAX(AN$185:AN246)+1</f>
        <v>39</v>
      </c>
      <c r="AO247" s="677"/>
      <c r="AP247" s="259" t="s">
        <v>190</v>
      </c>
      <c r="AQ247" s="13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  <c r="BC247" s="73"/>
      <c r="BD247" s="73"/>
      <c r="BE247" s="73"/>
      <c r="BF247" s="297"/>
      <c r="BG247" s="265"/>
    </row>
    <row r="248" spans="1:59" ht="15" customHeight="1" thickBot="1">
      <c r="A248" s="267"/>
      <c r="B248" s="685">
        <f t="shared" si="3"/>
        <v>64</v>
      </c>
      <c r="C248" s="683"/>
      <c r="D248" s="683"/>
      <c r="E248" s="683"/>
      <c r="F248" s="683">
        <v>22</v>
      </c>
      <c r="G248" s="683"/>
      <c r="H248" s="286" t="s">
        <v>414</v>
      </c>
      <c r="I248" s="260"/>
      <c r="J248" s="683">
        <v>183</v>
      </c>
      <c r="K248" s="683"/>
      <c r="L248" s="683">
        <v>77</v>
      </c>
      <c r="M248" s="683"/>
      <c r="N248" s="260">
        <v>0</v>
      </c>
      <c r="O248" s="260">
        <v>0</v>
      </c>
      <c r="P248" s="260">
        <v>0</v>
      </c>
      <c r="Q248" s="260">
        <v>0</v>
      </c>
      <c r="R248" s="732" t="s">
        <v>405</v>
      </c>
      <c r="S248" s="733"/>
      <c r="T248" s="733"/>
      <c r="U248" s="733"/>
      <c r="V248" s="734"/>
      <c r="W248" s="732" t="s">
        <v>426</v>
      </c>
      <c r="X248" s="733"/>
      <c r="Y248" s="733"/>
      <c r="Z248" s="733"/>
      <c r="AA248" s="734"/>
      <c r="AB248" s="683" t="s">
        <v>404</v>
      </c>
      <c r="AC248" s="683"/>
      <c r="AD248" s="683"/>
      <c r="AE248" s="683">
        <v>9</v>
      </c>
      <c r="AF248" s="683"/>
      <c r="AG248" s="260"/>
      <c r="AH248" s="260"/>
      <c r="AI248" s="260"/>
      <c r="AJ248" s="683"/>
      <c r="AK248" s="683"/>
      <c r="AL248" s="260" t="s">
        <v>417</v>
      </c>
      <c r="AM248" s="260"/>
      <c r="AN248" s="683">
        <f>MAX(AN$185:AN247)+1</f>
        <v>40</v>
      </c>
      <c r="AO248" s="683"/>
      <c r="AP248" s="260" t="s">
        <v>190</v>
      </c>
      <c r="AQ248" s="288"/>
      <c r="AR248" s="286"/>
      <c r="AS248" s="286"/>
      <c r="AT248" s="286"/>
      <c r="AU248" s="286"/>
      <c r="AV248" s="286"/>
      <c r="AW248" s="286"/>
      <c r="AX248" s="286"/>
      <c r="AY248" s="286"/>
      <c r="AZ248" s="286"/>
      <c r="BA248" s="286"/>
      <c r="BB248" s="286"/>
      <c r="BC248" s="286"/>
      <c r="BD248" s="286"/>
      <c r="BE248" s="286"/>
      <c r="BF248" s="298"/>
      <c r="BG248" s="266"/>
    </row>
    <row r="249" spans="1:59" ht="15" customHeight="1">
      <c r="A249" s="268"/>
      <c r="B249" s="735">
        <f t="shared" si="3"/>
        <v>65</v>
      </c>
      <c r="C249" s="736"/>
      <c r="D249" s="736"/>
      <c r="E249" s="736"/>
      <c r="F249" s="736">
        <v>22</v>
      </c>
      <c r="G249" s="736"/>
      <c r="H249" s="304" t="s">
        <v>414</v>
      </c>
      <c r="I249" s="303"/>
      <c r="J249" s="736">
        <v>183</v>
      </c>
      <c r="K249" s="736"/>
      <c r="L249" s="736">
        <v>99</v>
      </c>
      <c r="M249" s="736"/>
      <c r="N249" s="303">
        <v>0</v>
      </c>
      <c r="O249" s="303">
        <v>0</v>
      </c>
      <c r="P249" s="303">
        <v>0</v>
      </c>
      <c r="Q249" s="303">
        <v>0</v>
      </c>
      <c r="R249" s="737" t="s">
        <v>405</v>
      </c>
      <c r="S249" s="738"/>
      <c r="T249" s="738"/>
      <c r="U249" s="738"/>
      <c r="V249" s="739"/>
      <c r="W249" s="737" t="s">
        <v>427</v>
      </c>
      <c r="X249" s="738"/>
      <c r="Y249" s="738"/>
      <c r="Z249" s="738"/>
      <c r="AA249" s="739"/>
      <c r="AB249" s="736" t="s">
        <v>404</v>
      </c>
      <c r="AC249" s="736"/>
      <c r="AD249" s="736"/>
      <c r="AE249" s="736">
        <v>9</v>
      </c>
      <c r="AF249" s="736"/>
      <c r="AG249" s="303"/>
      <c r="AH249" s="303"/>
      <c r="AI249" s="303"/>
      <c r="AJ249" s="736"/>
      <c r="AK249" s="736"/>
      <c r="AL249" s="303" t="s">
        <v>417</v>
      </c>
      <c r="AM249" s="303"/>
      <c r="AN249" s="736">
        <f>MAX(AN$185:AN248)+1</f>
        <v>41</v>
      </c>
      <c r="AO249" s="736"/>
      <c r="AP249" s="303" t="s">
        <v>190</v>
      </c>
      <c r="AQ249" s="327"/>
      <c r="AR249" s="304"/>
      <c r="AS249" s="304"/>
      <c r="AT249" s="304"/>
      <c r="AU249" s="304"/>
      <c r="AV249" s="304"/>
      <c r="AW249" s="304"/>
      <c r="AX249" s="304"/>
      <c r="AY249" s="304"/>
      <c r="AZ249" s="304"/>
      <c r="BA249" s="304"/>
      <c r="BB249" s="304"/>
      <c r="BC249" s="304"/>
      <c r="BD249" s="304"/>
      <c r="BE249" s="304"/>
      <c r="BF249" s="328"/>
      <c r="BG249" s="77"/>
    </row>
    <row r="250" spans="1:59" ht="15" customHeight="1">
      <c r="A250" s="264"/>
      <c r="B250" s="679">
        <f t="shared" si="3"/>
        <v>66</v>
      </c>
      <c r="C250" s="677"/>
      <c r="D250" s="677">
        <v>126</v>
      </c>
      <c r="E250" s="677"/>
      <c r="F250" s="677">
        <v>28</v>
      </c>
      <c r="G250" s="677"/>
      <c r="H250" s="73" t="s">
        <v>414</v>
      </c>
      <c r="I250" s="259"/>
      <c r="J250" s="677">
        <v>130</v>
      </c>
      <c r="K250" s="677"/>
      <c r="L250" s="677">
        <v>22</v>
      </c>
      <c r="M250" s="677"/>
      <c r="N250" s="259">
        <v>3</v>
      </c>
      <c r="O250" s="259">
        <v>3</v>
      </c>
      <c r="P250" s="259">
        <v>3</v>
      </c>
      <c r="Q250" s="259">
        <v>3</v>
      </c>
      <c r="R250" s="711" t="s">
        <v>405</v>
      </c>
      <c r="S250" s="712"/>
      <c r="T250" s="712"/>
      <c r="U250" s="712"/>
      <c r="V250" s="713"/>
      <c r="W250" s="711" t="s">
        <v>406</v>
      </c>
      <c r="X250" s="712"/>
      <c r="Y250" s="712"/>
      <c r="Z250" s="712"/>
      <c r="AA250" s="713"/>
      <c r="AB250" s="677" t="s">
        <v>404</v>
      </c>
      <c r="AC250" s="677"/>
      <c r="AD250" s="677"/>
      <c r="AE250" s="677">
        <v>9</v>
      </c>
      <c r="AF250" s="677"/>
      <c r="AG250" s="259"/>
      <c r="AH250" s="259"/>
      <c r="AI250" s="259"/>
      <c r="AJ250" s="677"/>
      <c r="AK250" s="677"/>
      <c r="AL250" s="259" t="s">
        <v>425</v>
      </c>
      <c r="AM250" s="259"/>
      <c r="AN250" s="677">
        <f>MAX(AN$185:AN249)+1</f>
        <v>42</v>
      </c>
      <c r="AO250" s="677"/>
      <c r="AP250" s="259" t="s">
        <v>190</v>
      </c>
      <c r="AQ250" s="133"/>
      <c r="AR250" s="73"/>
      <c r="AS250" s="73"/>
      <c r="AT250" s="73"/>
      <c r="AU250" s="73"/>
      <c r="AV250" s="73"/>
      <c r="AW250" s="73"/>
      <c r="AX250" s="73"/>
      <c r="AY250" s="73"/>
      <c r="AZ250" s="73"/>
      <c r="BA250" s="73"/>
      <c r="BB250" s="73"/>
      <c r="BC250" s="73"/>
      <c r="BD250" s="73"/>
      <c r="BE250" s="73"/>
      <c r="BF250" s="297"/>
      <c r="BG250" s="49"/>
    </row>
    <row r="251" spans="1:59" ht="15" customHeight="1">
      <c r="A251" s="264"/>
      <c r="B251" s="679">
        <f t="shared" si="3"/>
        <v>67</v>
      </c>
      <c r="C251" s="677"/>
      <c r="D251" s="677">
        <v>126</v>
      </c>
      <c r="E251" s="677"/>
      <c r="F251" s="677">
        <v>28</v>
      </c>
      <c r="G251" s="677"/>
      <c r="H251" s="73" t="s">
        <v>414</v>
      </c>
      <c r="I251" s="259"/>
      <c r="J251" s="677">
        <v>130</v>
      </c>
      <c r="K251" s="677"/>
      <c r="L251" s="677">
        <v>49</v>
      </c>
      <c r="M251" s="677"/>
      <c r="N251" s="259">
        <v>3</v>
      </c>
      <c r="O251" s="259">
        <v>3</v>
      </c>
      <c r="P251" s="259">
        <v>3</v>
      </c>
      <c r="Q251" s="259">
        <v>3</v>
      </c>
      <c r="R251" s="711" t="s">
        <v>405</v>
      </c>
      <c r="S251" s="712"/>
      <c r="T251" s="712"/>
      <c r="U251" s="712"/>
      <c r="V251" s="713"/>
      <c r="W251" s="711" t="s">
        <v>406</v>
      </c>
      <c r="X251" s="712"/>
      <c r="Y251" s="712"/>
      <c r="Z251" s="712"/>
      <c r="AA251" s="713"/>
      <c r="AB251" s="677" t="s">
        <v>404</v>
      </c>
      <c r="AC251" s="677"/>
      <c r="AD251" s="677"/>
      <c r="AE251" s="677">
        <v>9</v>
      </c>
      <c r="AF251" s="677"/>
      <c r="AG251" s="259"/>
      <c r="AH251" s="259"/>
      <c r="AI251" s="259"/>
      <c r="AJ251" s="677"/>
      <c r="AK251" s="677"/>
      <c r="AL251" s="259" t="s">
        <v>425</v>
      </c>
      <c r="AM251" s="259"/>
      <c r="AN251" s="677">
        <f>MAX(AN$185:AN250)+1</f>
        <v>43</v>
      </c>
      <c r="AO251" s="677"/>
      <c r="AP251" s="259" t="s">
        <v>190</v>
      </c>
      <c r="AQ251" s="133"/>
      <c r="AR251" s="73"/>
      <c r="AS251" s="73"/>
      <c r="AT251" s="73"/>
      <c r="AU251" s="73"/>
      <c r="AV251" s="73"/>
      <c r="AW251" s="73"/>
      <c r="AX251" s="73"/>
      <c r="AY251" s="73"/>
      <c r="AZ251" s="73"/>
      <c r="BA251" s="73"/>
      <c r="BB251" s="73"/>
      <c r="BC251" s="73"/>
      <c r="BD251" s="73"/>
      <c r="BE251" s="73"/>
      <c r="BF251" s="297"/>
      <c r="BG251" s="49"/>
    </row>
    <row r="252" spans="1:59" ht="15" customHeight="1">
      <c r="A252" s="264"/>
      <c r="B252" s="679">
        <v>68</v>
      </c>
      <c r="C252" s="677"/>
      <c r="D252" s="677">
        <v>1460</v>
      </c>
      <c r="E252" s="677"/>
      <c r="F252" s="677">
        <v>54</v>
      </c>
      <c r="G252" s="677"/>
      <c r="H252" s="73"/>
      <c r="I252" s="259">
        <v>2</v>
      </c>
      <c r="J252" s="677">
        <v>12</v>
      </c>
      <c r="K252" s="677"/>
      <c r="L252" s="677">
        <v>251</v>
      </c>
      <c r="M252" s="677"/>
      <c r="N252" s="259">
        <v>3</v>
      </c>
      <c r="O252" s="259">
        <v>1</v>
      </c>
      <c r="P252" s="259">
        <v>3</v>
      </c>
      <c r="Q252" s="259">
        <v>1</v>
      </c>
      <c r="R252" s="711" t="s">
        <v>405</v>
      </c>
      <c r="S252" s="712"/>
      <c r="T252" s="712"/>
      <c r="U252" s="712"/>
      <c r="V252" s="713"/>
      <c r="W252" s="711" t="s">
        <v>406</v>
      </c>
      <c r="X252" s="712"/>
      <c r="Y252" s="712"/>
      <c r="Z252" s="712"/>
      <c r="AA252" s="713"/>
      <c r="AB252" s="677" t="s">
        <v>404</v>
      </c>
      <c r="AC252" s="677"/>
      <c r="AD252" s="677"/>
      <c r="AE252" s="677">
        <v>9</v>
      </c>
      <c r="AF252" s="677"/>
      <c r="AG252" s="259"/>
      <c r="AH252" s="259"/>
      <c r="AI252" s="259"/>
      <c r="AJ252" s="677"/>
      <c r="AK252" s="677"/>
      <c r="AL252" s="259"/>
      <c r="AM252" s="259"/>
      <c r="AN252" s="677">
        <f>MAX(AN$185:AN251)+1</f>
        <v>44</v>
      </c>
      <c r="AO252" s="677"/>
      <c r="AP252" s="259" t="s">
        <v>190</v>
      </c>
      <c r="AQ252" s="133"/>
      <c r="AR252" s="73"/>
      <c r="AS252" s="73"/>
      <c r="AT252" s="73"/>
      <c r="AU252" s="73"/>
      <c r="AV252" s="73"/>
      <c r="AW252" s="73"/>
      <c r="AX252" s="73"/>
      <c r="AY252" s="73"/>
      <c r="AZ252" s="73"/>
      <c r="BA252" s="73"/>
      <c r="BB252" s="73"/>
      <c r="BC252" s="73"/>
      <c r="BD252" s="73"/>
      <c r="BE252" s="73"/>
      <c r="BF252" s="297"/>
      <c r="BG252" s="49"/>
    </row>
    <row r="253" spans="1:59" ht="15" customHeight="1">
      <c r="A253" s="264"/>
      <c r="B253" s="679">
        <v>69</v>
      </c>
      <c r="C253" s="677"/>
      <c r="D253" s="677">
        <v>56</v>
      </c>
      <c r="E253" s="677"/>
      <c r="F253" s="677">
        <v>18</v>
      </c>
      <c r="G253" s="677"/>
      <c r="H253" s="73" t="s">
        <v>414</v>
      </c>
      <c r="I253" s="259"/>
      <c r="J253" s="677">
        <v>16</v>
      </c>
      <c r="K253" s="677"/>
      <c r="L253" s="677">
        <v>21</v>
      </c>
      <c r="M253" s="677"/>
      <c r="N253" s="259">
        <v>3</v>
      </c>
      <c r="O253" s="259">
        <v>0</v>
      </c>
      <c r="P253" s="259">
        <v>3</v>
      </c>
      <c r="Q253" s="259">
        <v>0</v>
      </c>
      <c r="R253" s="711" t="s">
        <v>405</v>
      </c>
      <c r="S253" s="712"/>
      <c r="T253" s="712"/>
      <c r="U253" s="712"/>
      <c r="V253" s="713"/>
      <c r="W253" s="711" t="s">
        <v>406</v>
      </c>
      <c r="X253" s="712"/>
      <c r="Y253" s="712"/>
      <c r="Z253" s="712"/>
      <c r="AA253" s="713"/>
      <c r="AB253" s="677" t="s">
        <v>404</v>
      </c>
      <c r="AC253" s="677"/>
      <c r="AD253" s="677"/>
      <c r="AE253" s="677">
        <v>9</v>
      </c>
      <c r="AF253" s="677"/>
      <c r="AG253" s="259"/>
      <c r="AH253" s="259"/>
      <c r="AI253" s="259"/>
      <c r="AJ253" s="677"/>
      <c r="AK253" s="677"/>
      <c r="AL253" s="259" t="s">
        <v>407</v>
      </c>
      <c r="AM253" s="259"/>
      <c r="AN253" s="677"/>
      <c r="AO253" s="677"/>
      <c r="AP253" s="259" t="s">
        <v>190</v>
      </c>
      <c r="AQ253" s="13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  <c r="BC253" s="73"/>
      <c r="BD253" s="73"/>
      <c r="BE253" s="73"/>
      <c r="BF253" s="297"/>
      <c r="BG253" s="49"/>
    </row>
    <row r="254" spans="1:59" ht="15" customHeight="1">
      <c r="A254" s="264"/>
      <c r="B254" s="679">
        <v>70</v>
      </c>
      <c r="C254" s="677"/>
      <c r="D254" s="677">
        <v>248</v>
      </c>
      <c r="E254" s="677"/>
      <c r="F254" s="677">
        <v>25</v>
      </c>
      <c r="G254" s="677"/>
      <c r="H254" s="73"/>
      <c r="I254" s="259"/>
      <c r="J254" s="677">
        <v>78</v>
      </c>
      <c r="K254" s="677"/>
      <c r="L254" s="677">
        <v>18</v>
      </c>
      <c r="M254" s="677"/>
      <c r="N254" s="259">
        <v>3</v>
      </c>
      <c r="O254" s="259">
        <v>3</v>
      </c>
      <c r="P254" s="259">
        <v>3</v>
      </c>
      <c r="Q254" s="259">
        <v>3</v>
      </c>
      <c r="R254" s="711" t="s">
        <v>415</v>
      </c>
      <c r="S254" s="712"/>
      <c r="T254" s="712"/>
      <c r="U254" s="712"/>
      <c r="V254" s="713"/>
      <c r="W254" s="711" t="s">
        <v>416</v>
      </c>
      <c r="X254" s="712"/>
      <c r="Y254" s="712"/>
      <c r="Z254" s="712"/>
      <c r="AA254" s="713"/>
      <c r="AB254" s="677" t="s">
        <v>404</v>
      </c>
      <c r="AC254" s="677"/>
      <c r="AD254" s="677"/>
      <c r="AE254" s="677">
        <v>9</v>
      </c>
      <c r="AF254" s="677"/>
      <c r="AG254" s="259"/>
      <c r="AH254" s="259"/>
      <c r="AI254" s="259"/>
      <c r="AJ254" s="677" t="s">
        <v>421</v>
      </c>
      <c r="AK254" s="677"/>
      <c r="AL254" s="259" t="s">
        <v>417</v>
      </c>
      <c r="AM254" s="259"/>
      <c r="AN254" s="677">
        <f>MAX(AN$185:AN253)+1</f>
        <v>45</v>
      </c>
      <c r="AO254" s="677"/>
      <c r="AP254" s="259" t="s">
        <v>190</v>
      </c>
      <c r="AQ254" s="133"/>
      <c r="AR254" s="73"/>
      <c r="AS254" s="73"/>
      <c r="AT254" s="73"/>
      <c r="AU254" s="73"/>
      <c r="AV254" s="73"/>
      <c r="AW254" s="73"/>
      <c r="AX254" s="73"/>
      <c r="AY254" s="73"/>
      <c r="AZ254" s="73"/>
      <c r="BA254" s="73"/>
      <c r="BB254" s="73"/>
      <c r="BC254" s="73"/>
      <c r="BD254" s="73"/>
      <c r="BE254" s="73"/>
      <c r="BF254" s="297"/>
      <c r="BG254" s="49"/>
    </row>
    <row r="255" spans="1:59" ht="15" customHeight="1">
      <c r="A255" s="264"/>
      <c r="B255" s="679">
        <v>71</v>
      </c>
      <c r="C255" s="677"/>
      <c r="D255" s="677">
        <v>56</v>
      </c>
      <c r="E255" s="677"/>
      <c r="F255" s="677">
        <v>18</v>
      </c>
      <c r="G255" s="677"/>
      <c r="H255" s="73" t="s">
        <v>414</v>
      </c>
      <c r="I255" s="259"/>
      <c r="J255" s="677">
        <v>332</v>
      </c>
      <c r="K255" s="677"/>
      <c r="L255" s="677">
        <v>21</v>
      </c>
      <c r="M255" s="677"/>
      <c r="N255" s="259">
        <v>3</v>
      </c>
      <c r="O255" s="259">
        <v>0</v>
      </c>
      <c r="P255" s="259">
        <v>3</v>
      </c>
      <c r="Q255" s="259">
        <v>0</v>
      </c>
      <c r="R255" s="711" t="s">
        <v>405</v>
      </c>
      <c r="S255" s="712"/>
      <c r="T255" s="712"/>
      <c r="U255" s="712"/>
      <c r="V255" s="713"/>
      <c r="W255" s="711" t="s">
        <v>406</v>
      </c>
      <c r="X255" s="712"/>
      <c r="Y255" s="712"/>
      <c r="Z255" s="712"/>
      <c r="AA255" s="713"/>
      <c r="AB255" s="677" t="s">
        <v>404</v>
      </c>
      <c r="AC255" s="677"/>
      <c r="AD255" s="677"/>
      <c r="AE255" s="677">
        <v>9</v>
      </c>
      <c r="AF255" s="677"/>
      <c r="AG255" s="259"/>
      <c r="AH255" s="259"/>
      <c r="AI255" s="259"/>
      <c r="AJ255" s="677"/>
      <c r="AK255" s="677"/>
      <c r="AL255" s="259" t="s">
        <v>407</v>
      </c>
      <c r="AM255" s="259"/>
      <c r="AN255" s="677"/>
      <c r="AO255" s="677"/>
      <c r="AP255" s="259" t="s">
        <v>190</v>
      </c>
      <c r="AQ255" s="133"/>
      <c r="AR255" s="73"/>
      <c r="AS255" s="73"/>
      <c r="AT255" s="73"/>
      <c r="AU255" s="73"/>
      <c r="AV255" s="73"/>
      <c r="AW255" s="73"/>
      <c r="AX255" s="73"/>
      <c r="AY255" s="73"/>
      <c r="AZ255" s="73"/>
      <c r="BA255" s="73"/>
      <c r="BB255" s="73"/>
      <c r="BC255" s="73"/>
      <c r="BD255" s="73"/>
      <c r="BE255" s="73"/>
      <c r="BF255" s="297"/>
      <c r="BG255" s="49"/>
    </row>
    <row r="256" spans="1:59" ht="15" customHeight="1">
      <c r="A256" s="264"/>
      <c r="B256" s="679">
        <v>72</v>
      </c>
      <c r="C256" s="677"/>
      <c r="D256" s="677">
        <v>248</v>
      </c>
      <c r="E256" s="677"/>
      <c r="F256" s="677">
        <v>25</v>
      </c>
      <c r="G256" s="677"/>
      <c r="H256" s="73"/>
      <c r="I256" s="259"/>
      <c r="J256" s="677">
        <v>394</v>
      </c>
      <c r="K256" s="677"/>
      <c r="L256" s="677">
        <v>18</v>
      </c>
      <c r="M256" s="677"/>
      <c r="N256" s="259">
        <v>3</v>
      </c>
      <c r="O256" s="259">
        <v>3</v>
      </c>
      <c r="P256" s="259">
        <v>3</v>
      </c>
      <c r="Q256" s="259">
        <v>3</v>
      </c>
      <c r="R256" s="711" t="s">
        <v>415</v>
      </c>
      <c r="S256" s="712"/>
      <c r="T256" s="712"/>
      <c r="U256" s="712"/>
      <c r="V256" s="713"/>
      <c r="W256" s="711" t="s">
        <v>416</v>
      </c>
      <c r="X256" s="712"/>
      <c r="Y256" s="712"/>
      <c r="Z256" s="712"/>
      <c r="AA256" s="713"/>
      <c r="AB256" s="677" t="s">
        <v>404</v>
      </c>
      <c r="AC256" s="677"/>
      <c r="AD256" s="677"/>
      <c r="AE256" s="677">
        <v>9</v>
      </c>
      <c r="AF256" s="677"/>
      <c r="AG256" s="259"/>
      <c r="AH256" s="259"/>
      <c r="AI256" s="259"/>
      <c r="AJ256" s="677" t="s">
        <v>421</v>
      </c>
      <c r="AK256" s="677"/>
      <c r="AL256" s="259" t="s">
        <v>417</v>
      </c>
      <c r="AM256" s="259"/>
      <c r="AN256" s="677">
        <f>MAX(AN$185:AN255)+1</f>
        <v>46</v>
      </c>
      <c r="AO256" s="677"/>
      <c r="AP256" s="259" t="s">
        <v>190</v>
      </c>
      <c r="AQ256" s="133"/>
      <c r="AR256" s="73"/>
      <c r="AS256" s="73"/>
      <c r="AT256" s="73"/>
      <c r="AU256" s="73"/>
      <c r="AV256" s="73"/>
      <c r="AW256" s="73"/>
      <c r="AX256" s="73"/>
      <c r="AY256" s="73"/>
      <c r="AZ256" s="73"/>
      <c r="BA256" s="73"/>
      <c r="BB256" s="73"/>
      <c r="BC256" s="73"/>
      <c r="BD256" s="73"/>
      <c r="BE256" s="73"/>
      <c r="BF256" s="297"/>
      <c r="BG256" s="49"/>
    </row>
    <row r="257" spans="1:59" ht="15" customHeight="1">
      <c r="A257" s="264"/>
      <c r="B257" s="679">
        <v>73</v>
      </c>
      <c r="C257" s="677"/>
      <c r="D257" s="677">
        <v>1460</v>
      </c>
      <c r="E257" s="677"/>
      <c r="F257" s="677">
        <v>405</v>
      </c>
      <c r="G257" s="677"/>
      <c r="H257" s="73"/>
      <c r="I257" s="259">
        <v>3</v>
      </c>
      <c r="J257" s="677">
        <v>12</v>
      </c>
      <c r="K257" s="677"/>
      <c r="L257" s="677">
        <v>307</v>
      </c>
      <c r="M257" s="677"/>
      <c r="N257" s="259">
        <v>3</v>
      </c>
      <c r="O257" s="259">
        <v>1</v>
      </c>
      <c r="P257" s="259">
        <v>3</v>
      </c>
      <c r="Q257" s="259">
        <v>1</v>
      </c>
      <c r="R257" s="711"/>
      <c r="S257" s="712"/>
      <c r="T257" s="712"/>
      <c r="U257" s="712"/>
      <c r="V257" s="713"/>
      <c r="W257" s="711"/>
      <c r="X257" s="712"/>
      <c r="Y257" s="712"/>
      <c r="Z257" s="712"/>
      <c r="AA257" s="713"/>
      <c r="AB257" s="677"/>
      <c r="AC257" s="677"/>
      <c r="AD257" s="677"/>
      <c r="AE257" s="677"/>
      <c r="AF257" s="677"/>
      <c r="AG257" s="259"/>
      <c r="AH257" s="259"/>
      <c r="AI257" s="259"/>
      <c r="AJ257" s="677"/>
      <c r="AK257" s="677"/>
      <c r="AL257" s="259"/>
      <c r="AM257" s="259"/>
      <c r="AN257" s="677">
        <f>MAX(AN$185:AN256)+1</f>
        <v>47</v>
      </c>
      <c r="AO257" s="677"/>
      <c r="AP257" s="259" t="s">
        <v>190</v>
      </c>
      <c r="AQ257" s="133"/>
      <c r="AR257" s="73"/>
      <c r="AS257" s="73"/>
      <c r="AT257" s="73"/>
      <c r="AU257" s="73"/>
      <c r="AV257" s="73"/>
      <c r="AW257" s="73"/>
      <c r="AX257" s="73"/>
      <c r="AY257" s="73"/>
      <c r="AZ257" s="73"/>
      <c r="BA257" s="73"/>
      <c r="BB257" s="73"/>
      <c r="BC257" s="73"/>
      <c r="BD257" s="73"/>
      <c r="BE257" s="73"/>
      <c r="BF257" s="297"/>
      <c r="BG257" s="49"/>
    </row>
    <row r="258" spans="1:59" ht="15" customHeight="1">
      <c r="A258" s="264"/>
      <c r="B258" s="679">
        <v>74</v>
      </c>
      <c r="C258" s="677"/>
      <c r="D258" s="677">
        <v>30</v>
      </c>
      <c r="E258" s="677"/>
      <c r="F258" s="677"/>
      <c r="G258" s="677"/>
      <c r="H258" s="73"/>
      <c r="I258" s="259"/>
      <c r="J258" s="677"/>
      <c r="K258" s="677"/>
      <c r="L258" s="677"/>
      <c r="M258" s="677"/>
      <c r="N258" s="259"/>
      <c r="O258" s="259"/>
      <c r="P258" s="259"/>
      <c r="Q258" s="259"/>
      <c r="R258" s="711"/>
      <c r="S258" s="712"/>
      <c r="T258" s="712"/>
      <c r="U258" s="712"/>
      <c r="V258" s="713"/>
      <c r="W258" s="711"/>
      <c r="X258" s="712"/>
      <c r="Y258" s="712"/>
      <c r="Z258" s="712"/>
      <c r="AA258" s="713"/>
      <c r="AB258" s="677" t="s">
        <v>404</v>
      </c>
      <c r="AC258" s="677"/>
      <c r="AD258" s="677"/>
      <c r="AE258" s="677">
        <v>9</v>
      </c>
      <c r="AF258" s="677"/>
      <c r="AG258" s="259"/>
      <c r="AH258" s="259"/>
      <c r="AI258" s="259"/>
      <c r="AJ258" s="677"/>
      <c r="AK258" s="677"/>
      <c r="AL258" s="259" t="s">
        <v>407</v>
      </c>
      <c r="AM258" s="259"/>
      <c r="AN258" s="677"/>
      <c r="AO258" s="677"/>
      <c r="AP258" s="259"/>
      <c r="AQ258" s="133" t="s">
        <v>435</v>
      </c>
      <c r="AR258" s="73"/>
      <c r="AS258" s="73"/>
      <c r="AT258" s="73"/>
      <c r="AU258" s="73"/>
      <c r="AV258" s="73"/>
      <c r="AW258" s="73"/>
      <c r="AX258" s="73"/>
      <c r="AY258" s="73"/>
      <c r="AZ258" s="73"/>
      <c r="BA258" s="73"/>
      <c r="BB258" s="73"/>
      <c r="BC258" s="73"/>
      <c r="BD258" s="73"/>
      <c r="BE258" s="73"/>
      <c r="BF258" s="297"/>
      <c r="BG258" s="49"/>
    </row>
    <row r="259" spans="1:59" ht="15" customHeight="1">
      <c r="A259" s="264"/>
      <c r="B259" s="679">
        <v>75</v>
      </c>
      <c r="C259" s="677"/>
      <c r="D259" s="677">
        <v>80</v>
      </c>
      <c r="E259" s="677"/>
      <c r="F259" s="677"/>
      <c r="G259" s="677"/>
      <c r="H259" s="73"/>
      <c r="I259" s="259"/>
      <c r="J259" s="677"/>
      <c r="K259" s="677"/>
      <c r="L259" s="677"/>
      <c r="M259" s="677"/>
      <c r="N259" s="259"/>
      <c r="O259" s="259"/>
      <c r="P259" s="259"/>
      <c r="Q259" s="259"/>
      <c r="R259" s="711"/>
      <c r="S259" s="712"/>
      <c r="T259" s="712"/>
      <c r="U259" s="712"/>
      <c r="V259" s="713"/>
      <c r="W259" s="711"/>
      <c r="X259" s="712"/>
      <c r="Y259" s="712"/>
      <c r="Z259" s="712"/>
      <c r="AA259" s="713"/>
      <c r="AB259" s="677" t="s">
        <v>404</v>
      </c>
      <c r="AC259" s="677"/>
      <c r="AD259" s="677"/>
      <c r="AE259" s="677">
        <v>9</v>
      </c>
      <c r="AF259" s="677"/>
      <c r="AG259" s="259"/>
      <c r="AH259" s="259"/>
      <c r="AI259" s="259"/>
      <c r="AJ259" s="677"/>
      <c r="AK259" s="677"/>
      <c r="AL259" s="259" t="s">
        <v>417</v>
      </c>
      <c r="AM259" s="259"/>
      <c r="AN259" s="677"/>
      <c r="AO259" s="677"/>
      <c r="AP259" s="259"/>
      <c r="AQ259" s="133" t="s">
        <v>436</v>
      </c>
      <c r="AR259" s="73"/>
      <c r="AS259" s="73"/>
      <c r="AT259" s="73"/>
      <c r="AU259" s="73"/>
      <c r="AV259" s="73"/>
      <c r="AW259" s="73"/>
      <c r="AX259" s="73"/>
      <c r="AY259" s="73"/>
      <c r="AZ259" s="73"/>
      <c r="BA259" s="73"/>
      <c r="BB259" s="73"/>
      <c r="BC259" s="73"/>
      <c r="BD259" s="73"/>
      <c r="BE259" s="73"/>
      <c r="BF259" s="297"/>
      <c r="BG259" s="49"/>
    </row>
    <row r="260" spans="1:59" ht="15" customHeight="1">
      <c r="A260" s="264"/>
      <c r="B260" s="679">
        <v>76</v>
      </c>
      <c r="C260" s="677"/>
      <c r="D260" s="677">
        <v>248</v>
      </c>
      <c r="E260" s="677"/>
      <c r="F260" s="677"/>
      <c r="G260" s="677"/>
      <c r="H260" s="73"/>
      <c r="I260" s="259"/>
      <c r="J260" s="677"/>
      <c r="K260" s="677"/>
      <c r="L260" s="677"/>
      <c r="M260" s="677"/>
      <c r="N260" s="259"/>
      <c r="O260" s="259"/>
      <c r="P260" s="259"/>
      <c r="Q260" s="259"/>
      <c r="R260" s="711"/>
      <c r="S260" s="712"/>
      <c r="T260" s="712"/>
      <c r="U260" s="712"/>
      <c r="V260" s="713"/>
      <c r="W260" s="711"/>
      <c r="X260" s="712"/>
      <c r="Y260" s="712"/>
      <c r="Z260" s="712"/>
      <c r="AA260" s="713"/>
      <c r="AB260" s="677" t="s">
        <v>404</v>
      </c>
      <c r="AC260" s="677"/>
      <c r="AD260" s="677"/>
      <c r="AE260" s="677">
        <v>9</v>
      </c>
      <c r="AF260" s="677"/>
      <c r="AG260" s="259"/>
      <c r="AH260" s="259"/>
      <c r="AI260" s="259"/>
      <c r="AJ260" s="677"/>
      <c r="AK260" s="677"/>
      <c r="AL260" s="259" t="s">
        <v>417</v>
      </c>
      <c r="AM260" s="259"/>
      <c r="AN260" s="677"/>
      <c r="AO260" s="677"/>
      <c r="AP260" s="259"/>
      <c r="AQ260" s="133" t="s">
        <v>436</v>
      </c>
      <c r="AR260" s="73"/>
      <c r="AS260" s="73"/>
      <c r="AT260" s="73"/>
      <c r="AU260" s="73"/>
      <c r="AV260" s="73"/>
      <c r="AW260" s="73"/>
      <c r="AX260" s="73"/>
      <c r="AY260" s="73"/>
      <c r="AZ260" s="73"/>
      <c r="BA260" s="73"/>
      <c r="BB260" s="73"/>
      <c r="BC260" s="73"/>
      <c r="BD260" s="73"/>
      <c r="BE260" s="73"/>
      <c r="BF260" s="297"/>
      <c r="BG260" s="49"/>
    </row>
    <row r="261" spans="1:59" ht="15" customHeight="1">
      <c r="A261" s="264"/>
      <c r="B261" s="679">
        <v>77</v>
      </c>
      <c r="C261" s="677"/>
      <c r="D261" s="677">
        <v>248</v>
      </c>
      <c r="E261" s="677"/>
      <c r="F261" s="677"/>
      <c r="G261" s="677"/>
      <c r="H261" s="73"/>
      <c r="I261" s="259"/>
      <c r="J261" s="677"/>
      <c r="K261" s="677"/>
      <c r="L261" s="677"/>
      <c r="M261" s="677"/>
      <c r="N261" s="259"/>
      <c r="O261" s="259"/>
      <c r="P261" s="259"/>
      <c r="Q261" s="259"/>
      <c r="R261" s="711"/>
      <c r="S261" s="712"/>
      <c r="T261" s="712"/>
      <c r="U261" s="712"/>
      <c r="V261" s="713"/>
      <c r="W261" s="711"/>
      <c r="X261" s="712"/>
      <c r="Y261" s="712"/>
      <c r="Z261" s="712"/>
      <c r="AA261" s="713"/>
      <c r="AB261" s="677" t="s">
        <v>404</v>
      </c>
      <c r="AC261" s="677"/>
      <c r="AD261" s="677"/>
      <c r="AE261" s="677">
        <v>9</v>
      </c>
      <c r="AF261" s="677"/>
      <c r="AG261" s="259"/>
      <c r="AH261" s="259"/>
      <c r="AI261" s="259"/>
      <c r="AJ261" s="677"/>
      <c r="AK261" s="677"/>
      <c r="AL261" s="259" t="s">
        <v>417</v>
      </c>
      <c r="AM261" s="259"/>
      <c r="AN261" s="677"/>
      <c r="AO261" s="677"/>
      <c r="AP261" s="259"/>
      <c r="AQ261" s="133" t="s">
        <v>436</v>
      </c>
      <c r="AR261" s="73"/>
      <c r="AS261" s="73"/>
      <c r="AT261" s="73"/>
      <c r="AU261" s="73"/>
      <c r="AV261" s="73"/>
      <c r="AW261" s="73"/>
      <c r="AX261" s="73"/>
      <c r="AY261" s="73"/>
      <c r="AZ261" s="73"/>
      <c r="BA261" s="73"/>
      <c r="BB261" s="73"/>
      <c r="BC261" s="73"/>
      <c r="BD261" s="73"/>
      <c r="BE261" s="73"/>
      <c r="BF261" s="297"/>
      <c r="BG261" s="49"/>
    </row>
    <row r="262" spans="1:59" ht="15" customHeight="1">
      <c r="A262" s="264"/>
      <c r="B262" s="679">
        <v>78</v>
      </c>
      <c r="C262" s="677"/>
      <c r="D262" s="677">
        <v>121</v>
      </c>
      <c r="E262" s="677"/>
      <c r="F262" s="677"/>
      <c r="G262" s="677"/>
      <c r="H262" s="73"/>
      <c r="I262" s="259"/>
      <c r="J262" s="677"/>
      <c r="K262" s="677"/>
      <c r="L262" s="677"/>
      <c r="M262" s="677"/>
      <c r="N262" s="259"/>
      <c r="O262" s="259"/>
      <c r="P262" s="259"/>
      <c r="Q262" s="259"/>
      <c r="R262" s="711"/>
      <c r="S262" s="712"/>
      <c r="T262" s="712"/>
      <c r="U262" s="712"/>
      <c r="V262" s="713"/>
      <c r="W262" s="711"/>
      <c r="X262" s="712"/>
      <c r="Y262" s="712"/>
      <c r="Z262" s="712"/>
      <c r="AA262" s="713"/>
      <c r="AB262" s="677" t="s">
        <v>404</v>
      </c>
      <c r="AC262" s="677"/>
      <c r="AD262" s="677"/>
      <c r="AE262" s="677">
        <v>9</v>
      </c>
      <c r="AF262" s="677"/>
      <c r="AG262" s="259"/>
      <c r="AH262" s="259"/>
      <c r="AI262" s="259"/>
      <c r="AJ262" s="677"/>
      <c r="AK262" s="677"/>
      <c r="AL262" s="259" t="s">
        <v>417</v>
      </c>
      <c r="AM262" s="259"/>
      <c r="AN262" s="677"/>
      <c r="AO262" s="677"/>
      <c r="AP262" s="259"/>
      <c r="AQ262" s="133" t="s">
        <v>436</v>
      </c>
      <c r="AR262" s="73"/>
      <c r="AS262" s="73"/>
      <c r="AT262" s="73"/>
      <c r="AU262" s="73"/>
      <c r="AV262" s="73"/>
      <c r="AW262" s="73"/>
      <c r="AX262" s="73"/>
      <c r="AY262" s="73"/>
      <c r="AZ262" s="73"/>
      <c r="BA262" s="73"/>
      <c r="BB262" s="73"/>
      <c r="BC262" s="73"/>
      <c r="BD262" s="73"/>
      <c r="BE262" s="73"/>
      <c r="BF262" s="297"/>
      <c r="BG262" s="49"/>
    </row>
    <row r="263" spans="1:59" ht="15" customHeight="1">
      <c r="A263" s="264"/>
      <c r="B263" s="679">
        <v>79</v>
      </c>
      <c r="C263" s="677"/>
      <c r="D263" s="677">
        <v>248</v>
      </c>
      <c r="E263" s="677"/>
      <c r="F263" s="677"/>
      <c r="G263" s="677"/>
      <c r="H263" s="73"/>
      <c r="I263" s="259"/>
      <c r="J263" s="677"/>
      <c r="K263" s="677"/>
      <c r="L263" s="677"/>
      <c r="M263" s="677"/>
      <c r="N263" s="259"/>
      <c r="O263" s="259"/>
      <c r="P263" s="259"/>
      <c r="Q263" s="259"/>
      <c r="R263" s="711"/>
      <c r="S263" s="712"/>
      <c r="T263" s="712"/>
      <c r="U263" s="712"/>
      <c r="V263" s="713"/>
      <c r="W263" s="711"/>
      <c r="X263" s="712"/>
      <c r="Y263" s="712"/>
      <c r="Z263" s="712"/>
      <c r="AA263" s="713"/>
      <c r="AB263" s="677" t="s">
        <v>404</v>
      </c>
      <c r="AC263" s="677"/>
      <c r="AD263" s="677"/>
      <c r="AE263" s="677">
        <v>9</v>
      </c>
      <c r="AF263" s="677"/>
      <c r="AG263" s="259"/>
      <c r="AH263" s="259"/>
      <c r="AI263" s="259"/>
      <c r="AJ263" s="677"/>
      <c r="AK263" s="677"/>
      <c r="AL263" s="259" t="s">
        <v>417</v>
      </c>
      <c r="AM263" s="259"/>
      <c r="AN263" s="677"/>
      <c r="AO263" s="677"/>
      <c r="AP263" s="259"/>
      <c r="AQ263" s="133" t="s">
        <v>436</v>
      </c>
      <c r="AR263" s="73"/>
      <c r="AS263" s="73"/>
      <c r="AT263" s="73"/>
      <c r="AU263" s="73"/>
      <c r="AV263" s="73"/>
      <c r="AW263" s="73"/>
      <c r="AX263" s="73"/>
      <c r="AY263" s="73"/>
      <c r="AZ263" s="73"/>
      <c r="BA263" s="73"/>
      <c r="BB263" s="73"/>
      <c r="BC263" s="73"/>
      <c r="BD263" s="73"/>
      <c r="BE263" s="73"/>
      <c r="BF263" s="297"/>
      <c r="BG263" s="49"/>
    </row>
    <row r="264" spans="1:59" ht="15" customHeight="1">
      <c r="A264" s="264"/>
      <c r="B264" s="679">
        <v>80</v>
      </c>
      <c r="C264" s="677"/>
      <c r="D264" s="677">
        <v>100</v>
      </c>
      <c r="E264" s="677"/>
      <c r="F264" s="677"/>
      <c r="G264" s="677"/>
      <c r="H264" s="73"/>
      <c r="I264" s="259"/>
      <c r="J264" s="677"/>
      <c r="K264" s="677"/>
      <c r="L264" s="677"/>
      <c r="M264" s="677"/>
      <c r="N264" s="259"/>
      <c r="O264" s="259"/>
      <c r="P264" s="259"/>
      <c r="Q264" s="259"/>
      <c r="R264" s="711"/>
      <c r="S264" s="712"/>
      <c r="T264" s="712"/>
      <c r="U264" s="712"/>
      <c r="V264" s="713"/>
      <c r="W264" s="711"/>
      <c r="X264" s="712"/>
      <c r="Y264" s="712"/>
      <c r="Z264" s="712"/>
      <c r="AA264" s="713"/>
      <c r="AB264" s="677" t="s">
        <v>404</v>
      </c>
      <c r="AC264" s="677"/>
      <c r="AD264" s="677"/>
      <c r="AE264" s="677">
        <v>9</v>
      </c>
      <c r="AF264" s="677"/>
      <c r="AG264" s="259"/>
      <c r="AH264" s="259"/>
      <c r="AI264" s="259"/>
      <c r="AJ264" s="677"/>
      <c r="AK264" s="677"/>
      <c r="AL264" s="259" t="s">
        <v>417</v>
      </c>
      <c r="AM264" s="259"/>
      <c r="AN264" s="677"/>
      <c r="AO264" s="677"/>
      <c r="AP264" s="259"/>
      <c r="AQ264" s="133" t="s">
        <v>436</v>
      </c>
      <c r="AR264" s="73"/>
      <c r="AS264" s="73"/>
      <c r="AT264" s="73"/>
      <c r="AU264" s="73"/>
      <c r="AV264" s="73"/>
      <c r="AW264" s="73"/>
      <c r="AX264" s="73"/>
      <c r="AY264" s="73"/>
      <c r="AZ264" s="73"/>
      <c r="BA264" s="73"/>
      <c r="BB264" s="73"/>
      <c r="BC264" s="73"/>
      <c r="BD264" s="73"/>
      <c r="BE264" s="73"/>
      <c r="BF264" s="297"/>
      <c r="BG264" s="49"/>
    </row>
    <row r="265" spans="1:59" ht="15" customHeight="1">
      <c r="A265" s="264"/>
      <c r="B265" s="679"/>
      <c r="C265" s="677"/>
      <c r="D265" s="677"/>
      <c r="E265" s="677"/>
      <c r="F265" s="677"/>
      <c r="G265" s="677"/>
      <c r="H265" s="73"/>
      <c r="I265" s="259"/>
      <c r="J265" s="677"/>
      <c r="K265" s="677"/>
      <c r="L265" s="677"/>
      <c r="M265" s="677"/>
      <c r="N265" s="259"/>
      <c r="O265" s="259"/>
      <c r="P265" s="259"/>
      <c r="Q265" s="259"/>
      <c r="R265" s="711"/>
      <c r="S265" s="712"/>
      <c r="T265" s="712"/>
      <c r="U265" s="712"/>
      <c r="V265" s="713"/>
      <c r="W265" s="711"/>
      <c r="X265" s="712"/>
      <c r="Y265" s="712"/>
      <c r="Z265" s="712"/>
      <c r="AA265" s="713"/>
      <c r="AB265" s="677"/>
      <c r="AC265" s="677"/>
      <c r="AD265" s="677"/>
      <c r="AE265" s="677"/>
      <c r="AF265" s="677"/>
      <c r="AG265" s="259"/>
      <c r="AH265" s="259"/>
      <c r="AI265" s="259"/>
      <c r="AJ265" s="677"/>
      <c r="AK265" s="677"/>
      <c r="AL265" s="259"/>
      <c r="AM265" s="259"/>
      <c r="AN265" s="677"/>
      <c r="AO265" s="677"/>
      <c r="AP265" s="259"/>
      <c r="AQ265" s="133"/>
      <c r="AR265" s="73"/>
      <c r="AS265" s="73"/>
      <c r="AT265" s="73"/>
      <c r="AU265" s="73"/>
      <c r="AV265" s="73"/>
      <c r="AW265" s="73"/>
      <c r="AX265" s="73"/>
      <c r="AY265" s="73"/>
      <c r="AZ265" s="73"/>
      <c r="BA265" s="73"/>
      <c r="BB265" s="73"/>
      <c r="BC265" s="73"/>
      <c r="BD265" s="73"/>
      <c r="BE265" s="73"/>
      <c r="BF265" s="297"/>
      <c r="BG265" s="49"/>
    </row>
    <row r="266" spans="1:59" ht="15" customHeight="1">
      <c r="A266" s="264"/>
      <c r="B266" s="679"/>
      <c r="C266" s="677"/>
      <c r="D266" s="677"/>
      <c r="E266" s="677"/>
      <c r="F266" s="677"/>
      <c r="G266" s="677"/>
      <c r="H266" s="73"/>
      <c r="I266" s="259"/>
      <c r="J266" s="677"/>
      <c r="K266" s="677"/>
      <c r="L266" s="677"/>
      <c r="M266" s="677"/>
      <c r="N266" s="259"/>
      <c r="O266" s="259"/>
      <c r="P266" s="259"/>
      <c r="Q266" s="259"/>
      <c r="R266" s="711"/>
      <c r="S266" s="712"/>
      <c r="T266" s="712"/>
      <c r="U266" s="712"/>
      <c r="V266" s="713"/>
      <c r="W266" s="711"/>
      <c r="X266" s="712"/>
      <c r="Y266" s="712"/>
      <c r="Z266" s="712"/>
      <c r="AA266" s="713"/>
      <c r="AB266" s="677"/>
      <c r="AC266" s="677"/>
      <c r="AD266" s="677"/>
      <c r="AE266" s="677"/>
      <c r="AF266" s="677"/>
      <c r="AG266" s="259"/>
      <c r="AH266" s="259"/>
      <c r="AI266" s="259"/>
      <c r="AJ266" s="677"/>
      <c r="AK266" s="677"/>
      <c r="AL266" s="259"/>
      <c r="AM266" s="259"/>
      <c r="AN266" s="677"/>
      <c r="AO266" s="677"/>
      <c r="AP266" s="259"/>
      <c r="AQ266" s="133"/>
      <c r="AR266" s="73"/>
      <c r="AS266" s="73"/>
      <c r="AT266" s="73"/>
      <c r="AU266" s="73"/>
      <c r="AV266" s="73"/>
      <c r="AW266" s="73"/>
      <c r="AX266" s="73"/>
      <c r="AY266" s="73"/>
      <c r="AZ266" s="73"/>
      <c r="BA266" s="73"/>
      <c r="BB266" s="73"/>
      <c r="BC266" s="73"/>
      <c r="BD266" s="73"/>
      <c r="BE266" s="73"/>
      <c r="BF266" s="297"/>
      <c r="BG266" s="49"/>
    </row>
    <row r="267" spans="1:59" ht="15" customHeight="1">
      <c r="A267" s="264"/>
      <c r="B267" s="679"/>
      <c r="C267" s="677"/>
      <c r="D267" s="677"/>
      <c r="E267" s="677"/>
      <c r="F267" s="677"/>
      <c r="G267" s="677"/>
      <c r="H267" s="73"/>
      <c r="I267" s="259"/>
      <c r="J267" s="677"/>
      <c r="K267" s="677"/>
      <c r="L267" s="677"/>
      <c r="M267" s="677"/>
      <c r="N267" s="259"/>
      <c r="O267" s="259"/>
      <c r="P267" s="259"/>
      <c r="Q267" s="259"/>
      <c r="R267" s="711"/>
      <c r="S267" s="712"/>
      <c r="T267" s="712"/>
      <c r="U267" s="712"/>
      <c r="V267" s="713"/>
      <c r="W267" s="711"/>
      <c r="X267" s="712"/>
      <c r="Y267" s="712"/>
      <c r="Z267" s="712"/>
      <c r="AA267" s="713"/>
      <c r="AB267" s="677"/>
      <c r="AC267" s="677"/>
      <c r="AD267" s="677"/>
      <c r="AE267" s="677"/>
      <c r="AF267" s="677"/>
      <c r="AG267" s="259"/>
      <c r="AH267" s="259"/>
      <c r="AI267" s="259"/>
      <c r="AJ267" s="677"/>
      <c r="AK267" s="677"/>
      <c r="AL267" s="259"/>
      <c r="AM267" s="259"/>
      <c r="AN267" s="677"/>
      <c r="AO267" s="677"/>
      <c r="AP267" s="259"/>
      <c r="AQ267" s="133"/>
      <c r="AR267" s="73"/>
      <c r="AS267" s="73"/>
      <c r="AT267" s="73"/>
      <c r="AU267" s="73"/>
      <c r="AV267" s="73"/>
      <c r="AW267" s="73"/>
      <c r="AX267" s="73"/>
      <c r="AY267" s="73"/>
      <c r="AZ267" s="73"/>
      <c r="BA267" s="73"/>
      <c r="BB267" s="73"/>
      <c r="BC267" s="73"/>
      <c r="BD267" s="73"/>
      <c r="BE267" s="73"/>
      <c r="BF267" s="297"/>
      <c r="BG267" s="49"/>
    </row>
    <row r="268" spans="1:59" ht="15" customHeight="1">
      <c r="A268" s="264"/>
      <c r="B268" s="679"/>
      <c r="C268" s="677"/>
      <c r="D268" s="677"/>
      <c r="E268" s="677"/>
      <c r="F268" s="677"/>
      <c r="G268" s="677"/>
      <c r="H268" s="73"/>
      <c r="I268" s="259"/>
      <c r="J268" s="677"/>
      <c r="K268" s="677"/>
      <c r="L268" s="677"/>
      <c r="M268" s="677"/>
      <c r="N268" s="259"/>
      <c r="O268" s="259"/>
      <c r="P268" s="259"/>
      <c r="Q268" s="259"/>
      <c r="R268" s="711"/>
      <c r="S268" s="712"/>
      <c r="T268" s="712"/>
      <c r="U268" s="712"/>
      <c r="V268" s="713"/>
      <c r="W268" s="711"/>
      <c r="X268" s="712"/>
      <c r="Y268" s="712"/>
      <c r="Z268" s="712"/>
      <c r="AA268" s="713"/>
      <c r="AB268" s="677"/>
      <c r="AC268" s="677"/>
      <c r="AD268" s="677"/>
      <c r="AE268" s="677"/>
      <c r="AF268" s="677"/>
      <c r="AG268" s="259"/>
      <c r="AH268" s="259"/>
      <c r="AI268" s="259"/>
      <c r="AJ268" s="677"/>
      <c r="AK268" s="677"/>
      <c r="AL268" s="259"/>
      <c r="AM268" s="259"/>
      <c r="AN268" s="677"/>
      <c r="AO268" s="677"/>
      <c r="AP268" s="259"/>
      <c r="AQ268" s="133"/>
      <c r="AR268" s="73"/>
      <c r="AS268" s="73"/>
      <c r="AT268" s="73"/>
      <c r="AU268" s="73"/>
      <c r="AV268" s="73"/>
      <c r="AW268" s="73"/>
      <c r="AX268" s="73"/>
      <c r="AY268" s="73"/>
      <c r="AZ268" s="73"/>
      <c r="BA268" s="73"/>
      <c r="BB268" s="73"/>
      <c r="BC268" s="73"/>
      <c r="BD268" s="73"/>
      <c r="BE268" s="73"/>
      <c r="BF268" s="297"/>
      <c r="BG268" s="49"/>
    </row>
    <row r="269" spans="1:59" ht="15" customHeight="1">
      <c r="A269" s="264"/>
      <c r="B269" s="679"/>
      <c r="C269" s="677"/>
      <c r="D269" s="677"/>
      <c r="E269" s="677"/>
      <c r="F269" s="677"/>
      <c r="G269" s="677"/>
      <c r="H269" s="73"/>
      <c r="I269" s="259"/>
      <c r="J269" s="677"/>
      <c r="K269" s="677"/>
      <c r="L269" s="677"/>
      <c r="M269" s="677"/>
      <c r="N269" s="259"/>
      <c r="O269" s="259"/>
      <c r="P269" s="259"/>
      <c r="Q269" s="259"/>
      <c r="R269" s="711"/>
      <c r="S269" s="712"/>
      <c r="T269" s="712"/>
      <c r="U269" s="712"/>
      <c r="V269" s="713"/>
      <c r="W269" s="711"/>
      <c r="X269" s="712"/>
      <c r="Y269" s="712"/>
      <c r="Z269" s="712"/>
      <c r="AA269" s="713"/>
      <c r="AB269" s="677"/>
      <c r="AC269" s="677"/>
      <c r="AD269" s="677"/>
      <c r="AE269" s="677"/>
      <c r="AF269" s="677"/>
      <c r="AG269" s="259"/>
      <c r="AH269" s="259"/>
      <c r="AI269" s="259"/>
      <c r="AJ269" s="677"/>
      <c r="AK269" s="677"/>
      <c r="AL269" s="259"/>
      <c r="AM269" s="259"/>
      <c r="AN269" s="677"/>
      <c r="AO269" s="677"/>
      <c r="AP269" s="259"/>
      <c r="AQ269" s="133"/>
      <c r="AR269" s="73"/>
      <c r="AS269" s="73"/>
      <c r="AT269" s="73"/>
      <c r="AU269" s="73"/>
      <c r="AV269" s="73"/>
      <c r="AW269" s="73"/>
      <c r="AX269" s="73"/>
      <c r="AY269" s="73"/>
      <c r="AZ269" s="73"/>
      <c r="BA269" s="73"/>
      <c r="BB269" s="73"/>
      <c r="BC269" s="73"/>
      <c r="BD269" s="73"/>
      <c r="BE269" s="73"/>
      <c r="BF269" s="297"/>
      <c r="BG269" s="49"/>
    </row>
    <row r="270" spans="1:59" ht="15" customHeight="1">
      <c r="A270" s="264"/>
      <c r="B270" s="679"/>
      <c r="C270" s="677"/>
      <c r="D270" s="677"/>
      <c r="E270" s="677"/>
      <c r="F270" s="677"/>
      <c r="G270" s="677"/>
      <c r="H270" s="73"/>
      <c r="I270" s="259"/>
      <c r="J270" s="677"/>
      <c r="K270" s="677"/>
      <c r="L270" s="677"/>
      <c r="M270" s="677"/>
      <c r="N270" s="259"/>
      <c r="O270" s="259"/>
      <c r="P270" s="259"/>
      <c r="Q270" s="259"/>
      <c r="R270" s="711"/>
      <c r="S270" s="712"/>
      <c r="T270" s="712"/>
      <c r="U270" s="712"/>
      <c r="V270" s="713"/>
      <c r="W270" s="711"/>
      <c r="X270" s="712"/>
      <c r="Y270" s="712"/>
      <c r="Z270" s="712"/>
      <c r="AA270" s="713"/>
      <c r="AB270" s="677"/>
      <c r="AC270" s="677"/>
      <c r="AD270" s="677"/>
      <c r="AE270" s="677"/>
      <c r="AF270" s="677"/>
      <c r="AG270" s="259"/>
      <c r="AH270" s="259"/>
      <c r="AI270" s="259"/>
      <c r="AJ270" s="677"/>
      <c r="AK270" s="677"/>
      <c r="AL270" s="259"/>
      <c r="AM270" s="259"/>
      <c r="AN270" s="677"/>
      <c r="AO270" s="677"/>
      <c r="AP270" s="259"/>
      <c r="AQ270" s="133"/>
      <c r="AR270" s="73"/>
      <c r="AS270" s="73"/>
      <c r="AT270" s="73"/>
      <c r="AU270" s="73"/>
      <c r="AV270" s="73"/>
      <c r="AW270" s="73"/>
      <c r="AX270" s="73"/>
      <c r="AY270" s="73"/>
      <c r="AZ270" s="73"/>
      <c r="BA270" s="73"/>
      <c r="BB270" s="73"/>
      <c r="BC270" s="73"/>
      <c r="BD270" s="73"/>
      <c r="BE270" s="73"/>
      <c r="BF270" s="297"/>
      <c r="BG270" s="49"/>
    </row>
    <row r="271" spans="1:59" ht="15" customHeight="1">
      <c r="A271" s="264"/>
      <c r="B271" s="695"/>
      <c r="C271" s="696"/>
      <c r="D271" s="696"/>
      <c r="E271" s="696"/>
      <c r="F271" s="696"/>
      <c r="G271" s="696"/>
      <c r="H271" s="301"/>
      <c r="I271" s="299"/>
      <c r="J271" s="696"/>
      <c r="K271" s="696"/>
      <c r="L271" s="696"/>
      <c r="M271" s="696"/>
      <c r="N271" s="299"/>
      <c r="O271" s="299"/>
      <c r="P271" s="299"/>
      <c r="Q271" s="299"/>
      <c r="R271" s="697"/>
      <c r="S271" s="698"/>
      <c r="T271" s="698"/>
      <c r="U271" s="698"/>
      <c r="V271" s="699"/>
      <c r="W271" s="697"/>
      <c r="X271" s="698"/>
      <c r="Y271" s="698"/>
      <c r="Z271" s="698"/>
      <c r="AA271" s="699"/>
      <c r="AB271" s="696"/>
      <c r="AC271" s="696"/>
      <c r="AD271" s="696"/>
      <c r="AE271" s="696"/>
      <c r="AF271" s="696"/>
      <c r="AG271" s="299"/>
      <c r="AH271" s="299"/>
      <c r="AI271" s="299"/>
      <c r="AJ271" s="696"/>
      <c r="AK271" s="696"/>
      <c r="AL271" s="299"/>
      <c r="AM271" s="299"/>
      <c r="AN271" s="696"/>
      <c r="AO271" s="696"/>
      <c r="AP271" s="299"/>
      <c r="AQ271" s="300"/>
      <c r="AR271" s="301"/>
      <c r="AS271" s="301"/>
      <c r="AT271" s="301"/>
      <c r="AU271" s="301"/>
      <c r="AV271" s="301"/>
      <c r="AW271" s="301"/>
      <c r="AX271" s="301"/>
      <c r="AY271" s="301"/>
      <c r="AZ271" s="301"/>
      <c r="BA271" s="301"/>
      <c r="BB271" s="301"/>
      <c r="BC271" s="301"/>
      <c r="BD271" s="301"/>
      <c r="BE271" s="301"/>
      <c r="BF271" s="302"/>
      <c r="BG271" s="49"/>
    </row>
    <row r="272" spans="1:59" ht="15" customHeight="1">
      <c r="A272" s="24"/>
      <c r="B272" s="695"/>
      <c r="C272" s="696"/>
      <c r="D272" s="696"/>
      <c r="E272" s="696"/>
      <c r="F272" s="696"/>
      <c r="G272" s="696"/>
      <c r="H272" s="301"/>
      <c r="I272" s="299"/>
      <c r="J272" s="696"/>
      <c r="K272" s="696"/>
      <c r="L272" s="696"/>
      <c r="M272" s="696"/>
      <c r="N272" s="299"/>
      <c r="O272" s="299"/>
      <c r="P272" s="299"/>
      <c r="Q272" s="299"/>
      <c r="R272" s="697"/>
      <c r="S272" s="698"/>
      <c r="T272" s="698"/>
      <c r="U272" s="698"/>
      <c r="V272" s="699"/>
      <c r="W272" s="697"/>
      <c r="X272" s="698"/>
      <c r="Y272" s="698"/>
      <c r="Z272" s="698"/>
      <c r="AA272" s="699"/>
      <c r="AB272" s="696"/>
      <c r="AC272" s="696"/>
      <c r="AD272" s="696"/>
      <c r="AE272" s="696"/>
      <c r="AF272" s="696"/>
      <c r="AG272" s="299"/>
      <c r="AH272" s="299"/>
      <c r="AI272" s="299"/>
      <c r="AJ272" s="696"/>
      <c r="AK272" s="696"/>
      <c r="AL272" s="299"/>
      <c r="AM272" s="299"/>
      <c r="AN272" s="696"/>
      <c r="AO272" s="696"/>
      <c r="AP272" s="299"/>
      <c r="AQ272" s="300"/>
      <c r="AR272" s="301"/>
      <c r="AS272" s="301"/>
      <c r="AT272" s="301"/>
      <c r="AU272" s="301"/>
      <c r="AV272" s="301"/>
      <c r="AW272" s="301"/>
      <c r="AX272" s="301"/>
      <c r="AY272" s="301"/>
      <c r="AZ272" s="301"/>
      <c r="BA272" s="301"/>
      <c r="BB272" s="301"/>
      <c r="BC272" s="301"/>
      <c r="BD272" s="301"/>
      <c r="BE272" s="301"/>
      <c r="BF272" s="302"/>
      <c r="BG272" s="49"/>
    </row>
    <row r="273" spans="1:59" ht="15" customHeight="1">
      <c r="A273" s="24"/>
      <c r="B273" s="695"/>
      <c r="C273" s="696"/>
      <c r="D273" s="696"/>
      <c r="E273" s="696"/>
      <c r="F273" s="696"/>
      <c r="G273" s="696"/>
      <c r="H273" s="301"/>
      <c r="I273" s="299"/>
      <c r="J273" s="696"/>
      <c r="K273" s="696"/>
      <c r="L273" s="696"/>
      <c r="M273" s="696"/>
      <c r="N273" s="299"/>
      <c r="O273" s="299"/>
      <c r="P273" s="299"/>
      <c r="Q273" s="299"/>
      <c r="R273" s="697"/>
      <c r="S273" s="698"/>
      <c r="T273" s="698"/>
      <c r="U273" s="698"/>
      <c r="V273" s="699"/>
      <c r="W273" s="697"/>
      <c r="X273" s="698"/>
      <c r="Y273" s="698"/>
      <c r="Z273" s="698"/>
      <c r="AA273" s="699"/>
      <c r="AB273" s="696"/>
      <c r="AC273" s="696"/>
      <c r="AD273" s="696"/>
      <c r="AE273" s="696"/>
      <c r="AF273" s="696"/>
      <c r="AG273" s="299"/>
      <c r="AH273" s="299"/>
      <c r="AI273" s="299"/>
      <c r="AJ273" s="696"/>
      <c r="AK273" s="696"/>
      <c r="AL273" s="299"/>
      <c r="AM273" s="299"/>
      <c r="AN273" s="696"/>
      <c r="AO273" s="696"/>
      <c r="AP273" s="299"/>
      <c r="AQ273" s="300"/>
      <c r="AR273" s="301"/>
      <c r="AS273" s="301"/>
      <c r="AT273" s="301"/>
      <c r="AU273" s="301"/>
      <c r="AV273" s="301"/>
      <c r="AW273" s="301"/>
      <c r="AX273" s="301"/>
      <c r="AY273" s="301"/>
      <c r="AZ273" s="301"/>
      <c r="BA273" s="301"/>
      <c r="BB273" s="301"/>
      <c r="BC273" s="301"/>
      <c r="BD273" s="301"/>
      <c r="BE273" s="301"/>
      <c r="BF273" s="302"/>
      <c r="BG273" s="49"/>
    </row>
    <row r="274" spans="1:59" ht="15" customHeight="1">
      <c r="A274" s="24"/>
      <c r="B274" s="695"/>
      <c r="C274" s="696"/>
      <c r="D274" s="696"/>
      <c r="E274" s="696"/>
      <c r="F274" s="696"/>
      <c r="G274" s="696"/>
      <c r="H274" s="301"/>
      <c r="I274" s="299"/>
      <c r="J274" s="696"/>
      <c r="K274" s="696"/>
      <c r="L274" s="696"/>
      <c r="M274" s="696"/>
      <c r="N274" s="299"/>
      <c r="O274" s="299"/>
      <c r="P274" s="299"/>
      <c r="Q274" s="299"/>
      <c r="R274" s="697"/>
      <c r="S274" s="698"/>
      <c r="T274" s="698"/>
      <c r="U274" s="698"/>
      <c r="V274" s="699"/>
      <c r="W274" s="697"/>
      <c r="X274" s="698"/>
      <c r="Y274" s="698"/>
      <c r="Z274" s="698"/>
      <c r="AA274" s="699"/>
      <c r="AB274" s="696"/>
      <c r="AC274" s="696"/>
      <c r="AD274" s="696"/>
      <c r="AE274" s="696"/>
      <c r="AF274" s="696"/>
      <c r="AG274" s="299"/>
      <c r="AH274" s="299"/>
      <c r="AI274" s="299"/>
      <c r="AJ274" s="696"/>
      <c r="AK274" s="696"/>
      <c r="AL274" s="299"/>
      <c r="AM274" s="299"/>
      <c r="AN274" s="696"/>
      <c r="AO274" s="696"/>
      <c r="AP274" s="299"/>
      <c r="AQ274" s="300"/>
      <c r="AR274" s="301"/>
      <c r="AS274" s="301"/>
      <c r="AT274" s="301"/>
      <c r="AU274" s="301"/>
      <c r="AV274" s="301"/>
      <c r="AW274" s="301"/>
      <c r="AX274" s="301"/>
      <c r="AY274" s="301"/>
      <c r="AZ274" s="301"/>
      <c r="BA274" s="301"/>
      <c r="BB274" s="301"/>
      <c r="BC274" s="301"/>
      <c r="BD274" s="301"/>
      <c r="BE274" s="301"/>
      <c r="BF274" s="302"/>
      <c r="BG274" s="49"/>
    </row>
    <row r="275" spans="1:59" ht="15" customHeight="1">
      <c r="A275" s="24"/>
      <c r="B275" s="695"/>
      <c r="C275" s="696"/>
      <c r="D275" s="696"/>
      <c r="E275" s="696"/>
      <c r="F275" s="696"/>
      <c r="G275" s="696"/>
      <c r="H275" s="301"/>
      <c r="I275" s="299"/>
      <c r="J275" s="696"/>
      <c r="K275" s="696"/>
      <c r="L275" s="696"/>
      <c r="M275" s="696"/>
      <c r="N275" s="299"/>
      <c r="O275" s="299"/>
      <c r="P275" s="299"/>
      <c r="Q275" s="299"/>
      <c r="R275" s="697"/>
      <c r="S275" s="698"/>
      <c r="T275" s="698"/>
      <c r="U275" s="698"/>
      <c r="V275" s="699"/>
      <c r="W275" s="697"/>
      <c r="X275" s="698"/>
      <c r="Y275" s="698"/>
      <c r="Z275" s="698"/>
      <c r="AA275" s="699"/>
      <c r="AB275" s="696"/>
      <c r="AC275" s="696"/>
      <c r="AD275" s="696"/>
      <c r="AE275" s="696"/>
      <c r="AF275" s="696"/>
      <c r="AG275" s="299"/>
      <c r="AH275" s="299"/>
      <c r="AI275" s="299"/>
      <c r="AJ275" s="696"/>
      <c r="AK275" s="696"/>
      <c r="AL275" s="299"/>
      <c r="AM275" s="299"/>
      <c r="AN275" s="696"/>
      <c r="AO275" s="696"/>
      <c r="AP275" s="299"/>
      <c r="AQ275" s="300"/>
      <c r="AR275" s="301"/>
      <c r="AS275" s="301"/>
      <c r="AT275" s="301"/>
      <c r="AU275" s="301"/>
      <c r="AV275" s="301"/>
      <c r="AW275" s="301"/>
      <c r="AX275" s="301"/>
      <c r="AY275" s="301"/>
      <c r="AZ275" s="301"/>
      <c r="BA275" s="301"/>
      <c r="BB275" s="301"/>
      <c r="BC275" s="301"/>
      <c r="BD275" s="301"/>
      <c r="BE275" s="301"/>
      <c r="BF275" s="302"/>
      <c r="BG275" s="49"/>
    </row>
    <row r="276" spans="1:59" ht="15" customHeight="1">
      <c r="A276" s="24"/>
      <c r="B276" s="695"/>
      <c r="C276" s="696"/>
      <c r="D276" s="696"/>
      <c r="E276" s="696"/>
      <c r="F276" s="696"/>
      <c r="G276" s="696"/>
      <c r="H276" s="301"/>
      <c r="I276" s="299"/>
      <c r="J276" s="696"/>
      <c r="K276" s="696"/>
      <c r="L276" s="696"/>
      <c r="M276" s="696"/>
      <c r="N276" s="299"/>
      <c r="O276" s="299"/>
      <c r="P276" s="299"/>
      <c r="Q276" s="299"/>
      <c r="R276" s="697"/>
      <c r="S276" s="698"/>
      <c r="T276" s="698"/>
      <c r="U276" s="698"/>
      <c r="V276" s="699"/>
      <c r="W276" s="697"/>
      <c r="X276" s="698"/>
      <c r="Y276" s="698"/>
      <c r="Z276" s="698"/>
      <c r="AA276" s="699"/>
      <c r="AB276" s="696"/>
      <c r="AC276" s="696"/>
      <c r="AD276" s="696"/>
      <c r="AE276" s="696"/>
      <c r="AF276" s="696"/>
      <c r="AG276" s="299"/>
      <c r="AH276" s="299"/>
      <c r="AI276" s="299"/>
      <c r="AJ276" s="696"/>
      <c r="AK276" s="696"/>
      <c r="AL276" s="299"/>
      <c r="AM276" s="299"/>
      <c r="AN276" s="696"/>
      <c r="AO276" s="696"/>
      <c r="AP276" s="299"/>
      <c r="AQ276" s="300"/>
      <c r="AR276" s="301"/>
      <c r="AS276" s="301"/>
      <c r="AT276" s="301"/>
      <c r="AU276" s="301"/>
      <c r="AV276" s="301"/>
      <c r="AW276" s="301"/>
      <c r="AX276" s="301"/>
      <c r="AY276" s="301"/>
      <c r="AZ276" s="301"/>
      <c r="BA276" s="301"/>
      <c r="BB276" s="301"/>
      <c r="BC276" s="301"/>
      <c r="BD276" s="301"/>
      <c r="BE276" s="301"/>
      <c r="BF276" s="302"/>
      <c r="BG276" s="49"/>
    </row>
    <row r="277" spans="1:59" ht="15" customHeight="1">
      <c r="A277" s="24"/>
      <c r="B277" s="695"/>
      <c r="C277" s="696"/>
      <c r="D277" s="696"/>
      <c r="E277" s="696"/>
      <c r="F277" s="696"/>
      <c r="G277" s="696"/>
      <c r="H277" s="301"/>
      <c r="I277" s="299"/>
      <c r="J277" s="696"/>
      <c r="K277" s="696"/>
      <c r="L277" s="696"/>
      <c r="M277" s="696"/>
      <c r="N277" s="299"/>
      <c r="O277" s="299"/>
      <c r="P277" s="299"/>
      <c r="Q277" s="299"/>
      <c r="R277" s="697"/>
      <c r="S277" s="698"/>
      <c r="T277" s="698"/>
      <c r="U277" s="698"/>
      <c r="V277" s="699"/>
      <c r="W277" s="697"/>
      <c r="X277" s="698"/>
      <c r="Y277" s="698"/>
      <c r="Z277" s="698"/>
      <c r="AA277" s="699"/>
      <c r="AB277" s="696"/>
      <c r="AC277" s="696"/>
      <c r="AD277" s="696"/>
      <c r="AE277" s="696"/>
      <c r="AF277" s="696"/>
      <c r="AG277" s="299"/>
      <c r="AH277" s="299"/>
      <c r="AI277" s="299"/>
      <c r="AJ277" s="696"/>
      <c r="AK277" s="696"/>
      <c r="AL277" s="299"/>
      <c r="AM277" s="299"/>
      <c r="AN277" s="696"/>
      <c r="AO277" s="696"/>
      <c r="AP277" s="299"/>
      <c r="AQ277" s="300"/>
      <c r="AR277" s="301"/>
      <c r="AS277" s="301"/>
      <c r="AT277" s="301"/>
      <c r="AU277" s="301"/>
      <c r="AV277" s="301"/>
      <c r="AW277" s="301"/>
      <c r="AX277" s="301"/>
      <c r="AY277" s="301"/>
      <c r="AZ277" s="301"/>
      <c r="BA277" s="301"/>
      <c r="BB277" s="301"/>
      <c r="BC277" s="301"/>
      <c r="BD277" s="301"/>
      <c r="BE277" s="301"/>
      <c r="BF277" s="302"/>
      <c r="BG277" s="49"/>
    </row>
    <row r="278" spans="1:59" ht="15" customHeight="1">
      <c r="A278" s="24"/>
      <c r="B278" s="695"/>
      <c r="C278" s="696"/>
      <c r="D278" s="696"/>
      <c r="E278" s="696"/>
      <c r="F278" s="696"/>
      <c r="G278" s="696"/>
      <c r="H278" s="301"/>
      <c r="I278" s="299"/>
      <c r="J278" s="696"/>
      <c r="K278" s="696"/>
      <c r="L278" s="696"/>
      <c r="M278" s="696"/>
      <c r="N278" s="299"/>
      <c r="O278" s="299"/>
      <c r="P278" s="299"/>
      <c r="Q278" s="299"/>
      <c r="R278" s="697"/>
      <c r="S278" s="698"/>
      <c r="T278" s="698"/>
      <c r="U278" s="698"/>
      <c r="V278" s="699"/>
      <c r="W278" s="697"/>
      <c r="X278" s="698"/>
      <c r="Y278" s="698"/>
      <c r="Z278" s="698"/>
      <c r="AA278" s="699"/>
      <c r="AB278" s="696"/>
      <c r="AC278" s="696"/>
      <c r="AD278" s="696"/>
      <c r="AE278" s="696"/>
      <c r="AF278" s="696"/>
      <c r="AG278" s="299"/>
      <c r="AH278" s="299"/>
      <c r="AI278" s="299"/>
      <c r="AJ278" s="696"/>
      <c r="AK278" s="696"/>
      <c r="AL278" s="299"/>
      <c r="AM278" s="299"/>
      <c r="AN278" s="696"/>
      <c r="AO278" s="696"/>
      <c r="AP278" s="299"/>
      <c r="AQ278" s="300"/>
      <c r="AR278" s="301"/>
      <c r="AS278" s="301"/>
      <c r="AT278" s="301"/>
      <c r="AU278" s="301"/>
      <c r="AV278" s="301"/>
      <c r="AW278" s="301"/>
      <c r="AX278" s="301"/>
      <c r="AY278" s="301"/>
      <c r="AZ278" s="301"/>
      <c r="BA278" s="301"/>
      <c r="BB278" s="301"/>
      <c r="BC278" s="301"/>
      <c r="BD278" s="301"/>
      <c r="BE278" s="301"/>
      <c r="BF278" s="302"/>
      <c r="BG278" s="49"/>
    </row>
    <row r="279" spans="1:59" ht="15" customHeight="1">
      <c r="A279" s="24"/>
      <c r="B279" s="695"/>
      <c r="C279" s="696"/>
      <c r="D279" s="696"/>
      <c r="E279" s="696"/>
      <c r="F279" s="696"/>
      <c r="G279" s="696"/>
      <c r="H279" s="301"/>
      <c r="I279" s="299"/>
      <c r="J279" s="696"/>
      <c r="K279" s="696"/>
      <c r="L279" s="696"/>
      <c r="M279" s="696"/>
      <c r="N279" s="299"/>
      <c r="O279" s="299"/>
      <c r="P279" s="299"/>
      <c r="Q279" s="299"/>
      <c r="R279" s="697"/>
      <c r="S279" s="698"/>
      <c r="T279" s="698"/>
      <c r="U279" s="698"/>
      <c r="V279" s="699"/>
      <c r="W279" s="697"/>
      <c r="X279" s="698"/>
      <c r="Y279" s="698"/>
      <c r="Z279" s="698"/>
      <c r="AA279" s="699"/>
      <c r="AB279" s="696"/>
      <c r="AC279" s="696"/>
      <c r="AD279" s="696"/>
      <c r="AE279" s="696"/>
      <c r="AF279" s="696"/>
      <c r="AG279" s="299"/>
      <c r="AH279" s="299"/>
      <c r="AI279" s="299"/>
      <c r="AJ279" s="696"/>
      <c r="AK279" s="696"/>
      <c r="AL279" s="299"/>
      <c r="AM279" s="299"/>
      <c r="AN279" s="696"/>
      <c r="AO279" s="696"/>
      <c r="AP279" s="299"/>
      <c r="AQ279" s="300"/>
      <c r="AR279" s="301"/>
      <c r="AS279" s="301"/>
      <c r="AT279" s="301"/>
      <c r="AU279" s="301"/>
      <c r="AV279" s="301"/>
      <c r="AW279" s="301"/>
      <c r="AX279" s="301"/>
      <c r="AY279" s="301"/>
      <c r="AZ279" s="301"/>
      <c r="BA279" s="301"/>
      <c r="BB279" s="301"/>
      <c r="BC279" s="301"/>
      <c r="BD279" s="301"/>
      <c r="BE279" s="301"/>
      <c r="BF279" s="302"/>
      <c r="BG279" s="49"/>
    </row>
    <row r="280" spans="1:59" ht="15" customHeight="1">
      <c r="A280" s="24"/>
      <c r="B280" s="695"/>
      <c r="C280" s="696"/>
      <c r="D280" s="696"/>
      <c r="E280" s="696"/>
      <c r="F280" s="696"/>
      <c r="G280" s="696"/>
      <c r="H280" s="301"/>
      <c r="I280" s="299"/>
      <c r="J280" s="696"/>
      <c r="K280" s="696"/>
      <c r="L280" s="696"/>
      <c r="M280" s="696"/>
      <c r="N280" s="299"/>
      <c r="O280" s="299"/>
      <c r="P280" s="299"/>
      <c r="Q280" s="299"/>
      <c r="R280" s="697"/>
      <c r="S280" s="698"/>
      <c r="T280" s="698"/>
      <c r="U280" s="698"/>
      <c r="V280" s="699"/>
      <c r="W280" s="697"/>
      <c r="X280" s="698"/>
      <c r="Y280" s="698"/>
      <c r="Z280" s="698"/>
      <c r="AA280" s="699"/>
      <c r="AB280" s="696"/>
      <c r="AC280" s="696"/>
      <c r="AD280" s="696"/>
      <c r="AE280" s="696"/>
      <c r="AF280" s="696"/>
      <c r="AG280" s="299"/>
      <c r="AH280" s="299"/>
      <c r="AI280" s="299"/>
      <c r="AJ280" s="696"/>
      <c r="AK280" s="696"/>
      <c r="AL280" s="299"/>
      <c r="AM280" s="299"/>
      <c r="AN280" s="696"/>
      <c r="AO280" s="696"/>
      <c r="AP280" s="299"/>
      <c r="AQ280" s="300"/>
      <c r="AR280" s="301"/>
      <c r="AS280" s="301"/>
      <c r="AT280" s="301"/>
      <c r="AU280" s="301"/>
      <c r="AV280" s="301"/>
      <c r="AW280" s="301"/>
      <c r="AX280" s="301"/>
      <c r="AY280" s="301"/>
      <c r="AZ280" s="301"/>
      <c r="BA280" s="301"/>
      <c r="BB280" s="301"/>
      <c r="BC280" s="301"/>
      <c r="BD280" s="301"/>
      <c r="BE280" s="301"/>
      <c r="BF280" s="302"/>
      <c r="BG280" s="49"/>
    </row>
    <row r="281" spans="1:59" ht="15" customHeight="1">
      <c r="A281" s="24"/>
      <c r="B281" s="695"/>
      <c r="C281" s="696"/>
      <c r="D281" s="696"/>
      <c r="E281" s="696"/>
      <c r="F281" s="696"/>
      <c r="G281" s="696"/>
      <c r="H281" s="301"/>
      <c r="I281" s="299"/>
      <c r="J281" s="696"/>
      <c r="K281" s="696"/>
      <c r="L281" s="696"/>
      <c r="M281" s="696"/>
      <c r="N281" s="299"/>
      <c r="O281" s="299"/>
      <c r="P281" s="299"/>
      <c r="Q281" s="299"/>
      <c r="R281" s="697"/>
      <c r="S281" s="698"/>
      <c r="T281" s="698"/>
      <c r="U281" s="698"/>
      <c r="V281" s="699"/>
      <c r="W281" s="697"/>
      <c r="X281" s="698"/>
      <c r="Y281" s="698"/>
      <c r="Z281" s="698"/>
      <c r="AA281" s="699"/>
      <c r="AB281" s="696"/>
      <c r="AC281" s="696"/>
      <c r="AD281" s="696"/>
      <c r="AE281" s="696"/>
      <c r="AF281" s="696"/>
      <c r="AG281" s="299"/>
      <c r="AH281" s="299"/>
      <c r="AI281" s="299"/>
      <c r="AJ281" s="696"/>
      <c r="AK281" s="696"/>
      <c r="AL281" s="299"/>
      <c r="AM281" s="299"/>
      <c r="AN281" s="696"/>
      <c r="AO281" s="696"/>
      <c r="AP281" s="299"/>
      <c r="AQ281" s="300"/>
      <c r="AR281" s="301"/>
      <c r="AS281" s="301"/>
      <c r="AT281" s="301"/>
      <c r="AU281" s="301"/>
      <c r="AV281" s="301"/>
      <c r="AW281" s="301"/>
      <c r="AX281" s="301"/>
      <c r="AY281" s="301"/>
      <c r="AZ281" s="301"/>
      <c r="BA281" s="301"/>
      <c r="BB281" s="301"/>
      <c r="BC281" s="301"/>
      <c r="BD281" s="301"/>
      <c r="BE281" s="301"/>
      <c r="BF281" s="302"/>
      <c r="BG281" s="49"/>
    </row>
    <row r="282" spans="1:59" ht="15" customHeight="1" thickBot="1">
      <c r="A282" s="24"/>
      <c r="B282" s="695"/>
      <c r="C282" s="696"/>
      <c r="D282" s="696"/>
      <c r="E282" s="696"/>
      <c r="F282" s="696"/>
      <c r="G282" s="696"/>
      <c r="H282" s="301"/>
      <c r="I282" s="299"/>
      <c r="J282" s="696"/>
      <c r="K282" s="696"/>
      <c r="L282" s="696"/>
      <c r="M282" s="696"/>
      <c r="N282" s="299"/>
      <c r="O282" s="299"/>
      <c r="P282" s="299"/>
      <c r="Q282" s="299"/>
      <c r="R282" s="697"/>
      <c r="S282" s="698"/>
      <c r="T282" s="698"/>
      <c r="U282" s="698"/>
      <c r="V282" s="699"/>
      <c r="W282" s="697"/>
      <c r="X282" s="698"/>
      <c r="Y282" s="698"/>
      <c r="Z282" s="698"/>
      <c r="AA282" s="699"/>
      <c r="AB282" s="696"/>
      <c r="AC282" s="696"/>
      <c r="AD282" s="696"/>
      <c r="AE282" s="696"/>
      <c r="AF282" s="696"/>
      <c r="AG282" s="299"/>
      <c r="AH282" s="299"/>
      <c r="AI282" s="299"/>
      <c r="AJ282" s="696"/>
      <c r="AK282" s="696"/>
      <c r="AL282" s="299"/>
      <c r="AM282" s="299"/>
      <c r="AN282" s="696"/>
      <c r="AO282" s="696"/>
      <c r="AP282" s="299"/>
      <c r="AQ282" s="300"/>
      <c r="AR282" s="301"/>
      <c r="AS282" s="301"/>
      <c r="AT282" s="301"/>
      <c r="AU282" s="301"/>
      <c r="AV282" s="301"/>
      <c r="AW282" s="301"/>
      <c r="AX282" s="301"/>
      <c r="AY282" s="301"/>
      <c r="AZ282" s="301"/>
      <c r="BA282" s="301"/>
      <c r="BB282" s="301"/>
      <c r="BC282" s="301"/>
      <c r="BD282" s="301"/>
      <c r="BE282" s="301"/>
      <c r="BF282" s="302"/>
      <c r="BG282" s="49"/>
    </row>
    <row r="283" spans="1:59" ht="15" customHeight="1" thickBot="1">
      <c r="A283" s="27"/>
      <c r="B283" s="688"/>
      <c r="C283" s="688"/>
      <c r="D283" s="688"/>
      <c r="E283" s="688"/>
      <c r="F283" s="688"/>
      <c r="G283" s="688"/>
      <c r="H283" s="318"/>
      <c r="I283" s="318"/>
      <c r="J283" s="688"/>
      <c r="K283" s="688"/>
      <c r="L283" s="688"/>
      <c r="M283" s="688"/>
      <c r="N283" s="318"/>
      <c r="O283" s="318"/>
      <c r="P283" s="318"/>
      <c r="Q283" s="318"/>
      <c r="R283" s="689"/>
      <c r="S283" s="689"/>
      <c r="T283" s="689"/>
      <c r="U283" s="689"/>
      <c r="V283" s="689"/>
      <c r="W283" s="689"/>
      <c r="X283" s="689"/>
      <c r="Y283" s="689"/>
      <c r="Z283" s="689"/>
      <c r="AA283" s="689"/>
      <c r="AB283" s="688"/>
      <c r="AC283" s="688"/>
      <c r="AD283" s="688"/>
      <c r="AE283" s="688"/>
      <c r="AF283" s="688"/>
      <c r="AG283" s="318"/>
      <c r="AH283" s="318"/>
      <c r="AI283" s="318"/>
      <c r="AJ283" s="688"/>
      <c r="AK283" s="688"/>
      <c r="AL283" s="318"/>
      <c r="AM283" s="318"/>
      <c r="AN283" s="688"/>
      <c r="AO283" s="688"/>
      <c r="AP283" s="318"/>
      <c r="AQ283" s="318"/>
      <c r="AR283" s="318"/>
      <c r="AS283" s="318"/>
      <c r="AT283" s="318"/>
      <c r="AU283" s="318"/>
      <c r="AV283" s="318"/>
      <c r="AW283" s="318"/>
      <c r="AX283" s="318"/>
      <c r="AY283" s="318"/>
      <c r="AZ283" s="318"/>
      <c r="BA283" s="318"/>
      <c r="BB283" s="318"/>
      <c r="BC283" s="318"/>
      <c r="BD283" s="318"/>
      <c r="BE283" s="318"/>
      <c r="BF283" s="318"/>
      <c r="BG283" s="30"/>
    </row>
    <row r="284" spans="1:59" ht="15" customHeight="1" thickBot="1">
      <c r="A284" s="319"/>
      <c r="B284" s="688"/>
      <c r="C284" s="688"/>
      <c r="D284" s="688"/>
      <c r="E284" s="688"/>
      <c r="F284" s="688"/>
      <c r="G284" s="688"/>
      <c r="H284" s="318"/>
      <c r="I284" s="318"/>
      <c r="J284" s="688"/>
      <c r="K284" s="688"/>
      <c r="L284" s="688"/>
      <c r="M284" s="688"/>
      <c r="N284" s="318"/>
      <c r="O284" s="318"/>
      <c r="P284" s="318"/>
      <c r="Q284" s="318"/>
      <c r="R284" s="689"/>
      <c r="S284" s="689"/>
      <c r="T284" s="689"/>
      <c r="U284" s="689"/>
      <c r="V284" s="689"/>
      <c r="W284" s="689"/>
      <c r="X284" s="689"/>
      <c r="Y284" s="689"/>
      <c r="Z284" s="689"/>
      <c r="AA284" s="689"/>
      <c r="AB284" s="688"/>
      <c r="AC284" s="688"/>
      <c r="AD284" s="688"/>
      <c r="AE284" s="688"/>
      <c r="AF284" s="688"/>
      <c r="AG284" s="318"/>
      <c r="AH284" s="318"/>
      <c r="AI284" s="318"/>
      <c r="AJ284" s="688"/>
      <c r="AK284" s="688"/>
      <c r="AL284" s="318"/>
      <c r="AM284" s="318"/>
      <c r="AN284" s="688"/>
      <c r="AO284" s="688"/>
      <c r="AP284" s="318"/>
      <c r="AQ284" s="318"/>
      <c r="AR284" s="318"/>
      <c r="AS284" s="318"/>
      <c r="AT284" s="318"/>
      <c r="AU284" s="318"/>
      <c r="AV284" s="318"/>
      <c r="AW284" s="318"/>
      <c r="AX284" s="318"/>
      <c r="AY284" s="318"/>
      <c r="AZ284" s="318"/>
      <c r="BA284" s="318"/>
      <c r="BB284" s="318"/>
      <c r="BC284" s="318"/>
      <c r="BD284" s="318"/>
      <c r="BE284" s="318"/>
      <c r="BF284" s="318"/>
      <c r="BG284" s="77"/>
    </row>
    <row r="285" spans="1:59" ht="15" customHeight="1">
      <c r="A285" s="264"/>
      <c r="B285" s="305" t="s">
        <v>187</v>
      </c>
      <c r="C285" s="306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7"/>
      <c r="Q285" s="307"/>
      <c r="R285" s="307"/>
      <c r="S285" s="307"/>
      <c r="T285" s="307"/>
      <c r="U285" s="307"/>
      <c r="V285" s="307"/>
      <c r="W285" s="307"/>
      <c r="X285" s="307"/>
      <c r="Y285" s="307"/>
      <c r="Z285" s="307"/>
      <c r="AA285" s="307"/>
      <c r="AB285" s="307"/>
      <c r="AC285" s="307"/>
      <c r="AD285" s="307"/>
      <c r="AE285" s="307"/>
      <c r="AF285" s="307"/>
      <c r="AG285" s="307"/>
      <c r="AH285" s="307"/>
      <c r="AI285" s="307"/>
      <c r="AJ285" s="307"/>
      <c r="AK285" s="307"/>
      <c r="AL285" s="307"/>
      <c r="AM285" s="307"/>
      <c r="AN285" s="307"/>
      <c r="AO285" s="307"/>
      <c r="AP285" s="307"/>
      <c r="AQ285" s="307"/>
      <c r="AR285" s="307"/>
      <c r="AS285" s="307"/>
      <c r="AT285" s="307"/>
      <c r="AU285" s="307"/>
      <c r="AV285" s="307"/>
      <c r="AW285" s="307"/>
      <c r="AX285" s="307"/>
      <c r="AY285" s="307"/>
      <c r="AZ285" s="307"/>
      <c r="BA285" s="307"/>
      <c r="BB285" s="307"/>
      <c r="BC285" s="307"/>
      <c r="BD285" s="307"/>
      <c r="BE285" s="307"/>
      <c r="BF285" s="320"/>
      <c r="BG285" s="26"/>
    </row>
    <row r="286" spans="1:59" ht="15" customHeight="1">
      <c r="A286" s="264"/>
      <c r="B286" s="690" t="s">
        <v>103</v>
      </c>
      <c r="C286" s="691"/>
      <c r="D286" s="691" t="s">
        <v>434</v>
      </c>
      <c r="E286" s="691"/>
      <c r="F286" s="691"/>
      <c r="G286" s="691"/>
      <c r="H286" s="691"/>
      <c r="I286" s="691"/>
      <c r="J286" s="691"/>
      <c r="K286" s="691"/>
      <c r="L286" s="691"/>
      <c r="M286" s="691"/>
      <c r="N286" s="691"/>
      <c r="O286" s="691"/>
      <c r="P286" s="691"/>
      <c r="Q286" s="691"/>
      <c r="R286" s="691"/>
      <c r="S286" s="691"/>
      <c r="T286" s="691"/>
      <c r="U286" s="691"/>
      <c r="V286" s="691"/>
      <c r="W286" s="691"/>
      <c r="X286" s="691"/>
      <c r="Y286" s="691"/>
      <c r="Z286" s="691"/>
      <c r="AA286" s="691"/>
      <c r="AB286" s="691"/>
      <c r="AC286" s="691"/>
      <c r="AD286" s="691"/>
      <c r="AE286" s="691"/>
      <c r="AF286" s="691"/>
      <c r="AG286" s="691"/>
      <c r="AH286" s="691"/>
      <c r="AI286" s="691"/>
      <c r="AJ286" s="691"/>
      <c r="AK286" s="691"/>
      <c r="AL286" s="691"/>
      <c r="AM286" s="691"/>
      <c r="AN286" s="691"/>
      <c r="AO286" s="691"/>
      <c r="AP286" s="691"/>
      <c r="AQ286" s="691"/>
      <c r="AR286" s="691"/>
      <c r="AS286" s="691"/>
      <c r="AT286" s="691"/>
      <c r="AU286" s="691"/>
      <c r="AV286" s="691"/>
      <c r="AW286" s="691"/>
      <c r="AX286" s="691"/>
      <c r="AY286" s="691"/>
      <c r="AZ286" s="691"/>
      <c r="BA286" s="691"/>
      <c r="BB286" s="691"/>
      <c r="BC286" s="691"/>
      <c r="BD286" s="691"/>
      <c r="BE286" s="691"/>
      <c r="BF286" s="694"/>
      <c r="BG286" s="26"/>
    </row>
    <row r="287" spans="1:59" ht="15" customHeight="1">
      <c r="A287" s="264"/>
      <c r="B287" s="692">
        <v>73</v>
      </c>
      <c r="C287" s="693"/>
      <c r="D287" s="308" t="s">
        <v>433</v>
      </c>
      <c r="E287" s="308"/>
      <c r="F287" s="308"/>
      <c r="G287" s="308"/>
      <c r="H287" s="308"/>
      <c r="I287" s="308"/>
      <c r="J287" s="308"/>
      <c r="K287" s="308"/>
      <c r="L287" s="308"/>
      <c r="M287" s="308"/>
      <c r="N287" s="308"/>
      <c r="O287" s="308"/>
      <c r="P287" s="308"/>
      <c r="Q287" s="308"/>
      <c r="R287" s="308"/>
      <c r="S287" s="308"/>
      <c r="T287" s="308"/>
      <c r="U287" s="308"/>
      <c r="V287" s="308"/>
      <c r="W287" s="308"/>
      <c r="X287" s="308"/>
      <c r="Y287" s="308"/>
      <c r="Z287" s="308"/>
      <c r="AA287" s="308"/>
      <c r="AB287" s="308"/>
      <c r="AC287" s="308"/>
      <c r="AD287" s="308"/>
      <c r="AE287" s="308"/>
      <c r="AF287" s="308"/>
      <c r="AG287" s="308"/>
      <c r="AH287" s="308"/>
      <c r="AI287" s="308"/>
      <c r="AJ287" s="308"/>
      <c r="AK287" s="308"/>
      <c r="AL287" s="308"/>
      <c r="AM287" s="308"/>
      <c r="AN287" s="308"/>
      <c r="AO287" s="308"/>
      <c r="AP287" s="308"/>
      <c r="AQ287" s="308"/>
      <c r="AR287" s="308"/>
      <c r="AS287" s="308"/>
      <c r="AT287" s="308"/>
      <c r="AU287" s="308"/>
      <c r="AV287" s="308"/>
      <c r="AW287" s="308"/>
      <c r="AX287" s="308"/>
      <c r="AY287" s="308"/>
      <c r="AZ287" s="308"/>
      <c r="BA287" s="308"/>
      <c r="BB287" s="308"/>
      <c r="BC287" s="308"/>
      <c r="BD287" s="308"/>
      <c r="BE287" s="308"/>
      <c r="BF287" s="309"/>
      <c r="BG287" s="26"/>
    </row>
    <row r="288" spans="1:59" ht="15" customHeight="1">
      <c r="A288" s="264"/>
      <c r="B288" s="679"/>
      <c r="C288" s="677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  <c r="AR288" s="73"/>
      <c r="AS288" s="73"/>
      <c r="AT288" s="73"/>
      <c r="AU288" s="73"/>
      <c r="AV288" s="73"/>
      <c r="AW288" s="73"/>
      <c r="AX288" s="73"/>
      <c r="AY288" s="73"/>
      <c r="AZ288" s="73"/>
      <c r="BA288" s="73"/>
      <c r="BB288" s="73"/>
      <c r="BC288" s="73"/>
      <c r="BD288" s="73"/>
      <c r="BE288" s="73"/>
      <c r="BF288" s="297"/>
      <c r="BG288" s="26"/>
    </row>
    <row r="289" spans="1:59" ht="15" customHeight="1">
      <c r="A289" s="264"/>
      <c r="B289" s="679"/>
      <c r="C289" s="677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  <c r="AR289" s="73"/>
      <c r="AS289" s="73"/>
      <c r="AT289" s="73"/>
      <c r="AU289" s="73"/>
      <c r="AV289" s="73"/>
      <c r="AW289" s="73"/>
      <c r="AX289" s="73"/>
      <c r="AY289" s="73"/>
      <c r="AZ289" s="73"/>
      <c r="BA289" s="73"/>
      <c r="BB289" s="73"/>
      <c r="BC289" s="73"/>
      <c r="BD289" s="73"/>
      <c r="BE289" s="73"/>
      <c r="BF289" s="297"/>
      <c r="BG289" s="26"/>
    </row>
    <row r="290" spans="1:59" ht="15" customHeight="1">
      <c r="A290" s="264"/>
      <c r="B290" s="679"/>
      <c r="C290" s="677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73"/>
      <c r="AS290" s="73"/>
      <c r="AT290" s="73"/>
      <c r="AU290" s="73"/>
      <c r="AV290" s="73"/>
      <c r="AW290" s="73"/>
      <c r="AX290" s="73"/>
      <c r="AY290" s="73"/>
      <c r="AZ290" s="73"/>
      <c r="BA290" s="73"/>
      <c r="BB290" s="73"/>
      <c r="BC290" s="73"/>
      <c r="BD290" s="73"/>
      <c r="BE290" s="73"/>
      <c r="BF290" s="297"/>
      <c r="BG290" s="26"/>
    </row>
    <row r="291" spans="1:59" ht="15" customHeight="1">
      <c r="A291" s="264"/>
      <c r="B291" s="679"/>
      <c r="C291" s="677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  <c r="AR291" s="73"/>
      <c r="AS291" s="73"/>
      <c r="AT291" s="73"/>
      <c r="AU291" s="73"/>
      <c r="AV291" s="73"/>
      <c r="AW291" s="73"/>
      <c r="AX291" s="73"/>
      <c r="AY291" s="73"/>
      <c r="AZ291" s="73"/>
      <c r="BA291" s="73"/>
      <c r="BB291" s="73"/>
      <c r="BC291" s="73"/>
      <c r="BD291" s="73"/>
      <c r="BE291" s="73"/>
      <c r="BF291" s="297"/>
      <c r="BG291" s="26"/>
    </row>
    <row r="292" spans="1:59" ht="15" customHeight="1">
      <c r="A292" s="264"/>
      <c r="B292" s="679"/>
      <c r="C292" s="677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  <c r="AR292" s="73"/>
      <c r="AS292" s="73"/>
      <c r="AT292" s="73"/>
      <c r="AU292" s="73"/>
      <c r="AV292" s="73"/>
      <c r="AW292" s="73"/>
      <c r="AX292" s="73"/>
      <c r="AY292" s="73"/>
      <c r="AZ292" s="73"/>
      <c r="BA292" s="73"/>
      <c r="BB292" s="73"/>
      <c r="BC292" s="73"/>
      <c r="BD292" s="73"/>
      <c r="BE292" s="73"/>
      <c r="BF292" s="297"/>
      <c r="BG292" s="26"/>
    </row>
    <row r="293" spans="1:59" ht="15" customHeight="1">
      <c r="A293" s="264"/>
      <c r="B293" s="679"/>
      <c r="C293" s="677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  <c r="AR293" s="73"/>
      <c r="AS293" s="73"/>
      <c r="AT293" s="73"/>
      <c r="AU293" s="73"/>
      <c r="AV293" s="73"/>
      <c r="AW293" s="73"/>
      <c r="AX293" s="73"/>
      <c r="AY293" s="73"/>
      <c r="AZ293" s="73"/>
      <c r="BA293" s="73"/>
      <c r="BB293" s="73"/>
      <c r="BC293" s="73"/>
      <c r="BD293" s="73"/>
      <c r="BE293" s="73"/>
      <c r="BF293" s="297"/>
      <c r="BG293" s="26"/>
    </row>
    <row r="294" spans="1:59" ht="15" customHeight="1">
      <c r="A294" s="264"/>
      <c r="B294" s="679"/>
      <c r="C294" s="677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  <c r="AR294" s="73"/>
      <c r="AS294" s="73"/>
      <c r="AT294" s="73"/>
      <c r="AU294" s="73"/>
      <c r="AV294" s="73"/>
      <c r="AW294" s="73"/>
      <c r="AX294" s="73"/>
      <c r="AY294" s="73"/>
      <c r="AZ294" s="73"/>
      <c r="BA294" s="73"/>
      <c r="BB294" s="73"/>
      <c r="BC294" s="73"/>
      <c r="BD294" s="73"/>
      <c r="BE294" s="73"/>
      <c r="BF294" s="297"/>
      <c r="BG294" s="26"/>
    </row>
    <row r="295" spans="1:59" ht="15" customHeight="1">
      <c r="A295" s="264"/>
      <c r="B295" s="679"/>
      <c r="C295" s="677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73"/>
      <c r="AS295" s="73"/>
      <c r="AT295" s="73"/>
      <c r="AU295" s="73"/>
      <c r="AV295" s="73"/>
      <c r="AW295" s="73"/>
      <c r="AX295" s="73"/>
      <c r="AY295" s="73"/>
      <c r="AZ295" s="73"/>
      <c r="BA295" s="73"/>
      <c r="BB295" s="73"/>
      <c r="BC295" s="73"/>
      <c r="BD295" s="73"/>
      <c r="BE295" s="73"/>
      <c r="BF295" s="297"/>
      <c r="BG295" s="26"/>
    </row>
    <row r="296" spans="1:59" ht="15" customHeight="1">
      <c r="A296" s="264"/>
      <c r="B296" s="679"/>
      <c r="C296" s="677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  <c r="AR296" s="73"/>
      <c r="AS296" s="73"/>
      <c r="AT296" s="73"/>
      <c r="AU296" s="73"/>
      <c r="AV296" s="73"/>
      <c r="AW296" s="73"/>
      <c r="AX296" s="73"/>
      <c r="AY296" s="73"/>
      <c r="AZ296" s="73"/>
      <c r="BA296" s="73"/>
      <c r="BB296" s="73"/>
      <c r="BC296" s="73"/>
      <c r="BD296" s="73"/>
      <c r="BE296" s="73"/>
      <c r="BF296" s="297"/>
      <c r="BG296" s="26"/>
    </row>
    <row r="297" spans="1:59" ht="15" customHeight="1">
      <c r="A297" s="264"/>
      <c r="B297" s="679"/>
      <c r="C297" s="677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  <c r="AR297" s="73"/>
      <c r="AS297" s="73"/>
      <c r="AT297" s="73"/>
      <c r="AU297" s="73"/>
      <c r="AV297" s="73"/>
      <c r="AW297" s="73"/>
      <c r="AX297" s="73"/>
      <c r="AY297" s="73"/>
      <c r="AZ297" s="73"/>
      <c r="BA297" s="73"/>
      <c r="BB297" s="73"/>
      <c r="BC297" s="73"/>
      <c r="BD297" s="73"/>
      <c r="BE297" s="73"/>
      <c r="BF297" s="297"/>
      <c r="BG297" s="26"/>
    </row>
    <row r="298" spans="1:59" ht="15" customHeight="1">
      <c r="A298" s="264"/>
      <c r="B298" s="679"/>
      <c r="C298" s="677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73"/>
      <c r="AS298" s="73"/>
      <c r="AT298" s="73"/>
      <c r="AU298" s="73"/>
      <c r="AV298" s="73"/>
      <c r="AW298" s="73"/>
      <c r="AX298" s="73"/>
      <c r="AY298" s="73"/>
      <c r="AZ298" s="73"/>
      <c r="BA298" s="73"/>
      <c r="BB298" s="73"/>
      <c r="BC298" s="73"/>
      <c r="BD298" s="73"/>
      <c r="BE298" s="73"/>
      <c r="BF298" s="297"/>
      <c r="BG298" s="26"/>
    </row>
    <row r="299" spans="1:59" ht="15" customHeight="1">
      <c r="A299" s="264"/>
      <c r="B299" s="679"/>
      <c r="C299" s="677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73"/>
      <c r="AS299" s="73"/>
      <c r="AT299" s="73"/>
      <c r="AU299" s="73"/>
      <c r="AV299" s="73"/>
      <c r="AW299" s="73"/>
      <c r="AX299" s="73"/>
      <c r="AY299" s="73"/>
      <c r="AZ299" s="73"/>
      <c r="BA299" s="73"/>
      <c r="BB299" s="73"/>
      <c r="BC299" s="73"/>
      <c r="BD299" s="73"/>
      <c r="BE299" s="73"/>
      <c r="BF299" s="297"/>
      <c r="BG299" s="26"/>
    </row>
    <row r="300" spans="1:59" ht="15" customHeight="1">
      <c r="A300" s="264"/>
      <c r="B300" s="679"/>
      <c r="C300" s="677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73"/>
      <c r="AS300" s="73"/>
      <c r="AT300" s="73"/>
      <c r="AU300" s="73"/>
      <c r="AV300" s="73"/>
      <c r="AW300" s="73"/>
      <c r="AX300" s="73"/>
      <c r="AY300" s="73"/>
      <c r="AZ300" s="73"/>
      <c r="BA300" s="73"/>
      <c r="BB300" s="73"/>
      <c r="BC300" s="73"/>
      <c r="BD300" s="73"/>
      <c r="BE300" s="73"/>
      <c r="BF300" s="297"/>
      <c r="BG300" s="26"/>
    </row>
    <row r="301" spans="1:59" ht="15" customHeight="1">
      <c r="A301" s="264"/>
      <c r="B301" s="679"/>
      <c r="C301" s="677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73"/>
      <c r="AS301" s="73"/>
      <c r="AT301" s="73"/>
      <c r="AU301" s="73"/>
      <c r="AV301" s="73"/>
      <c r="AW301" s="73"/>
      <c r="AX301" s="73"/>
      <c r="AY301" s="73"/>
      <c r="AZ301" s="73"/>
      <c r="BA301" s="73"/>
      <c r="BB301" s="73"/>
      <c r="BC301" s="73"/>
      <c r="BD301" s="73"/>
      <c r="BE301" s="73"/>
      <c r="BF301" s="297"/>
      <c r="BG301" s="26"/>
    </row>
    <row r="302" spans="1:59" ht="15" customHeight="1">
      <c r="A302" s="264"/>
      <c r="B302" s="679"/>
      <c r="C302" s="677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  <c r="AR302" s="73"/>
      <c r="AS302" s="73"/>
      <c r="AT302" s="73"/>
      <c r="AU302" s="73"/>
      <c r="AV302" s="73"/>
      <c r="AW302" s="73"/>
      <c r="AX302" s="73"/>
      <c r="AY302" s="73"/>
      <c r="AZ302" s="73"/>
      <c r="BA302" s="73"/>
      <c r="BB302" s="73"/>
      <c r="BC302" s="73"/>
      <c r="BD302" s="73"/>
      <c r="BE302" s="73"/>
      <c r="BF302" s="297"/>
      <c r="BG302" s="26"/>
    </row>
    <row r="303" spans="1:59" ht="15" customHeight="1">
      <c r="A303" s="264"/>
      <c r="B303" s="679"/>
      <c r="C303" s="677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  <c r="AR303" s="73"/>
      <c r="AS303" s="73"/>
      <c r="AT303" s="73"/>
      <c r="AU303" s="73"/>
      <c r="AV303" s="73"/>
      <c r="AW303" s="73"/>
      <c r="AX303" s="73"/>
      <c r="AY303" s="73"/>
      <c r="AZ303" s="73"/>
      <c r="BA303" s="73"/>
      <c r="BB303" s="73"/>
      <c r="BC303" s="73"/>
      <c r="BD303" s="73"/>
      <c r="BE303" s="73"/>
      <c r="BF303" s="297"/>
      <c r="BG303" s="26"/>
    </row>
    <row r="304" spans="1:59" ht="15" customHeight="1">
      <c r="A304" s="264"/>
      <c r="B304" s="679"/>
      <c r="C304" s="677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73"/>
      <c r="AS304" s="73"/>
      <c r="AT304" s="73"/>
      <c r="AU304" s="73"/>
      <c r="AV304" s="73"/>
      <c r="AW304" s="73"/>
      <c r="AX304" s="73"/>
      <c r="AY304" s="73"/>
      <c r="AZ304" s="73"/>
      <c r="BA304" s="73"/>
      <c r="BB304" s="73"/>
      <c r="BC304" s="73"/>
      <c r="BD304" s="73"/>
      <c r="BE304" s="73"/>
      <c r="BF304" s="297"/>
      <c r="BG304" s="26"/>
    </row>
    <row r="305" spans="1:59" ht="15" customHeight="1">
      <c r="A305" s="264"/>
      <c r="B305" s="679"/>
      <c r="C305" s="677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  <c r="AR305" s="73"/>
      <c r="AS305" s="73"/>
      <c r="AT305" s="73"/>
      <c r="AU305" s="73"/>
      <c r="AV305" s="73"/>
      <c r="AW305" s="73"/>
      <c r="AX305" s="73"/>
      <c r="AY305" s="73"/>
      <c r="AZ305" s="73"/>
      <c r="BA305" s="73"/>
      <c r="BB305" s="73"/>
      <c r="BC305" s="73"/>
      <c r="BD305" s="73"/>
      <c r="BE305" s="73"/>
      <c r="BF305" s="297"/>
      <c r="BG305" s="26"/>
    </row>
    <row r="306" spans="1:59" ht="15" customHeight="1">
      <c r="A306" s="264"/>
      <c r="B306" s="679"/>
      <c r="C306" s="677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73"/>
      <c r="AS306" s="73"/>
      <c r="AT306" s="73"/>
      <c r="AU306" s="73"/>
      <c r="AV306" s="73"/>
      <c r="AW306" s="73"/>
      <c r="AX306" s="73"/>
      <c r="AY306" s="73"/>
      <c r="AZ306" s="73"/>
      <c r="BA306" s="73"/>
      <c r="BB306" s="73"/>
      <c r="BC306" s="73"/>
      <c r="BD306" s="73"/>
      <c r="BE306" s="73"/>
      <c r="BF306" s="297"/>
      <c r="BG306" s="26"/>
    </row>
    <row r="307" spans="1:59" ht="15" customHeight="1">
      <c r="A307" s="264"/>
      <c r="B307" s="679"/>
      <c r="C307" s="677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73"/>
      <c r="AS307" s="73"/>
      <c r="AT307" s="73"/>
      <c r="AU307" s="73"/>
      <c r="AV307" s="73"/>
      <c r="AW307" s="73"/>
      <c r="AX307" s="73"/>
      <c r="AY307" s="73"/>
      <c r="AZ307" s="73"/>
      <c r="BA307" s="73"/>
      <c r="BB307" s="73"/>
      <c r="BC307" s="73"/>
      <c r="BD307" s="73"/>
      <c r="BE307" s="73"/>
      <c r="BF307" s="297"/>
      <c r="BG307" s="26"/>
    </row>
    <row r="308" spans="1:59" ht="15" customHeight="1">
      <c r="A308" s="264"/>
      <c r="B308" s="679"/>
      <c r="C308" s="677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  <c r="AR308" s="73"/>
      <c r="AS308" s="73"/>
      <c r="AT308" s="73"/>
      <c r="AU308" s="73"/>
      <c r="AV308" s="73"/>
      <c r="AW308" s="73"/>
      <c r="AX308" s="73"/>
      <c r="AY308" s="73"/>
      <c r="AZ308" s="73"/>
      <c r="BA308" s="73"/>
      <c r="BB308" s="73"/>
      <c r="BC308" s="73"/>
      <c r="BD308" s="73"/>
      <c r="BE308" s="73"/>
      <c r="BF308" s="297"/>
      <c r="BG308" s="26"/>
    </row>
    <row r="309" spans="1:59" ht="15" customHeight="1">
      <c r="A309" s="264"/>
      <c r="B309" s="679"/>
      <c r="C309" s="677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  <c r="AR309" s="73"/>
      <c r="AS309" s="73"/>
      <c r="AT309" s="73"/>
      <c r="AU309" s="73"/>
      <c r="AV309" s="73"/>
      <c r="AW309" s="73"/>
      <c r="AX309" s="73"/>
      <c r="AY309" s="73"/>
      <c r="AZ309" s="73"/>
      <c r="BA309" s="73"/>
      <c r="BB309" s="73"/>
      <c r="BC309" s="73"/>
      <c r="BD309" s="73"/>
      <c r="BE309" s="73"/>
      <c r="BF309" s="297"/>
      <c r="BG309" s="26"/>
    </row>
    <row r="310" spans="1:59" ht="15" customHeight="1">
      <c r="A310" s="264"/>
      <c r="B310" s="679"/>
      <c r="C310" s="677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  <c r="AR310" s="73"/>
      <c r="AS310" s="73"/>
      <c r="AT310" s="73"/>
      <c r="AU310" s="73"/>
      <c r="AV310" s="73"/>
      <c r="AW310" s="73"/>
      <c r="AX310" s="73"/>
      <c r="AY310" s="73"/>
      <c r="AZ310" s="73"/>
      <c r="BA310" s="73"/>
      <c r="BB310" s="73"/>
      <c r="BC310" s="73"/>
      <c r="BD310" s="73"/>
      <c r="BE310" s="73"/>
      <c r="BF310" s="297"/>
      <c r="BG310" s="26"/>
    </row>
    <row r="311" spans="1:59" ht="15" customHeight="1">
      <c r="A311" s="264"/>
      <c r="B311" s="679"/>
      <c r="C311" s="677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73"/>
      <c r="AS311" s="73"/>
      <c r="AT311" s="73"/>
      <c r="AU311" s="73"/>
      <c r="AV311" s="73"/>
      <c r="AW311" s="73"/>
      <c r="AX311" s="73"/>
      <c r="AY311" s="73"/>
      <c r="AZ311" s="73"/>
      <c r="BA311" s="73"/>
      <c r="BB311" s="73"/>
      <c r="BC311" s="73"/>
      <c r="BD311" s="73"/>
      <c r="BE311" s="73"/>
      <c r="BF311" s="297"/>
      <c r="BG311" s="26"/>
    </row>
    <row r="312" spans="1:59" ht="15" customHeight="1">
      <c r="A312" s="264"/>
      <c r="B312" s="679"/>
      <c r="C312" s="677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73"/>
      <c r="AS312" s="73"/>
      <c r="AT312" s="73"/>
      <c r="AU312" s="73"/>
      <c r="AV312" s="73"/>
      <c r="AW312" s="73"/>
      <c r="AX312" s="73"/>
      <c r="AY312" s="73"/>
      <c r="AZ312" s="73"/>
      <c r="BA312" s="73"/>
      <c r="BB312" s="73"/>
      <c r="BC312" s="73"/>
      <c r="BD312" s="73"/>
      <c r="BE312" s="73"/>
      <c r="BF312" s="297"/>
      <c r="BG312" s="26"/>
    </row>
    <row r="313" spans="1:59" ht="15" customHeight="1">
      <c r="A313" s="264"/>
      <c r="B313" s="679"/>
      <c r="C313" s="677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  <c r="AT313" s="73"/>
      <c r="AU313" s="73"/>
      <c r="AV313" s="73"/>
      <c r="AW313" s="73"/>
      <c r="AX313" s="73"/>
      <c r="AY313" s="73"/>
      <c r="AZ313" s="73"/>
      <c r="BA313" s="73"/>
      <c r="BB313" s="73"/>
      <c r="BC313" s="73"/>
      <c r="BD313" s="73"/>
      <c r="BE313" s="73"/>
      <c r="BF313" s="297"/>
      <c r="BG313" s="26"/>
    </row>
    <row r="314" spans="1:59" ht="15" customHeight="1">
      <c r="A314" s="264"/>
      <c r="B314" s="679"/>
      <c r="C314" s="677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  <c r="AR314" s="73"/>
      <c r="AS314" s="73"/>
      <c r="AT314" s="73"/>
      <c r="AU314" s="73"/>
      <c r="AV314" s="73"/>
      <c r="AW314" s="73"/>
      <c r="AX314" s="73"/>
      <c r="AY314" s="73"/>
      <c r="AZ314" s="73"/>
      <c r="BA314" s="73"/>
      <c r="BB314" s="73"/>
      <c r="BC314" s="73"/>
      <c r="BD314" s="73"/>
      <c r="BE314" s="73"/>
      <c r="BF314" s="297"/>
      <c r="BG314" s="26"/>
    </row>
    <row r="315" spans="1:59" ht="15" customHeight="1">
      <c r="A315" s="264"/>
      <c r="B315" s="679"/>
      <c r="C315" s="677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  <c r="AQ315" s="73"/>
      <c r="AR315" s="73"/>
      <c r="AS315" s="73"/>
      <c r="AT315" s="73"/>
      <c r="AU315" s="73"/>
      <c r="AV315" s="73"/>
      <c r="AW315" s="73"/>
      <c r="AX315" s="73"/>
      <c r="AY315" s="73"/>
      <c r="AZ315" s="73"/>
      <c r="BA315" s="73"/>
      <c r="BB315" s="73"/>
      <c r="BC315" s="73"/>
      <c r="BD315" s="73"/>
      <c r="BE315" s="73"/>
      <c r="BF315" s="297"/>
      <c r="BG315" s="26"/>
    </row>
    <row r="316" spans="1:59" ht="15" customHeight="1">
      <c r="A316" s="264"/>
      <c r="B316" s="679"/>
      <c r="C316" s="677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  <c r="AR316" s="73"/>
      <c r="AS316" s="73"/>
      <c r="AT316" s="73"/>
      <c r="AU316" s="73"/>
      <c r="AV316" s="73"/>
      <c r="AW316" s="73"/>
      <c r="AX316" s="73"/>
      <c r="AY316" s="73"/>
      <c r="AZ316" s="73"/>
      <c r="BA316" s="73"/>
      <c r="BB316" s="73"/>
      <c r="BC316" s="73"/>
      <c r="BD316" s="73"/>
      <c r="BE316" s="73"/>
      <c r="BF316" s="297"/>
      <c r="BG316" s="26"/>
    </row>
    <row r="317" spans="1:59" ht="15" customHeight="1" thickBot="1">
      <c r="A317" s="264"/>
      <c r="B317" s="685"/>
      <c r="C317" s="683"/>
      <c r="D317" s="286"/>
      <c r="E317" s="286"/>
      <c r="F317" s="286"/>
      <c r="G317" s="286"/>
      <c r="H317" s="286"/>
      <c r="I317" s="286"/>
      <c r="J317" s="286"/>
      <c r="K317" s="286"/>
      <c r="L317" s="286"/>
      <c r="M317" s="286"/>
      <c r="N317" s="286"/>
      <c r="O317" s="286"/>
      <c r="P317" s="286"/>
      <c r="Q317" s="286"/>
      <c r="R317" s="286"/>
      <c r="S317" s="286"/>
      <c r="T317" s="286"/>
      <c r="U317" s="286"/>
      <c r="V317" s="286"/>
      <c r="W317" s="286"/>
      <c r="X317" s="286"/>
      <c r="Y317" s="286"/>
      <c r="Z317" s="286"/>
      <c r="AA317" s="286"/>
      <c r="AB317" s="286"/>
      <c r="AC317" s="286"/>
      <c r="AD317" s="286"/>
      <c r="AE317" s="286"/>
      <c r="AF317" s="286"/>
      <c r="AG317" s="286"/>
      <c r="AH317" s="286"/>
      <c r="AI317" s="286"/>
      <c r="AJ317" s="286"/>
      <c r="AK317" s="286"/>
      <c r="AL317" s="286"/>
      <c r="AM317" s="286"/>
      <c r="AN317" s="286"/>
      <c r="AO317" s="286"/>
      <c r="AP317" s="286"/>
      <c r="AQ317" s="286"/>
      <c r="AR317" s="286"/>
      <c r="AS317" s="286"/>
      <c r="AT317" s="286"/>
      <c r="AU317" s="286"/>
      <c r="AV317" s="286"/>
      <c r="AW317" s="286"/>
      <c r="AX317" s="286"/>
      <c r="AY317" s="286"/>
      <c r="AZ317" s="286"/>
      <c r="BA317" s="286"/>
      <c r="BB317" s="286"/>
      <c r="BC317" s="286"/>
      <c r="BD317" s="286"/>
      <c r="BE317" s="286"/>
      <c r="BF317" s="298"/>
      <c r="BG317" s="26"/>
    </row>
    <row r="318" spans="1:59" ht="15" customHeight="1" thickBot="1">
      <c r="A318" s="27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48"/>
    </row>
    <row r="319" spans="1:59" ht="15" customHeight="1">
      <c r="A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</row>
    <row r="320" spans="1:59" ht="15" customHeight="1">
      <c r="A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</row>
    <row r="321" spans="1:57" ht="15" customHeight="1">
      <c r="A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</row>
    <row r="322" spans="1:57" ht="15" customHeight="1">
      <c r="A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</row>
    <row r="323" spans="1:57" ht="15" customHeight="1">
      <c r="A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</row>
    <row r="324" spans="1:57" ht="15" customHeight="1">
      <c r="A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</row>
    <row r="325" spans="1:57" ht="15" customHeight="1">
      <c r="A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</row>
    <row r="326" spans="1:57" ht="15" customHeight="1">
      <c r="A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</row>
    <row r="327" spans="1:57" ht="15" customHeight="1">
      <c r="A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</row>
    <row r="328" spans="1:57" ht="15" customHeight="1">
      <c r="A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</row>
    <row r="329" spans="1:57" ht="15" customHeight="1">
      <c r="A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</row>
    <row r="330" spans="1:57" ht="15" customHeight="1">
      <c r="A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</row>
    <row r="331" spans="1:57" ht="15" customHeight="1">
      <c r="A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</row>
    <row r="332" spans="1:57" ht="15" customHeight="1">
      <c r="A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</row>
    <row r="333" spans="1:57" ht="15" customHeight="1">
      <c r="A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</row>
    <row r="334" spans="1:57" ht="15" customHeight="1">
      <c r="A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</row>
    <row r="335" spans="1:57" ht="15" customHeight="1">
      <c r="A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</row>
    <row r="336" spans="1:57" ht="15" customHeight="1">
      <c r="A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</row>
    <row r="337" spans="1:57" ht="15" customHeight="1">
      <c r="A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</row>
    <row r="338" spans="1:57" ht="15" customHeight="1">
      <c r="A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</row>
    <row r="339" spans="1:57" ht="15" customHeight="1">
      <c r="A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</row>
    <row r="340" spans="1:57" ht="15" customHeight="1">
      <c r="A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</row>
    <row r="341" spans="1:57" ht="15" customHeight="1">
      <c r="A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</row>
    <row r="342" spans="1:57" ht="15" customHeight="1">
      <c r="A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</row>
    <row r="343" spans="1:57" ht="15" customHeight="1">
      <c r="A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</row>
    <row r="344" spans="1:57" ht="15" customHeight="1">
      <c r="A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</row>
    <row r="345" spans="1:57" ht="15" customHeight="1">
      <c r="A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</row>
    <row r="346" spans="1:57" ht="15" customHeight="1">
      <c r="A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</row>
    <row r="347" spans="1:57" ht="15" customHeight="1">
      <c r="A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</row>
    <row r="348" spans="1:57" ht="15" customHeight="1">
      <c r="A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</row>
    <row r="349" spans="1:57" ht="15" customHeight="1">
      <c r="A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</row>
    <row r="350" spans="1:57" ht="15" customHeight="1">
      <c r="A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</row>
    <row r="351" spans="1:57" ht="15" customHeight="1">
      <c r="A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</row>
    <row r="352" spans="1:57" ht="15" customHeight="1">
      <c r="A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</row>
    <row r="353" spans="1:57" ht="15" customHeight="1">
      <c r="A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</row>
    <row r="354" spans="1:57" ht="15" customHeight="1">
      <c r="A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</row>
    <row r="355" spans="1:57" ht="15" customHeight="1">
      <c r="A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</row>
    <row r="356" spans="1:57" ht="15" customHeight="1">
      <c r="A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</row>
    <row r="357" spans="1:57" ht="15" customHeight="1">
      <c r="A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</row>
    <row r="358" spans="1:57" ht="15" customHeight="1">
      <c r="A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</row>
    <row r="359" spans="1:57" ht="15" customHeight="1">
      <c r="A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</row>
    <row r="360" spans="1:57" ht="15" customHeight="1">
      <c r="A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</row>
    <row r="361" spans="1:57" ht="15" customHeight="1">
      <c r="A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</row>
    <row r="362" spans="1:57" ht="15" customHeight="1">
      <c r="A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</row>
    <row r="363" spans="1:57" ht="15" customHeight="1">
      <c r="A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</row>
    <row r="364" spans="1:57" ht="15" customHeight="1">
      <c r="A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</row>
    <row r="365" spans="1:57" ht="15" customHeight="1">
      <c r="A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</row>
    <row r="366" spans="1:57" ht="15" customHeight="1">
      <c r="A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</row>
    <row r="367" spans="1:57" ht="15" customHeight="1">
      <c r="A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</row>
    <row r="368" spans="1:57" ht="15" customHeight="1">
      <c r="A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</row>
    <row r="369" spans="1:57" ht="15" customHeight="1">
      <c r="A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</row>
    <row r="370" spans="1:57" ht="15" customHeight="1">
      <c r="A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</row>
    <row r="371" spans="1:57" ht="15" customHeight="1">
      <c r="A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</row>
    <row r="372" spans="1:57" ht="15" customHeight="1">
      <c r="A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</row>
    <row r="373" spans="1:57" ht="15" customHeight="1">
      <c r="A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</row>
    <row r="374" spans="1:57" ht="15" customHeight="1">
      <c r="A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</row>
    <row r="375" spans="1:57" ht="15" customHeight="1">
      <c r="A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</row>
    <row r="376" spans="1:57" ht="15" customHeight="1">
      <c r="A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</row>
    <row r="377" spans="1:57" ht="15" customHeight="1">
      <c r="A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</row>
    <row r="378" spans="1:57" ht="15" customHeight="1">
      <c r="A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</row>
    <row r="379" spans="1:57" ht="15" customHeight="1">
      <c r="A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</row>
    <row r="380" spans="1:57" ht="15" customHeight="1">
      <c r="A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</row>
    <row r="381" spans="1:57" ht="15" customHeight="1">
      <c r="A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</row>
    <row r="382" spans="1:57" ht="15" customHeight="1">
      <c r="A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</row>
    <row r="383" spans="1:57" ht="15" customHeight="1">
      <c r="A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</row>
    <row r="384" spans="1:57" ht="15" customHeight="1">
      <c r="A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</row>
    <row r="385" spans="1:57" ht="15" customHeight="1">
      <c r="A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</row>
    <row r="386" spans="1:57" ht="15" customHeight="1">
      <c r="A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</row>
    <row r="387" spans="1:57" ht="15" customHeight="1">
      <c r="A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</row>
    <row r="388" spans="1:57" ht="15" customHeight="1">
      <c r="A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</row>
    <row r="389" spans="1:57" ht="15" customHeight="1">
      <c r="A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</row>
    <row r="390" spans="1:57" ht="15" customHeight="1">
      <c r="A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</row>
    <row r="391" spans="1:57" ht="15" customHeight="1">
      <c r="A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</row>
    <row r="392" spans="1:57" ht="15" customHeight="1">
      <c r="A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</row>
    <row r="393" spans="1:57" ht="15" customHeight="1">
      <c r="A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</row>
    <row r="394" spans="1:57" ht="15" customHeight="1">
      <c r="A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</row>
    <row r="395" spans="1:57" ht="15" customHeight="1">
      <c r="A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</row>
    <row r="396" spans="1:57" ht="15" customHeight="1">
      <c r="A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</row>
    <row r="397" spans="1:57" ht="15" customHeight="1">
      <c r="A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</row>
    <row r="398" spans="1:57" ht="15" customHeight="1">
      <c r="A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</row>
    <row r="399" spans="1:57" ht="15" customHeight="1">
      <c r="A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</row>
    <row r="400" spans="1:57" ht="15" customHeight="1">
      <c r="A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</row>
    <row r="401" spans="1:57" ht="15" customHeight="1">
      <c r="A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</row>
    <row r="402" spans="1:57" ht="15" customHeight="1">
      <c r="A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</row>
    <row r="403" spans="1:57" ht="15" customHeight="1">
      <c r="A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</row>
    <row r="404" spans="1:57" ht="15" customHeight="1">
      <c r="A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</row>
    <row r="405" spans="1:57" ht="15" customHeight="1">
      <c r="A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</row>
    <row r="406" spans="1:57" ht="15" customHeight="1">
      <c r="A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</row>
    <row r="407" spans="1:57" ht="15" customHeight="1">
      <c r="A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</row>
    <row r="408" spans="1:57" ht="15" customHeight="1">
      <c r="A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</row>
    <row r="409" spans="1:57" ht="15" customHeight="1">
      <c r="A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</row>
    <row r="410" spans="1:57" ht="15" customHeight="1">
      <c r="A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</row>
    <row r="411" spans="1:57" ht="15" customHeight="1">
      <c r="A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</row>
    <row r="412" spans="1:57" ht="15" customHeight="1">
      <c r="A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</row>
    <row r="413" spans="1:57" ht="15" customHeight="1">
      <c r="A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</row>
    <row r="414" spans="1:57" ht="15" customHeight="1">
      <c r="A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</row>
    <row r="415" spans="1:57" ht="15" customHeight="1">
      <c r="A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</row>
    <row r="416" spans="1:57" ht="15" customHeight="1">
      <c r="A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</row>
    <row r="417" spans="1:57" ht="15" customHeight="1">
      <c r="A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</row>
    <row r="418" spans="1:57" ht="15" customHeight="1">
      <c r="A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</row>
    <row r="419" spans="1:57" ht="15" customHeight="1">
      <c r="A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</row>
    <row r="420" spans="1:57" ht="15" customHeight="1">
      <c r="A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</row>
    <row r="421" spans="1:57" ht="15" customHeight="1">
      <c r="A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</row>
    <row r="422" spans="1:57" ht="15" customHeight="1">
      <c r="A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</row>
    <row r="423" spans="1:57" ht="15" customHeight="1">
      <c r="A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</row>
    <row r="424" spans="1:57" ht="15" customHeight="1">
      <c r="A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</row>
    <row r="425" spans="1:57" ht="15" customHeight="1">
      <c r="A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</row>
    <row r="426" spans="1:57" ht="15" customHeight="1">
      <c r="A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</row>
    <row r="427" spans="1:57" ht="15" customHeight="1">
      <c r="A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</row>
    <row r="428" spans="1:57" ht="15" customHeight="1">
      <c r="A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</row>
    <row r="429" spans="1:57" ht="15" customHeight="1">
      <c r="A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</row>
    <row r="430" spans="1:57" ht="15" customHeight="1">
      <c r="A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</row>
    <row r="431" spans="1:57" ht="15" customHeight="1">
      <c r="A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</row>
    <row r="432" spans="1:57" ht="15" customHeight="1">
      <c r="A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</row>
    <row r="433" spans="1:57" ht="15" customHeight="1">
      <c r="A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</row>
    <row r="434" spans="1:57" ht="15" customHeight="1">
      <c r="A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</row>
    <row r="435" spans="1:57" ht="15" customHeight="1">
      <c r="A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</row>
    <row r="436" spans="1:57" ht="15" customHeight="1">
      <c r="A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</row>
    <row r="437" spans="1:57" ht="15" customHeight="1">
      <c r="A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</row>
    <row r="438" spans="1:57" ht="15" customHeight="1">
      <c r="A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</row>
    <row r="439" spans="1:57" ht="15" customHeight="1">
      <c r="A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</row>
    <row r="440" spans="1:57" ht="15" customHeight="1">
      <c r="A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</row>
    <row r="441" spans="1:57" ht="15" customHeight="1">
      <c r="A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</row>
    <row r="442" spans="1:57" ht="15" customHeight="1">
      <c r="A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</row>
    <row r="443" spans="1:57" ht="15" customHeight="1">
      <c r="A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</row>
    <row r="444" spans="1:57" ht="15" customHeight="1">
      <c r="A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</row>
    <row r="445" spans="1:57" ht="15" customHeight="1">
      <c r="A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</row>
    <row r="446" spans="1:57" ht="15" customHeight="1">
      <c r="A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</row>
    <row r="447" spans="1:57" ht="15" customHeight="1">
      <c r="A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</row>
    <row r="448" spans="1:57" ht="15" customHeight="1">
      <c r="A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</row>
    <row r="449" spans="1:57" ht="15" customHeight="1">
      <c r="A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</row>
    <row r="450" spans="1:57" ht="15" customHeight="1">
      <c r="A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</row>
    <row r="451" spans="1:57" ht="15" customHeight="1">
      <c r="A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</row>
    <row r="452" spans="1:57" ht="15" customHeight="1">
      <c r="A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</row>
    <row r="453" spans="1:57" ht="15" customHeight="1">
      <c r="A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</row>
    <row r="454" spans="1:57" ht="15" customHeight="1">
      <c r="A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</row>
    <row r="455" spans="1:57" ht="15" customHeight="1">
      <c r="A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</row>
    <row r="456" spans="1:57" ht="15" customHeight="1">
      <c r="A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</row>
    <row r="457" spans="1:57" ht="15" customHeight="1">
      <c r="A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</row>
    <row r="458" spans="1:57" ht="15" customHeight="1">
      <c r="A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</row>
    <row r="459" spans="1:57" ht="15" customHeight="1">
      <c r="A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</row>
    <row r="460" spans="1:57" ht="15" customHeight="1">
      <c r="A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</row>
    <row r="461" spans="1:57" ht="15" customHeight="1">
      <c r="A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</row>
    <row r="462" spans="1:57" ht="15" customHeight="1">
      <c r="A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</row>
    <row r="463" spans="1:57" ht="15" customHeight="1">
      <c r="A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</row>
    <row r="464" spans="1:57" ht="15" customHeight="1">
      <c r="A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</row>
    <row r="465" spans="1:57" ht="15" customHeight="1">
      <c r="A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</row>
    <row r="466" spans="1:57" ht="15" customHeight="1">
      <c r="A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</row>
    <row r="467" spans="1:57" ht="15" customHeight="1">
      <c r="A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</row>
    <row r="468" spans="1:57" ht="15" customHeight="1">
      <c r="A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</row>
    <row r="469" spans="1:57" ht="15" customHeight="1">
      <c r="A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</row>
    <row r="470" spans="1:57" ht="15" customHeight="1">
      <c r="A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</row>
    <row r="471" spans="1:57" ht="15" customHeight="1">
      <c r="A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</row>
    <row r="472" spans="1:57" ht="15" customHeight="1">
      <c r="A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</row>
    <row r="473" spans="1:57" ht="15" customHeight="1">
      <c r="A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</row>
    <row r="474" spans="1:57" ht="15" customHeight="1">
      <c r="A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</row>
    <row r="475" spans="1:57" ht="15" customHeight="1">
      <c r="A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</row>
    <row r="476" spans="1:57" ht="15" customHeight="1">
      <c r="A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</row>
    <row r="477" spans="1:57" ht="15" customHeight="1">
      <c r="A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</row>
    <row r="478" spans="1:57" ht="15" customHeight="1">
      <c r="A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</row>
    <row r="479" spans="1:57" ht="15" customHeight="1">
      <c r="A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</row>
    <row r="480" spans="1:57" ht="15" customHeight="1">
      <c r="A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</row>
    <row r="481" spans="1:57" ht="15" customHeight="1">
      <c r="A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</row>
    <row r="482" spans="1:57" ht="15" customHeight="1">
      <c r="A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</row>
    <row r="483" spans="1:57" ht="15" customHeight="1">
      <c r="A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</row>
    <row r="484" spans="1:57" ht="15" customHeight="1">
      <c r="A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</row>
    <row r="485" spans="1:57" ht="15" customHeight="1">
      <c r="A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</row>
    <row r="486" spans="1:57" ht="15" customHeight="1">
      <c r="A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</row>
    <row r="487" spans="1:57" ht="15" customHeight="1">
      <c r="A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</row>
    <row r="488" spans="1:57" ht="15" customHeight="1">
      <c r="A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</row>
    <row r="489" spans="1:57" ht="15" customHeight="1">
      <c r="A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</row>
    <row r="490" spans="1:57" ht="15" customHeight="1">
      <c r="A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</row>
    <row r="491" spans="1:57" ht="15" customHeight="1">
      <c r="A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</row>
    <row r="492" spans="1:57" ht="15" customHeight="1">
      <c r="A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</row>
    <row r="493" spans="1:57" ht="15" customHeight="1">
      <c r="A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</row>
    <row r="494" spans="1:57" ht="15" customHeight="1">
      <c r="A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</row>
    <row r="495" spans="1:57" ht="15" customHeight="1">
      <c r="A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</row>
  </sheetData>
  <mergeCells count="1441">
    <mergeCell ref="B307:C307"/>
    <mergeCell ref="B316:C316"/>
    <mergeCell ref="B317:C317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14:C314"/>
    <mergeCell ref="B315:C315"/>
    <mergeCell ref="B289:C289"/>
    <mergeCell ref="B270:C270"/>
    <mergeCell ref="D270:E270"/>
    <mergeCell ref="F270:G270"/>
    <mergeCell ref="J270:K270"/>
    <mergeCell ref="L270:M270"/>
    <mergeCell ref="R270:V270"/>
    <mergeCell ref="W270:AA270"/>
    <mergeCell ref="AB270:AD270"/>
    <mergeCell ref="AE270:AF270"/>
    <mergeCell ref="AJ270:AK270"/>
    <mergeCell ref="AN270:AO270"/>
    <mergeCell ref="B271:C271"/>
    <mergeCell ref="D271:E271"/>
    <mergeCell ref="F271:G271"/>
    <mergeCell ref="J271:K271"/>
    <mergeCell ref="L271:M271"/>
    <mergeCell ref="R271:V271"/>
    <mergeCell ref="W271:AA271"/>
    <mergeCell ref="AB271:AD271"/>
    <mergeCell ref="AE271:AF271"/>
    <mergeCell ref="AJ271:AK271"/>
    <mergeCell ref="AN271:AO271"/>
    <mergeCell ref="B272:C272"/>
    <mergeCell ref="D272:E272"/>
    <mergeCell ref="F272:G272"/>
    <mergeCell ref="J272:K272"/>
    <mergeCell ref="L272:M272"/>
    <mergeCell ref="R272:V272"/>
    <mergeCell ref="W272:AA272"/>
    <mergeCell ref="AB272:AD272"/>
    <mergeCell ref="AE272:AF272"/>
    <mergeCell ref="B268:C268"/>
    <mergeCell ref="D268:E268"/>
    <mergeCell ref="F268:G268"/>
    <mergeCell ref="J268:K268"/>
    <mergeCell ref="L268:M268"/>
    <mergeCell ref="R268:V268"/>
    <mergeCell ref="W268:AA268"/>
    <mergeCell ref="AB268:AD268"/>
    <mergeCell ref="AE268:AF268"/>
    <mergeCell ref="AJ268:AK268"/>
    <mergeCell ref="AN268:AO268"/>
    <mergeCell ref="B269:C269"/>
    <mergeCell ref="D269:E269"/>
    <mergeCell ref="F269:G269"/>
    <mergeCell ref="J269:K269"/>
    <mergeCell ref="L269:M269"/>
    <mergeCell ref="R269:V269"/>
    <mergeCell ref="W269:AA269"/>
    <mergeCell ref="AB269:AD269"/>
    <mergeCell ref="AE269:AF269"/>
    <mergeCell ref="AJ269:AK269"/>
    <mergeCell ref="AN269:AO269"/>
    <mergeCell ref="B266:C266"/>
    <mergeCell ref="D266:E266"/>
    <mergeCell ref="F266:G266"/>
    <mergeCell ref="J266:K266"/>
    <mergeCell ref="L266:M266"/>
    <mergeCell ref="R266:V266"/>
    <mergeCell ref="W266:AA266"/>
    <mergeCell ref="AB266:AD266"/>
    <mergeCell ref="AE266:AF266"/>
    <mergeCell ref="AJ266:AK266"/>
    <mergeCell ref="AN266:AO266"/>
    <mergeCell ref="B267:C267"/>
    <mergeCell ref="D267:E267"/>
    <mergeCell ref="F267:G267"/>
    <mergeCell ref="J267:K267"/>
    <mergeCell ref="L267:M267"/>
    <mergeCell ref="R267:V267"/>
    <mergeCell ref="W267:AA267"/>
    <mergeCell ref="AB267:AD267"/>
    <mergeCell ref="AE267:AF267"/>
    <mergeCell ref="AJ267:AK267"/>
    <mergeCell ref="AN267:AO267"/>
    <mergeCell ref="B264:C264"/>
    <mergeCell ref="D264:E264"/>
    <mergeCell ref="F264:G264"/>
    <mergeCell ref="J264:K264"/>
    <mergeCell ref="L264:M264"/>
    <mergeCell ref="R264:V264"/>
    <mergeCell ref="W264:AA264"/>
    <mergeCell ref="AB264:AD264"/>
    <mergeCell ref="AE264:AF264"/>
    <mergeCell ref="AJ264:AK264"/>
    <mergeCell ref="AN264:AO264"/>
    <mergeCell ref="B265:C265"/>
    <mergeCell ref="D265:E265"/>
    <mergeCell ref="F265:G265"/>
    <mergeCell ref="J265:K265"/>
    <mergeCell ref="L265:M265"/>
    <mergeCell ref="R265:V265"/>
    <mergeCell ref="W265:AA265"/>
    <mergeCell ref="AB265:AD265"/>
    <mergeCell ref="AE265:AF265"/>
    <mergeCell ref="AJ265:AK265"/>
    <mergeCell ref="AN265:AO265"/>
    <mergeCell ref="B262:C262"/>
    <mergeCell ref="D262:E262"/>
    <mergeCell ref="F262:G262"/>
    <mergeCell ref="J262:K262"/>
    <mergeCell ref="L262:M262"/>
    <mergeCell ref="R262:V262"/>
    <mergeCell ref="W262:AA262"/>
    <mergeCell ref="AB262:AD262"/>
    <mergeCell ref="AE262:AF262"/>
    <mergeCell ref="AJ262:AK262"/>
    <mergeCell ref="AN262:AO262"/>
    <mergeCell ref="B263:C263"/>
    <mergeCell ref="D263:E263"/>
    <mergeCell ref="F263:G263"/>
    <mergeCell ref="J263:K263"/>
    <mergeCell ref="L263:M263"/>
    <mergeCell ref="R263:V263"/>
    <mergeCell ref="W263:AA263"/>
    <mergeCell ref="AB263:AD263"/>
    <mergeCell ref="AE263:AF263"/>
    <mergeCell ref="AJ263:AK263"/>
    <mergeCell ref="AN263:AO263"/>
    <mergeCell ref="B260:C260"/>
    <mergeCell ref="D260:E260"/>
    <mergeCell ref="F260:G260"/>
    <mergeCell ref="J260:K260"/>
    <mergeCell ref="L260:M260"/>
    <mergeCell ref="R260:V260"/>
    <mergeCell ref="W260:AA260"/>
    <mergeCell ref="AB260:AD260"/>
    <mergeCell ref="AE260:AF260"/>
    <mergeCell ref="AJ260:AK260"/>
    <mergeCell ref="AN260:AO260"/>
    <mergeCell ref="B261:C261"/>
    <mergeCell ref="D261:E261"/>
    <mergeCell ref="F261:G261"/>
    <mergeCell ref="J261:K261"/>
    <mergeCell ref="L261:M261"/>
    <mergeCell ref="R261:V261"/>
    <mergeCell ref="W261:AA261"/>
    <mergeCell ref="AB261:AD261"/>
    <mergeCell ref="AE261:AF261"/>
    <mergeCell ref="AJ261:AK261"/>
    <mergeCell ref="AN261:AO261"/>
    <mergeCell ref="B258:C258"/>
    <mergeCell ref="D258:E258"/>
    <mergeCell ref="F258:G258"/>
    <mergeCell ref="J258:K258"/>
    <mergeCell ref="L258:M258"/>
    <mergeCell ref="R258:V258"/>
    <mergeCell ref="W258:AA258"/>
    <mergeCell ref="AB258:AD258"/>
    <mergeCell ref="AE258:AF258"/>
    <mergeCell ref="AJ258:AK258"/>
    <mergeCell ref="AN258:AO258"/>
    <mergeCell ref="B259:C259"/>
    <mergeCell ref="D259:E259"/>
    <mergeCell ref="F259:G259"/>
    <mergeCell ref="J259:K259"/>
    <mergeCell ref="L259:M259"/>
    <mergeCell ref="R259:V259"/>
    <mergeCell ref="W259:AA259"/>
    <mergeCell ref="AB259:AD259"/>
    <mergeCell ref="AE259:AF259"/>
    <mergeCell ref="AJ259:AK259"/>
    <mergeCell ref="AN259:AO259"/>
    <mergeCell ref="B256:C256"/>
    <mergeCell ref="D256:E256"/>
    <mergeCell ref="F256:G256"/>
    <mergeCell ref="J256:K256"/>
    <mergeCell ref="L256:M256"/>
    <mergeCell ref="R256:V256"/>
    <mergeCell ref="W256:AA256"/>
    <mergeCell ref="AB256:AD256"/>
    <mergeCell ref="AE256:AF256"/>
    <mergeCell ref="AJ256:AK256"/>
    <mergeCell ref="AN256:AO256"/>
    <mergeCell ref="B257:C257"/>
    <mergeCell ref="D257:E257"/>
    <mergeCell ref="F257:G257"/>
    <mergeCell ref="J257:K257"/>
    <mergeCell ref="L257:M257"/>
    <mergeCell ref="R257:V257"/>
    <mergeCell ref="W257:AA257"/>
    <mergeCell ref="AB257:AD257"/>
    <mergeCell ref="AE257:AF257"/>
    <mergeCell ref="AJ257:AK257"/>
    <mergeCell ref="AN257:AO257"/>
    <mergeCell ref="B254:C254"/>
    <mergeCell ref="D254:E254"/>
    <mergeCell ref="F254:G254"/>
    <mergeCell ref="J254:K254"/>
    <mergeCell ref="L254:M254"/>
    <mergeCell ref="R254:V254"/>
    <mergeCell ref="W254:AA254"/>
    <mergeCell ref="AB254:AD254"/>
    <mergeCell ref="AE254:AF254"/>
    <mergeCell ref="AJ254:AK254"/>
    <mergeCell ref="AN254:AO254"/>
    <mergeCell ref="B255:C255"/>
    <mergeCell ref="D255:E255"/>
    <mergeCell ref="F255:G255"/>
    <mergeCell ref="J255:K255"/>
    <mergeCell ref="L255:M255"/>
    <mergeCell ref="R255:V255"/>
    <mergeCell ref="W255:AA255"/>
    <mergeCell ref="AB255:AD255"/>
    <mergeCell ref="AE255:AF255"/>
    <mergeCell ref="AJ255:AK255"/>
    <mergeCell ref="AN255:AO255"/>
    <mergeCell ref="B252:C252"/>
    <mergeCell ref="D252:E252"/>
    <mergeCell ref="F252:G252"/>
    <mergeCell ref="J252:K252"/>
    <mergeCell ref="L252:M252"/>
    <mergeCell ref="R252:V252"/>
    <mergeCell ref="W252:AA252"/>
    <mergeCell ref="AB252:AD252"/>
    <mergeCell ref="AE252:AF252"/>
    <mergeCell ref="AJ252:AK252"/>
    <mergeCell ref="AN252:AO252"/>
    <mergeCell ref="B253:C253"/>
    <mergeCell ref="D253:E253"/>
    <mergeCell ref="F253:G253"/>
    <mergeCell ref="J253:K253"/>
    <mergeCell ref="L253:M253"/>
    <mergeCell ref="R253:V253"/>
    <mergeCell ref="W253:AA253"/>
    <mergeCell ref="AB253:AD253"/>
    <mergeCell ref="AE253:AF253"/>
    <mergeCell ref="AJ253:AK253"/>
    <mergeCell ref="AN253:AO253"/>
    <mergeCell ref="B250:C250"/>
    <mergeCell ref="D250:E250"/>
    <mergeCell ref="F250:G250"/>
    <mergeCell ref="J250:K250"/>
    <mergeCell ref="L250:M250"/>
    <mergeCell ref="R250:V250"/>
    <mergeCell ref="W250:AA250"/>
    <mergeCell ref="AB250:AD250"/>
    <mergeCell ref="AE250:AF250"/>
    <mergeCell ref="AJ250:AK250"/>
    <mergeCell ref="AN250:AO250"/>
    <mergeCell ref="B251:C251"/>
    <mergeCell ref="D251:E251"/>
    <mergeCell ref="F251:G251"/>
    <mergeCell ref="J251:K251"/>
    <mergeCell ref="L251:M251"/>
    <mergeCell ref="R251:V251"/>
    <mergeCell ref="W251:AA251"/>
    <mergeCell ref="AB251:AD251"/>
    <mergeCell ref="AE251:AF251"/>
    <mergeCell ref="AJ251:AK251"/>
    <mergeCell ref="AN251:AO251"/>
    <mergeCell ref="B248:C248"/>
    <mergeCell ref="D248:E248"/>
    <mergeCell ref="F248:G248"/>
    <mergeCell ref="J248:K248"/>
    <mergeCell ref="L248:M248"/>
    <mergeCell ref="R248:V248"/>
    <mergeCell ref="W248:AA248"/>
    <mergeCell ref="AB248:AD248"/>
    <mergeCell ref="AE248:AF248"/>
    <mergeCell ref="AJ248:AK248"/>
    <mergeCell ref="AN248:AO248"/>
    <mergeCell ref="B249:C249"/>
    <mergeCell ref="D249:E249"/>
    <mergeCell ref="F249:G249"/>
    <mergeCell ref="J249:K249"/>
    <mergeCell ref="L249:M249"/>
    <mergeCell ref="R249:V249"/>
    <mergeCell ref="W249:AA249"/>
    <mergeCell ref="AB249:AD249"/>
    <mergeCell ref="AE249:AF249"/>
    <mergeCell ref="AJ249:AK249"/>
    <mergeCell ref="AN249:AO249"/>
    <mergeCell ref="B246:C246"/>
    <mergeCell ref="D246:E246"/>
    <mergeCell ref="F246:G246"/>
    <mergeCell ref="J246:K246"/>
    <mergeCell ref="L246:M246"/>
    <mergeCell ref="R246:V246"/>
    <mergeCell ref="W246:AA246"/>
    <mergeCell ref="AB246:AD246"/>
    <mergeCell ref="AE246:AF246"/>
    <mergeCell ref="AJ246:AK246"/>
    <mergeCell ref="AN246:AO246"/>
    <mergeCell ref="B247:C247"/>
    <mergeCell ref="D247:E247"/>
    <mergeCell ref="F247:G247"/>
    <mergeCell ref="J247:K247"/>
    <mergeCell ref="L247:M247"/>
    <mergeCell ref="R247:V247"/>
    <mergeCell ref="W247:AA247"/>
    <mergeCell ref="AB247:AD247"/>
    <mergeCell ref="AE247:AF247"/>
    <mergeCell ref="AJ247:AK247"/>
    <mergeCell ref="AN247:AO247"/>
    <mergeCell ref="B244:C244"/>
    <mergeCell ref="D244:E244"/>
    <mergeCell ref="F244:G244"/>
    <mergeCell ref="J244:K244"/>
    <mergeCell ref="L244:M244"/>
    <mergeCell ref="R244:V244"/>
    <mergeCell ref="W244:AA244"/>
    <mergeCell ref="AB244:AD244"/>
    <mergeCell ref="AE244:AF244"/>
    <mergeCell ref="AJ244:AK244"/>
    <mergeCell ref="AN244:AO244"/>
    <mergeCell ref="B245:C245"/>
    <mergeCell ref="D245:E245"/>
    <mergeCell ref="F245:G245"/>
    <mergeCell ref="J245:K245"/>
    <mergeCell ref="L245:M245"/>
    <mergeCell ref="R245:V245"/>
    <mergeCell ref="W245:AA245"/>
    <mergeCell ref="AB245:AD245"/>
    <mergeCell ref="AE245:AF245"/>
    <mergeCell ref="AJ245:AK245"/>
    <mergeCell ref="AN245:AO245"/>
    <mergeCell ref="B242:C242"/>
    <mergeCell ref="D242:E242"/>
    <mergeCell ref="F242:G242"/>
    <mergeCell ref="J242:K242"/>
    <mergeCell ref="L242:M242"/>
    <mergeCell ref="R242:V242"/>
    <mergeCell ref="W242:AA242"/>
    <mergeCell ref="AB242:AD242"/>
    <mergeCell ref="AE242:AF242"/>
    <mergeCell ref="AJ242:AK242"/>
    <mergeCell ref="AN242:AO242"/>
    <mergeCell ref="B243:C243"/>
    <mergeCell ref="D243:E243"/>
    <mergeCell ref="F243:G243"/>
    <mergeCell ref="J243:K243"/>
    <mergeCell ref="L243:M243"/>
    <mergeCell ref="R243:V243"/>
    <mergeCell ref="W243:AA243"/>
    <mergeCell ref="AB243:AD243"/>
    <mergeCell ref="AE243:AF243"/>
    <mergeCell ref="AJ243:AK243"/>
    <mergeCell ref="AN243:AO243"/>
    <mergeCell ref="B211:C211"/>
    <mergeCell ref="D211:E211"/>
    <mergeCell ref="F211:G211"/>
    <mergeCell ref="J211:K211"/>
    <mergeCell ref="L211:M211"/>
    <mergeCell ref="R211:V211"/>
    <mergeCell ref="W211:AA211"/>
    <mergeCell ref="AB211:AD211"/>
    <mergeCell ref="AE211:AF211"/>
    <mergeCell ref="AJ211:AK211"/>
    <mergeCell ref="AN211:AO211"/>
    <mergeCell ref="B212:C212"/>
    <mergeCell ref="D212:E212"/>
    <mergeCell ref="F212:G212"/>
    <mergeCell ref="J212:K212"/>
    <mergeCell ref="L212:M212"/>
    <mergeCell ref="R212:V212"/>
    <mergeCell ref="W212:AA212"/>
    <mergeCell ref="AB212:AD212"/>
    <mergeCell ref="AE212:AF212"/>
    <mergeCell ref="AJ212:AK212"/>
    <mergeCell ref="AN212:AO212"/>
    <mergeCell ref="AN213:AO213"/>
    <mergeCell ref="B214:C214"/>
    <mergeCell ref="D214:E214"/>
    <mergeCell ref="F214:G214"/>
    <mergeCell ref="J214:K214"/>
    <mergeCell ref="L214:M214"/>
    <mergeCell ref="AB214:AD214"/>
    <mergeCell ref="AE214:AF214"/>
    <mergeCell ref="AJ214:AK214"/>
    <mergeCell ref="AN214:AO214"/>
    <mergeCell ref="R214:V214"/>
    <mergeCell ref="W214:AA214"/>
    <mergeCell ref="B215:C215"/>
    <mergeCell ref="D215:E215"/>
    <mergeCell ref="F215:G215"/>
    <mergeCell ref="J215:K215"/>
    <mergeCell ref="L215:M215"/>
    <mergeCell ref="AB215:AD215"/>
    <mergeCell ref="AE215:AF215"/>
    <mergeCell ref="AJ215:AK215"/>
    <mergeCell ref="AN215:AO215"/>
    <mergeCell ref="D213:E213"/>
    <mergeCell ref="B240:C240"/>
    <mergeCell ref="D240:E240"/>
    <mergeCell ref="F240:G240"/>
    <mergeCell ref="J240:K240"/>
    <mergeCell ref="L240:M240"/>
    <mergeCell ref="R240:V240"/>
    <mergeCell ref="W240:AA240"/>
    <mergeCell ref="AB240:AD240"/>
    <mergeCell ref="AE240:AF240"/>
    <mergeCell ref="AJ240:AK240"/>
    <mergeCell ref="AN240:AO240"/>
    <mergeCell ref="B241:C241"/>
    <mergeCell ref="D241:E241"/>
    <mergeCell ref="F241:G241"/>
    <mergeCell ref="J241:K241"/>
    <mergeCell ref="L241:M241"/>
    <mergeCell ref="R241:V241"/>
    <mergeCell ref="W241:AA241"/>
    <mergeCell ref="AB241:AD241"/>
    <mergeCell ref="AE241:AF241"/>
    <mergeCell ref="AJ241:AK241"/>
    <mergeCell ref="AN241:AO241"/>
    <mergeCell ref="B238:C238"/>
    <mergeCell ref="D238:E238"/>
    <mergeCell ref="F238:G238"/>
    <mergeCell ref="J238:K238"/>
    <mergeCell ref="L238:M238"/>
    <mergeCell ref="R238:V238"/>
    <mergeCell ref="W238:AA238"/>
    <mergeCell ref="AB238:AD238"/>
    <mergeCell ref="AE238:AF238"/>
    <mergeCell ref="AJ238:AK238"/>
    <mergeCell ref="AN238:AO238"/>
    <mergeCell ref="B239:C239"/>
    <mergeCell ref="D239:E239"/>
    <mergeCell ref="F239:G239"/>
    <mergeCell ref="J239:K239"/>
    <mergeCell ref="L239:M239"/>
    <mergeCell ref="R239:V239"/>
    <mergeCell ref="W239:AA239"/>
    <mergeCell ref="AB239:AD239"/>
    <mergeCell ref="AE239:AF239"/>
    <mergeCell ref="AJ239:AK239"/>
    <mergeCell ref="AN239:AO239"/>
    <mergeCell ref="B236:C236"/>
    <mergeCell ref="D236:E236"/>
    <mergeCell ref="F236:G236"/>
    <mergeCell ref="J236:K236"/>
    <mergeCell ref="L236:M236"/>
    <mergeCell ref="R236:V236"/>
    <mergeCell ref="W236:AA236"/>
    <mergeCell ref="AB236:AD236"/>
    <mergeCell ref="AE236:AF236"/>
    <mergeCell ref="AJ236:AK236"/>
    <mergeCell ref="AN236:AO236"/>
    <mergeCell ref="B237:C237"/>
    <mergeCell ref="D237:E237"/>
    <mergeCell ref="F237:G237"/>
    <mergeCell ref="J237:K237"/>
    <mergeCell ref="L237:M237"/>
    <mergeCell ref="R237:V237"/>
    <mergeCell ref="W237:AA237"/>
    <mergeCell ref="AB237:AD237"/>
    <mergeCell ref="AE237:AF237"/>
    <mergeCell ref="AJ237:AK237"/>
    <mergeCell ref="AN237:AO237"/>
    <mergeCell ref="B234:C234"/>
    <mergeCell ref="D234:E234"/>
    <mergeCell ref="F234:G234"/>
    <mergeCell ref="J234:K234"/>
    <mergeCell ref="L234:M234"/>
    <mergeCell ref="R234:V234"/>
    <mergeCell ref="W234:AA234"/>
    <mergeCell ref="AB234:AD234"/>
    <mergeCell ref="AE234:AF234"/>
    <mergeCell ref="AJ234:AK234"/>
    <mergeCell ref="AN234:AO234"/>
    <mergeCell ref="B235:C235"/>
    <mergeCell ref="D235:E235"/>
    <mergeCell ref="F235:G235"/>
    <mergeCell ref="J235:K235"/>
    <mergeCell ref="L235:M235"/>
    <mergeCell ref="R235:V235"/>
    <mergeCell ref="W235:AA235"/>
    <mergeCell ref="AB235:AD235"/>
    <mergeCell ref="AE235:AF235"/>
    <mergeCell ref="AJ235:AK235"/>
    <mergeCell ref="AN235:AO235"/>
    <mergeCell ref="B232:C232"/>
    <mergeCell ref="D232:E232"/>
    <mergeCell ref="F232:G232"/>
    <mergeCell ref="J232:K232"/>
    <mergeCell ref="L232:M232"/>
    <mergeCell ref="R232:V232"/>
    <mergeCell ref="W232:AA232"/>
    <mergeCell ref="AB232:AD232"/>
    <mergeCell ref="AE232:AF232"/>
    <mergeCell ref="AJ232:AK232"/>
    <mergeCell ref="AN232:AO232"/>
    <mergeCell ref="B233:C233"/>
    <mergeCell ref="D233:E233"/>
    <mergeCell ref="F233:G233"/>
    <mergeCell ref="J233:K233"/>
    <mergeCell ref="L233:M233"/>
    <mergeCell ref="R233:V233"/>
    <mergeCell ref="W233:AA233"/>
    <mergeCell ref="AB233:AD233"/>
    <mergeCell ref="AE233:AF233"/>
    <mergeCell ref="AJ233:AK233"/>
    <mergeCell ref="AN233:AO233"/>
    <mergeCell ref="B230:C230"/>
    <mergeCell ref="D230:E230"/>
    <mergeCell ref="F230:G230"/>
    <mergeCell ref="J230:K230"/>
    <mergeCell ref="L230:M230"/>
    <mergeCell ref="R230:V230"/>
    <mergeCell ref="W230:AA230"/>
    <mergeCell ref="AB230:AD230"/>
    <mergeCell ref="AE230:AF230"/>
    <mergeCell ref="AJ230:AK230"/>
    <mergeCell ref="AN230:AO230"/>
    <mergeCell ref="B231:C231"/>
    <mergeCell ref="D231:E231"/>
    <mergeCell ref="F231:G231"/>
    <mergeCell ref="J231:K231"/>
    <mergeCell ref="L231:M231"/>
    <mergeCell ref="R231:V231"/>
    <mergeCell ref="W231:AA231"/>
    <mergeCell ref="AB231:AD231"/>
    <mergeCell ref="AE231:AF231"/>
    <mergeCell ref="AJ231:AK231"/>
    <mergeCell ref="AN231:AO231"/>
    <mergeCell ref="B228:C228"/>
    <mergeCell ref="D228:E228"/>
    <mergeCell ref="F228:G228"/>
    <mergeCell ref="J228:K228"/>
    <mergeCell ref="L228:M228"/>
    <mergeCell ref="R228:V228"/>
    <mergeCell ref="W228:AA228"/>
    <mergeCell ref="AB228:AD228"/>
    <mergeCell ref="AE228:AF228"/>
    <mergeCell ref="AJ228:AK228"/>
    <mergeCell ref="AN228:AO228"/>
    <mergeCell ref="B229:C229"/>
    <mergeCell ref="D229:E229"/>
    <mergeCell ref="F229:G229"/>
    <mergeCell ref="J229:K229"/>
    <mergeCell ref="L229:M229"/>
    <mergeCell ref="R229:V229"/>
    <mergeCell ref="W229:AA229"/>
    <mergeCell ref="AB229:AD229"/>
    <mergeCell ref="AE229:AF229"/>
    <mergeCell ref="AJ229:AK229"/>
    <mergeCell ref="AN229:AO229"/>
    <mergeCell ref="B226:C226"/>
    <mergeCell ref="D226:E226"/>
    <mergeCell ref="F226:G226"/>
    <mergeCell ref="J226:K226"/>
    <mergeCell ref="L226:M226"/>
    <mergeCell ref="R226:V226"/>
    <mergeCell ref="W226:AA226"/>
    <mergeCell ref="AB226:AD226"/>
    <mergeCell ref="AE226:AF226"/>
    <mergeCell ref="AJ226:AK226"/>
    <mergeCell ref="AN226:AO226"/>
    <mergeCell ref="B227:C227"/>
    <mergeCell ref="D227:E227"/>
    <mergeCell ref="F227:G227"/>
    <mergeCell ref="J227:K227"/>
    <mergeCell ref="L227:M227"/>
    <mergeCell ref="R227:V227"/>
    <mergeCell ref="W227:AA227"/>
    <mergeCell ref="AB227:AD227"/>
    <mergeCell ref="AE227:AF227"/>
    <mergeCell ref="AJ227:AK227"/>
    <mergeCell ref="AN227:AO227"/>
    <mergeCell ref="B224:C224"/>
    <mergeCell ref="D224:E224"/>
    <mergeCell ref="F224:G224"/>
    <mergeCell ref="J224:K224"/>
    <mergeCell ref="L224:M224"/>
    <mergeCell ref="R224:V224"/>
    <mergeCell ref="W224:AA224"/>
    <mergeCell ref="AB224:AD224"/>
    <mergeCell ref="AE224:AF224"/>
    <mergeCell ref="AJ224:AK224"/>
    <mergeCell ref="AN224:AO224"/>
    <mergeCell ref="B225:C225"/>
    <mergeCell ref="D225:E225"/>
    <mergeCell ref="F225:G225"/>
    <mergeCell ref="J225:K225"/>
    <mergeCell ref="L225:M225"/>
    <mergeCell ref="R225:V225"/>
    <mergeCell ref="W225:AA225"/>
    <mergeCell ref="AB225:AD225"/>
    <mergeCell ref="AE225:AF225"/>
    <mergeCell ref="AJ225:AK225"/>
    <mergeCell ref="AN225:AO225"/>
    <mergeCell ref="B222:C222"/>
    <mergeCell ref="D222:E222"/>
    <mergeCell ref="F222:G222"/>
    <mergeCell ref="J222:K222"/>
    <mergeCell ref="L222:M222"/>
    <mergeCell ref="R222:V222"/>
    <mergeCell ref="W222:AA222"/>
    <mergeCell ref="AB222:AD222"/>
    <mergeCell ref="AE222:AF222"/>
    <mergeCell ref="AJ222:AK222"/>
    <mergeCell ref="AN222:AO222"/>
    <mergeCell ref="B223:C223"/>
    <mergeCell ref="D223:E223"/>
    <mergeCell ref="F223:G223"/>
    <mergeCell ref="J223:K223"/>
    <mergeCell ref="L223:M223"/>
    <mergeCell ref="R223:V223"/>
    <mergeCell ref="W223:AA223"/>
    <mergeCell ref="AB223:AD223"/>
    <mergeCell ref="AE223:AF223"/>
    <mergeCell ref="AJ223:AK223"/>
    <mergeCell ref="AN223:AO223"/>
    <mergeCell ref="B220:C220"/>
    <mergeCell ref="D220:E220"/>
    <mergeCell ref="F220:G220"/>
    <mergeCell ref="J220:K220"/>
    <mergeCell ref="L220:M220"/>
    <mergeCell ref="R220:V220"/>
    <mergeCell ref="W220:AA220"/>
    <mergeCell ref="AB220:AD220"/>
    <mergeCell ref="AE220:AF220"/>
    <mergeCell ref="AJ220:AK220"/>
    <mergeCell ref="AN220:AO220"/>
    <mergeCell ref="B221:C221"/>
    <mergeCell ref="D221:E221"/>
    <mergeCell ref="F221:G221"/>
    <mergeCell ref="J221:K221"/>
    <mergeCell ref="L221:M221"/>
    <mergeCell ref="R221:V221"/>
    <mergeCell ref="W221:AA221"/>
    <mergeCell ref="AB221:AD221"/>
    <mergeCell ref="AE221:AF221"/>
    <mergeCell ref="AJ221:AK221"/>
    <mergeCell ref="AN221:AO221"/>
    <mergeCell ref="B218:C218"/>
    <mergeCell ref="D218:E218"/>
    <mergeCell ref="F218:G218"/>
    <mergeCell ref="J218:K218"/>
    <mergeCell ref="L218:M218"/>
    <mergeCell ref="R218:V218"/>
    <mergeCell ref="W218:AA218"/>
    <mergeCell ref="AB218:AD218"/>
    <mergeCell ref="AE218:AF218"/>
    <mergeCell ref="AJ218:AK218"/>
    <mergeCell ref="AN218:AO218"/>
    <mergeCell ref="B219:C219"/>
    <mergeCell ref="D219:E219"/>
    <mergeCell ref="F219:G219"/>
    <mergeCell ref="J219:K219"/>
    <mergeCell ref="L219:M219"/>
    <mergeCell ref="R219:V219"/>
    <mergeCell ref="W219:AA219"/>
    <mergeCell ref="AB219:AD219"/>
    <mergeCell ref="AE219:AF219"/>
    <mergeCell ref="AJ219:AK219"/>
    <mergeCell ref="AN219:AO219"/>
    <mergeCell ref="B216:C216"/>
    <mergeCell ref="D216:E216"/>
    <mergeCell ref="F216:G216"/>
    <mergeCell ref="J216:K216"/>
    <mergeCell ref="L216:M216"/>
    <mergeCell ref="R216:V216"/>
    <mergeCell ref="W216:AA216"/>
    <mergeCell ref="AB216:AD216"/>
    <mergeCell ref="AE216:AF216"/>
    <mergeCell ref="AJ216:AK216"/>
    <mergeCell ref="AN216:AO216"/>
    <mergeCell ref="B217:C217"/>
    <mergeCell ref="D217:E217"/>
    <mergeCell ref="F217:G217"/>
    <mergeCell ref="J217:K217"/>
    <mergeCell ref="L217:M217"/>
    <mergeCell ref="R217:V217"/>
    <mergeCell ref="W217:AA217"/>
    <mergeCell ref="AB217:AD217"/>
    <mergeCell ref="AE217:AF217"/>
    <mergeCell ref="AJ217:AK217"/>
    <mergeCell ref="AN217:AO217"/>
    <mergeCell ref="R215:V215"/>
    <mergeCell ref="W215:AA215"/>
    <mergeCell ref="B213:C213"/>
    <mergeCell ref="H181:H184"/>
    <mergeCell ref="N182:N184"/>
    <mergeCell ref="O182:O184"/>
    <mergeCell ref="P182:P184"/>
    <mergeCell ref="Q182:Q184"/>
    <mergeCell ref="N181:Q181"/>
    <mergeCell ref="AQ181:BF184"/>
    <mergeCell ref="I181:I184"/>
    <mergeCell ref="B210:C210"/>
    <mergeCell ref="D210:E210"/>
    <mergeCell ref="F210:G210"/>
    <mergeCell ref="J210:K210"/>
    <mergeCell ref="L210:M210"/>
    <mergeCell ref="R210:V210"/>
    <mergeCell ref="W210:AA210"/>
    <mergeCell ref="AB210:AD210"/>
    <mergeCell ref="AE210:AF210"/>
    <mergeCell ref="AJ210:AK210"/>
    <mergeCell ref="AN210:AO210"/>
    <mergeCell ref="AN209:AO209"/>
    <mergeCell ref="R209:V209"/>
    <mergeCell ref="F213:G213"/>
    <mergeCell ref="J213:K213"/>
    <mergeCell ref="L213:M213"/>
    <mergeCell ref="R213:V213"/>
    <mergeCell ref="W213:AA213"/>
    <mergeCell ref="AB213:AD213"/>
    <mergeCell ref="AE213:AF213"/>
    <mergeCell ref="AJ213:AK213"/>
    <mergeCell ref="B127:C127"/>
    <mergeCell ref="B121:C121"/>
    <mergeCell ref="B123:C123"/>
    <mergeCell ref="B122:C122"/>
    <mergeCell ref="B140:C140"/>
    <mergeCell ref="B129:C129"/>
    <mergeCell ref="B130:C130"/>
    <mergeCell ref="B139:C139"/>
    <mergeCell ref="B143:C143"/>
    <mergeCell ref="D143:M143"/>
    <mergeCell ref="N143:R143"/>
    <mergeCell ref="S143:T143"/>
    <mergeCell ref="U143:AB143"/>
    <mergeCell ref="AC143:AD143"/>
    <mergeCell ref="AE143:AF143"/>
    <mergeCell ref="AI143:AJ143"/>
    <mergeCell ref="AL143:BF143"/>
    <mergeCell ref="B142:C142"/>
    <mergeCell ref="B141:C141"/>
    <mergeCell ref="B105:C105"/>
    <mergeCell ref="B104:C104"/>
    <mergeCell ref="B107:C107"/>
    <mergeCell ref="B106:C106"/>
    <mergeCell ref="B109:C109"/>
    <mergeCell ref="B108:C108"/>
    <mergeCell ref="B111:C111"/>
    <mergeCell ref="B110:C110"/>
    <mergeCell ref="B113:C113"/>
    <mergeCell ref="B112:C112"/>
    <mergeCell ref="B115:C115"/>
    <mergeCell ref="B114:C114"/>
    <mergeCell ref="B117:C117"/>
    <mergeCell ref="B116:C116"/>
    <mergeCell ref="B120:C120"/>
    <mergeCell ref="B119:C119"/>
    <mergeCell ref="B118:C118"/>
    <mergeCell ref="B87:C87"/>
    <mergeCell ref="B86:C86"/>
    <mergeCell ref="B89:C89"/>
    <mergeCell ref="B88:C88"/>
    <mergeCell ref="B91:C91"/>
    <mergeCell ref="B90:C90"/>
    <mergeCell ref="B93:C93"/>
    <mergeCell ref="B92:C92"/>
    <mergeCell ref="B94:C94"/>
    <mergeCell ref="B95:C95"/>
    <mergeCell ref="B96:C96"/>
    <mergeCell ref="B103:C103"/>
    <mergeCell ref="B102:C102"/>
    <mergeCell ref="B101:C101"/>
    <mergeCell ref="B100:C100"/>
    <mergeCell ref="B98:C98"/>
    <mergeCell ref="B97:C97"/>
    <mergeCell ref="B99:C99"/>
    <mergeCell ref="W209:AA209"/>
    <mergeCell ref="AB209:AD209"/>
    <mergeCell ref="AE209:AF209"/>
    <mergeCell ref="AJ209:AK209"/>
    <mergeCell ref="B209:C209"/>
    <mergeCell ref="D209:E209"/>
    <mergeCell ref="F209:G209"/>
    <mergeCell ref="J209:K209"/>
    <mergeCell ref="L209:M209"/>
    <mergeCell ref="AN207:AO207"/>
    <mergeCell ref="B208:C208"/>
    <mergeCell ref="D208:E208"/>
    <mergeCell ref="F208:G208"/>
    <mergeCell ref="J208:K208"/>
    <mergeCell ref="L208:M208"/>
    <mergeCell ref="R208:V208"/>
    <mergeCell ref="W208:AA208"/>
    <mergeCell ref="AB208:AD208"/>
    <mergeCell ref="AE208:AF208"/>
    <mergeCell ref="AJ208:AK208"/>
    <mergeCell ref="AN208:AO208"/>
    <mergeCell ref="R207:V207"/>
    <mergeCell ref="W207:AA207"/>
    <mergeCell ref="AB207:AD207"/>
    <mergeCell ref="AE207:AF207"/>
    <mergeCell ref="AJ207:AK207"/>
    <mergeCell ref="B207:C207"/>
    <mergeCell ref="D207:E207"/>
    <mergeCell ref="F207:G207"/>
    <mergeCell ref="J207:K207"/>
    <mergeCell ref="L207:M207"/>
    <mergeCell ref="AN205:AO205"/>
    <mergeCell ref="B206:C206"/>
    <mergeCell ref="D206:E206"/>
    <mergeCell ref="F206:G206"/>
    <mergeCell ref="J206:K206"/>
    <mergeCell ref="L206:M206"/>
    <mergeCell ref="R206:V206"/>
    <mergeCell ref="W206:AA206"/>
    <mergeCell ref="AB206:AD206"/>
    <mergeCell ref="AE206:AF206"/>
    <mergeCell ref="AJ206:AK206"/>
    <mergeCell ref="AN206:AO206"/>
    <mergeCell ref="R205:V205"/>
    <mergeCell ref="W205:AA205"/>
    <mergeCell ref="AB205:AD205"/>
    <mergeCell ref="AE205:AF205"/>
    <mergeCell ref="AJ205:AK205"/>
    <mergeCell ref="B205:C205"/>
    <mergeCell ref="D205:E205"/>
    <mergeCell ref="F205:G205"/>
    <mergeCell ref="J205:K205"/>
    <mergeCell ref="L205:M205"/>
    <mergeCell ref="AN203:AO203"/>
    <mergeCell ref="B204:C204"/>
    <mergeCell ref="D204:E204"/>
    <mergeCell ref="F204:G204"/>
    <mergeCell ref="J204:K204"/>
    <mergeCell ref="L204:M204"/>
    <mergeCell ref="R204:V204"/>
    <mergeCell ref="W204:AA204"/>
    <mergeCell ref="AB204:AD204"/>
    <mergeCell ref="AE204:AF204"/>
    <mergeCell ref="AJ204:AK204"/>
    <mergeCell ref="AN204:AO204"/>
    <mergeCell ref="R203:V203"/>
    <mergeCell ref="W203:AA203"/>
    <mergeCell ref="AB203:AD203"/>
    <mergeCell ref="AE203:AF203"/>
    <mergeCell ref="AJ203:AK203"/>
    <mergeCell ref="B203:C203"/>
    <mergeCell ref="D203:E203"/>
    <mergeCell ref="F203:G203"/>
    <mergeCell ref="J203:K203"/>
    <mergeCell ref="L203:M203"/>
    <mergeCell ref="AN201:AO201"/>
    <mergeCell ref="B202:C202"/>
    <mergeCell ref="D202:E202"/>
    <mergeCell ref="F202:G202"/>
    <mergeCell ref="J202:K202"/>
    <mergeCell ref="L202:M202"/>
    <mergeCell ref="R202:V202"/>
    <mergeCell ref="W202:AA202"/>
    <mergeCell ref="AB202:AD202"/>
    <mergeCell ref="AE202:AF202"/>
    <mergeCell ref="AJ202:AK202"/>
    <mergeCell ref="AN202:AO202"/>
    <mergeCell ref="R201:V201"/>
    <mergeCell ref="W201:AA201"/>
    <mergeCell ref="AB201:AD201"/>
    <mergeCell ref="AE201:AF201"/>
    <mergeCell ref="AJ201:AK201"/>
    <mergeCell ref="B201:C201"/>
    <mergeCell ref="D201:E201"/>
    <mergeCell ref="F201:G201"/>
    <mergeCell ref="J201:K201"/>
    <mergeCell ref="L201:M201"/>
    <mergeCell ref="AN199:AO199"/>
    <mergeCell ref="B200:C200"/>
    <mergeCell ref="D200:E200"/>
    <mergeCell ref="F200:G200"/>
    <mergeCell ref="J200:K200"/>
    <mergeCell ref="L200:M200"/>
    <mergeCell ref="R200:V200"/>
    <mergeCell ref="W200:AA200"/>
    <mergeCell ref="AB200:AD200"/>
    <mergeCell ref="AE200:AF200"/>
    <mergeCell ref="AJ200:AK200"/>
    <mergeCell ref="AN200:AO200"/>
    <mergeCell ref="R199:V199"/>
    <mergeCell ref="W199:AA199"/>
    <mergeCell ref="AB199:AD199"/>
    <mergeCell ref="AE199:AF199"/>
    <mergeCell ref="AJ199:AK199"/>
    <mergeCell ref="B199:C199"/>
    <mergeCell ref="D199:E199"/>
    <mergeCell ref="F199:G199"/>
    <mergeCell ref="J199:K199"/>
    <mergeCell ref="L199:M199"/>
    <mergeCell ref="AN197:AO197"/>
    <mergeCell ref="B198:C198"/>
    <mergeCell ref="D198:E198"/>
    <mergeCell ref="F198:G198"/>
    <mergeCell ref="J198:K198"/>
    <mergeCell ref="L198:M198"/>
    <mergeCell ref="R198:V198"/>
    <mergeCell ref="W198:AA198"/>
    <mergeCell ref="AB198:AD198"/>
    <mergeCell ref="AE198:AF198"/>
    <mergeCell ref="AJ198:AK198"/>
    <mergeCell ref="AN198:AO198"/>
    <mergeCell ref="R197:V197"/>
    <mergeCell ref="W197:AA197"/>
    <mergeCell ref="AB197:AD197"/>
    <mergeCell ref="AE197:AF197"/>
    <mergeCell ref="AJ197:AK197"/>
    <mergeCell ref="B197:C197"/>
    <mergeCell ref="D197:E197"/>
    <mergeCell ref="F197:G197"/>
    <mergeCell ref="J197:K197"/>
    <mergeCell ref="L197:M197"/>
    <mergeCell ref="AN195:AO195"/>
    <mergeCell ref="B196:C196"/>
    <mergeCell ref="D196:E196"/>
    <mergeCell ref="F196:G196"/>
    <mergeCell ref="J196:K196"/>
    <mergeCell ref="L196:M196"/>
    <mergeCell ref="R196:V196"/>
    <mergeCell ref="W196:AA196"/>
    <mergeCell ref="AB196:AD196"/>
    <mergeCell ref="AE196:AF196"/>
    <mergeCell ref="AJ196:AK196"/>
    <mergeCell ref="AN196:AO196"/>
    <mergeCell ref="R195:V195"/>
    <mergeCell ref="W195:AA195"/>
    <mergeCell ref="AB195:AD195"/>
    <mergeCell ref="AE195:AF195"/>
    <mergeCell ref="AJ195:AK195"/>
    <mergeCell ref="B195:C195"/>
    <mergeCell ref="D195:E195"/>
    <mergeCell ref="F195:G195"/>
    <mergeCell ref="J195:K195"/>
    <mergeCell ref="L195:M195"/>
    <mergeCell ref="AN193:AO193"/>
    <mergeCell ref="B194:C194"/>
    <mergeCell ref="D194:E194"/>
    <mergeCell ref="F194:G194"/>
    <mergeCell ref="J194:K194"/>
    <mergeCell ref="L194:M194"/>
    <mergeCell ref="R194:V194"/>
    <mergeCell ref="W194:AA194"/>
    <mergeCell ref="AB194:AD194"/>
    <mergeCell ref="AE194:AF194"/>
    <mergeCell ref="AJ194:AK194"/>
    <mergeCell ref="AN194:AO194"/>
    <mergeCell ref="R193:V193"/>
    <mergeCell ref="W193:AA193"/>
    <mergeCell ref="AB193:AD193"/>
    <mergeCell ref="AE193:AF193"/>
    <mergeCell ref="AJ193:AK193"/>
    <mergeCell ref="B193:C193"/>
    <mergeCell ref="D193:E193"/>
    <mergeCell ref="F193:G193"/>
    <mergeCell ref="J193:K193"/>
    <mergeCell ref="L193:M193"/>
    <mergeCell ref="AN191:AO191"/>
    <mergeCell ref="B192:C192"/>
    <mergeCell ref="D192:E192"/>
    <mergeCell ref="F192:G192"/>
    <mergeCell ref="J192:K192"/>
    <mergeCell ref="L192:M192"/>
    <mergeCell ref="R192:V192"/>
    <mergeCell ref="W192:AA192"/>
    <mergeCell ref="AB192:AD192"/>
    <mergeCell ref="AE192:AF192"/>
    <mergeCell ref="AJ192:AK192"/>
    <mergeCell ref="AN192:AO192"/>
    <mergeCell ref="R191:V191"/>
    <mergeCell ref="W191:AA191"/>
    <mergeCell ref="AB191:AD191"/>
    <mergeCell ref="AE191:AF191"/>
    <mergeCell ref="AJ191:AK191"/>
    <mergeCell ref="B191:C191"/>
    <mergeCell ref="D191:E191"/>
    <mergeCell ref="F191:G191"/>
    <mergeCell ref="J191:K191"/>
    <mergeCell ref="L191:M191"/>
    <mergeCell ref="AN189:AO189"/>
    <mergeCell ref="B190:C190"/>
    <mergeCell ref="D190:E190"/>
    <mergeCell ref="F190:G190"/>
    <mergeCell ref="J190:K190"/>
    <mergeCell ref="L190:M190"/>
    <mergeCell ref="R190:V190"/>
    <mergeCell ref="W190:AA190"/>
    <mergeCell ref="AB190:AD190"/>
    <mergeCell ref="AE190:AF190"/>
    <mergeCell ref="AJ190:AK190"/>
    <mergeCell ref="AN190:AO190"/>
    <mergeCell ref="R189:V189"/>
    <mergeCell ref="W189:AA189"/>
    <mergeCell ref="AB189:AD189"/>
    <mergeCell ref="AE189:AF189"/>
    <mergeCell ref="AJ189:AK189"/>
    <mergeCell ref="B189:C189"/>
    <mergeCell ref="D189:E189"/>
    <mergeCell ref="F189:G189"/>
    <mergeCell ref="J189:K189"/>
    <mergeCell ref="L189:M189"/>
    <mergeCell ref="AN187:AO187"/>
    <mergeCell ref="B188:C188"/>
    <mergeCell ref="D188:E188"/>
    <mergeCell ref="F188:G188"/>
    <mergeCell ref="J188:K188"/>
    <mergeCell ref="L188:M188"/>
    <mergeCell ref="R188:V188"/>
    <mergeCell ref="W188:AA188"/>
    <mergeCell ref="AB188:AD188"/>
    <mergeCell ref="AE188:AF188"/>
    <mergeCell ref="AJ188:AK188"/>
    <mergeCell ref="AN188:AO188"/>
    <mergeCell ref="R187:V187"/>
    <mergeCell ref="W187:AA187"/>
    <mergeCell ref="AB187:AD187"/>
    <mergeCell ref="AE187:AF187"/>
    <mergeCell ref="AJ187:AK187"/>
    <mergeCell ref="B187:C187"/>
    <mergeCell ref="D187:E187"/>
    <mergeCell ref="F187:G187"/>
    <mergeCell ref="J187:K187"/>
    <mergeCell ref="L187:M187"/>
    <mergeCell ref="AN181:AO184"/>
    <mergeCell ref="AP181:AP184"/>
    <mergeCell ref="AN185:AO185"/>
    <mergeCell ref="B186:C186"/>
    <mergeCell ref="D186:E186"/>
    <mergeCell ref="F186:G186"/>
    <mergeCell ref="J186:K186"/>
    <mergeCell ref="L186:M186"/>
    <mergeCell ref="R186:V186"/>
    <mergeCell ref="W186:AA186"/>
    <mergeCell ref="AB186:AD186"/>
    <mergeCell ref="AE186:AF186"/>
    <mergeCell ref="AJ186:AK186"/>
    <mergeCell ref="AN186:AO186"/>
    <mergeCell ref="R185:V185"/>
    <mergeCell ref="W185:AA185"/>
    <mergeCell ref="AB185:AD185"/>
    <mergeCell ref="AE185:AF185"/>
    <mergeCell ref="AJ185:AK185"/>
    <mergeCell ref="B185:C185"/>
    <mergeCell ref="D185:E185"/>
    <mergeCell ref="F185:G185"/>
    <mergeCell ref="J185:K185"/>
    <mergeCell ref="L185:M185"/>
    <mergeCell ref="B181:C184"/>
    <mergeCell ref="D181:G182"/>
    <mergeCell ref="J181:M182"/>
    <mergeCell ref="R181:AA182"/>
    <mergeCell ref="AB181:AI182"/>
    <mergeCell ref="J183:K184"/>
    <mergeCell ref="L183:M184"/>
    <mergeCell ref="R183:V183"/>
    <mergeCell ref="W183:AA183"/>
    <mergeCell ref="AB183:AD184"/>
    <mergeCell ref="AE183:AF184"/>
    <mergeCell ref="AG183:AG184"/>
    <mergeCell ref="AH183:AH184"/>
    <mergeCell ref="AI183:AI184"/>
    <mergeCell ref="R184:V184"/>
    <mergeCell ref="B175:C175"/>
    <mergeCell ref="B176:C176"/>
    <mergeCell ref="W184:AA184"/>
    <mergeCell ref="B177:C177"/>
    <mergeCell ref="AJ181:AK184"/>
    <mergeCell ref="AL181:AL184"/>
    <mergeCell ref="AM181:AM184"/>
    <mergeCell ref="B163:C163"/>
    <mergeCell ref="B162:C162"/>
    <mergeCell ref="B161:C161"/>
    <mergeCell ref="B160:C160"/>
    <mergeCell ref="B167:C167"/>
    <mergeCell ref="B166:C166"/>
    <mergeCell ref="B165:C165"/>
    <mergeCell ref="B164:C164"/>
    <mergeCell ref="B172:C172"/>
    <mergeCell ref="B170:C170"/>
    <mergeCell ref="B169:C169"/>
    <mergeCell ref="B168:C168"/>
    <mergeCell ref="B171:C171"/>
    <mergeCell ref="B174:C174"/>
    <mergeCell ref="B173:C173"/>
    <mergeCell ref="D183:E184"/>
    <mergeCell ref="F183:G184"/>
    <mergeCell ref="B59:C59"/>
    <mergeCell ref="B58:C58"/>
    <mergeCell ref="B61:C61"/>
    <mergeCell ref="B60:C60"/>
    <mergeCell ref="B63:C63"/>
    <mergeCell ref="B62:C62"/>
    <mergeCell ref="B65:C65"/>
    <mergeCell ref="B64:C64"/>
    <mergeCell ref="B67:C67"/>
    <mergeCell ref="B66:C66"/>
    <mergeCell ref="B69:C69"/>
    <mergeCell ref="B68:C68"/>
    <mergeCell ref="B71:C71"/>
    <mergeCell ref="B70:C70"/>
    <mergeCell ref="B151:C151"/>
    <mergeCell ref="B150:C150"/>
    <mergeCell ref="B149:C149"/>
    <mergeCell ref="B148:C148"/>
    <mergeCell ref="B73:C73"/>
    <mergeCell ref="B72:C72"/>
    <mergeCell ref="B74:C74"/>
    <mergeCell ref="B77:C77"/>
    <mergeCell ref="B76:C76"/>
    <mergeCell ref="B75:C75"/>
    <mergeCell ref="B79:C79"/>
    <mergeCell ref="B78:C78"/>
    <mergeCell ref="B81:C81"/>
    <mergeCell ref="B80:C80"/>
    <mergeCell ref="B83:C83"/>
    <mergeCell ref="B82:C82"/>
    <mergeCell ref="B85:C85"/>
    <mergeCell ref="B84:C84"/>
    <mergeCell ref="B45:C45"/>
    <mergeCell ref="B44:C44"/>
    <mergeCell ref="U41:AA43"/>
    <mergeCell ref="AF41:AK41"/>
    <mergeCell ref="AF42:AF43"/>
    <mergeCell ref="B47:C47"/>
    <mergeCell ref="B46:C46"/>
    <mergeCell ref="B49:C49"/>
    <mergeCell ref="B48:C48"/>
    <mergeCell ref="B51:C51"/>
    <mergeCell ref="B50:C50"/>
    <mergeCell ref="B53:C53"/>
    <mergeCell ref="B52:C52"/>
    <mergeCell ref="B55:C55"/>
    <mergeCell ref="B54:C54"/>
    <mergeCell ref="B57:C57"/>
    <mergeCell ref="B56:C56"/>
    <mergeCell ref="AZ1:BA1"/>
    <mergeCell ref="BB1:BG1"/>
    <mergeCell ref="AS1:AU1"/>
    <mergeCell ref="AV1:AY1"/>
    <mergeCell ref="AC2:AF2"/>
    <mergeCell ref="AG2:AI2"/>
    <mergeCell ref="AJ2:AR2"/>
    <mergeCell ref="A1:F1"/>
    <mergeCell ref="G1:Y1"/>
    <mergeCell ref="Z1:AB1"/>
    <mergeCell ref="AC1:AR1"/>
    <mergeCell ref="A2:F2"/>
    <mergeCell ref="G2:T2"/>
    <mergeCell ref="U2:V2"/>
    <mergeCell ref="W2:Y2"/>
    <mergeCell ref="Z2:AB2"/>
    <mergeCell ref="BI44:BJ44"/>
    <mergeCell ref="AB41:AC43"/>
    <mergeCell ref="AD41:AE43"/>
    <mergeCell ref="AL41:BF43"/>
    <mergeCell ref="AG42:AG43"/>
    <mergeCell ref="AH42:AH43"/>
    <mergeCell ref="AI42:AJ43"/>
    <mergeCell ref="AK42:AK43"/>
    <mergeCell ref="B41:C43"/>
    <mergeCell ref="D41:M43"/>
    <mergeCell ref="N41:R43"/>
    <mergeCell ref="S41:T43"/>
    <mergeCell ref="AS2:AU2"/>
    <mergeCell ref="AV2:AY2"/>
    <mergeCell ref="AZ2:BA2"/>
    <mergeCell ref="BB2:BG2"/>
    <mergeCell ref="BI45:BJ45"/>
    <mergeCell ref="BI46:BJ46"/>
    <mergeCell ref="BI47:BJ47"/>
    <mergeCell ref="BI48:BJ48"/>
    <mergeCell ref="BI49:BJ49"/>
    <mergeCell ref="BI50:BJ50"/>
    <mergeCell ref="BI51:BJ51"/>
    <mergeCell ref="BI52:BJ52"/>
    <mergeCell ref="BI53:BJ53"/>
    <mergeCell ref="BI54:BJ54"/>
    <mergeCell ref="BI55:BJ55"/>
    <mergeCell ref="BI56:BJ56"/>
    <mergeCell ref="BI57:BJ57"/>
    <mergeCell ref="BI58:BJ58"/>
    <mergeCell ref="BI59:BJ59"/>
    <mergeCell ref="BI60:BJ60"/>
    <mergeCell ref="BI61:BJ61"/>
    <mergeCell ref="BI62:BJ62"/>
    <mergeCell ref="BI63:BJ63"/>
    <mergeCell ref="BI64:BJ64"/>
    <mergeCell ref="BI65:BJ65"/>
    <mergeCell ref="BI66:BJ66"/>
    <mergeCell ref="BI67:BJ67"/>
    <mergeCell ref="BI68:BJ68"/>
    <mergeCell ref="BI69:BJ69"/>
    <mergeCell ref="BI70:BJ70"/>
    <mergeCell ref="BI71:BJ71"/>
    <mergeCell ref="BI72:BJ72"/>
    <mergeCell ref="BI73:BJ73"/>
    <mergeCell ref="BI74:BJ74"/>
    <mergeCell ref="BI75:BJ75"/>
    <mergeCell ref="BI76:BJ76"/>
    <mergeCell ref="BI77:BJ77"/>
    <mergeCell ref="BI78:BJ78"/>
    <mergeCell ref="BI79:BJ79"/>
    <mergeCell ref="BI80:BJ80"/>
    <mergeCell ref="BI81:BJ81"/>
    <mergeCell ref="BI82:BJ82"/>
    <mergeCell ref="BI83:BJ83"/>
    <mergeCell ref="BI84:BJ84"/>
    <mergeCell ref="BI85:BJ85"/>
    <mergeCell ref="BI86:BJ86"/>
    <mergeCell ref="BI87:BJ87"/>
    <mergeCell ref="BI88:BJ88"/>
    <mergeCell ref="BI89:BJ89"/>
    <mergeCell ref="BI90:BJ90"/>
    <mergeCell ref="BI91:BJ91"/>
    <mergeCell ref="BI92:BJ92"/>
    <mergeCell ref="BI93:BJ93"/>
    <mergeCell ref="BI94:BJ94"/>
    <mergeCell ref="BI95:BJ95"/>
    <mergeCell ref="BI96:BJ96"/>
    <mergeCell ref="BI97:BJ97"/>
    <mergeCell ref="BI98:BJ98"/>
    <mergeCell ref="BI99:BJ99"/>
    <mergeCell ref="BI100:BJ100"/>
    <mergeCell ref="BI101:BJ101"/>
    <mergeCell ref="BI102:BJ102"/>
    <mergeCell ref="BI103:BJ103"/>
    <mergeCell ref="BI104:BJ104"/>
    <mergeCell ref="BI105:BJ105"/>
    <mergeCell ref="BI106:BJ106"/>
    <mergeCell ref="BI107:BJ107"/>
    <mergeCell ref="BI108:BJ108"/>
    <mergeCell ref="BI109:BJ109"/>
    <mergeCell ref="BI110:BJ110"/>
    <mergeCell ref="BI111:BJ111"/>
    <mergeCell ref="BI112:BJ112"/>
    <mergeCell ref="B131:C131"/>
    <mergeCell ref="BI131:BJ131"/>
    <mergeCell ref="B132:C132"/>
    <mergeCell ref="BI132:BJ132"/>
    <mergeCell ref="BI130:BJ130"/>
    <mergeCell ref="BI139:BJ139"/>
    <mergeCell ref="BI140:BJ140"/>
    <mergeCell ref="BI141:BJ141"/>
    <mergeCell ref="BI142:BJ142"/>
    <mergeCell ref="BI143:BJ143"/>
    <mergeCell ref="BI113:BJ113"/>
    <mergeCell ref="BI114:BJ114"/>
    <mergeCell ref="BI115:BJ115"/>
    <mergeCell ref="BI116:BJ116"/>
    <mergeCell ref="BI117:BJ117"/>
    <mergeCell ref="BI118:BJ118"/>
    <mergeCell ref="BI119:BJ119"/>
    <mergeCell ref="BI120:BJ120"/>
    <mergeCell ref="BI123:BJ123"/>
    <mergeCell ref="BI124:BJ124"/>
    <mergeCell ref="BI125:BJ125"/>
    <mergeCell ref="BI126:BJ126"/>
    <mergeCell ref="BI127:BJ127"/>
    <mergeCell ref="BI128:BJ128"/>
    <mergeCell ref="BI129:BJ129"/>
    <mergeCell ref="BI121:BJ121"/>
    <mergeCell ref="BI122:BJ122"/>
    <mergeCell ref="BI136:BJ136"/>
    <mergeCell ref="B124:C124"/>
    <mergeCell ref="B125:C125"/>
    <mergeCell ref="B128:C128"/>
    <mergeCell ref="B126:C126"/>
    <mergeCell ref="B137:C137"/>
    <mergeCell ref="B147:C147"/>
    <mergeCell ref="B146:C146"/>
    <mergeCell ref="D146:J146"/>
    <mergeCell ref="K146:AC146"/>
    <mergeCell ref="AD146:BF146"/>
    <mergeCell ref="B159:C159"/>
    <mergeCell ref="B158:C158"/>
    <mergeCell ref="BI137:BJ137"/>
    <mergeCell ref="B138:C138"/>
    <mergeCell ref="BI138:BJ138"/>
    <mergeCell ref="B135:C135"/>
    <mergeCell ref="BI135:BJ135"/>
    <mergeCell ref="B136:C136"/>
    <mergeCell ref="B133:C133"/>
    <mergeCell ref="BI133:BJ133"/>
    <mergeCell ref="B134:C134"/>
    <mergeCell ref="BI134:BJ134"/>
    <mergeCell ref="B155:C155"/>
    <mergeCell ref="B154:C154"/>
    <mergeCell ref="B153:C153"/>
    <mergeCell ref="B152:C152"/>
    <mergeCell ref="B157:C157"/>
    <mergeCell ref="B156:C156"/>
    <mergeCell ref="AJ272:AK272"/>
    <mergeCell ref="AN272:AO272"/>
    <mergeCell ref="B273:C273"/>
    <mergeCell ref="D273:E273"/>
    <mergeCell ref="F273:G273"/>
    <mergeCell ref="J273:K273"/>
    <mergeCell ref="L273:M273"/>
    <mergeCell ref="R273:V273"/>
    <mergeCell ref="W273:AA273"/>
    <mergeCell ref="AB273:AD273"/>
    <mergeCell ref="AE273:AF273"/>
    <mergeCell ref="AJ273:AK273"/>
    <mergeCell ref="AN273:AO273"/>
    <mergeCell ref="B274:C274"/>
    <mergeCell ref="D274:E274"/>
    <mergeCell ref="F274:G274"/>
    <mergeCell ref="J274:K274"/>
    <mergeCell ref="L274:M274"/>
    <mergeCell ref="R274:V274"/>
    <mergeCell ref="W274:AA274"/>
    <mergeCell ref="AB274:AD274"/>
    <mergeCell ref="AE274:AF274"/>
    <mergeCell ref="AJ274:AK274"/>
    <mergeCell ref="AN274:AO274"/>
    <mergeCell ref="B275:C275"/>
    <mergeCell ref="D275:E275"/>
    <mergeCell ref="F275:G275"/>
    <mergeCell ref="J275:K275"/>
    <mergeCell ref="L275:M275"/>
    <mergeCell ref="R275:V275"/>
    <mergeCell ref="W275:AA275"/>
    <mergeCell ref="AB275:AD275"/>
    <mergeCell ref="AE275:AF275"/>
    <mergeCell ref="AJ275:AK275"/>
    <mergeCell ref="AN275:AO275"/>
    <mergeCell ref="B276:C276"/>
    <mergeCell ref="D276:E276"/>
    <mergeCell ref="F276:G276"/>
    <mergeCell ref="J276:K276"/>
    <mergeCell ref="L276:M276"/>
    <mergeCell ref="R276:V276"/>
    <mergeCell ref="W276:AA276"/>
    <mergeCell ref="AB276:AD276"/>
    <mergeCell ref="AE276:AF276"/>
    <mergeCell ref="AJ276:AK276"/>
    <mergeCell ref="AN276:AO276"/>
    <mergeCell ref="B277:C277"/>
    <mergeCell ref="D277:E277"/>
    <mergeCell ref="F277:G277"/>
    <mergeCell ref="J277:K277"/>
    <mergeCell ref="L277:M277"/>
    <mergeCell ref="R277:V277"/>
    <mergeCell ref="W277:AA277"/>
    <mergeCell ref="AB277:AD277"/>
    <mergeCell ref="AE277:AF277"/>
    <mergeCell ref="AJ277:AK277"/>
    <mergeCell ref="AN277:AO277"/>
    <mergeCell ref="B278:C278"/>
    <mergeCell ref="D278:E278"/>
    <mergeCell ref="F278:G278"/>
    <mergeCell ref="J278:K278"/>
    <mergeCell ref="L278:M278"/>
    <mergeCell ref="R278:V278"/>
    <mergeCell ref="W278:AA278"/>
    <mergeCell ref="AB278:AD278"/>
    <mergeCell ref="AE278:AF278"/>
    <mergeCell ref="AJ278:AK278"/>
    <mergeCell ref="AN278:AO278"/>
    <mergeCell ref="B279:C279"/>
    <mergeCell ref="D279:E279"/>
    <mergeCell ref="F279:G279"/>
    <mergeCell ref="J279:K279"/>
    <mergeCell ref="L279:M279"/>
    <mergeCell ref="R279:V279"/>
    <mergeCell ref="W279:AA279"/>
    <mergeCell ref="AB279:AD279"/>
    <mergeCell ref="AE279:AF279"/>
    <mergeCell ref="AJ279:AK279"/>
    <mergeCell ref="AN279:AO279"/>
    <mergeCell ref="B280:C280"/>
    <mergeCell ref="D280:E280"/>
    <mergeCell ref="F280:G280"/>
    <mergeCell ref="J280:K280"/>
    <mergeCell ref="L280:M280"/>
    <mergeCell ref="R280:V280"/>
    <mergeCell ref="W280:AA280"/>
    <mergeCell ref="AB280:AD280"/>
    <mergeCell ref="AE280:AF280"/>
    <mergeCell ref="AJ280:AK280"/>
    <mergeCell ref="AN280:AO280"/>
    <mergeCell ref="B281:C281"/>
    <mergeCell ref="D281:E281"/>
    <mergeCell ref="F281:G281"/>
    <mergeCell ref="J281:K281"/>
    <mergeCell ref="L281:M281"/>
    <mergeCell ref="R281:V281"/>
    <mergeCell ref="W281:AA281"/>
    <mergeCell ref="AB281:AD281"/>
    <mergeCell ref="AE281:AF281"/>
    <mergeCell ref="AJ281:AK281"/>
    <mergeCell ref="AN281:AO281"/>
    <mergeCell ref="B282:C282"/>
    <mergeCell ref="D282:E282"/>
    <mergeCell ref="F282:G282"/>
    <mergeCell ref="J282:K282"/>
    <mergeCell ref="L282:M282"/>
    <mergeCell ref="R282:V282"/>
    <mergeCell ref="W282:AA282"/>
    <mergeCell ref="AB282:AD282"/>
    <mergeCell ref="AE282:AF282"/>
    <mergeCell ref="AJ282:AK282"/>
    <mergeCell ref="AN282:AO282"/>
    <mergeCell ref="B283:C283"/>
    <mergeCell ref="D283:E283"/>
    <mergeCell ref="F283:G283"/>
    <mergeCell ref="J283:K283"/>
    <mergeCell ref="L283:M283"/>
    <mergeCell ref="R283:V283"/>
    <mergeCell ref="W283:AA283"/>
    <mergeCell ref="AB283:AD283"/>
    <mergeCell ref="AE283:AF283"/>
    <mergeCell ref="AJ283:AK283"/>
    <mergeCell ref="AN283:AO283"/>
    <mergeCell ref="B308:C308"/>
    <mergeCell ref="B309:C309"/>
    <mergeCell ref="B310:C310"/>
    <mergeCell ref="B311:C311"/>
    <mergeCell ref="B312:C312"/>
    <mergeCell ref="B313:C313"/>
    <mergeCell ref="B284:C284"/>
    <mergeCell ref="D284:E284"/>
    <mergeCell ref="F284:G284"/>
    <mergeCell ref="J284:K284"/>
    <mergeCell ref="L284:M284"/>
    <mergeCell ref="R284:V284"/>
    <mergeCell ref="W284:AA284"/>
    <mergeCell ref="AB284:AD284"/>
    <mergeCell ref="AE284:AF284"/>
    <mergeCell ref="AJ284:AK284"/>
    <mergeCell ref="AN284:AO284"/>
    <mergeCell ref="B286:C286"/>
    <mergeCell ref="B287:C287"/>
    <mergeCell ref="D286:BF286"/>
    <mergeCell ref="B288:C288"/>
  </mergeCells>
  <phoneticPr fontId="6"/>
  <pageMargins left="0.39370078740157483" right="0.39370078740157483" top="0.78740157480314965" bottom="0.39370078740157483" header="0.59055118110236227" footer="0.19685039370078741"/>
  <pageSetup paperSize="9" scale="88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設計書マスタデータ!$D$2:$D$10</xm:f>
          </x14:formula1>
          <xm:sqref>AJ185:AK256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H336"/>
  <sheetViews>
    <sheetView tabSelected="1" topLeftCell="A52" workbookViewId="0">
      <selection activeCell="Z51" sqref="Z51"/>
    </sheetView>
  </sheetViews>
  <sheetFormatPr defaultColWidth="2.7109375" defaultRowHeight="15" customHeight="1"/>
  <cols>
    <col min="1" max="1" width="0.85546875" style="17" customWidth="1"/>
    <col min="2" max="57" width="2.7109375" style="17"/>
    <col min="58" max="58" width="2.7109375" style="25"/>
    <col min="59" max="59" width="0.85546875" style="17" customWidth="1"/>
    <col min="60" max="16384" width="2.7109375" style="17"/>
  </cols>
  <sheetData>
    <row r="1" spans="1:59" s="83" customFormat="1" ht="18" customHeight="1">
      <c r="A1" s="510" t="s">
        <v>25</v>
      </c>
      <c r="B1" s="511"/>
      <c r="C1" s="511"/>
      <c r="D1" s="511"/>
      <c r="E1" s="511"/>
      <c r="F1" s="512"/>
      <c r="G1" s="524" t="str">
        <f>IF(NOT(ISBLANK(表紙!N16)),表紙!N16,"")</f>
        <v>縦横断システム</v>
      </c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5"/>
      <c r="W1" s="525"/>
      <c r="X1" s="525"/>
      <c r="Y1" s="526"/>
      <c r="Z1" s="583" t="s">
        <v>30</v>
      </c>
      <c r="AA1" s="584"/>
      <c r="AB1" s="585"/>
      <c r="AC1" s="586" t="s">
        <v>35</v>
      </c>
      <c r="AD1" s="587"/>
      <c r="AE1" s="587"/>
      <c r="AF1" s="587"/>
      <c r="AG1" s="587"/>
      <c r="AH1" s="587"/>
      <c r="AI1" s="587"/>
      <c r="AJ1" s="587"/>
      <c r="AK1" s="587"/>
      <c r="AL1" s="587"/>
      <c r="AM1" s="587"/>
      <c r="AN1" s="587"/>
      <c r="AO1" s="588"/>
      <c r="AP1" s="588"/>
      <c r="AQ1" s="588"/>
      <c r="AR1" s="589"/>
      <c r="AS1" s="424" t="s">
        <v>32</v>
      </c>
      <c r="AT1" s="590"/>
      <c r="AU1" s="425"/>
      <c r="AV1" s="516" t="s">
        <v>20</v>
      </c>
      <c r="AW1" s="517"/>
      <c r="AX1" s="517"/>
      <c r="AY1" s="518"/>
      <c r="AZ1" s="502" t="s">
        <v>32</v>
      </c>
      <c r="BA1" s="503"/>
      <c r="BB1" s="504">
        <v>44935</v>
      </c>
      <c r="BC1" s="504"/>
      <c r="BD1" s="504"/>
      <c r="BE1" s="504"/>
      <c r="BF1" s="504"/>
      <c r="BG1" s="505"/>
    </row>
    <row r="2" spans="1:59" s="83" customFormat="1" ht="18" customHeight="1" thickBot="1">
      <c r="A2" s="566" t="s">
        <v>28</v>
      </c>
      <c r="B2" s="567"/>
      <c r="C2" s="567"/>
      <c r="D2" s="567"/>
      <c r="E2" s="567"/>
      <c r="F2" s="568"/>
      <c r="G2" s="569" t="str">
        <f>IF(NOT(ISBLANK($W2)),VLOOKUP($W2,画面一覧!$B$5:$D$32,3,FALSE),"")</f>
        <v>縦断図</v>
      </c>
      <c r="H2" s="570"/>
      <c r="I2" s="570"/>
      <c r="J2" s="570"/>
      <c r="K2" s="570"/>
      <c r="L2" s="570"/>
      <c r="M2" s="570"/>
      <c r="N2" s="570"/>
      <c r="O2" s="570"/>
      <c r="P2" s="570"/>
      <c r="Q2" s="570"/>
      <c r="R2" s="570"/>
      <c r="S2" s="570"/>
      <c r="T2" s="571"/>
      <c r="U2" s="572" t="s">
        <v>36</v>
      </c>
      <c r="V2" s="573"/>
      <c r="W2" s="574">
        <v>4</v>
      </c>
      <c r="X2" s="575"/>
      <c r="Y2" s="575"/>
      <c r="Z2" s="576" t="s">
        <v>37</v>
      </c>
      <c r="AA2" s="577"/>
      <c r="AB2" s="577"/>
      <c r="AC2" s="578" t="str">
        <f>IF(NOT(ISBLANK(W2)),VLOOKUP(W2,画面一覧!B5:AN33,34,FALSE)&amp;VLOOKUP(W2,画面一覧!B5:AN33,36,FALSE)&amp;VLOOKUP(W2,画面一覧!B5:AN33,38,FALSE),"")</f>
        <v>k0002001</v>
      </c>
      <c r="AD2" s="578"/>
      <c r="AE2" s="578"/>
      <c r="AF2" s="579"/>
      <c r="AG2" s="576" t="s">
        <v>38</v>
      </c>
      <c r="AH2" s="577"/>
      <c r="AI2" s="577"/>
      <c r="AJ2" s="580" t="str">
        <f>IF(NOT(ISBLANK(W2)),VLOOKUP(W2,画面一覧!B5:AN33,9,FALSE),"")</f>
        <v>縦断図測定値入力</v>
      </c>
      <c r="AK2" s="581"/>
      <c r="AL2" s="581"/>
      <c r="AM2" s="581"/>
      <c r="AN2" s="581"/>
      <c r="AO2" s="581"/>
      <c r="AP2" s="581"/>
      <c r="AQ2" s="581"/>
      <c r="AR2" s="582"/>
      <c r="AS2" s="519" t="s">
        <v>39</v>
      </c>
      <c r="AT2" s="606"/>
      <c r="AU2" s="520"/>
      <c r="AV2" s="521"/>
      <c r="AW2" s="522"/>
      <c r="AX2" s="522"/>
      <c r="AY2" s="523"/>
      <c r="AZ2" s="506" t="s">
        <v>33</v>
      </c>
      <c r="BA2" s="507"/>
      <c r="BB2" s="508"/>
      <c r="BC2" s="508"/>
      <c r="BD2" s="508"/>
      <c r="BE2" s="508"/>
      <c r="BF2" s="508"/>
      <c r="BG2" s="509"/>
    </row>
    <row r="3" spans="1:59" ht="6.95" customHeight="1" thickBot="1">
      <c r="A3" s="3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39"/>
      <c r="AI3" s="39"/>
      <c r="AJ3" s="39"/>
      <c r="AK3" s="39"/>
      <c r="AL3" s="39"/>
      <c r="AM3" s="39"/>
      <c r="AN3" s="39"/>
      <c r="AO3" s="39"/>
      <c r="AP3" s="39"/>
      <c r="AQ3" s="40"/>
      <c r="AR3" s="40"/>
      <c r="AS3" s="39"/>
      <c r="AT3" s="39"/>
      <c r="AU3" s="39"/>
      <c r="AV3" s="62"/>
      <c r="BA3" s="21"/>
      <c r="BB3" s="21"/>
      <c r="BC3" s="21"/>
      <c r="BD3" s="21"/>
      <c r="BE3" s="21"/>
      <c r="BF3" s="21"/>
      <c r="BG3" s="137"/>
    </row>
    <row r="4" spans="1:59" ht="15" customHeight="1" thickTop="1" thickBot="1">
      <c r="A4" s="41"/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90"/>
      <c r="AI4" s="190"/>
      <c r="AJ4" s="190"/>
      <c r="AK4" s="190"/>
      <c r="AL4" s="190"/>
      <c r="AM4" s="190"/>
      <c r="AN4" s="190"/>
      <c r="AO4" s="190"/>
      <c r="AP4" s="190"/>
      <c r="AQ4" s="191"/>
      <c r="AR4" s="191"/>
      <c r="AS4" s="190"/>
      <c r="AT4" s="190"/>
      <c r="AU4" s="190"/>
      <c r="AV4" s="192"/>
      <c r="AW4" s="192"/>
      <c r="AX4" s="192"/>
      <c r="AY4" s="192"/>
      <c r="AZ4" s="192"/>
      <c r="BA4" s="189"/>
      <c r="BB4" s="189"/>
      <c r="BC4" s="189"/>
      <c r="BD4" s="189"/>
      <c r="BE4" s="189"/>
      <c r="BF4" s="193"/>
      <c r="BG4" s="176"/>
    </row>
    <row r="5" spans="1:59" ht="15" customHeight="1" thickTop="1">
      <c r="A5" s="41"/>
      <c r="B5" s="177"/>
      <c r="D5" s="194"/>
      <c r="E5" s="194"/>
      <c r="F5" s="194"/>
      <c r="G5" s="194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4"/>
      <c r="AZ5" s="195"/>
      <c r="BA5" s="195"/>
      <c r="BB5" s="195"/>
      <c r="BC5" s="195"/>
      <c r="BD5" s="195"/>
      <c r="BE5" s="195"/>
      <c r="BF5" s="196"/>
      <c r="BG5" s="49"/>
    </row>
    <row r="6" spans="1:59" ht="15" customHeight="1">
      <c r="A6" s="41"/>
      <c r="B6" s="177"/>
      <c r="D6" s="171"/>
      <c r="E6" s="171"/>
      <c r="F6" s="171"/>
      <c r="G6" s="171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171"/>
      <c r="AZ6" s="32"/>
      <c r="BA6" s="32"/>
      <c r="BB6" s="32"/>
      <c r="BC6" s="32"/>
      <c r="BD6" s="32"/>
      <c r="BE6" s="32"/>
      <c r="BF6" s="197"/>
      <c r="BG6" s="49"/>
    </row>
    <row r="7" spans="1:59" ht="15" customHeight="1">
      <c r="A7" s="41"/>
      <c r="B7" s="17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197"/>
      <c r="BG7" s="49"/>
    </row>
    <row r="8" spans="1:59" ht="15" customHeight="1">
      <c r="A8" s="41"/>
      <c r="B8" s="177"/>
      <c r="BF8" s="178"/>
      <c r="BG8" s="49"/>
    </row>
    <row r="9" spans="1:59" ht="15" customHeight="1">
      <c r="A9" s="41"/>
      <c r="B9" s="177"/>
      <c r="BF9" s="179"/>
      <c r="BG9" s="49"/>
    </row>
    <row r="10" spans="1:59" ht="15" customHeight="1" thickBot="1">
      <c r="A10" s="41"/>
      <c r="B10" s="177"/>
      <c r="BF10" s="178"/>
      <c r="BG10" s="49"/>
    </row>
    <row r="11" spans="1:59" ht="15" customHeight="1">
      <c r="A11" s="41"/>
      <c r="B11" s="177"/>
      <c r="C11" s="749" t="s">
        <v>101</v>
      </c>
      <c r="D11" s="742"/>
      <c r="E11" s="741" t="s">
        <v>91</v>
      </c>
      <c r="F11" s="741"/>
      <c r="G11" s="741"/>
      <c r="H11" s="740" t="s">
        <v>92</v>
      </c>
      <c r="I11" s="741"/>
      <c r="J11" s="742"/>
      <c r="K11" s="755" t="s">
        <v>93</v>
      </c>
      <c r="L11" s="755"/>
      <c r="M11" s="755"/>
      <c r="N11" s="755"/>
      <c r="O11" s="763" t="s">
        <v>94</v>
      </c>
      <c r="P11" s="755"/>
      <c r="Q11" s="755"/>
      <c r="R11" s="756"/>
      <c r="S11" s="755" t="s">
        <v>95</v>
      </c>
      <c r="T11" s="755"/>
      <c r="U11" s="755"/>
      <c r="V11" s="755"/>
      <c r="W11" s="763" t="s">
        <v>96</v>
      </c>
      <c r="X11" s="755"/>
      <c r="Y11" s="755"/>
      <c r="Z11" s="756"/>
      <c r="AA11" s="755" t="s">
        <v>97</v>
      </c>
      <c r="AB11" s="755"/>
      <c r="AC11" s="755"/>
      <c r="AD11" s="755"/>
      <c r="AE11" s="740" t="s">
        <v>98</v>
      </c>
      <c r="AF11" s="741"/>
      <c r="AG11" s="742"/>
      <c r="AH11" s="741" t="s">
        <v>99</v>
      </c>
      <c r="AI11" s="741"/>
      <c r="AJ11" s="741"/>
      <c r="AK11" s="740" t="s">
        <v>459</v>
      </c>
      <c r="AL11" s="755"/>
      <c r="AM11" s="756"/>
      <c r="AN11" s="741" t="s">
        <v>100</v>
      </c>
      <c r="AO11" s="741"/>
      <c r="AP11" s="740" t="s">
        <v>500</v>
      </c>
      <c r="AQ11" s="741"/>
      <c r="AR11" s="752"/>
      <c r="AS11" s="202"/>
      <c r="AT11" s="202"/>
      <c r="AU11" s="202"/>
      <c r="AV11" s="202"/>
      <c r="AW11" s="202"/>
      <c r="AX11" s="202"/>
      <c r="AY11" s="202"/>
      <c r="AZ11" s="202"/>
      <c r="BA11" s="202"/>
      <c r="BB11" s="202"/>
      <c r="BC11" s="202"/>
      <c r="BD11" s="203"/>
      <c r="BE11" s="204"/>
      <c r="BF11" s="178"/>
      <c r="BG11" s="49"/>
    </row>
    <row r="12" spans="1:59" ht="15" customHeight="1">
      <c r="A12" s="41"/>
      <c r="B12" s="177"/>
      <c r="C12" s="750"/>
      <c r="D12" s="745"/>
      <c r="E12" s="744"/>
      <c r="F12" s="744"/>
      <c r="G12" s="744"/>
      <c r="H12" s="743"/>
      <c r="I12" s="744"/>
      <c r="J12" s="745"/>
      <c r="K12" s="758"/>
      <c r="L12" s="758"/>
      <c r="M12" s="758"/>
      <c r="N12" s="758"/>
      <c r="O12" s="757"/>
      <c r="P12" s="758"/>
      <c r="Q12" s="758"/>
      <c r="R12" s="759"/>
      <c r="S12" s="758"/>
      <c r="T12" s="758"/>
      <c r="U12" s="758"/>
      <c r="V12" s="758"/>
      <c r="W12" s="757"/>
      <c r="X12" s="758"/>
      <c r="Y12" s="758"/>
      <c r="Z12" s="759"/>
      <c r="AA12" s="758"/>
      <c r="AB12" s="758"/>
      <c r="AC12" s="758"/>
      <c r="AD12" s="758"/>
      <c r="AE12" s="743"/>
      <c r="AF12" s="744"/>
      <c r="AG12" s="745"/>
      <c r="AH12" s="744"/>
      <c r="AI12" s="744"/>
      <c r="AJ12" s="744"/>
      <c r="AK12" s="757"/>
      <c r="AL12" s="758"/>
      <c r="AM12" s="759"/>
      <c r="AN12" s="744"/>
      <c r="AO12" s="744"/>
      <c r="AP12" s="743"/>
      <c r="AQ12" s="744"/>
      <c r="AR12" s="753"/>
      <c r="AS12" s="200"/>
      <c r="AT12" s="200"/>
      <c r="AU12" s="200"/>
      <c r="AV12" s="200"/>
      <c r="AW12" s="200"/>
      <c r="AX12" s="200"/>
      <c r="AY12" s="200"/>
      <c r="AZ12" s="200"/>
      <c r="BA12" s="200"/>
      <c r="BB12" s="200"/>
      <c r="BC12" s="200"/>
      <c r="BD12" s="200"/>
      <c r="BE12" s="205"/>
      <c r="BF12" s="178"/>
      <c r="BG12" s="49"/>
    </row>
    <row r="13" spans="1:59" ht="15" customHeight="1">
      <c r="A13" s="41"/>
      <c r="B13" s="177"/>
      <c r="C13" s="751"/>
      <c r="D13" s="748"/>
      <c r="E13" s="747"/>
      <c r="F13" s="747"/>
      <c r="G13" s="747"/>
      <c r="H13" s="746"/>
      <c r="I13" s="747"/>
      <c r="J13" s="748"/>
      <c r="K13" s="761"/>
      <c r="L13" s="761"/>
      <c r="M13" s="761"/>
      <c r="N13" s="761"/>
      <c r="O13" s="760"/>
      <c r="P13" s="761"/>
      <c r="Q13" s="761"/>
      <c r="R13" s="762"/>
      <c r="S13" s="761"/>
      <c r="T13" s="761"/>
      <c r="U13" s="761"/>
      <c r="V13" s="761"/>
      <c r="W13" s="760"/>
      <c r="X13" s="761"/>
      <c r="Y13" s="761"/>
      <c r="Z13" s="762"/>
      <c r="AA13" s="761"/>
      <c r="AB13" s="761"/>
      <c r="AC13" s="761"/>
      <c r="AD13" s="761"/>
      <c r="AE13" s="746"/>
      <c r="AF13" s="747"/>
      <c r="AG13" s="748"/>
      <c r="AH13" s="747"/>
      <c r="AI13" s="747"/>
      <c r="AJ13" s="747"/>
      <c r="AK13" s="760"/>
      <c r="AL13" s="761"/>
      <c r="AM13" s="762"/>
      <c r="AN13" s="747"/>
      <c r="AO13" s="747"/>
      <c r="AP13" s="746"/>
      <c r="AQ13" s="747"/>
      <c r="AR13" s="754"/>
      <c r="AS13" s="200"/>
      <c r="AT13" s="200"/>
      <c r="AU13" s="200"/>
      <c r="AV13" s="200"/>
      <c r="AW13" s="200"/>
      <c r="AX13" s="200"/>
      <c r="AY13" s="200"/>
      <c r="AZ13" s="200"/>
      <c r="BA13" s="200"/>
      <c r="BB13" s="200"/>
      <c r="BC13" s="200"/>
      <c r="BD13" s="201"/>
      <c r="BE13" s="205"/>
      <c r="BF13" s="178"/>
      <c r="BG13" s="49"/>
    </row>
    <row r="14" spans="1:59" ht="15" customHeight="1">
      <c r="A14" s="41"/>
      <c r="B14" s="177"/>
      <c r="C14" s="213"/>
      <c r="D14" s="214"/>
      <c r="E14" s="215"/>
      <c r="F14" s="214"/>
      <c r="G14" s="216"/>
      <c r="H14" s="214"/>
      <c r="I14" s="214"/>
      <c r="J14" s="214"/>
      <c r="K14" s="215"/>
      <c r="L14" s="214"/>
      <c r="M14" s="214"/>
      <c r="N14" s="216"/>
      <c r="O14" s="214"/>
      <c r="P14" s="214"/>
      <c r="Q14" s="214"/>
      <c r="R14" s="214"/>
      <c r="S14" s="215"/>
      <c r="T14" s="214"/>
      <c r="U14" s="214"/>
      <c r="V14" s="216"/>
      <c r="W14" s="214"/>
      <c r="X14" s="214"/>
      <c r="Y14" s="214"/>
      <c r="Z14" s="214"/>
      <c r="AA14" s="215"/>
      <c r="AB14" s="214"/>
      <c r="AC14" s="214"/>
      <c r="AD14" s="216"/>
      <c r="AE14" s="214"/>
      <c r="AF14" s="214"/>
      <c r="AG14" s="214"/>
      <c r="AH14" s="215"/>
      <c r="AI14" s="214"/>
      <c r="AJ14" s="216"/>
      <c r="AK14" s="214"/>
      <c r="AL14" s="214"/>
      <c r="AM14" s="214"/>
      <c r="AN14" s="215"/>
      <c r="AO14" s="216"/>
      <c r="AP14" s="214"/>
      <c r="AQ14" s="214"/>
      <c r="AR14" s="217"/>
      <c r="AS14" s="200"/>
      <c r="AT14" s="200"/>
      <c r="AU14" s="200"/>
      <c r="AV14" s="200"/>
      <c r="AW14" s="200"/>
      <c r="AX14" s="200"/>
      <c r="AY14" s="200"/>
      <c r="AZ14" s="200"/>
      <c r="BA14" s="200"/>
      <c r="BB14" s="200"/>
      <c r="BC14" s="200"/>
      <c r="BD14" s="201"/>
      <c r="BE14" s="205"/>
      <c r="BF14" s="178"/>
      <c r="BG14" s="49"/>
    </row>
    <row r="15" spans="1:59" ht="15" customHeight="1">
      <c r="A15" s="41"/>
      <c r="B15" s="177"/>
      <c r="C15" s="218"/>
      <c r="D15" s="219"/>
      <c r="E15" s="220"/>
      <c r="F15" s="219"/>
      <c r="G15" s="221"/>
      <c r="H15" s="219"/>
      <c r="I15" s="219"/>
      <c r="J15" s="219"/>
      <c r="K15" s="220"/>
      <c r="L15" s="219"/>
      <c r="M15" s="219"/>
      <c r="N15" s="221"/>
      <c r="O15" s="219"/>
      <c r="P15" s="219"/>
      <c r="Q15" s="219"/>
      <c r="R15" s="219"/>
      <c r="S15" s="220"/>
      <c r="T15" s="219"/>
      <c r="U15" s="219"/>
      <c r="V15" s="221"/>
      <c r="W15" s="219"/>
      <c r="X15" s="219"/>
      <c r="Y15" s="219"/>
      <c r="Z15" s="219"/>
      <c r="AA15" s="220"/>
      <c r="AB15" s="219"/>
      <c r="AC15" s="219"/>
      <c r="AD15" s="221"/>
      <c r="AE15" s="219"/>
      <c r="AF15" s="219"/>
      <c r="AG15" s="219"/>
      <c r="AH15" s="220"/>
      <c r="AI15" s="219"/>
      <c r="AJ15" s="221"/>
      <c r="AK15" s="219"/>
      <c r="AL15" s="219"/>
      <c r="AM15" s="219"/>
      <c r="AN15" s="220"/>
      <c r="AO15" s="221"/>
      <c r="AP15" s="219"/>
      <c r="AQ15" s="219"/>
      <c r="AR15" s="222"/>
      <c r="AS15" s="200"/>
      <c r="AT15" s="200"/>
      <c r="AU15" s="200"/>
      <c r="AV15" s="200"/>
      <c r="AW15" s="200"/>
      <c r="AX15" s="200"/>
      <c r="AY15" s="200"/>
      <c r="AZ15" s="200"/>
      <c r="BA15" s="200"/>
      <c r="BB15" s="200"/>
      <c r="BC15" s="200"/>
      <c r="BD15" s="201"/>
      <c r="BE15" s="205"/>
      <c r="BF15" s="178"/>
      <c r="BG15" s="49"/>
    </row>
    <row r="16" spans="1:59" ht="15" customHeight="1">
      <c r="A16" s="41"/>
      <c r="B16" s="177"/>
      <c r="C16" s="218"/>
      <c r="D16" s="219"/>
      <c r="E16" s="220"/>
      <c r="F16" s="219"/>
      <c r="G16" s="221"/>
      <c r="H16" s="219"/>
      <c r="I16" s="219"/>
      <c r="J16" s="219"/>
      <c r="K16" s="220"/>
      <c r="L16" s="219"/>
      <c r="M16" s="219"/>
      <c r="N16" s="221"/>
      <c r="O16" s="219"/>
      <c r="P16" s="219"/>
      <c r="Q16" s="219"/>
      <c r="R16" s="219"/>
      <c r="S16" s="220"/>
      <c r="T16" s="219"/>
      <c r="U16" s="219"/>
      <c r="V16" s="221"/>
      <c r="W16" s="219"/>
      <c r="X16" s="219"/>
      <c r="Y16" s="219"/>
      <c r="Z16" s="219"/>
      <c r="AA16" s="220"/>
      <c r="AB16" s="219"/>
      <c r="AC16" s="219"/>
      <c r="AD16" s="221"/>
      <c r="AE16" s="219"/>
      <c r="AF16" s="219"/>
      <c r="AG16" s="219"/>
      <c r="AH16" s="220"/>
      <c r="AI16" s="219"/>
      <c r="AJ16" s="221"/>
      <c r="AK16" s="219"/>
      <c r="AL16" s="219"/>
      <c r="AM16" s="219"/>
      <c r="AN16" s="220"/>
      <c r="AO16" s="221"/>
      <c r="AP16" s="219"/>
      <c r="AQ16" s="219"/>
      <c r="AR16" s="222"/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1"/>
      <c r="BE16" s="205"/>
      <c r="BF16" s="178"/>
      <c r="BG16" s="49"/>
    </row>
    <row r="17" spans="1:59" ht="15" customHeight="1">
      <c r="A17" s="41"/>
      <c r="B17" s="177"/>
      <c r="C17" s="218"/>
      <c r="D17" s="219"/>
      <c r="E17" s="220"/>
      <c r="F17" s="219"/>
      <c r="G17" s="221"/>
      <c r="H17" s="219"/>
      <c r="I17" s="219"/>
      <c r="J17" s="219"/>
      <c r="K17" s="220"/>
      <c r="L17" s="219"/>
      <c r="M17" s="219"/>
      <c r="N17" s="221"/>
      <c r="O17" s="219"/>
      <c r="P17" s="219"/>
      <c r="Q17" s="219"/>
      <c r="R17" s="219"/>
      <c r="S17" s="220"/>
      <c r="T17" s="219"/>
      <c r="U17" s="219"/>
      <c r="V17" s="221"/>
      <c r="W17" s="219"/>
      <c r="X17" s="219"/>
      <c r="Y17" s="219"/>
      <c r="Z17" s="219"/>
      <c r="AA17" s="220"/>
      <c r="AB17" s="219"/>
      <c r="AC17" s="219"/>
      <c r="AD17" s="221"/>
      <c r="AE17" s="219"/>
      <c r="AF17" s="219"/>
      <c r="AG17" s="219"/>
      <c r="AH17" s="220"/>
      <c r="AI17" s="219"/>
      <c r="AJ17" s="221"/>
      <c r="AK17" s="219"/>
      <c r="AL17" s="219"/>
      <c r="AM17" s="219"/>
      <c r="AN17" s="220"/>
      <c r="AO17" s="221"/>
      <c r="AP17" s="219"/>
      <c r="AQ17" s="219"/>
      <c r="AR17" s="222"/>
      <c r="AS17" s="200"/>
      <c r="AT17" s="200"/>
      <c r="AU17" s="200"/>
      <c r="AV17" s="200"/>
      <c r="AW17" s="200"/>
      <c r="AX17" s="200"/>
      <c r="AY17" s="200"/>
      <c r="AZ17" s="200"/>
      <c r="BA17" s="200"/>
      <c r="BB17" s="200"/>
      <c r="BC17" s="200"/>
      <c r="BD17" s="201"/>
      <c r="BE17" s="205"/>
      <c r="BF17" s="178"/>
      <c r="BG17" s="49"/>
    </row>
    <row r="18" spans="1:59" ht="15" customHeight="1">
      <c r="A18" s="41"/>
      <c r="B18" s="177"/>
      <c r="C18" s="218"/>
      <c r="D18" s="219"/>
      <c r="E18" s="220"/>
      <c r="F18" s="219"/>
      <c r="G18" s="221"/>
      <c r="H18" s="219"/>
      <c r="I18" s="219"/>
      <c r="J18" s="219"/>
      <c r="K18" s="220"/>
      <c r="L18" s="219"/>
      <c r="M18" s="219"/>
      <c r="N18" s="221"/>
      <c r="O18" s="219"/>
      <c r="P18" s="219"/>
      <c r="Q18" s="219"/>
      <c r="R18" s="219"/>
      <c r="S18" s="220"/>
      <c r="T18" s="219"/>
      <c r="U18" s="219"/>
      <c r="V18" s="221"/>
      <c r="W18" s="219"/>
      <c r="X18" s="219"/>
      <c r="Y18" s="219"/>
      <c r="Z18" s="219"/>
      <c r="AA18" s="220"/>
      <c r="AB18" s="219"/>
      <c r="AC18" s="219"/>
      <c r="AD18" s="221"/>
      <c r="AE18" s="219"/>
      <c r="AF18" s="219"/>
      <c r="AG18" s="219"/>
      <c r="AH18" s="220"/>
      <c r="AI18" s="219"/>
      <c r="AJ18" s="221"/>
      <c r="AK18" s="219"/>
      <c r="AL18" s="219"/>
      <c r="AM18" s="219"/>
      <c r="AN18" s="220"/>
      <c r="AO18" s="221"/>
      <c r="AP18" s="219"/>
      <c r="AQ18" s="219"/>
      <c r="AR18" s="222"/>
      <c r="AS18" s="200"/>
      <c r="AT18" s="200"/>
      <c r="AU18" s="200"/>
      <c r="AV18" s="200"/>
      <c r="AW18" s="200"/>
      <c r="AX18" s="200"/>
      <c r="AY18" s="200"/>
      <c r="AZ18" s="200"/>
      <c r="BA18" s="200"/>
      <c r="BB18" s="200"/>
      <c r="BC18" s="200"/>
      <c r="BD18" s="200"/>
      <c r="BE18" s="205"/>
      <c r="BF18" s="178"/>
      <c r="BG18" s="49"/>
    </row>
    <row r="19" spans="1:59" ht="15" customHeight="1">
      <c r="A19" s="41"/>
      <c r="B19" s="177"/>
      <c r="C19" s="218"/>
      <c r="D19" s="219"/>
      <c r="E19" s="220"/>
      <c r="F19" s="219"/>
      <c r="G19" s="221"/>
      <c r="H19" s="219"/>
      <c r="I19" s="219"/>
      <c r="J19" s="219"/>
      <c r="K19" s="220"/>
      <c r="L19" s="219"/>
      <c r="M19" s="219"/>
      <c r="N19" s="221"/>
      <c r="O19" s="219"/>
      <c r="P19" s="219"/>
      <c r="Q19" s="219"/>
      <c r="R19" s="219"/>
      <c r="S19" s="220"/>
      <c r="T19" s="219"/>
      <c r="U19" s="219"/>
      <c r="V19" s="221"/>
      <c r="W19" s="219"/>
      <c r="X19" s="219"/>
      <c r="Y19" s="219"/>
      <c r="Z19" s="219"/>
      <c r="AA19" s="220"/>
      <c r="AB19" s="219"/>
      <c r="AC19" s="219"/>
      <c r="AD19" s="221"/>
      <c r="AE19" s="219"/>
      <c r="AF19" s="219"/>
      <c r="AG19" s="219"/>
      <c r="AH19" s="220"/>
      <c r="AI19" s="219"/>
      <c r="AJ19" s="221"/>
      <c r="AK19" s="219"/>
      <c r="AL19" s="219"/>
      <c r="AM19" s="219"/>
      <c r="AN19" s="220"/>
      <c r="AO19" s="221"/>
      <c r="AP19" s="219"/>
      <c r="AQ19" s="219"/>
      <c r="AR19" s="222"/>
      <c r="AS19" s="200"/>
      <c r="AT19" s="200"/>
      <c r="AU19" s="200"/>
      <c r="AV19" s="200"/>
      <c r="AW19" s="200"/>
      <c r="AX19" s="200"/>
      <c r="AY19" s="200"/>
      <c r="AZ19" s="200"/>
      <c r="BA19" s="200"/>
      <c r="BB19" s="200"/>
      <c r="BC19" s="200"/>
      <c r="BD19" s="200"/>
      <c r="BE19" s="206"/>
      <c r="BF19" s="178"/>
      <c r="BG19" s="49"/>
    </row>
    <row r="20" spans="1:59" ht="15" customHeight="1">
      <c r="A20" s="41"/>
      <c r="B20" s="177"/>
      <c r="C20" s="218"/>
      <c r="D20" s="219"/>
      <c r="E20" s="220"/>
      <c r="F20" s="219"/>
      <c r="G20" s="221"/>
      <c r="H20" s="219"/>
      <c r="I20" s="219"/>
      <c r="J20" s="219"/>
      <c r="K20" s="220"/>
      <c r="L20" s="219"/>
      <c r="M20" s="219"/>
      <c r="N20" s="221"/>
      <c r="O20" s="219"/>
      <c r="P20" s="219"/>
      <c r="Q20" s="219"/>
      <c r="R20" s="219"/>
      <c r="S20" s="220"/>
      <c r="T20" s="219"/>
      <c r="U20" s="219"/>
      <c r="V20" s="221"/>
      <c r="W20" s="219"/>
      <c r="X20" s="219"/>
      <c r="Y20" s="219"/>
      <c r="Z20" s="219"/>
      <c r="AA20" s="220"/>
      <c r="AB20" s="219"/>
      <c r="AC20" s="219"/>
      <c r="AD20" s="221"/>
      <c r="AE20" s="219"/>
      <c r="AF20" s="219"/>
      <c r="AG20" s="219"/>
      <c r="AH20" s="220"/>
      <c r="AI20" s="219"/>
      <c r="AJ20" s="221"/>
      <c r="AK20" s="219"/>
      <c r="AL20" s="219"/>
      <c r="AM20" s="219"/>
      <c r="AN20" s="220"/>
      <c r="AO20" s="221"/>
      <c r="AP20" s="219"/>
      <c r="AQ20" s="219"/>
      <c r="AR20" s="222"/>
      <c r="AS20" s="200"/>
      <c r="AT20" s="200"/>
      <c r="AU20" s="200"/>
      <c r="AV20" s="200"/>
      <c r="AW20" s="200"/>
      <c r="AX20" s="200"/>
      <c r="AY20" s="200"/>
      <c r="AZ20" s="200"/>
      <c r="BA20" s="200"/>
      <c r="BB20" s="200"/>
      <c r="BC20" s="200"/>
      <c r="BD20" s="200"/>
      <c r="BE20" s="206"/>
      <c r="BF20" s="178"/>
      <c r="BG20" s="49"/>
    </row>
    <row r="21" spans="1:59" ht="15" customHeight="1">
      <c r="A21" s="41"/>
      <c r="B21" s="177"/>
      <c r="C21" s="223"/>
      <c r="D21" s="224"/>
      <c r="E21" s="225"/>
      <c r="F21" s="224"/>
      <c r="G21" s="226"/>
      <c r="H21" s="227"/>
      <c r="I21" s="227"/>
      <c r="J21" s="227"/>
      <c r="K21" s="228"/>
      <c r="L21" s="227"/>
      <c r="M21" s="227"/>
      <c r="N21" s="229"/>
      <c r="O21" s="227"/>
      <c r="P21" s="227"/>
      <c r="Q21" s="227"/>
      <c r="R21" s="227"/>
      <c r="S21" s="228"/>
      <c r="T21" s="227"/>
      <c r="U21" s="227"/>
      <c r="V21" s="229"/>
      <c r="W21" s="227"/>
      <c r="X21" s="227"/>
      <c r="Y21" s="227"/>
      <c r="Z21" s="227"/>
      <c r="AA21" s="228"/>
      <c r="AB21" s="227"/>
      <c r="AC21" s="227"/>
      <c r="AD21" s="229"/>
      <c r="AE21" s="227"/>
      <c r="AF21" s="227"/>
      <c r="AG21" s="227"/>
      <c r="AH21" s="228"/>
      <c r="AI21" s="227"/>
      <c r="AJ21" s="229"/>
      <c r="AK21" s="227"/>
      <c r="AL21" s="227"/>
      <c r="AM21" s="227"/>
      <c r="AN21" s="228"/>
      <c r="AO21" s="229"/>
      <c r="AP21" s="227"/>
      <c r="AQ21" s="227"/>
      <c r="AR21" s="23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06"/>
      <c r="BF21" s="178"/>
      <c r="BG21" s="49"/>
    </row>
    <row r="22" spans="1:59" ht="15" customHeight="1">
      <c r="A22" s="41"/>
      <c r="B22" s="177"/>
      <c r="C22" s="223"/>
      <c r="D22" s="73"/>
      <c r="E22" s="133"/>
      <c r="F22" s="73"/>
      <c r="G22" s="231"/>
      <c r="H22" s="73"/>
      <c r="I22" s="73"/>
      <c r="J22" s="73"/>
      <c r="K22" s="133"/>
      <c r="L22" s="73"/>
      <c r="M22" s="73"/>
      <c r="N22" s="231"/>
      <c r="O22" s="73"/>
      <c r="P22" s="73"/>
      <c r="Q22" s="73"/>
      <c r="R22" s="73"/>
      <c r="S22" s="133"/>
      <c r="T22" s="73"/>
      <c r="U22" s="73"/>
      <c r="V22" s="231"/>
      <c r="W22" s="73"/>
      <c r="X22" s="73"/>
      <c r="Y22" s="73"/>
      <c r="Z22" s="73"/>
      <c r="AA22" s="133"/>
      <c r="AB22" s="73"/>
      <c r="AC22" s="73"/>
      <c r="AD22" s="231"/>
      <c r="AE22" s="73"/>
      <c r="AF22" s="73"/>
      <c r="AG22" s="73"/>
      <c r="AH22" s="133"/>
      <c r="AI22" s="73"/>
      <c r="AJ22" s="231"/>
      <c r="AK22" s="73"/>
      <c r="AL22" s="73"/>
      <c r="AM22" s="73"/>
      <c r="AN22" s="133"/>
      <c r="AO22" s="231"/>
      <c r="AP22" s="73"/>
      <c r="AQ22" s="73"/>
      <c r="AR22" s="75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06"/>
      <c r="BF22" s="178"/>
      <c r="BG22" s="49"/>
    </row>
    <row r="23" spans="1:59" ht="15" customHeight="1">
      <c r="A23" s="41"/>
      <c r="B23" s="177"/>
      <c r="C23" s="223"/>
      <c r="D23" s="73"/>
      <c r="E23" s="133"/>
      <c r="F23" s="73"/>
      <c r="G23" s="231"/>
      <c r="H23" s="73"/>
      <c r="I23" s="73"/>
      <c r="J23" s="73"/>
      <c r="K23" s="133"/>
      <c r="L23" s="73"/>
      <c r="M23" s="73"/>
      <c r="N23" s="231"/>
      <c r="O23" s="73"/>
      <c r="P23" s="73"/>
      <c r="Q23" s="73"/>
      <c r="R23" s="73"/>
      <c r="S23" s="133"/>
      <c r="T23" s="73"/>
      <c r="U23" s="73"/>
      <c r="V23" s="231"/>
      <c r="W23" s="73"/>
      <c r="X23" s="73"/>
      <c r="Y23" s="73"/>
      <c r="Z23" s="73"/>
      <c r="AA23" s="133"/>
      <c r="AB23" s="73"/>
      <c r="AC23" s="73"/>
      <c r="AD23" s="231"/>
      <c r="AE23" s="73"/>
      <c r="AF23" s="73"/>
      <c r="AG23" s="73"/>
      <c r="AH23" s="133"/>
      <c r="AI23" s="73"/>
      <c r="AJ23" s="231"/>
      <c r="AK23" s="73"/>
      <c r="AL23" s="73"/>
      <c r="AM23" s="73"/>
      <c r="AN23" s="133"/>
      <c r="AO23" s="231"/>
      <c r="AP23" s="73"/>
      <c r="AQ23" s="73"/>
      <c r="AR23" s="75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06"/>
      <c r="BF23" s="178"/>
      <c r="BG23" s="49"/>
    </row>
    <row r="24" spans="1:59" ht="15" customHeight="1">
      <c r="A24" s="41"/>
      <c r="B24" s="177"/>
      <c r="C24" s="223"/>
      <c r="D24" s="73"/>
      <c r="E24" s="133"/>
      <c r="F24" s="73"/>
      <c r="G24" s="231"/>
      <c r="H24" s="73"/>
      <c r="I24" s="73"/>
      <c r="J24" s="73"/>
      <c r="K24" s="133"/>
      <c r="L24" s="73"/>
      <c r="M24" s="73"/>
      <c r="N24" s="231"/>
      <c r="O24" s="73"/>
      <c r="P24" s="73"/>
      <c r="Q24" s="73"/>
      <c r="R24" s="73"/>
      <c r="S24" s="133"/>
      <c r="T24" s="73"/>
      <c r="U24" s="73"/>
      <c r="V24" s="231"/>
      <c r="W24" s="73"/>
      <c r="X24" s="73"/>
      <c r="Y24" s="73"/>
      <c r="Z24" s="73"/>
      <c r="AA24" s="133"/>
      <c r="AB24" s="73"/>
      <c r="AC24" s="73"/>
      <c r="AD24" s="231"/>
      <c r="AE24" s="73"/>
      <c r="AF24" s="73"/>
      <c r="AG24" s="73"/>
      <c r="AH24" s="133"/>
      <c r="AI24" s="73"/>
      <c r="AJ24" s="231"/>
      <c r="AK24" s="73"/>
      <c r="AL24" s="73"/>
      <c r="AM24" s="73"/>
      <c r="AN24" s="133"/>
      <c r="AO24" s="231"/>
      <c r="AP24" s="73"/>
      <c r="AQ24" s="73"/>
      <c r="AR24" s="75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06"/>
      <c r="BF24" s="178"/>
      <c r="BG24" s="49"/>
    </row>
    <row r="25" spans="1:59" ht="15" customHeight="1">
      <c r="A25" s="41"/>
      <c r="B25" s="177"/>
      <c r="C25" s="223"/>
      <c r="D25" s="73"/>
      <c r="E25" s="133"/>
      <c r="F25" s="73"/>
      <c r="G25" s="231"/>
      <c r="H25" s="73"/>
      <c r="I25" s="73"/>
      <c r="J25" s="73"/>
      <c r="K25" s="133"/>
      <c r="L25" s="73"/>
      <c r="M25" s="73"/>
      <c r="N25" s="231"/>
      <c r="O25" s="73"/>
      <c r="P25" s="73"/>
      <c r="Q25" s="73"/>
      <c r="R25" s="73"/>
      <c r="S25" s="133"/>
      <c r="T25" s="73"/>
      <c r="U25" s="73"/>
      <c r="V25" s="231"/>
      <c r="W25" s="73"/>
      <c r="X25" s="73"/>
      <c r="Y25" s="73"/>
      <c r="Z25" s="73"/>
      <c r="AA25" s="133"/>
      <c r="AB25" s="73"/>
      <c r="AC25" s="73"/>
      <c r="AD25" s="231"/>
      <c r="AE25" s="73"/>
      <c r="AF25" s="73"/>
      <c r="AG25" s="73"/>
      <c r="AH25" s="133"/>
      <c r="AI25" s="73"/>
      <c r="AJ25" s="231"/>
      <c r="AK25" s="73"/>
      <c r="AL25" s="73"/>
      <c r="AM25" s="73"/>
      <c r="AN25" s="133"/>
      <c r="AO25" s="231"/>
      <c r="AP25" s="73"/>
      <c r="AQ25" s="73"/>
      <c r="AR25" s="75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06"/>
      <c r="BF25" s="178"/>
      <c r="BG25" s="49"/>
    </row>
    <row r="26" spans="1:59" ht="15" customHeight="1">
      <c r="A26" s="41"/>
      <c r="B26" s="177"/>
      <c r="C26" s="223"/>
      <c r="D26" s="73"/>
      <c r="E26" s="133"/>
      <c r="F26" s="73"/>
      <c r="G26" s="231"/>
      <c r="H26" s="73"/>
      <c r="I26" s="73"/>
      <c r="J26" s="73"/>
      <c r="K26" s="133"/>
      <c r="L26" s="73"/>
      <c r="M26" s="73"/>
      <c r="N26" s="231"/>
      <c r="O26" s="73"/>
      <c r="P26" s="73"/>
      <c r="Q26" s="73"/>
      <c r="R26" s="73"/>
      <c r="S26" s="133"/>
      <c r="T26" s="73"/>
      <c r="U26" s="73"/>
      <c r="V26" s="231"/>
      <c r="W26" s="73"/>
      <c r="X26" s="73"/>
      <c r="Y26" s="73"/>
      <c r="Z26" s="73"/>
      <c r="AA26" s="133"/>
      <c r="AB26" s="73"/>
      <c r="AC26" s="73"/>
      <c r="AD26" s="231"/>
      <c r="AE26" s="73"/>
      <c r="AF26" s="73"/>
      <c r="AG26" s="73"/>
      <c r="AH26" s="133"/>
      <c r="AI26" s="73"/>
      <c r="AJ26" s="231"/>
      <c r="AK26" s="73"/>
      <c r="AL26" s="73"/>
      <c r="AM26" s="73"/>
      <c r="AN26" s="133"/>
      <c r="AO26" s="231"/>
      <c r="AP26" s="73"/>
      <c r="AQ26" s="73"/>
      <c r="AR26" s="75"/>
      <c r="AS26" s="211"/>
      <c r="AT26" s="211"/>
      <c r="AU26" s="211"/>
      <c r="AV26" s="211"/>
      <c r="AW26" s="211"/>
      <c r="AX26" s="211"/>
      <c r="AY26" s="211"/>
      <c r="AZ26" s="211"/>
      <c r="BA26" s="211"/>
      <c r="BB26" s="211"/>
      <c r="BC26" s="211"/>
      <c r="BD26" s="211"/>
      <c r="BE26" s="206"/>
      <c r="BF26" s="178"/>
      <c r="BG26" s="49"/>
    </row>
    <row r="27" spans="1:59" ht="15" customHeight="1">
      <c r="A27" s="41"/>
      <c r="B27" s="177"/>
      <c r="C27" s="223"/>
      <c r="D27" s="73"/>
      <c r="E27" s="133"/>
      <c r="F27" s="73"/>
      <c r="G27" s="231"/>
      <c r="H27" s="73"/>
      <c r="I27" s="73"/>
      <c r="J27" s="73"/>
      <c r="K27" s="133"/>
      <c r="L27" s="73"/>
      <c r="M27" s="73"/>
      <c r="N27" s="231"/>
      <c r="O27" s="73"/>
      <c r="P27" s="73"/>
      <c r="Q27" s="73"/>
      <c r="R27" s="73"/>
      <c r="S27" s="133"/>
      <c r="T27" s="73"/>
      <c r="U27" s="73"/>
      <c r="V27" s="231"/>
      <c r="W27" s="73"/>
      <c r="X27" s="73"/>
      <c r="Y27" s="73"/>
      <c r="Z27" s="73"/>
      <c r="AA27" s="133"/>
      <c r="AB27" s="73"/>
      <c r="AC27" s="73"/>
      <c r="AD27" s="231"/>
      <c r="AE27" s="73"/>
      <c r="AF27" s="73"/>
      <c r="AG27" s="73"/>
      <c r="AH27" s="133"/>
      <c r="AI27" s="73"/>
      <c r="AJ27" s="231"/>
      <c r="AK27" s="73"/>
      <c r="AL27" s="73"/>
      <c r="AM27" s="73"/>
      <c r="AN27" s="133"/>
      <c r="AO27" s="231"/>
      <c r="AP27" s="73"/>
      <c r="AQ27" s="73"/>
      <c r="AR27" s="75"/>
      <c r="AS27" s="211"/>
      <c r="AT27" s="211"/>
      <c r="AU27" s="211"/>
      <c r="AV27" s="211"/>
      <c r="AW27" s="211"/>
      <c r="AX27" s="211"/>
      <c r="AY27" s="211"/>
      <c r="AZ27" s="211"/>
      <c r="BA27" s="211"/>
      <c r="BB27" s="211"/>
      <c r="BC27" s="211"/>
      <c r="BD27" s="211"/>
      <c r="BE27" s="206"/>
      <c r="BF27" s="178"/>
      <c r="BG27" s="49"/>
    </row>
    <row r="28" spans="1:59" ht="15" customHeight="1">
      <c r="A28" s="41"/>
      <c r="B28" s="177"/>
      <c r="C28" s="223"/>
      <c r="D28" s="73"/>
      <c r="E28" s="133"/>
      <c r="F28" s="73"/>
      <c r="G28" s="231"/>
      <c r="H28" s="73"/>
      <c r="I28" s="73"/>
      <c r="J28" s="73"/>
      <c r="K28" s="133"/>
      <c r="L28" s="73"/>
      <c r="M28" s="73"/>
      <c r="N28" s="231"/>
      <c r="O28" s="73"/>
      <c r="P28" s="73"/>
      <c r="Q28" s="73"/>
      <c r="R28" s="73"/>
      <c r="S28" s="133"/>
      <c r="T28" s="73"/>
      <c r="U28" s="73"/>
      <c r="V28" s="231"/>
      <c r="W28" s="73"/>
      <c r="X28" s="73"/>
      <c r="Y28" s="73"/>
      <c r="Z28" s="73"/>
      <c r="AA28" s="133"/>
      <c r="AB28" s="73"/>
      <c r="AC28" s="73"/>
      <c r="AD28" s="231"/>
      <c r="AE28" s="73"/>
      <c r="AF28" s="73"/>
      <c r="AG28" s="73"/>
      <c r="AH28" s="133"/>
      <c r="AI28" s="73"/>
      <c r="AJ28" s="231"/>
      <c r="AK28" s="73"/>
      <c r="AL28" s="73"/>
      <c r="AM28" s="73"/>
      <c r="AN28" s="133"/>
      <c r="AO28" s="231"/>
      <c r="AP28" s="73"/>
      <c r="AQ28" s="73"/>
      <c r="AR28" s="75"/>
      <c r="AS28" s="211"/>
      <c r="AT28" s="211"/>
      <c r="AU28" s="211"/>
      <c r="AV28" s="211"/>
      <c r="AW28" s="211"/>
      <c r="AX28" s="211"/>
      <c r="AY28" s="211"/>
      <c r="AZ28" s="211"/>
      <c r="BA28" s="211"/>
      <c r="BB28" s="211"/>
      <c r="BC28" s="211"/>
      <c r="BD28" s="211"/>
      <c r="BE28" s="205"/>
      <c r="BF28" s="178"/>
      <c r="BG28" s="49"/>
    </row>
    <row r="29" spans="1:59" ht="15" customHeight="1">
      <c r="A29" s="41"/>
      <c r="B29" s="177"/>
      <c r="C29" s="223"/>
      <c r="D29" s="73"/>
      <c r="E29" s="133"/>
      <c r="F29" s="73"/>
      <c r="G29" s="231"/>
      <c r="H29" s="73"/>
      <c r="I29" s="73"/>
      <c r="J29" s="73"/>
      <c r="K29" s="133"/>
      <c r="L29" s="73"/>
      <c r="M29" s="73"/>
      <c r="N29" s="231"/>
      <c r="O29" s="73"/>
      <c r="P29" s="73"/>
      <c r="Q29" s="73"/>
      <c r="R29" s="73"/>
      <c r="S29" s="133"/>
      <c r="T29" s="73"/>
      <c r="U29" s="73"/>
      <c r="V29" s="231"/>
      <c r="W29" s="73"/>
      <c r="X29" s="73"/>
      <c r="Y29" s="73"/>
      <c r="Z29" s="73"/>
      <c r="AA29" s="133"/>
      <c r="AB29" s="73"/>
      <c r="AC29" s="73"/>
      <c r="AD29" s="231"/>
      <c r="AE29" s="73"/>
      <c r="AF29" s="73"/>
      <c r="AG29" s="73"/>
      <c r="AH29" s="133"/>
      <c r="AI29" s="73"/>
      <c r="AJ29" s="231"/>
      <c r="AK29" s="73"/>
      <c r="AL29" s="73"/>
      <c r="AM29" s="73"/>
      <c r="AN29" s="133"/>
      <c r="AO29" s="231"/>
      <c r="AP29" s="73"/>
      <c r="AQ29" s="73"/>
      <c r="AR29" s="75"/>
      <c r="AS29" s="211"/>
      <c r="AT29" s="211"/>
      <c r="AU29" s="211"/>
      <c r="AV29" s="211"/>
      <c r="AW29" s="211"/>
      <c r="AX29" s="211"/>
      <c r="AY29" s="211"/>
      <c r="AZ29" s="211"/>
      <c r="BA29" s="211"/>
      <c r="BB29" s="211"/>
      <c r="BC29" s="211"/>
      <c r="BD29" s="211"/>
      <c r="BE29" s="205"/>
      <c r="BF29" s="178"/>
      <c r="BG29" s="49"/>
    </row>
    <row r="30" spans="1:59" ht="15" customHeight="1">
      <c r="A30" s="41"/>
      <c r="B30" s="177"/>
      <c r="C30" s="223"/>
      <c r="D30" s="73"/>
      <c r="E30" s="133"/>
      <c r="F30" s="73"/>
      <c r="G30" s="231"/>
      <c r="H30" s="73"/>
      <c r="I30" s="73"/>
      <c r="J30" s="73"/>
      <c r="K30" s="133"/>
      <c r="L30" s="73"/>
      <c r="M30" s="73"/>
      <c r="N30" s="231"/>
      <c r="O30" s="73"/>
      <c r="P30" s="73"/>
      <c r="Q30" s="73"/>
      <c r="R30" s="73"/>
      <c r="S30" s="133"/>
      <c r="T30" s="73"/>
      <c r="U30" s="73"/>
      <c r="V30" s="231"/>
      <c r="W30" s="73"/>
      <c r="X30" s="73"/>
      <c r="Y30" s="73"/>
      <c r="Z30" s="73"/>
      <c r="AA30" s="133"/>
      <c r="AB30" s="73"/>
      <c r="AC30" s="73"/>
      <c r="AD30" s="231"/>
      <c r="AE30" s="73"/>
      <c r="AF30" s="73"/>
      <c r="AG30" s="73"/>
      <c r="AH30" s="133"/>
      <c r="AI30" s="73"/>
      <c r="AJ30" s="231"/>
      <c r="AK30" s="73"/>
      <c r="AL30" s="73"/>
      <c r="AM30" s="73"/>
      <c r="AN30" s="133"/>
      <c r="AO30" s="231"/>
      <c r="AP30" s="73"/>
      <c r="AQ30" s="73"/>
      <c r="AR30" s="75"/>
      <c r="AS30" s="211"/>
      <c r="AT30" s="211"/>
      <c r="AU30" s="211"/>
      <c r="AV30" s="211"/>
      <c r="AW30" s="211"/>
      <c r="AX30" s="211"/>
      <c r="AY30" s="211"/>
      <c r="AZ30" s="211"/>
      <c r="BA30" s="211"/>
      <c r="BB30" s="211"/>
      <c r="BC30" s="211"/>
      <c r="BD30" s="211"/>
      <c r="BE30" s="205"/>
      <c r="BF30" s="178"/>
      <c r="BG30" s="49"/>
    </row>
    <row r="31" spans="1:59" ht="15" customHeight="1">
      <c r="A31" s="41"/>
      <c r="B31" s="177"/>
      <c r="C31" s="223"/>
      <c r="D31" s="73"/>
      <c r="E31" s="133"/>
      <c r="F31" s="73"/>
      <c r="G31" s="231"/>
      <c r="H31" s="73"/>
      <c r="I31" s="73"/>
      <c r="J31" s="73"/>
      <c r="K31" s="133"/>
      <c r="L31" s="73"/>
      <c r="M31" s="73"/>
      <c r="N31" s="231"/>
      <c r="O31" s="73"/>
      <c r="P31" s="73"/>
      <c r="Q31" s="73"/>
      <c r="R31" s="73"/>
      <c r="S31" s="133"/>
      <c r="T31" s="73"/>
      <c r="U31" s="73"/>
      <c r="V31" s="231"/>
      <c r="W31" s="73"/>
      <c r="X31" s="73"/>
      <c r="Y31" s="73"/>
      <c r="Z31" s="73"/>
      <c r="AA31" s="133"/>
      <c r="AB31" s="73"/>
      <c r="AC31" s="73"/>
      <c r="AD31" s="231"/>
      <c r="AE31" s="73"/>
      <c r="AF31" s="73"/>
      <c r="AG31" s="73"/>
      <c r="AH31" s="133"/>
      <c r="AI31" s="73"/>
      <c r="AJ31" s="231"/>
      <c r="AK31" s="73"/>
      <c r="AL31" s="73"/>
      <c r="AM31" s="73"/>
      <c r="AN31" s="133"/>
      <c r="AO31" s="231"/>
      <c r="AP31" s="73"/>
      <c r="AQ31" s="73"/>
      <c r="AR31" s="75"/>
      <c r="AS31" s="211"/>
      <c r="AT31" s="211"/>
      <c r="AU31" s="211"/>
      <c r="AV31" s="211"/>
      <c r="AW31" s="211"/>
      <c r="AX31" s="211"/>
      <c r="AY31" s="211"/>
      <c r="AZ31" s="211"/>
      <c r="BA31" s="211"/>
      <c r="BB31" s="211"/>
      <c r="BC31" s="211"/>
      <c r="BD31" s="211"/>
      <c r="BE31" s="205"/>
      <c r="BF31" s="178"/>
      <c r="BG31" s="49"/>
    </row>
    <row r="32" spans="1:59" ht="15" customHeight="1">
      <c r="A32" s="41"/>
      <c r="B32" s="177"/>
      <c r="C32" s="223"/>
      <c r="D32" s="73"/>
      <c r="E32" s="133"/>
      <c r="F32" s="73"/>
      <c r="G32" s="231"/>
      <c r="H32" s="73"/>
      <c r="I32" s="73"/>
      <c r="J32" s="73"/>
      <c r="K32" s="133"/>
      <c r="L32" s="73"/>
      <c r="M32" s="73"/>
      <c r="N32" s="231"/>
      <c r="O32" s="73"/>
      <c r="P32" s="73"/>
      <c r="Q32" s="73"/>
      <c r="R32" s="73"/>
      <c r="S32" s="133"/>
      <c r="T32" s="73"/>
      <c r="U32" s="73"/>
      <c r="V32" s="231"/>
      <c r="W32" s="73"/>
      <c r="X32" s="73"/>
      <c r="Y32" s="73"/>
      <c r="Z32" s="73"/>
      <c r="AA32" s="133"/>
      <c r="AB32" s="73"/>
      <c r="AC32" s="73"/>
      <c r="AD32" s="231"/>
      <c r="AE32" s="73"/>
      <c r="AF32" s="73"/>
      <c r="AG32" s="73"/>
      <c r="AH32" s="133"/>
      <c r="AI32" s="73"/>
      <c r="AJ32" s="231"/>
      <c r="AK32" s="73"/>
      <c r="AL32" s="73"/>
      <c r="AM32" s="73"/>
      <c r="AN32" s="133"/>
      <c r="AO32" s="231"/>
      <c r="AP32" s="73"/>
      <c r="AQ32" s="73"/>
      <c r="AR32" s="75"/>
      <c r="AS32" s="211"/>
      <c r="AT32" s="211"/>
      <c r="AU32" s="211"/>
      <c r="AV32" s="211"/>
      <c r="AW32" s="211"/>
      <c r="AX32" s="211"/>
      <c r="AY32" s="211"/>
      <c r="AZ32" s="211"/>
      <c r="BA32" s="211"/>
      <c r="BB32" s="211"/>
      <c r="BC32" s="211"/>
      <c r="BD32" s="211"/>
      <c r="BE32" s="205"/>
      <c r="BF32" s="178"/>
      <c r="BG32" s="49"/>
    </row>
    <row r="33" spans="1:60" ht="15" customHeight="1">
      <c r="A33" s="41"/>
      <c r="B33" s="177"/>
      <c r="C33" s="232"/>
      <c r="D33" s="233"/>
      <c r="E33" s="234"/>
      <c r="F33" s="233"/>
      <c r="G33" s="235"/>
      <c r="H33" s="233"/>
      <c r="I33" s="233"/>
      <c r="J33" s="233"/>
      <c r="K33" s="234"/>
      <c r="L33" s="233"/>
      <c r="M33" s="233"/>
      <c r="N33" s="235"/>
      <c r="O33" s="233"/>
      <c r="P33" s="233"/>
      <c r="Q33" s="233"/>
      <c r="R33" s="233"/>
      <c r="S33" s="234"/>
      <c r="T33" s="233"/>
      <c r="U33" s="233"/>
      <c r="V33" s="235"/>
      <c r="W33" s="233"/>
      <c r="X33" s="233"/>
      <c r="Y33" s="233"/>
      <c r="Z33" s="233"/>
      <c r="AA33" s="234"/>
      <c r="AB33" s="233"/>
      <c r="AC33" s="233"/>
      <c r="AD33" s="235"/>
      <c r="AE33" s="233"/>
      <c r="AF33" s="233"/>
      <c r="AG33" s="233"/>
      <c r="AH33" s="234"/>
      <c r="AI33" s="233"/>
      <c r="AJ33" s="235"/>
      <c r="AK33" s="233"/>
      <c r="AL33" s="233"/>
      <c r="AM33" s="233"/>
      <c r="AN33" s="234"/>
      <c r="AO33" s="235"/>
      <c r="AP33" s="233"/>
      <c r="AQ33" s="233"/>
      <c r="AR33" s="236"/>
      <c r="AS33" s="212"/>
      <c r="AT33" s="212"/>
      <c r="AU33" s="212"/>
      <c r="AV33" s="212"/>
      <c r="AW33" s="212"/>
      <c r="AX33" s="212"/>
      <c r="AY33" s="212"/>
      <c r="AZ33" s="212"/>
      <c r="BA33" s="212"/>
      <c r="BB33" s="212"/>
      <c r="BC33" s="212"/>
      <c r="BD33" s="212"/>
      <c r="BE33" s="205"/>
      <c r="BF33" s="178"/>
      <c r="BG33" s="49"/>
    </row>
    <row r="34" spans="1:60" ht="15" customHeight="1" thickBot="1">
      <c r="A34" s="41"/>
      <c r="B34" s="177"/>
      <c r="C34" s="207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9"/>
      <c r="BF34" s="178"/>
      <c r="BG34" s="49"/>
    </row>
    <row r="35" spans="1:60" ht="15" customHeight="1">
      <c r="A35" s="41"/>
      <c r="B35" s="177"/>
      <c r="BF35" s="178"/>
      <c r="BG35" s="49"/>
    </row>
    <row r="36" spans="1:60" ht="15" customHeight="1">
      <c r="A36" s="41"/>
      <c r="B36" s="177"/>
      <c r="BF36" s="178"/>
      <c r="BG36" s="49"/>
    </row>
    <row r="37" spans="1:60" ht="15" customHeight="1" thickBot="1">
      <c r="A37" s="41"/>
      <c r="B37" s="180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2"/>
      <c r="AD37" s="181"/>
      <c r="AE37" s="181"/>
      <c r="AF37" s="181"/>
      <c r="AG37" s="181"/>
      <c r="AH37" s="183"/>
      <c r="AI37" s="183"/>
      <c r="AJ37" s="183"/>
      <c r="AK37" s="183"/>
      <c r="AL37" s="183"/>
      <c r="AM37" s="183"/>
      <c r="AN37" s="183"/>
      <c r="AO37" s="184"/>
      <c r="AP37" s="184"/>
      <c r="AQ37" s="184"/>
      <c r="AR37" s="184"/>
      <c r="AS37" s="185"/>
      <c r="AT37" s="185"/>
      <c r="AU37" s="184"/>
      <c r="AV37" s="184"/>
      <c r="AW37" s="184"/>
      <c r="AX37" s="184"/>
      <c r="AY37" s="186"/>
      <c r="AZ37" s="183"/>
      <c r="BA37" s="183"/>
      <c r="BB37" s="183"/>
      <c r="BC37" s="183"/>
      <c r="BD37" s="183"/>
      <c r="BE37" s="184"/>
      <c r="BF37" s="187"/>
      <c r="BG37" s="49"/>
    </row>
    <row r="38" spans="1:60" ht="6.95" customHeight="1" thickTop="1" thickBot="1">
      <c r="A38" s="101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3"/>
      <c r="AD38" s="102"/>
      <c r="AE38" s="102"/>
      <c r="AF38" s="102"/>
      <c r="AG38" s="102"/>
      <c r="AH38" s="104"/>
      <c r="AI38" s="104"/>
      <c r="AJ38" s="104"/>
      <c r="AK38" s="104"/>
      <c r="AL38" s="104"/>
      <c r="AM38" s="104"/>
      <c r="AN38" s="104"/>
      <c r="AO38" s="28"/>
      <c r="AP38" s="28"/>
      <c r="AQ38" s="28"/>
      <c r="AR38" s="28"/>
      <c r="AS38" s="105"/>
      <c r="AT38" s="105"/>
      <c r="AU38" s="28"/>
      <c r="AV38" s="28"/>
      <c r="AW38" s="28"/>
      <c r="AX38" s="28"/>
      <c r="AY38" s="106"/>
      <c r="AZ38" s="104"/>
      <c r="BA38" s="104"/>
      <c r="BB38" s="104"/>
      <c r="BC38" s="104"/>
      <c r="BD38" s="104"/>
      <c r="BE38" s="28"/>
      <c r="BF38" s="28"/>
      <c r="BG38" s="30"/>
    </row>
    <row r="39" spans="1:60" ht="15" customHeight="1" thickBot="1">
      <c r="A39" s="4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70"/>
      <c r="AD39" s="32"/>
      <c r="AE39" s="32"/>
      <c r="AF39" s="32"/>
      <c r="AG39" s="32"/>
      <c r="AH39" s="72"/>
      <c r="AI39" s="72"/>
      <c r="AJ39" s="72"/>
      <c r="AK39" s="72"/>
      <c r="AL39" s="72"/>
      <c r="AM39" s="72"/>
      <c r="AN39" s="72"/>
      <c r="AO39" s="25"/>
      <c r="AP39" s="25"/>
      <c r="AQ39" s="25"/>
      <c r="AR39" s="25"/>
      <c r="AS39" s="64"/>
      <c r="AT39" s="64"/>
      <c r="AU39" s="25"/>
      <c r="AV39" s="25"/>
      <c r="AW39" s="25"/>
      <c r="AX39" s="25"/>
      <c r="AY39" s="65"/>
      <c r="AZ39" s="72"/>
      <c r="BA39" s="72"/>
      <c r="BB39" s="72"/>
      <c r="BC39" s="72"/>
      <c r="BD39" s="72"/>
      <c r="BE39" s="25"/>
      <c r="BG39" s="49"/>
    </row>
    <row r="40" spans="1:60" s="20" customFormat="1" ht="15" customHeight="1">
      <c r="A40" s="313"/>
      <c r="B40" s="237" t="s">
        <v>102</v>
      </c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9"/>
      <c r="AG40" s="239"/>
      <c r="AH40" s="239"/>
      <c r="AI40" s="239"/>
      <c r="AJ40" s="239"/>
      <c r="AK40" s="239"/>
      <c r="AL40" s="239"/>
      <c r="AM40" s="239"/>
      <c r="AN40" s="240"/>
      <c r="AO40" s="240"/>
      <c r="AP40" s="240"/>
      <c r="AQ40" s="240"/>
      <c r="AR40" s="240"/>
      <c r="AS40" s="240"/>
      <c r="AT40" s="240"/>
      <c r="AU40" s="240"/>
      <c r="AV40" s="239"/>
      <c r="AW40" s="239"/>
      <c r="AX40" s="241"/>
      <c r="AY40" s="241"/>
      <c r="AZ40" s="241"/>
      <c r="BA40" s="241"/>
      <c r="BB40" s="238"/>
      <c r="BC40" s="238"/>
      <c r="BD40" s="238"/>
      <c r="BE40" s="238"/>
      <c r="BF40" s="242"/>
      <c r="BG40" s="265"/>
      <c r="BH40" s="17"/>
    </row>
    <row r="41" spans="1:60" s="20" customFormat="1" ht="15" customHeight="1">
      <c r="A41" s="264"/>
      <c r="B41" s="619" t="s">
        <v>103</v>
      </c>
      <c r="C41" s="620"/>
      <c r="D41" s="620" t="s">
        <v>104</v>
      </c>
      <c r="E41" s="620"/>
      <c r="F41" s="620"/>
      <c r="G41" s="620"/>
      <c r="H41" s="620"/>
      <c r="I41" s="620"/>
      <c r="J41" s="620"/>
      <c r="K41" s="620"/>
      <c r="L41" s="620"/>
      <c r="M41" s="620"/>
      <c r="N41" s="620" t="s">
        <v>123</v>
      </c>
      <c r="O41" s="620"/>
      <c r="P41" s="620"/>
      <c r="Q41" s="620"/>
      <c r="R41" s="620"/>
      <c r="S41" s="620" t="s">
        <v>105</v>
      </c>
      <c r="T41" s="620"/>
      <c r="U41" s="620" t="s">
        <v>106</v>
      </c>
      <c r="V41" s="620"/>
      <c r="W41" s="620"/>
      <c r="X41" s="620"/>
      <c r="Y41" s="620"/>
      <c r="Z41" s="620"/>
      <c r="AA41" s="620"/>
      <c r="AB41" s="764" t="s">
        <v>122</v>
      </c>
      <c r="AC41" s="627"/>
      <c r="AD41" s="591" t="s">
        <v>107</v>
      </c>
      <c r="AE41" s="614"/>
      <c r="AF41" s="607" t="s">
        <v>108</v>
      </c>
      <c r="AG41" s="608"/>
      <c r="AH41" s="608"/>
      <c r="AI41" s="608"/>
      <c r="AJ41" s="608"/>
      <c r="AK41" s="609"/>
      <c r="AL41" s="591" t="s">
        <v>111</v>
      </c>
      <c r="AM41" s="592"/>
      <c r="AN41" s="592"/>
      <c r="AO41" s="592"/>
      <c r="AP41" s="592"/>
      <c r="AQ41" s="592"/>
      <c r="AR41" s="592"/>
      <c r="AS41" s="592"/>
      <c r="AT41" s="592"/>
      <c r="AU41" s="592"/>
      <c r="AV41" s="592"/>
      <c r="AW41" s="592"/>
      <c r="AX41" s="592"/>
      <c r="AY41" s="592"/>
      <c r="AZ41" s="592"/>
      <c r="BA41" s="592"/>
      <c r="BB41" s="592"/>
      <c r="BC41" s="592"/>
      <c r="BD41" s="592"/>
      <c r="BE41" s="592"/>
      <c r="BF41" s="593"/>
      <c r="BG41" s="262"/>
    </row>
    <row r="42" spans="1:60" ht="15" customHeight="1">
      <c r="A42" s="264"/>
      <c r="B42" s="621"/>
      <c r="C42" s="622"/>
      <c r="D42" s="622"/>
      <c r="E42" s="622"/>
      <c r="F42" s="622"/>
      <c r="G42" s="622"/>
      <c r="H42" s="622"/>
      <c r="I42" s="622"/>
      <c r="J42" s="622"/>
      <c r="K42" s="622"/>
      <c r="L42" s="622"/>
      <c r="M42" s="622"/>
      <c r="N42" s="622"/>
      <c r="O42" s="622"/>
      <c r="P42" s="622"/>
      <c r="Q42" s="622"/>
      <c r="R42" s="622"/>
      <c r="S42" s="622"/>
      <c r="T42" s="622"/>
      <c r="U42" s="622"/>
      <c r="V42" s="622"/>
      <c r="W42" s="622"/>
      <c r="X42" s="622"/>
      <c r="Y42" s="622"/>
      <c r="Z42" s="622"/>
      <c r="AA42" s="622"/>
      <c r="AB42" s="765"/>
      <c r="AC42" s="629"/>
      <c r="AD42" s="615"/>
      <c r="AE42" s="616"/>
      <c r="AF42" s="600" t="s">
        <v>561</v>
      </c>
      <c r="AG42" s="600" t="s">
        <v>120</v>
      </c>
      <c r="AH42" s="600" t="s">
        <v>109</v>
      </c>
      <c r="AI42" s="687" t="s">
        <v>121</v>
      </c>
      <c r="AJ42" s="622"/>
      <c r="AK42" s="600" t="s">
        <v>110</v>
      </c>
      <c r="AL42" s="615"/>
      <c r="AM42" s="594"/>
      <c r="AN42" s="594"/>
      <c r="AO42" s="594"/>
      <c r="AP42" s="594"/>
      <c r="AQ42" s="594"/>
      <c r="AR42" s="594"/>
      <c r="AS42" s="594"/>
      <c r="AT42" s="594"/>
      <c r="AU42" s="594"/>
      <c r="AV42" s="594"/>
      <c r="AW42" s="594"/>
      <c r="AX42" s="594"/>
      <c r="AY42" s="594"/>
      <c r="AZ42" s="594"/>
      <c r="BA42" s="594"/>
      <c r="BB42" s="594"/>
      <c r="BC42" s="594"/>
      <c r="BD42" s="594"/>
      <c r="BE42" s="594"/>
      <c r="BF42" s="595"/>
      <c r="BG42" s="262"/>
      <c r="BH42" s="20"/>
    </row>
    <row r="43" spans="1:60" ht="15" customHeight="1">
      <c r="A43" s="264"/>
      <c r="B43" s="623"/>
      <c r="C43" s="624"/>
      <c r="D43" s="624"/>
      <c r="E43" s="624"/>
      <c r="F43" s="624"/>
      <c r="G43" s="624"/>
      <c r="H43" s="624"/>
      <c r="I43" s="624"/>
      <c r="J43" s="624"/>
      <c r="K43" s="624"/>
      <c r="L43" s="624"/>
      <c r="M43" s="624"/>
      <c r="N43" s="624"/>
      <c r="O43" s="624"/>
      <c r="P43" s="624"/>
      <c r="Q43" s="624"/>
      <c r="R43" s="624"/>
      <c r="S43" s="624"/>
      <c r="T43" s="624"/>
      <c r="U43" s="624"/>
      <c r="V43" s="624"/>
      <c r="W43" s="624"/>
      <c r="X43" s="624"/>
      <c r="Y43" s="624"/>
      <c r="Z43" s="624"/>
      <c r="AA43" s="624"/>
      <c r="AB43" s="766"/>
      <c r="AC43" s="631"/>
      <c r="AD43" s="617"/>
      <c r="AE43" s="618"/>
      <c r="AF43" s="601"/>
      <c r="AG43" s="601"/>
      <c r="AH43" s="601"/>
      <c r="AI43" s="624"/>
      <c r="AJ43" s="624"/>
      <c r="AK43" s="601"/>
      <c r="AL43" s="617"/>
      <c r="AM43" s="596"/>
      <c r="AN43" s="596"/>
      <c r="AO43" s="596"/>
      <c r="AP43" s="596"/>
      <c r="AQ43" s="596"/>
      <c r="AR43" s="596"/>
      <c r="AS43" s="596"/>
      <c r="AT43" s="596"/>
      <c r="AU43" s="596"/>
      <c r="AV43" s="596"/>
      <c r="AW43" s="596"/>
      <c r="AX43" s="596"/>
      <c r="AY43" s="596"/>
      <c r="AZ43" s="596"/>
      <c r="BA43" s="596"/>
      <c r="BB43" s="596"/>
      <c r="BC43" s="596"/>
      <c r="BD43" s="596"/>
      <c r="BE43" s="596"/>
      <c r="BF43" s="597"/>
      <c r="BG43" s="49"/>
    </row>
    <row r="44" spans="1:60" ht="15" customHeight="1">
      <c r="A44" s="264"/>
      <c r="B44" s="612">
        <f>IF(D44&lt;&gt;"",1,"")</f>
        <v>1</v>
      </c>
      <c r="C44" s="613"/>
      <c r="D44" s="246" t="s">
        <v>502</v>
      </c>
      <c r="E44" s="248"/>
      <c r="F44" s="248"/>
      <c r="G44" s="248"/>
      <c r="H44" s="248"/>
      <c r="I44" s="248"/>
      <c r="J44" s="248"/>
      <c r="K44" s="248"/>
      <c r="L44" s="248"/>
      <c r="M44" s="247"/>
      <c r="N44" s="132" t="s">
        <v>503</v>
      </c>
      <c r="O44" s="134"/>
      <c r="P44" s="134"/>
      <c r="Q44" s="134"/>
      <c r="R44" s="287"/>
      <c r="S44" s="613" t="s">
        <v>119</v>
      </c>
      <c r="T44" s="613"/>
      <c r="U44" s="246" t="s">
        <v>125</v>
      </c>
      <c r="V44" s="248"/>
      <c r="W44" s="248"/>
      <c r="X44" s="248"/>
      <c r="Y44" s="248"/>
      <c r="Z44" s="248"/>
      <c r="AA44" s="247"/>
      <c r="AB44" s="246" t="s">
        <v>380</v>
      </c>
      <c r="AC44" s="247"/>
      <c r="AD44" s="246" t="s">
        <v>380</v>
      </c>
      <c r="AE44" s="247"/>
      <c r="AF44" s="243" t="s">
        <v>382</v>
      </c>
      <c r="AG44" s="243" t="s">
        <v>380</v>
      </c>
      <c r="AH44" s="243"/>
      <c r="AI44" s="769" t="s">
        <v>380</v>
      </c>
      <c r="AJ44" s="769"/>
      <c r="AK44" s="243" t="s">
        <v>382</v>
      </c>
      <c r="AL44" s="246" t="s">
        <v>504</v>
      </c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9"/>
      <c r="BG44" s="49"/>
    </row>
    <row r="45" spans="1:60" ht="15" customHeight="1">
      <c r="A45" s="264"/>
      <c r="B45" s="610">
        <f>IF(OR(D45&lt;&gt;"",E45&lt;&gt;""),MAX(B$44:B44)+1,"")</f>
        <v>2</v>
      </c>
      <c r="C45" s="611"/>
      <c r="D45" s="250" t="s">
        <v>197</v>
      </c>
      <c r="E45" s="251"/>
      <c r="F45" s="251"/>
      <c r="G45" s="251"/>
      <c r="H45" s="251"/>
      <c r="I45" s="251"/>
      <c r="J45" s="251"/>
      <c r="K45" s="251"/>
      <c r="L45" s="251"/>
      <c r="M45" s="252"/>
      <c r="N45" s="332" t="s">
        <v>303</v>
      </c>
      <c r="O45" s="333"/>
      <c r="P45" s="333"/>
      <c r="Q45" s="333"/>
      <c r="R45" s="334"/>
      <c r="S45" s="642" t="s">
        <v>119</v>
      </c>
      <c r="T45" s="644"/>
      <c r="U45" s="250" t="s">
        <v>371</v>
      </c>
      <c r="V45" s="251"/>
      <c r="W45" s="251"/>
      <c r="X45" s="251"/>
      <c r="Y45" s="251"/>
      <c r="Z45" s="251"/>
      <c r="AA45" s="252"/>
      <c r="AB45" s="250" t="s">
        <v>380</v>
      </c>
      <c r="AC45" s="252"/>
      <c r="AD45" s="250" t="s">
        <v>380</v>
      </c>
      <c r="AE45" s="252"/>
      <c r="AF45" s="244" t="s">
        <v>383</v>
      </c>
      <c r="AG45" s="244" t="s">
        <v>389</v>
      </c>
      <c r="AH45" s="244"/>
      <c r="AI45" s="767" t="s">
        <v>380</v>
      </c>
      <c r="AJ45" s="768"/>
      <c r="AK45" s="244" t="s">
        <v>382</v>
      </c>
      <c r="AL45" s="250"/>
      <c r="AM45" s="251"/>
      <c r="AN45" s="251"/>
      <c r="AO45" s="251"/>
      <c r="AP45" s="251"/>
      <c r="AQ45" s="251"/>
      <c r="AR45" s="251"/>
      <c r="AS45" s="251"/>
      <c r="AT45" s="251"/>
      <c r="AU45" s="251"/>
      <c r="AV45" s="251"/>
      <c r="AW45" s="251"/>
      <c r="AX45" s="251"/>
      <c r="AY45" s="251"/>
      <c r="AZ45" s="251"/>
      <c r="BA45" s="251"/>
      <c r="BB45" s="251"/>
      <c r="BC45" s="251"/>
      <c r="BD45" s="251"/>
      <c r="BE45" s="251"/>
      <c r="BF45" s="253"/>
      <c r="BG45" s="49"/>
    </row>
    <row r="46" spans="1:60" ht="15" customHeight="1">
      <c r="A46" s="264"/>
      <c r="B46" s="610">
        <f>IF(OR(D46&lt;&gt;"",E46&lt;&gt;""),MAX(B$44:B45)+1,"")</f>
        <v>3</v>
      </c>
      <c r="C46" s="611"/>
      <c r="D46" s="250" t="s">
        <v>87</v>
      </c>
      <c r="E46" s="251"/>
      <c r="F46" s="251"/>
      <c r="G46" s="251"/>
      <c r="H46" s="251"/>
      <c r="I46" s="251"/>
      <c r="J46" s="251"/>
      <c r="K46" s="251"/>
      <c r="L46" s="251"/>
      <c r="M46" s="252"/>
      <c r="N46" s="133" t="s">
        <v>460</v>
      </c>
      <c r="O46" s="333"/>
      <c r="P46" s="333"/>
      <c r="Q46" s="333"/>
      <c r="R46" s="334"/>
      <c r="S46" s="642" t="s">
        <v>374</v>
      </c>
      <c r="T46" s="644"/>
      <c r="U46" s="250" t="s">
        <v>461</v>
      </c>
      <c r="V46" s="251"/>
      <c r="W46" s="251"/>
      <c r="X46" s="251"/>
      <c r="Y46" s="251"/>
      <c r="Z46" s="251"/>
      <c r="AA46" s="252"/>
      <c r="AB46" s="349" t="s">
        <v>379</v>
      </c>
      <c r="AC46" s="353"/>
      <c r="AD46" s="349">
        <v>20</v>
      </c>
      <c r="AE46" s="353"/>
      <c r="AF46" s="244" t="s">
        <v>383</v>
      </c>
      <c r="AG46" s="244" t="s">
        <v>390</v>
      </c>
      <c r="AH46" s="244"/>
      <c r="AI46" s="767" t="s">
        <v>386</v>
      </c>
      <c r="AJ46" s="768"/>
      <c r="AK46" s="244" t="s">
        <v>545</v>
      </c>
      <c r="AL46" s="250"/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1"/>
      <c r="AX46" s="251"/>
      <c r="AY46" s="251"/>
      <c r="AZ46" s="251"/>
      <c r="BA46" s="251"/>
      <c r="BB46" s="251"/>
      <c r="BC46" s="251"/>
      <c r="BD46" s="251"/>
      <c r="BE46" s="251"/>
      <c r="BF46" s="253"/>
      <c r="BG46" s="49"/>
    </row>
    <row r="47" spans="1:60" ht="15" customHeight="1">
      <c r="A47" s="264"/>
      <c r="B47" s="610">
        <f>IF(OR(D47&lt;&gt;"",E47&lt;&gt;""),MAX(B$44:B46)+1,"")</f>
        <v>4</v>
      </c>
      <c r="C47" s="611"/>
      <c r="D47" s="250" t="s">
        <v>462</v>
      </c>
      <c r="E47" s="251"/>
      <c r="F47" s="251"/>
      <c r="G47" s="251"/>
      <c r="H47" s="251"/>
      <c r="I47" s="251"/>
      <c r="J47" s="251"/>
      <c r="K47" s="251"/>
      <c r="L47" s="251"/>
      <c r="M47" s="252"/>
      <c r="N47" s="332" t="s">
        <v>303</v>
      </c>
      <c r="O47" s="333"/>
      <c r="P47" s="333"/>
      <c r="Q47" s="333"/>
      <c r="R47" s="334"/>
      <c r="S47" s="642" t="s">
        <v>119</v>
      </c>
      <c r="T47" s="644"/>
      <c r="U47" s="250" t="s">
        <v>371</v>
      </c>
      <c r="V47" s="251"/>
      <c r="W47" s="251"/>
      <c r="X47" s="251"/>
      <c r="Y47" s="251"/>
      <c r="Z47" s="251"/>
      <c r="AA47" s="252"/>
      <c r="AB47" s="349" t="s">
        <v>380</v>
      </c>
      <c r="AC47" s="353"/>
      <c r="AD47" s="349" t="s">
        <v>380</v>
      </c>
      <c r="AE47" s="353"/>
      <c r="AF47" s="244" t="s">
        <v>383</v>
      </c>
      <c r="AG47" s="244" t="s">
        <v>389</v>
      </c>
      <c r="AH47" s="244"/>
      <c r="AI47" s="767" t="s">
        <v>380</v>
      </c>
      <c r="AJ47" s="768"/>
      <c r="AK47" s="244" t="s">
        <v>383</v>
      </c>
      <c r="AL47" s="250"/>
      <c r="AM47" s="251"/>
      <c r="AN47" s="251"/>
      <c r="AO47" s="251"/>
      <c r="AP47" s="251"/>
      <c r="AQ47" s="251"/>
      <c r="AR47" s="251"/>
      <c r="AS47" s="251"/>
      <c r="AT47" s="251"/>
      <c r="AU47" s="251"/>
      <c r="AV47" s="251"/>
      <c r="AW47" s="251"/>
      <c r="AX47" s="251"/>
      <c r="AY47" s="251"/>
      <c r="AZ47" s="251"/>
      <c r="BA47" s="251"/>
      <c r="BB47" s="251"/>
      <c r="BC47" s="251"/>
      <c r="BD47" s="251"/>
      <c r="BE47" s="251"/>
      <c r="BF47" s="253"/>
      <c r="BG47" s="49"/>
    </row>
    <row r="48" spans="1:60" ht="15" customHeight="1">
      <c r="A48" s="264"/>
      <c r="B48" s="610">
        <f>IF(OR(D48&lt;&gt;"",E48&lt;&gt;""),MAX(B$44:B47)+1,"")</f>
        <v>5</v>
      </c>
      <c r="C48" s="611"/>
      <c r="D48" s="250" t="s">
        <v>463</v>
      </c>
      <c r="E48" s="251"/>
      <c r="F48" s="251"/>
      <c r="G48" s="251"/>
      <c r="H48" s="251"/>
      <c r="I48" s="251"/>
      <c r="J48" s="251"/>
      <c r="K48" s="251"/>
      <c r="L48" s="251"/>
      <c r="M48" s="252"/>
      <c r="N48" s="133" t="s">
        <v>464</v>
      </c>
      <c r="O48" s="333"/>
      <c r="P48" s="333"/>
      <c r="Q48" s="333"/>
      <c r="R48" s="334"/>
      <c r="S48" s="642" t="s">
        <v>374</v>
      </c>
      <c r="T48" s="644"/>
      <c r="U48" s="250" t="s">
        <v>461</v>
      </c>
      <c r="V48" s="251"/>
      <c r="W48" s="251"/>
      <c r="X48" s="251"/>
      <c r="Y48" s="251"/>
      <c r="Z48" s="251"/>
      <c r="AA48" s="252"/>
      <c r="AB48" s="349">
        <v>9</v>
      </c>
      <c r="AC48" s="353"/>
      <c r="AD48" s="349">
        <v>3</v>
      </c>
      <c r="AE48" s="353"/>
      <c r="AF48" s="244" t="s">
        <v>383</v>
      </c>
      <c r="AG48" s="244" t="s">
        <v>391</v>
      </c>
      <c r="AH48" s="244" t="s">
        <v>546</v>
      </c>
      <c r="AI48" s="767" t="s">
        <v>386</v>
      </c>
      <c r="AJ48" s="768"/>
      <c r="AK48" s="244" t="s">
        <v>383</v>
      </c>
      <c r="AL48" s="250" t="s">
        <v>313</v>
      </c>
      <c r="AM48" s="251"/>
      <c r="AN48" s="251"/>
      <c r="AO48" s="251"/>
      <c r="AP48" s="251"/>
      <c r="AQ48" s="251"/>
      <c r="AR48" s="251"/>
      <c r="AS48" s="251"/>
      <c r="AT48" s="251"/>
      <c r="AU48" s="251"/>
      <c r="AV48" s="251"/>
      <c r="AW48" s="251"/>
      <c r="AX48" s="251"/>
      <c r="AY48" s="251"/>
      <c r="AZ48" s="251"/>
      <c r="BA48" s="251"/>
      <c r="BB48" s="251"/>
      <c r="BC48" s="251"/>
      <c r="BD48" s="251"/>
      <c r="BE48" s="251"/>
      <c r="BF48" s="253"/>
      <c r="BG48" s="49"/>
    </row>
    <row r="49" spans="1:59" ht="15" customHeight="1">
      <c r="A49" s="264"/>
      <c r="B49" s="610">
        <f>IF(OR(D49&lt;&gt;"",E49&lt;&gt;""),MAX(B$44:B48)+1,"")</f>
        <v>6</v>
      </c>
      <c r="C49" s="611"/>
      <c r="D49" s="250" t="s">
        <v>550</v>
      </c>
      <c r="E49" s="251"/>
      <c r="F49" s="251"/>
      <c r="G49" s="251"/>
      <c r="H49" s="251"/>
      <c r="I49" s="251"/>
      <c r="J49" s="251"/>
      <c r="K49" s="251"/>
      <c r="L49" s="251"/>
      <c r="M49" s="252"/>
      <c r="N49" s="332" t="s">
        <v>303</v>
      </c>
      <c r="O49" s="333"/>
      <c r="P49" s="333"/>
      <c r="Q49" s="333"/>
      <c r="R49" s="334"/>
      <c r="S49" s="642" t="s">
        <v>119</v>
      </c>
      <c r="T49" s="644"/>
      <c r="U49" s="250" t="s">
        <v>371</v>
      </c>
      <c r="V49" s="251"/>
      <c r="W49" s="251"/>
      <c r="X49" s="251"/>
      <c r="Y49" s="251"/>
      <c r="Z49" s="251"/>
      <c r="AA49" s="252"/>
      <c r="AB49" s="349" t="s">
        <v>380</v>
      </c>
      <c r="AC49" s="353"/>
      <c r="AD49" s="349" t="s">
        <v>380</v>
      </c>
      <c r="AE49" s="353"/>
      <c r="AF49" s="244" t="s">
        <v>383</v>
      </c>
      <c r="AG49" s="244" t="s">
        <v>389</v>
      </c>
      <c r="AH49" s="244"/>
      <c r="AI49" s="767" t="s">
        <v>544</v>
      </c>
      <c r="AJ49" s="768"/>
      <c r="AK49" s="244" t="s">
        <v>383</v>
      </c>
      <c r="AL49" s="250"/>
      <c r="AM49" s="251"/>
      <c r="AN49" s="251"/>
      <c r="AO49" s="251"/>
      <c r="AP49" s="251"/>
      <c r="AQ49" s="251"/>
      <c r="AR49" s="251"/>
      <c r="AS49" s="251"/>
      <c r="AT49" s="251"/>
      <c r="AU49" s="251"/>
      <c r="AV49" s="251"/>
      <c r="AW49" s="251"/>
      <c r="AX49" s="251"/>
      <c r="AY49" s="251"/>
      <c r="AZ49" s="251"/>
      <c r="BA49" s="251"/>
      <c r="BB49" s="251"/>
      <c r="BC49" s="251"/>
      <c r="BD49" s="251"/>
      <c r="BE49" s="251"/>
      <c r="BF49" s="253"/>
      <c r="BG49" s="49"/>
    </row>
    <row r="50" spans="1:59" ht="15" customHeight="1">
      <c r="A50" s="264"/>
      <c r="B50" s="610">
        <f>IF(OR(D50&lt;&gt;"",E50&lt;&gt;""),MAX(B$44:B49)+1,"")</f>
        <v>7</v>
      </c>
      <c r="C50" s="611"/>
      <c r="D50" s="250" t="s">
        <v>465</v>
      </c>
      <c r="E50" s="251"/>
      <c r="F50" s="251"/>
      <c r="G50" s="251"/>
      <c r="H50" s="251"/>
      <c r="I50" s="251"/>
      <c r="J50" s="251"/>
      <c r="K50" s="251"/>
      <c r="L50" s="251"/>
      <c r="M50" s="252"/>
      <c r="N50" s="133" t="s">
        <v>522</v>
      </c>
      <c r="O50" s="333"/>
      <c r="P50" s="333"/>
      <c r="Q50" s="333"/>
      <c r="R50" s="334"/>
      <c r="S50" s="642"/>
      <c r="T50" s="644"/>
      <c r="U50" s="250" t="s">
        <v>543</v>
      </c>
      <c r="V50" s="251"/>
      <c r="W50" s="251"/>
      <c r="X50" s="251"/>
      <c r="Y50" s="251"/>
      <c r="Z50" s="251"/>
      <c r="AA50" s="252"/>
      <c r="AB50" s="349" t="s">
        <v>380</v>
      </c>
      <c r="AC50" s="353"/>
      <c r="AD50" s="349" t="s">
        <v>380</v>
      </c>
      <c r="AE50" s="353"/>
      <c r="AF50" s="244" t="s">
        <v>383</v>
      </c>
      <c r="AG50" s="244" t="s">
        <v>389</v>
      </c>
      <c r="AH50" s="244"/>
      <c r="AI50" s="767" t="s">
        <v>547</v>
      </c>
      <c r="AJ50" s="768"/>
      <c r="AK50" s="244" t="s">
        <v>383</v>
      </c>
      <c r="AL50" s="250"/>
      <c r="AM50" s="251"/>
      <c r="AN50" s="251"/>
      <c r="AO50" s="251"/>
      <c r="AP50" s="251"/>
      <c r="AQ50" s="251"/>
      <c r="AR50" s="251"/>
      <c r="AS50" s="251"/>
      <c r="AT50" s="251"/>
      <c r="AU50" s="251"/>
      <c r="AV50" s="251"/>
      <c r="AW50" s="251"/>
      <c r="AX50" s="251"/>
      <c r="AY50" s="251"/>
      <c r="AZ50" s="251"/>
      <c r="BA50" s="251"/>
      <c r="BB50" s="251"/>
      <c r="BC50" s="251"/>
      <c r="BD50" s="251"/>
      <c r="BE50" s="251"/>
      <c r="BF50" s="253"/>
      <c r="BG50" s="49"/>
    </row>
    <row r="51" spans="1:59" ht="15" customHeight="1">
      <c r="A51" s="264"/>
      <c r="B51" s="610">
        <f>IF(OR(D51&lt;&gt;"",E51&lt;&gt;""),MAX(B$44:B50)+1,"")</f>
        <v>8</v>
      </c>
      <c r="C51" s="611"/>
      <c r="D51" s="250" t="s">
        <v>548</v>
      </c>
      <c r="E51" s="251"/>
      <c r="F51" s="251"/>
      <c r="G51" s="251"/>
      <c r="H51" s="251"/>
      <c r="I51" s="251"/>
      <c r="J51" s="251"/>
      <c r="K51" s="251"/>
      <c r="L51" s="251"/>
      <c r="M51" s="252"/>
      <c r="N51" s="332" t="s">
        <v>303</v>
      </c>
      <c r="O51" s="333"/>
      <c r="P51" s="333"/>
      <c r="Q51" s="333"/>
      <c r="R51" s="334"/>
      <c r="S51" s="250" t="s">
        <v>119</v>
      </c>
      <c r="T51" s="252"/>
      <c r="U51" s="250" t="s">
        <v>371</v>
      </c>
      <c r="V51" s="251"/>
      <c r="W51" s="251"/>
      <c r="X51" s="251"/>
      <c r="Y51" s="251"/>
      <c r="Z51" s="251"/>
      <c r="AA51" s="252"/>
      <c r="AB51" s="349" t="s">
        <v>380</v>
      </c>
      <c r="AC51" s="353"/>
      <c r="AD51" s="349" t="s">
        <v>380</v>
      </c>
      <c r="AE51" s="353"/>
      <c r="AF51" s="244" t="s">
        <v>383</v>
      </c>
      <c r="AG51" s="244" t="s">
        <v>389</v>
      </c>
      <c r="AH51" s="244"/>
      <c r="AI51" s="330" t="s">
        <v>380</v>
      </c>
      <c r="AJ51" s="331"/>
      <c r="AK51" s="244" t="s">
        <v>383</v>
      </c>
      <c r="AL51" s="250"/>
      <c r="AM51" s="251"/>
      <c r="AN51" s="251"/>
      <c r="AO51" s="251"/>
      <c r="AP51" s="251"/>
      <c r="AQ51" s="251"/>
      <c r="AR51" s="251"/>
      <c r="AS51" s="251"/>
      <c r="AT51" s="251"/>
      <c r="AU51" s="251"/>
      <c r="AV51" s="251"/>
      <c r="AW51" s="251"/>
      <c r="AX51" s="251"/>
      <c r="AY51" s="251"/>
      <c r="AZ51" s="251"/>
      <c r="BA51" s="251"/>
      <c r="BB51" s="251"/>
      <c r="BC51" s="251"/>
      <c r="BD51" s="251"/>
      <c r="BE51" s="251"/>
      <c r="BF51" s="253"/>
      <c r="BG51" s="49"/>
    </row>
    <row r="52" spans="1:59" ht="15" customHeight="1">
      <c r="A52" s="264"/>
      <c r="B52" s="610">
        <f>IF(OR(D52&lt;&gt;"",E52&lt;&gt;""),MAX(B$44:B51)+1,"")</f>
        <v>9</v>
      </c>
      <c r="C52" s="611"/>
      <c r="D52" s="250" t="s">
        <v>549</v>
      </c>
      <c r="E52" s="251"/>
      <c r="F52" s="251"/>
      <c r="G52" s="251"/>
      <c r="H52" s="251"/>
      <c r="I52" s="251"/>
      <c r="J52" s="251"/>
      <c r="K52" s="251"/>
      <c r="L52" s="251"/>
      <c r="M52" s="252"/>
      <c r="N52" s="133" t="s">
        <v>466</v>
      </c>
      <c r="O52" s="333"/>
      <c r="P52" s="333"/>
      <c r="Q52" s="333"/>
      <c r="R52" s="334"/>
      <c r="S52" s="250" t="s">
        <v>374</v>
      </c>
      <c r="T52" s="252"/>
      <c r="U52" s="250" t="s">
        <v>461</v>
      </c>
      <c r="V52" s="251"/>
      <c r="W52" s="251"/>
      <c r="X52" s="251"/>
      <c r="Y52" s="251"/>
      <c r="Z52" s="251"/>
      <c r="AA52" s="252"/>
      <c r="AB52" s="349">
        <v>9</v>
      </c>
      <c r="AC52" s="353"/>
      <c r="AD52" s="349">
        <v>10</v>
      </c>
      <c r="AE52" s="353"/>
      <c r="AF52" s="244" t="s">
        <v>545</v>
      </c>
      <c r="AG52" s="244" t="s">
        <v>391</v>
      </c>
      <c r="AH52" s="244" t="s">
        <v>546</v>
      </c>
      <c r="AI52" s="330" t="s">
        <v>386</v>
      </c>
      <c r="AJ52" s="331"/>
      <c r="AK52" s="244" t="s">
        <v>545</v>
      </c>
      <c r="AL52" s="250"/>
      <c r="AM52" s="251"/>
      <c r="AN52" s="251"/>
      <c r="AO52" s="251"/>
      <c r="AP52" s="251"/>
      <c r="AQ52" s="251"/>
      <c r="AR52" s="251"/>
      <c r="AS52" s="251"/>
      <c r="AT52" s="251"/>
      <c r="AU52" s="251"/>
      <c r="AV52" s="251"/>
      <c r="AW52" s="251"/>
      <c r="AX52" s="251"/>
      <c r="AY52" s="251"/>
      <c r="AZ52" s="251"/>
      <c r="BA52" s="251"/>
      <c r="BB52" s="251"/>
      <c r="BC52" s="251"/>
      <c r="BD52" s="251"/>
      <c r="BE52" s="251"/>
      <c r="BF52" s="253"/>
      <c r="BG52" s="49"/>
    </row>
    <row r="53" spans="1:59" ht="15" customHeight="1">
      <c r="A53" s="264"/>
      <c r="B53" s="610">
        <f>IF(OR(D53&lt;&gt;"",E53&lt;&gt;""),MAX(B$44:B52)+1,"")</f>
        <v>10</v>
      </c>
      <c r="C53" s="611"/>
      <c r="D53" s="250" t="s">
        <v>467</v>
      </c>
      <c r="E53" s="251"/>
      <c r="F53" s="251"/>
      <c r="G53" s="251"/>
      <c r="H53" s="251"/>
      <c r="I53" s="251"/>
      <c r="J53" s="251"/>
      <c r="K53" s="251"/>
      <c r="L53" s="251"/>
      <c r="M53" s="252"/>
      <c r="N53" s="332" t="s">
        <v>303</v>
      </c>
      <c r="O53" s="333"/>
      <c r="P53" s="333"/>
      <c r="Q53" s="333"/>
      <c r="R53" s="334"/>
      <c r="S53" s="250" t="s">
        <v>119</v>
      </c>
      <c r="T53" s="252"/>
      <c r="U53" s="250" t="s">
        <v>371</v>
      </c>
      <c r="V53" s="251"/>
      <c r="W53" s="251"/>
      <c r="X53" s="251"/>
      <c r="Y53" s="251"/>
      <c r="Z53" s="251"/>
      <c r="AA53" s="252"/>
      <c r="AB53" s="349" t="s">
        <v>380</v>
      </c>
      <c r="AC53" s="353"/>
      <c r="AD53" s="349" t="s">
        <v>380</v>
      </c>
      <c r="AE53" s="353"/>
      <c r="AF53" s="244" t="s">
        <v>383</v>
      </c>
      <c r="AG53" s="244" t="s">
        <v>389</v>
      </c>
      <c r="AH53" s="244"/>
      <c r="AI53" s="330" t="s">
        <v>380</v>
      </c>
      <c r="AJ53" s="331"/>
      <c r="AK53" s="244" t="s">
        <v>383</v>
      </c>
      <c r="AL53" s="250"/>
      <c r="AM53" s="251"/>
      <c r="AN53" s="251"/>
      <c r="AO53" s="251"/>
      <c r="AP53" s="251"/>
      <c r="AQ53" s="251"/>
      <c r="AR53" s="251"/>
      <c r="AS53" s="251"/>
      <c r="AT53" s="251"/>
      <c r="AU53" s="251"/>
      <c r="AV53" s="251"/>
      <c r="AW53" s="251"/>
      <c r="AX53" s="251"/>
      <c r="AY53" s="251"/>
      <c r="AZ53" s="251"/>
      <c r="BA53" s="251"/>
      <c r="BB53" s="251"/>
      <c r="BC53" s="251"/>
      <c r="BD53" s="251"/>
      <c r="BE53" s="251"/>
      <c r="BF53" s="253"/>
      <c r="BG53" s="49"/>
    </row>
    <row r="54" spans="1:59" ht="15" customHeight="1">
      <c r="A54" s="264"/>
      <c r="B54" s="610">
        <f>IF(OR(D54&lt;&gt;"",E54&lt;&gt;""),MAX(B$44:B53)+1,"")</f>
        <v>11</v>
      </c>
      <c r="C54" s="611"/>
      <c r="D54" s="250" t="s">
        <v>468</v>
      </c>
      <c r="E54" s="251"/>
      <c r="F54" s="251"/>
      <c r="G54" s="251"/>
      <c r="H54" s="251"/>
      <c r="I54" s="251"/>
      <c r="J54" s="251"/>
      <c r="K54" s="251"/>
      <c r="L54" s="251"/>
      <c r="M54" s="252"/>
      <c r="N54" s="332" t="s">
        <v>303</v>
      </c>
      <c r="O54" s="333"/>
      <c r="P54" s="333"/>
      <c r="Q54" s="333"/>
      <c r="R54" s="334"/>
      <c r="S54" s="250" t="s">
        <v>119</v>
      </c>
      <c r="T54" s="252"/>
      <c r="U54" s="250" t="s">
        <v>371</v>
      </c>
      <c r="V54" s="251"/>
      <c r="W54" s="251"/>
      <c r="X54" s="251"/>
      <c r="Y54" s="251"/>
      <c r="Z54" s="251"/>
      <c r="AA54" s="252"/>
      <c r="AB54" s="349" t="s">
        <v>380</v>
      </c>
      <c r="AC54" s="353"/>
      <c r="AD54" s="349" t="s">
        <v>380</v>
      </c>
      <c r="AE54" s="353"/>
      <c r="AF54" s="244" t="s">
        <v>383</v>
      </c>
      <c r="AG54" s="244" t="s">
        <v>389</v>
      </c>
      <c r="AH54" s="244"/>
      <c r="AI54" s="330" t="s">
        <v>380</v>
      </c>
      <c r="AJ54" s="331"/>
      <c r="AK54" s="244" t="s">
        <v>383</v>
      </c>
      <c r="AL54" s="250"/>
      <c r="AM54" s="251"/>
      <c r="AN54" s="251"/>
      <c r="AO54" s="251"/>
      <c r="AP54" s="251"/>
      <c r="AQ54" s="251"/>
      <c r="AR54" s="251"/>
      <c r="AS54" s="251"/>
      <c r="AT54" s="251"/>
      <c r="AU54" s="251"/>
      <c r="AV54" s="251"/>
      <c r="AW54" s="251"/>
      <c r="AX54" s="251"/>
      <c r="AY54" s="251"/>
      <c r="AZ54" s="251"/>
      <c r="BA54" s="251"/>
      <c r="BB54" s="251"/>
      <c r="BC54" s="251"/>
      <c r="BD54" s="251"/>
      <c r="BE54" s="251"/>
      <c r="BF54" s="253"/>
      <c r="BG54" s="49"/>
    </row>
    <row r="55" spans="1:59" ht="15" customHeight="1">
      <c r="A55" s="264"/>
      <c r="B55" s="610">
        <f>IF(OR(D55&lt;&gt;"",E55&lt;&gt;""),MAX(B$44:B54)+1,"")</f>
        <v>12</v>
      </c>
      <c r="C55" s="611"/>
      <c r="D55" s="250" t="s">
        <v>469</v>
      </c>
      <c r="E55" s="251"/>
      <c r="F55" s="251"/>
      <c r="G55" s="251"/>
      <c r="H55" s="251"/>
      <c r="I55" s="251"/>
      <c r="J55" s="251"/>
      <c r="K55" s="251"/>
      <c r="L55" s="251"/>
      <c r="M55" s="252"/>
      <c r="N55" s="332" t="s">
        <v>303</v>
      </c>
      <c r="O55" s="333"/>
      <c r="P55" s="333"/>
      <c r="Q55" s="333"/>
      <c r="R55" s="334"/>
      <c r="S55" s="250" t="s">
        <v>119</v>
      </c>
      <c r="T55" s="252"/>
      <c r="U55" s="250" t="s">
        <v>371</v>
      </c>
      <c r="V55" s="251"/>
      <c r="W55" s="251"/>
      <c r="X55" s="251"/>
      <c r="Y55" s="251"/>
      <c r="Z55" s="251"/>
      <c r="AA55" s="252"/>
      <c r="AB55" s="349" t="s">
        <v>380</v>
      </c>
      <c r="AC55" s="353"/>
      <c r="AD55" s="349" t="s">
        <v>380</v>
      </c>
      <c r="AE55" s="353"/>
      <c r="AF55" s="244" t="s">
        <v>383</v>
      </c>
      <c r="AG55" s="244" t="s">
        <v>389</v>
      </c>
      <c r="AH55" s="244"/>
      <c r="AI55" s="330" t="s">
        <v>380</v>
      </c>
      <c r="AJ55" s="331"/>
      <c r="AK55" s="244" t="s">
        <v>383</v>
      </c>
      <c r="AL55" s="250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1"/>
      <c r="BA55" s="251"/>
      <c r="BB55" s="251"/>
      <c r="BC55" s="251"/>
      <c r="BD55" s="251"/>
      <c r="BE55" s="251"/>
      <c r="BF55" s="253"/>
      <c r="BG55" s="49"/>
    </row>
    <row r="56" spans="1:59" ht="15" customHeight="1">
      <c r="A56" s="264"/>
      <c r="B56" s="610">
        <f>IF(OR(D56&lt;&gt;"",E56&lt;&gt;""),MAX(B$44:B55)+1,"")</f>
        <v>13</v>
      </c>
      <c r="C56" s="611"/>
      <c r="D56" s="250" t="s">
        <v>470</v>
      </c>
      <c r="E56" s="251"/>
      <c r="F56" s="251"/>
      <c r="G56" s="251"/>
      <c r="H56" s="251"/>
      <c r="I56" s="251"/>
      <c r="J56" s="251"/>
      <c r="K56" s="251"/>
      <c r="L56" s="251"/>
      <c r="M56" s="252"/>
      <c r="N56" s="332" t="s">
        <v>303</v>
      </c>
      <c r="O56" s="333"/>
      <c r="P56" s="333"/>
      <c r="Q56" s="333"/>
      <c r="R56" s="334"/>
      <c r="S56" s="250" t="s">
        <v>119</v>
      </c>
      <c r="T56" s="252"/>
      <c r="U56" s="250" t="s">
        <v>371</v>
      </c>
      <c r="V56" s="251"/>
      <c r="W56" s="251"/>
      <c r="X56" s="251"/>
      <c r="Y56" s="251"/>
      <c r="Z56" s="251"/>
      <c r="AA56" s="252"/>
      <c r="AB56" s="349" t="s">
        <v>380</v>
      </c>
      <c r="AC56" s="353"/>
      <c r="AD56" s="349" t="s">
        <v>380</v>
      </c>
      <c r="AE56" s="353"/>
      <c r="AF56" s="244" t="s">
        <v>383</v>
      </c>
      <c r="AG56" s="244" t="s">
        <v>389</v>
      </c>
      <c r="AH56" s="244"/>
      <c r="AI56" s="330" t="s">
        <v>380</v>
      </c>
      <c r="AJ56" s="331"/>
      <c r="AK56" s="244" t="s">
        <v>383</v>
      </c>
      <c r="AL56" s="250"/>
      <c r="AM56" s="251"/>
      <c r="AN56" s="251"/>
      <c r="AO56" s="251"/>
      <c r="AP56" s="251"/>
      <c r="AQ56" s="251"/>
      <c r="AR56" s="251"/>
      <c r="AS56" s="251"/>
      <c r="AT56" s="251"/>
      <c r="AU56" s="251"/>
      <c r="AV56" s="251"/>
      <c r="AW56" s="251"/>
      <c r="AX56" s="251"/>
      <c r="AY56" s="251"/>
      <c r="AZ56" s="251"/>
      <c r="BA56" s="251"/>
      <c r="BB56" s="251"/>
      <c r="BC56" s="251"/>
      <c r="BD56" s="251"/>
      <c r="BE56" s="251"/>
      <c r="BF56" s="253"/>
      <c r="BG56" s="49"/>
    </row>
    <row r="57" spans="1:59" ht="15" customHeight="1">
      <c r="A57" s="264"/>
      <c r="B57" s="610">
        <f>IF(OR(D57&lt;&gt;"",E57&lt;&gt;""),MAX(B$44:B56)+1,"")</f>
        <v>14</v>
      </c>
      <c r="C57" s="611"/>
      <c r="D57" s="250" t="s">
        <v>471</v>
      </c>
      <c r="E57" s="251"/>
      <c r="F57" s="251"/>
      <c r="G57" s="251"/>
      <c r="H57" s="251"/>
      <c r="I57" s="251"/>
      <c r="J57" s="251"/>
      <c r="K57" s="251"/>
      <c r="L57" s="251"/>
      <c r="M57" s="252"/>
      <c r="N57" s="332" t="s">
        <v>303</v>
      </c>
      <c r="O57" s="333"/>
      <c r="P57" s="333"/>
      <c r="Q57" s="333"/>
      <c r="R57" s="334"/>
      <c r="S57" s="250" t="s">
        <v>119</v>
      </c>
      <c r="T57" s="252"/>
      <c r="U57" s="250" t="s">
        <v>371</v>
      </c>
      <c r="V57" s="251"/>
      <c r="W57" s="251"/>
      <c r="X57" s="251"/>
      <c r="Y57" s="251"/>
      <c r="Z57" s="251"/>
      <c r="AA57" s="252"/>
      <c r="AB57" s="349" t="s">
        <v>380</v>
      </c>
      <c r="AC57" s="353"/>
      <c r="AD57" s="349" t="s">
        <v>380</v>
      </c>
      <c r="AE57" s="353"/>
      <c r="AF57" s="244" t="s">
        <v>383</v>
      </c>
      <c r="AG57" s="244" t="s">
        <v>389</v>
      </c>
      <c r="AH57" s="244"/>
      <c r="AI57" s="330" t="s">
        <v>380</v>
      </c>
      <c r="AJ57" s="331"/>
      <c r="AK57" s="244" t="s">
        <v>383</v>
      </c>
      <c r="AL57" s="250"/>
      <c r="AM57" s="251"/>
      <c r="AN57" s="251"/>
      <c r="AO57" s="251"/>
      <c r="AP57" s="251"/>
      <c r="AQ57" s="251"/>
      <c r="AR57" s="251"/>
      <c r="AS57" s="251"/>
      <c r="AT57" s="251"/>
      <c r="AU57" s="251"/>
      <c r="AV57" s="251"/>
      <c r="AW57" s="251"/>
      <c r="AX57" s="251"/>
      <c r="AY57" s="251"/>
      <c r="AZ57" s="251"/>
      <c r="BA57" s="251"/>
      <c r="BB57" s="251"/>
      <c r="BC57" s="251"/>
      <c r="BD57" s="251"/>
      <c r="BE57" s="251"/>
      <c r="BF57" s="253"/>
      <c r="BG57" s="49"/>
    </row>
    <row r="58" spans="1:59" ht="15" customHeight="1">
      <c r="A58" s="264"/>
      <c r="B58" s="610">
        <f>IF(OR(D58&lt;&gt;"",E58&lt;&gt;""),MAX(B$44:B57)+1,"")</f>
        <v>15</v>
      </c>
      <c r="C58" s="611"/>
      <c r="D58" s="250" t="s">
        <v>472</v>
      </c>
      <c r="E58" s="251"/>
      <c r="F58" s="251"/>
      <c r="G58" s="251"/>
      <c r="H58" s="251"/>
      <c r="I58" s="251"/>
      <c r="J58" s="251"/>
      <c r="K58" s="251"/>
      <c r="L58" s="251"/>
      <c r="M58" s="252"/>
      <c r="N58" s="332" t="s">
        <v>303</v>
      </c>
      <c r="O58" s="333"/>
      <c r="P58" s="333"/>
      <c r="Q58" s="333"/>
      <c r="R58" s="334"/>
      <c r="S58" s="250" t="s">
        <v>119</v>
      </c>
      <c r="T58" s="252"/>
      <c r="U58" s="250" t="s">
        <v>371</v>
      </c>
      <c r="V58" s="251"/>
      <c r="W58" s="251"/>
      <c r="X58" s="251"/>
      <c r="Y58" s="251"/>
      <c r="Z58" s="251"/>
      <c r="AA58" s="252"/>
      <c r="AB58" s="349" t="s">
        <v>380</v>
      </c>
      <c r="AC58" s="353"/>
      <c r="AD58" s="349" t="s">
        <v>380</v>
      </c>
      <c r="AE58" s="353"/>
      <c r="AF58" s="244" t="s">
        <v>383</v>
      </c>
      <c r="AG58" s="244" t="s">
        <v>389</v>
      </c>
      <c r="AH58" s="244"/>
      <c r="AI58" s="330" t="s">
        <v>380</v>
      </c>
      <c r="AJ58" s="331"/>
      <c r="AK58" s="244" t="s">
        <v>383</v>
      </c>
      <c r="AL58" s="250"/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  <c r="AW58" s="251"/>
      <c r="AX58" s="251"/>
      <c r="AY58" s="251"/>
      <c r="AZ58" s="251"/>
      <c r="BA58" s="251"/>
      <c r="BB58" s="251"/>
      <c r="BC58" s="251"/>
      <c r="BD58" s="251"/>
      <c r="BE58" s="251"/>
      <c r="BF58" s="253"/>
      <c r="BG58" s="49"/>
    </row>
    <row r="59" spans="1:59" ht="15" customHeight="1">
      <c r="A59" s="264"/>
      <c r="B59" s="610">
        <f>IF(OR(D59&lt;&gt;"",E59&lt;&gt;""),MAX(B$44:B58)+1,"")</f>
        <v>16</v>
      </c>
      <c r="C59" s="611"/>
      <c r="D59" s="250" t="s">
        <v>473</v>
      </c>
      <c r="E59" s="251"/>
      <c r="F59" s="251"/>
      <c r="G59" s="251"/>
      <c r="H59" s="251"/>
      <c r="I59" s="251"/>
      <c r="J59" s="251"/>
      <c r="K59" s="251"/>
      <c r="L59" s="251"/>
      <c r="M59" s="252"/>
      <c r="N59" s="332" t="s">
        <v>303</v>
      </c>
      <c r="O59" s="333"/>
      <c r="P59" s="333"/>
      <c r="Q59" s="333"/>
      <c r="R59" s="334"/>
      <c r="S59" s="250" t="s">
        <v>119</v>
      </c>
      <c r="T59" s="252"/>
      <c r="U59" s="250" t="s">
        <v>371</v>
      </c>
      <c r="V59" s="251"/>
      <c r="W59" s="251"/>
      <c r="X59" s="251"/>
      <c r="Y59" s="251"/>
      <c r="Z59" s="251"/>
      <c r="AA59" s="252"/>
      <c r="AB59" s="349" t="s">
        <v>380</v>
      </c>
      <c r="AC59" s="353"/>
      <c r="AD59" s="349" t="s">
        <v>380</v>
      </c>
      <c r="AE59" s="353"/>
      <c r="AF59" s="244" t="s">
        <v>383</v>
      </c>
      <c r="AG59" s="244" t="s">
        <v>389</v>
      </c>
      <c r="AH59" s="244"/>
      <c r="AI59" s="330" t="s">
        <v>380</v>
      </c>
      <c r="AJ59" s="331"/>
      <c r="AK59" s="244" t="s">
        <v>383</v>
      </c>
      <c r="AL59" s="250"/>
      <c r="AM59" s="251"/>
      <c r="AN59" s="251"/>
      <c r="AO59" s="251"/>
      <c r="AP59" s="251"/>
      <c r="AQ59" s="251"/>
      <c r="AR59" s="251"/>
      <c r="AS59" s="251"/>
      <c r="AT59" s="251"/>
      <c r="AU59" s="251"/>
      <c r="AV59" s="251"/>
      <c r="AW59" s="251"/>
      <c r="AX59" s="251"/>
      <c r="AY59" s="251"/>
      <c r="AZ59" s="251"/>
      <c r="BA59" s="251"/>
      <c r="BB59" s="251"/>
      <c r="BC59" s="251"/>
      <c r="BD59" s="251"/>
      <c r="BE59" s="251"/>
      <c r="BF59" s="253"/>
      <c r="BG59" s="49"/>
    </row>
    <row r="60" spans="1:59" ht="15" customHeight="1">
      <c r="A60" s="264"/>
      <c r="B60" s="610">
        <f>IF(OR(D60&lt;&gt;"",E60&lt;&gt;""),MAX(B$44:B59)+1,"")</f>
        <v>17</v>
      </c>
      <c r="C60" s="611"/>
      <c r="D60" s="250" t="s">
        <v>474</v>
      </c>
      <c r="E60" s="251"/>
      <c r="F60" s="251"/>
      <c r="G60" s="251"/>
      <c r="H60" s="251"/>
      <c r="I60" s="251"/>
      <c r="J60" s="251"/>
      <c r="K60" s="251"/>
      <c r="L60" s="251"/>
      <c r="M60" s="252"/>
      <c r="N60" s="332" t="s">
        <v>303</v>
      </c>
      <c r="O60" s="333"/>
      <c r="P60" s="333"/>
      <c r="Q60" s="333"/>
      <c r="R60" s="334"/>
      <c r="S60" s="250" t="s">
        <v>119</v>
      </c>
      <c r="T60" s="252"/>
      <c r="U60" s="250" t="s">
        <v>371</v>
      </c>
      <c r="V60" s="251"/>
      <c r="W60" s="251"/>
      <c r="X60" s="251"/>
      <c r="Y60" s="251"/>
      <c r="Z60" s="251"/>
      <c r="AA60" s="252"/>
      <c r="AB60" s="349" t="s">
        <v>380</v>
      </c>
      <c r="AC60" s="353"/>
      <c r="AD60" s="349" t="s">
        <v>380</v>
      </c>
      <c r="AE60" s="353"/>
      <c r="AF60" s="244" t="s">
        <v>383</v>
      </c>
      <c r="AG60" s="244" t="s">
        <v>389</v>
      </c>
      <c r="AH60" s="244"/>
      <c r="AI60" s="330" t="s">
        <v>380</v>
      </c>
      <c r="AJ60" s="331"/>
      <c r="AK60" s="244" t="s">
        <v>383</v>
      </c>
      <c r="AL60" s="250"/>
      <c r="AM60" s="251"/>
      <c r="AN60" s="251"/>
      <c r="AO60" s="251"/>
      <c r="AP60" s="251"/>
      <c r="AQ60" s="251"/>
      <c r="AR60" s="251"/>
      <c r="AS60" s="251"/>
      <c r="AT60" s="251"/>
      <c r="AU60" s="251"/>
      <c r="AV60" s="251"/>
      <c r="AW60" s="251"/>
      <c r="AX60" s="251"/>
      <c r="AY60" s="251"/>
      <c r="AZ60" s="251"/>
      <c r="BA60" s="251"/>
      <c r="BB60" s="251"/>
      <c r="BC60" s="251"/>
      <c r="BD60" s="251"/>
      <c r="BE60" s="251"/>
      <c r="BF60" s="253"/>
      <c r="BG60" s="49"/>
    </row>
    <row r="61" spans="1:59" ht="15" customHeight="1">
      <c r="A61" s="264"/>
      <c r="B61" s="610">
        <f>IF(OR(D61&lt;&gt;"",E61&lt;&gt;""),MAX(B$44:B60)+1,"")</f>
        <v>18</v>
      </c>
      <c r="C61" s="611"/>
      <c r="D61" s="250" t="s">
        <v>475</v>
      </c>
      <c r="E61" s="251"/>
      <c r="F61" s="251"/>
      <c r="G61" s="251"/>
      <c r="H61" s="251"/>
      <c r="I61" s="251"/>
      <c r="J61" s="251"/>
      <c r="K61" s="251"/>
      <c r="L61" s="251"/>
      <c r="M61" s="252"/>
      <c r="N61" s="332" t="s">
        <v>303</v>
      </c>
      <c r="O61" s="333"/>
      <c r="P61" s="333"/>
      <c r="Q61" s="333"/>
      <c r="R61" s="334"/>
      <c r="S61" s="250" t="s">
        <v>119</v>
      </c>
      <c r="T61" s="252"/>
      <c r="U61" s="250" t="s">
        <v>371</v>
      </c>
      <c r="V61" s="251"/>
      <c r="W61" s="251"/>
      <c r="X61" s="251"/>
      <c r="Y61" s="251"/>
      <c r="Z61" s="251"/>
      <c r="AA61" s="252"/>
      <c r="AB61" s="349" t="s">
        <v>380</v>
      </c>
      <c r="AC61" s="353"/>
      <c r="AD61" s="349" t="s">
        <v>380</v>
      </c>
      <c r="AE61" s="353"/>
      <c r="AF61" s="244" t="s">
        <v>383</v>
      </c>
      <c r="AG61" s="244" t="s">
        <v>389</v>
      </c>
      <c r="AH61" s="244"/>
      <c r="AI61" s="330" t="s">
        <v>380</v>
      </c>
      <c r="AJ61" s="331"/>
      <c r="AK61" s="244" t="s">
        <v>383</v>
      </c>
      <c r="AL61" s="250"/>
      <c r="AM61" s="251"/>
      <c r="AN61" s="251"/>
      <c r="AO61" s="251"/>
      <c r="AP61" s="251"/>
      <c r="AQ61" s="251"/>
      <c r="AR61" s="251"/>
      <c r="AS61" s="251"/>
      <c r="AT61" s="251"/>
      <c r="AU61" s="251"/>
      <c r="AV61" s="251"/>
      <c r="AW61" s="251"/>
      <c r="AX61" s="251"/>
      <c r="AY61" s="251"/>
      <c r="AZ61" s="251"/>
      <c r="BA61" s="251"/>
      <c r="BB61" s="251"/>
      <c r="BC61" s="251"/>
      <c r="BD61" s="251"/>
      <c r="BE61" s="251"/>
      <c r="BF61" s="253"/>
      <c r="BG61" s="49"/>
    </row>
    <row r="62" spans="1:59" ht="15" customHeight="1">
      <c r="A62" s="264"/>
      <c r="B62" s="610">
        <f>IF(OR(D62&lt;&gt;"",E62&lt;&gt;""),MAX(B$44:B61)+1,"")</f>
        <v>19</v>
      </c>
      <c r="C62" s="611"/>
      <c r="D62" s="250" t="s">
        <v>476</v>
      </c>
      <c r="E62" s="251"/>
      <c r="F62" s="251"/>
      <c r="G62" s="251"/>
      <c r="H62" s="251"/>
      <c r="I62" s="251"/>
      <c r="J62" s="251"/>
      <c r="K62" s="251"/>
      <c r="L62" s="251"/>
      <c r="M62" s="252"/>
      <c r="N62" s="332" t="s">
        <v>303</v>
      </c>
      <c r="O62" s="333"/>
      <c r="P62" s="333"/>
      <c r="Q62" s="333"/>
      <c r="R62" s="334"/>
      <c r="S62" s="250" t="s">
        <v>119</v>
      </c>
      <c r="T62" s="252"/>
      <c r="U62" s="250" t="s">
        <v>371</v>
      </c>
      <c r="V62" s="251"/>
      <c r="W62" s="251"/>
      <c r="X62" s="251"/>
      <c r="Y62" s="251"/>
      <c r="Z62" s="251"/>
      <c r="AA62" s="252"/>
      <c r="AB62" s="349" t="s">
        <v>380</v>
      </c>
      <c r="AC62" s="353"/>
      <c r="AD62" s="349" t="s">
        <v>380</v>
      </c>
      <c r="AE62" s="353"/>
      <c r="AF62" s="244" t="s">
        <v>383</v>
      </c>
      <c r="AG62" s="244" t="s">
        <v>389</v>
      </c>
      <c r="AH62" s="244"/>
      <c r="AI62" s="330" t="s">
        <v>380</v>
      </c>
      <c r="AJ62" s="331"/>
      <c r="AK62" s="244" t="s">
        <v>383</v>
      </c>
      <c r="AL62" s="250"/>
      <c r="AM62" s="251"/>
      <c r="AN62" s="251"/>
      <c r="AO62" s="251"/>
      <c r="AP62" s="251"/>
      <c r="AQ62" s="251"/>
      <c r="AR62" s="251"/>
      <c r="AS62" s="251"/>
      <c r="AT62" s="251"/>
      <c r="AU62" s="251"/>
      <c r="AV62" s="251"/>
      <c r="AW62" s="251"/>
      <c r="AX62" s="251"/>
      <c r="AY62" s="251"/>
      <c r="AZ62" s="251"/>
      <c r="BA62" s="251"/>
      <c r="BB62" s="251"/>
      <c r="BC62" s="251"/>
      <c r="BD62" s="251"/>
      <c r="BE62" s="251"/>
      <c r="BF62" s="253"/>
      <c r="BG62" s="49"/>
    </row>
    <row r="63" spans="1:59" ht="15" customHeight="1">
      <c r="A63" s="264"/>
      <c r="B63" s="610">
        <f>IF(OR(D63&lt;&gt;"",E63&lt;&gt;""),MAX(B$44:B62)+1,"")</f>
        <v>20</v>
      </c>
      <c r="C63" s="611"/>
      <c r="D63" s="250" t="s">
        <v>477</v>
      </c>
      <c r="E63" s="251"/>
      <c r="F63" s="251"/>
      <c r="G63" s="251"/>
      <c r="H63" s="251"/>
      <c r="I63" s="251"/>
      <c r="J63" s="251"/>
      <c r="K63" s="251"/>
      <c r="L63" s="251"/>
      <c r="M63" s="252"/>
      <c r="N63" s="332" t="s">
        <v>303</v>
      </c>
      <c r="O63" s="333"/>
      <c r="P63" s="333"/>
      <c r="Q63" s="333"/>
      <c r="R63" s="334"/>
      <c r="S63" s="250" t="s">
        <v>119</v>
      </c>
      <c r="T63" s="252"/>
      <c r="U63" s="250" t="s">
        <v>371</v>
      </c>
      <c r="V63" s="251"/>
      <c r="W63" s="251"/>
      <c r="X63" s="251"/>
      <c r="Y63" s="251"/>
      <c r="Z63" s="251"/>
      <c r="AA63" s="252"/>
      <c r="AB63" s="349" t="s">
        <v>380</v>
      </c>
      <c r="AC63" s="353"/>
      <c r="AD63" s="349" t="s">
        <v>380</v>
      </c>
      <c r="AE63" s="353"/>
      <c r="AF63" s="244" t="s">
        <v>383</v>
      </c>
      <c r="AG63" s="244" t="s">
        <v>389</v>
      </c>
      <c r="AH63" s="244"/>
      <c r="AI63" s="330" t="s">
        <v>380</v>
      </c>
      <c r="AJ63" s="331"/>
      <c r="AK63" s="244" t="s">
        <v>383</v>
      </c>
      <c r="AL63" s="250"/>
      <c r="AM63" s="251"/>
      <c r="AN63" s="251"/>
      <c r="AO63" s="251"/>
      <c r="AP63" s="251"/>
      <c r="AQ63" s="251"/>
      <c r="AR63" s="251"/>
      <c r="AS63" s="251"/>
      <c r="AT63" s="251"/>
      <c r="AU63" s="251"/>
      <c r="AV63" s="251"/>
      <c r="AW63" s="251"/>
      <c r="AX63" s="251"/>
      <c r="AY63" s="251"/>
      <c r="AZ63" s="251"/>
      <c r="BA63" s="251"/>
      <c r="BB63" s="251"/>
      <c r="BC63" s="251"/>
      <c r="BD63" s="251"/>
      <c r="BE63" s="251"/>
      <c r="BF63" s="253"/>
      <c r="BG63" s="49"/>
    </row>
    <row r="64" spans="1:59" ht="15" customHeight="1">
      <c r="A64" s="264"/>
      <c r="B64" s="610">
        <f>IF(OR(D64&lt;&gt;"",E64&lt;&gt;""),MAX(B$44:B63)+1,"")</f>
        <v>21</v>
      </c>
      <c r="C64" s="611"/>
      <c r="D64" s="250" t="s">
        <v>478</v>
      </c>
      <c r="E64" s="251"/>
      <c r="F64" s="251"/>
      <c r="G64" s="251"/>
      <c r="H64" s="251"/>
      <c r="I64" s="251"/>
      <c r="J64" s="251"/>
      <c r="K64" s="251"/>
      <c r="L64" s="251"/>
      <c r="M64" s="252"/>
      <c r="N64" s="332" t="s">
        <v>303</v>
      </c>
      <c r="O64" s="333"/>
      <c r="P64" s="333"/>
      <c r="Q64" s="333"/>
      <c r="R64" s="334"/>
      <c r="S64" s="250" t="s">
        <v>119</v>
      </c>
      <c r="T64" s="252"/>
      <c r="U64" s="250" t="s">
        <v>371</v>
      </c>
      <c r="V64" s="251"/>
      <c r="W64" s="251"/>
      <c r="X64" s="251"/>
      <c r="Y64" s="251"/>
      <c r="Z64" s="251"/>
      <c r="AA64" s="252"/>
      <c r="AB64" s="349" t="s">
        <v>380</v>
      </c>
      <c r="AC64" s="353"/>
      <c r="AD64" s="349" t="s">
        <v>380</v>
      </c>
      <c r="AE64" s="353"/>
      <c r="AF64" s="244" t="s">
        <v>383</v>
      </c>
      <c r="AG64" s="244" t="s">
        <v>389</v>
      </c>
      <c r="AH64" s="244"/>
      <c r="AI64" s="330" t="s">
        <v>380</v>
      </c>
      <c r="AJ64" s="331"/>
      <c r="AK64" s="244" t="s">
        <v>383</v>
      </c>
      <c r="AL64" s="250"/>
      <c r="AM64" s="251"/>
      <c r="AN64" s="251"/>
      <c r="AO64" s="251"/>
      <c r="AP64" s="251"/>
      <c r="AQ64" s="251"/>
      <c r="AR64" s="251"/>
      <c r="AS64" s="251"/>
      <c r="AT64" s="251"/>
      <c r="AU64" s="251"/>
      <c r="AV64" s="251"/>
      <c r="AW64" s="251"/>
      <c r="AX64" s="251"/>
      <c r="AY64" s="251"/>
      <c r="AZ64" s="251"/>
      <c r="BA64" s="251"/>
      <c r="BB64" s="251"/>
      <c r="BC64" s="251"/>
      <c r="BD64" s="251"/>
      <c r="BE64" s="251"/>
      <c r="BF64" s="253"/>
      <c r="BG64" s="49"/>
    </row>
    <row r="65" spans="1:59" ht="15" customHeight="1">
      <c r="A65" s="264"/>
      <c r="B65" s="610">
        <f>IF(OR(D65&lt;&gt;"",E65&lt;&gt;""),MAX(B$44:B64)+1,"")</f>
        <v>22</v>
      </c>
      <c r="C65" s="611"/>
      <c r="D65" s="250" t="s">
        <v>479</v>
      </c>
      <c r="E65" s="251"/>
      <c r="F65" s="251"/>
      <c r="G65" s="251"/>
      <c r="H65" s="251"/>
      <c r="I65" s="251"/>
      <c r="J65" s="251"/>
      <c r="K65" s="251"/>
      <c r="L65" s="251"/>
      <c r="M65" s="252"/>
      <c r="N65" s="332" t="s">
        <v>303</v>
      </c>
      <c r="O65" s="333"/>
      <c r="P65" s="333"/>
      <c r="Q65" s="333"/>
      <c r="R65" s="334"/>
      <c r="S65" s="250" t="s">
        <v>119</v>
      </c>
      <c r="T65" s="252"/>
      <c r="U65" s="250" t="s">
        <v>371</v>
      </c>
      <c r="V65" s="251"/>
      <c r="W65" s="251"/>
      <c r="X65" s="251"/>
      <c r="Y65" s="251"/>
      <c r="Z65" s="251"/>
      <c r="AA65" s="252"/>
      <c r="AB65" s="349" t="s">
        <v>380</v>
      </c>
      <c r="AC65" s="353"/>
      <c r="AD65" s="349" t="s">
        <v>380</v>
      </c>
      <c r="AE65" s="353"/>
      <c r="AF65" s="244" t="s">
        <v>383</v>
      </c>
      <c r="AG65" s="244" t="s">
        <v>389</v>
      </c>
      <c r="AH65" s="244"/>
      <c r="AI65" s="330" t="s">
        <v>380</v>
      </c>
      <c r="AJ65" s="331"/>
      <c r="AK65" s="244" t="s">
        <v>383</v>
      </c>
      <c r="AL65" s="250"/>
      <c r="AM65" s="251"/>
      <c r="AN65" s="251"/>
      <c r="AO65" s="251"/>
      <c r="AP65" s="251"/>
      <c r="AQ65" s="251"/>
      <c r="AR65" s="251"/>
      <c r="AS65" s="251"/>
      <c r="AT65" s="251"/>
      <c r="AU65" s="251"/>
      <c r="AV65" s="251"/>
      <c r="AW65" s="251"/>
      <c r="AX65" s="251"/>
      <c r="AY65" s="251"/>
      <c r="AZ65" s="251"/>
      <c r="BA65" s="251"/>
      <c r="BB65" s="251"/>
      <c r="BC65" s="251"/>
      <c r="BD65" s="251"/>
      <c r="BE65" s="251"/>
      <c r="BF65" s="253"/>
      <c r="BG65" s="49"/>
    </row>
    <row r="66" spans="1:59" ht="15" customHeight="1">
      <c r="A66" s="264"/>
      <c r="B66" s="610">
        <f>IF(OR(D66&lt;&gt;"",E66&lt;&gt;""),MAX(B$44:B65)+1,"")</f>
        <v>23</v>
      </c>
      <c r="C66" s="611"/>
      <c r="D66" s="250" t="s">
        <v>480</v>
      </c>
      <c r="E66" s="251"/>
      <c r="F66" s="251"/>
      <c r="G66" s="251"/>
      <c r="H66" s="251"/>
      <c r="I66" s="251"/>
      <c r="J66" s="251"/>
      <c r="K66" s="251"/>
      <c r="L66" s="251"/>
      <c r="M66" s="252"/>
      <c r="N66" s="332" t="s">
        <v>303</v>
      </c>
      <c r="O66" s="333"/>
      <c r="P66" s="333"/>
      <c r="Q66" s="333"/>
      <c r="R66" s="334"/>
      <c r="S66" s="250" t="s">
        <v>119</v>
      </c>
      <c r="T66" s="252"/>
      <c r="U66" s="250" t="s">
        <v>371</v>
      </c>
      <c r="V66" s="251"/>
      <c r="W66" s="251"/>
      <c r="X66" s="251"/>
      <c r="Y66" s="251"/>
      <c r="Z66" s="251"/>
      <c r="AA66" s="252"/>
      <c r="AB66" s="349" t="s">
        <v>380</v>
      </c>
      <c r="AC66" s="353"/>
      <c r="AD66" s="349" t="s">
        <v>380</v>
      </c>
      <c r="AE66" s="353"/>
      <c r="AF66" s="244" t="s">
        <v>545</v>
      </c>
      <c r="AG66" s="244" t="s">
        <v>389</v>
      </c>
      <c r="AH66" s="244"/>
      <c r="AI66" s="330" t="s">
        <v>380</v>
      </c>
      <c r="AJ66" s="331"/>
      <c r="AK66" s="244" t="s">
        <v>383</v>
      </c>
      <c r="AL66" s="250"/>
      <c r="AM66" s="251"/>
      <c r="AN66" s="251"/>
      <c r="AO66" s="251"/>
      <c r="AP66" s="251"/>
      <c r="AQ66" s="251"/>
      <c r="AR66" s="251"/>
      <c r="AS66" s="251"/>
      <c r="AT66" s="251"/>
      <c r="AU66" s="251"/>
      <c r="AV66" s="251"/>
      <c r="AW66" s="251"/>
      <c r="AX66" s="251"/>
      <c r="AY66" s="251"/>
      <c r="AZ66" s="251"/>
      <c r="BA66" s="251"/>
      <c r="BB66" s="251"/>
      <c r="BC66" s="251"/>
      <c r="BD66" s="251"/>
      <c r="BE66" s="251"/>
      <c r="BF66" s="253"/>
      <c r="BG66" s="49"/>
    </row>
    <row r="67" spans="1:59" ht="15" customHeight="1">
      <c r="A67" s="264"/>
      <c r="B67" s="610">
        <f>IF(OR(D67&lt;&gt;"",E67&lt;&gt;""),MAX(B$44:B66)+1,"")</f>
        <v>24</v>
      </c>
      <c r="C67" s="611"/>
      <c r="D67" s="250" t="s">
        <v>481</v>
      </c>
      <c r="E67" s="251"/>
      <c r="F67" s="251"/>
      <c r="G67" s="251"/>
      <c r="H67" s="251"/>
      <c r="I67" s="251"/>
      <c r="J67" s="251"/>
      <c r="K67" s="251"/>
      <c r="L67" s="251"/>
      <c r="M67" s="252"/>
      <c r="N67" s="332" t="s">
        <v>303</v>
      </c>
      <c r="O67" s="333"/>
      <c r="P67" s="333"/>
      <c r="Q67" s="333"/>
      <c r="R67" s="334"/>
      <c r="S67" s="250" t="s">
        <v>119</v>
      </c>
      <c r="T67" s="252"/>
      <c r="U67" s="250" t="s">
        <v>371</v>
      </c>
      <c r="V67" s="251"/>
      <c r="W67" s="251"/>
      <c r="X67" s="251"/>
      <c r="Y67" s="251"/>
      <c r="Z67" s="251"/>
      <c r="AA67" s="252"/>
      <c r="AB67" s="349" t="s">
        <v>380</v>
      </c>
      <c r="AC67" s="353"/>
      <c r="AD67" s="349" t="s">
        <v>380</v>
      </c>
      <c r="AE67" s="353"/>
      <c r="AF67" s="244" t="s">
        <v>545</v>
      </c>
      <c r="AG67" s="244" t="s">
        <v>389</v>
      </c>
      <c r="AH67" s="244"/>
      <c r="AI67" s="330" t="s">
        <v>380</v>
      </c>
      <c r="AJ67" s="331"/>
      <c r="AK67" s="244" t="s">
        <v>383</v>
      </c>
      <c r="AL67" s="250"/>
      <c r="AM67" s="251"/>
      <c r="AN67" s="251"/>
      <c r="AO67" s="251"/>
      <c r="AP67" s="251"/>
      <c r="AQ67" s="251"/>
      <c r="AR67" s="251"/>
      <c r="AS67" s="251"/>
      <c r="AT67" s="251"/>
      <c r="AU67" s="251"/>
      <c r="AV67" s="251"/>
      <c r="AW67" s="251"/>
      <c r="AX67" s="251"/>
      <c r="AY67" s="251"/>
      <c r="AZ67" s="251"/>
      <c r="BA67" s="251"/>
      <c r="BB67" s="251"/>
      <c r="BC67" s="251"/>
      <c r="BD67" s="251"/>
      <c r="BE67" s="251"/>
      <c r="BF67" s="253"/>
      <c r="BG67" s="49"/>
    </row>
    <row r="68" spans="1:59" ht="15" customHeight="1">
      <c r="A68" s="264"/>
      <c r="B68" s="610">
        <f>IF(OR(D68&lt;&gt;"",E68&lt;&gt;""),MAX(B$44:B67)+1,"")</f>
        <v>25</v>
      </c>
      <c r="C68" s="611"/>
      <c r="D68" s="250" t="s">
        <v>501</v>
      </c>
      <c r="E68" s="251"/>
      <c r="F68" s="251"/>
      <c r="G68" s="251"/>
      <c r="H68" s="251"/>
      <c r="I68" s="251"/>
      <c r="J68" s="251"/>
      <c r="K68" s="251"/>
      <c r="L68" s="251"/>
      <c r="M68" s="252"/>
      <c r="N68" s="133" t="s">
        <v>505</v>
      </c>
      <c r="O68" s="333"/>
      <c r="P68" s="333"/>
      <c r="Q68" s="333"/>
      <c r="R68" s="334"/>
      <c r="S68" s="250" t="s">
        <v>119</v>
      </c>
      <c r="T68" s="252"/>
      <c r="U68" s="250" t="s">
        <v>461</v>
      </c>
      <c r="V68" s="251"/>
      <c r="W68" s="251"/>
      <c r="X68" s="251"/>
      <c r="Y68" s="251"/>
      <c r="Z68" s="251"/>
      <c r="AA68" s="252"/>
      <c r="AB68" s="349">
        <v>9</v>
      </c>
      <c r="AC68" s="353"/>
      <c r="AD68" s="349">
        <v>3</v>
      </c>
      <c r="AE68" s="353"/>
      <c r="AF68" s="244" t="s">
        <v>545</v>
      </c>
      <c r="AG68" s="244" t="s">
        <v>552</v>
      </c>
      <c r="AH68" s="244"/>
      <c r="AI68" s="330" t="s">
        <v>386</v>
      </c>
      <c r="AJ68" s="331"/>
      <c r="AK68" s="244" t="s">
        <v>545</v>
      </c>
      <c r="AL68" s="250"/>
      <c r="AM68" s="251"/>
      <c r="AN68" s="251"/>
      <c r="AO68" s="251"/>
      <c r="AP68" s="251"/>
      <c r="AQ68" s="251"/>
      <c r="AR68" s="251"/>
      <c r="AS68" s="251"/>
      <c r="AT68" s="251"/>
      <c r="AU68" s="251"/>
      <c r="AV68" s="251"/>
      <c r="AW68" s="251"/>
      <c r="AX68" s="251"/>
      <c r="AY68" s="251"/>
      <c r="AZ68" s="251"/>
      <c r="BA68" s="251"/>
      <c r="BB68" s="251"/>
      <c r="BC68" s="251"/>
      <c r="BD68" s="251"/>
      <c r="BE68" s="251"/>
      <c r="BF68" s="253"/>
      <c r="BG68" s="49"/>
    </row>
    <row r="69" spans="1:59" ht="15" customHeight="1">
      <c r="A69" s="264"/>
      <c r="B69" s="610">
        <f>IF(OR(D69&lt;&gt;"",E69&lt;&gt;""),MAX(B$44:B68)+1,"")</f>
        <v>26</v>
      </c>
      <c r="C69" s="611"/>
      <c r="D69" s="250" t="s">
        <v>482</v>
      </c>
      <c r="E69" s="251"/>
      <c r="F69" s="251"/>
      <c r="G69" s="251"/>
      <c r="H69" s="251"/>
      <c r="I69" s="251"/>
      <c r="J69" s="251"/>
      <c r="K69" s="251"/>
      <c r="L69" s="251"/>
      <c r="M69" s="252"/>
      <c r="N69" s="133" t="s">
        <v>506</v>
      </c>
      <c r="O69" s="333"/>
      <c r="P69" s="333"/>
      <c r="Q69" s="333"/>
      <c r="R69" s="334"/>
      <c r="S69" s="250" t="s">
        <v>308</v>
      </c>
      <c r="T69" s="252"/>
      <c r="U69" s="250" t="s">
        <v>461</v>
      </c>
      <c r="V69" s="251"/>
      <c r="W69" s="251"/>
      <c r="X69" s="251"/>
      <c r="Y69" s="251"/>
      <c r="Z69" s="251"/>
      <c r="AA69" s="252"/>
      <c r="AB69" s="349">
        <v>9</v>
      </c>
      <c r="AC69" s="353"/>
      <c r="AD69" s="349">
        <v>5</v>
      </c>
      <c r="AE69" s="353"/>
      <c r="AF69" s="244" t="s">
        <v>382</v>
      </c>
      <c r="AG69" s="244" t="s">
        <v>552</v>
      </c>
      <c r="AH69" s="244"/>
      <c r="AI69" s="330" t="s">
        <v>386</v>
      </c>
      <c r="AJ69" s="331"/>
      <c r="AK69" s="244" t="s">
        <v>551</v>
      </c>
      <c r="AL69" s="250" t="s">
        <v>562</v>
      </c>
      <c r="AM69" s="251"/>
      <c r="AN69" s="251"/>
      <c r="AO69" s="251"/>
      <c r="AP69" s="251"/>
      <c r="AQ69" s="251"/>
      <c r="AR69" s="251"/>
      <c r="AS69" s="251"/>
      <c r="AT69" s="251"/>
      <c r="AU69" s="251"/>
      <c r="AV69" s="251"/>
      <c r="AW69" s="251"/>
      <c r="AX69" s="251"/>
      <c r="AY69" s="251"/>
      <c r="AZ69" s="251"/>
      <c r="BA69" s="251"/>
      <c r="BB69" s="251"/>
      <c r="BC69" s="251"/>
      <c r="BD69" s="251"/>
      <c r="BE69" s="251"/>
      <c r="BF69" s="253"/>
      <c r="BG69" s="49"/>
    </row>
    <row r="70" spans="1:59" ht="15" customHeight="1">
      <c r="A70" s="264"/>
      <c r="B70" s="610">
        <f>IF(OR(D70&lt;&gt;"",E70&lt;&gt;""),MAX(B$44:B69)+1,"")</f>
        <v>27</v>
      </c>
      <c r="C70" s="611"/>
      <c r="D70" s="250" t="s">
        <v>483</v>
      </c>
      <c r="E70" s="251"/>
      <c r="F70" s="251"/>
      <c r="G70" s="251"/>
      <c r="H70" s="251"/>
      <c r="I70" s="251"/>
      <c r="J70" s="251"/>
      <c r="K70" s="251"/>
      <c r="L70" s="251"/>
      <c r="M70" s="252"/>
      <c r="N70" s="133" t="s">
        <v>507</v>
      </c>
      <c r="O70" s="333"/>
      <c r="P70" s="333"/>
      <c r="Q70" s="333"/>
      <c r="R70" s="334"/>
      <c r="S70" s="250" t="s">
        <v>308</v>
      </c>
      <c r="T70" s="252"/>
      <c r="U70" s="250" t="s">
        <v>461</v>
      </c>
      <c r="V70" s="251"/>
      <c r="W70" s="251"/>
      <c r="X70" s="251"/>
      <c r="Y70" s="251"/>
      <c r="Z70" s="251"/>
      <c r="AA70" s="252"/>
      <c r="AB70" s="349">
        <v>9</v>
      </c>
      <c r="AC70" s="353"/>
      <c r="AD70" s="349" t="s">
        <v>553</v>
      </c>
      <c r="AE70" s="353"/>
      <c r="AF70" s="244" t="s">
        <v>382</v>
      </c>
      <c r="AG70" s="244" t="s">
        <v>552</v>
      </c>
      <c r="AH70" s="244"/>
      <c r="AI70" s="330" t="s">
        <v>386</v>
      </c>
      <c r="AJ70" s="331"/>
      <c r="AK70" s="244" t="s">
        <v>551</v>
      </c>
      <c r="AL70" s="250" t="s">
        <v>563</v>
      </c>
      <c r="AM70" s="251"/>
      <c r="AN70" s="251"/>
      <c r="AO70" s="251"/>
      <c r="AP70" s="251"/>
      <c r="AQ70" s="251"/>
      <c r="AR70" s="251"/>
      <c r="AS70" s="251"/>
      <c r="AT70" s="251"/>
      <c r="AU70" s="251"/>
      <c r="AV70" s="251"/>
      <c r="AW70" s="251"/>
      <c r="AX70" s="251"/>
      <c r="AY70" s="251"/>
      <c r="AZ70" s="251"/>
      <c r="BA70" s="251"/>
      <c r="BB70" s="251"/>
      <c r="BC70" s="251"/>
      <c r="BD70" s="251"/>
      <c r="BE70" s="251"/>
      <c r="BF70" s="253"/>
      <c r="BG70" s="49"/>
    </row>
    <row r="71" spans="1:59" ht="15" customHeight="1">
      <c r="A71" s="264"/>
      <c r="B71" s="610">
        <f>IF(OR(D71&lt;&gt;"",E71&lt;&gt;""),MAX(B$44:B70)+1,"")</f>
        <v>28</v>
      </c>
      <c r="C71" s="611"/>
      <c r="D71" s="250" t="s">
        <v>484</v>
      </c>
      <c r="E71" s="251"/>
      <c r="F71" s="251"/>
      <c r="G71" s="251"/>
      <c r="H71" s="251"/>
      <c r="I71" s="251"/>
      <c r="J71" s="251"/>
      <c r="K71" s="251"/>
      <c r="L71" s="251"/>
      <c r="M71" s="252"/>
      <c r="N71" s="133" t="s">
        <v>508</v>
      </c>
      <c r="O71" s="333"/>
      <c r="P71" s="333"/>
      <c r="Q71" s="333"/>
      <c r="R71" s="334"/>
      <c r="S71" s="250" t="s">
        <v>308</v>
      </c>
      <c r="T71" s="252"/>
      <c r="U71" s="250" t="s">
        <v>461</v>
      </c>
      <c r="V71" s="251"/>
      <c r="W71" s="251"/>
      <c r="X71" s="251"/>
      <c r="Y71" s="251"/>
      <c r="Z71" s="251"/>
      <c r="AA71" s="252"/>
      <c r="AB71" s="349">
        <v>9</v>
      </c>
      <c r="AC71" s="353"/>
      <c r="AD71" s="349" t="s">
        <v>553</v>
      </c>
      <c r="AE71" s="353"/>
      <c r="AF71" s="244" t="s">
        <v>382</v>
      </c>
      <c r="AG71" s="244" t="s">
        <v>552</v>
      </c>
      <c r="AH71" s="244"/>
      <c r="AI71" s="330" t="s">
        <v>386</v>
      </c>
      <c r="AJ71" s="331"/>
      <c r="AK71" s="244" t="s">
        <v>551</v>
      </c>
      <c r="AL71" s="250" t="s">
        <v>562</v>
      </c>
      <c r="AM71" s="251"/>
      <c r="AN71" s="251"/>
      <c r="AO71" s="251"/>
      <c r="AP71" s="251"/>
      <c r="AQ71" s="251"/>
      <c r="AR71" s="251"/>
      <c r="AS71" s="251"/>
      <c r="AT71" s="251"/>
      <c r="AU71" s="251"/>
      <c r="AV71" s="251"/>
      <c r="AW71" s="251"/>
      <c r="AX71" s="251"/>
      <c r="AY71" s="251"/>
      <c r="AZ71" s="251"/>
      <c r="BA71" s="251"/>
      <c r="BB71" s="251"/>
      <c r="BC71" s="251"/>
      <c r="BD71" s="251"/>
      <c r="BE71" s="251"/>
      <c r="BF71" s="253"/>
      <c r="BG71" s="49"/>
    </row>
    <row r="72" spans="1:59" ht="15" customHeight="1">
      <c r="A72" s="264"/>
      <c r="B72" s="610">
        <f>IF(OR(D72&lt;&gt;"",E72&lt;&gt;""),MAX(B$44:B71)+1,"")</f>
        <v>29</v>
      </c>
      <c r="C72" s="611"/>
      <c r="D72" s="250" t="s">
        <v>485</v>
      </c>
      <c r="E72" s="251"/>
      <c r="F72" s="251"/>
      <c r="G72" s="251"/>
      <c r="H72" s="251"/>
      <c r="I72" s="251"/>
      <c r="J72" s="251"/>
      <c r="K72" s="251"/>
      <c r="L72" s="251"/>
      <c r="M72" s="252"/>
      <c r="N72" s="133" t="s">
        <v>509</v>
      </c>
      <c r="O72" s="333"/>
      <c r="P72" s="333"/>
      <c r="Q72" s="333"/>
      <c r="R72" s="334"/>
      <c r="S72" s="250" t="s">
        <v>308</v>
      </c>
      <c r="T72" s="252"/>
      <c r="U72" s="250" t="s">
        <v>461</v>
      </c>
      <c r="V72" s="251"/>
      <c r="W72" s="251"/>
      <c r="X72" s="251"/>
      <c r="Y72" s="251"/>
      <c r="Z72" s="251"/>
      <c r="AA72" s="252"/>
      <c r="AB72" s="349">
        <v>9</v>
      </c>
      <c r="AC72" s="353"/>
      <c r="AD72" s="349" t="s">
        <v>553</v>
      </c>
      <c r="AE72" s="353"/>
      <c r="AF72" s="244" t="s">
        <v>382</v>
      </c>
      <c r="AG72" s="244" t="s">
        <v>552</v>
      </c>
      <c r="AH72" s="244"/>
      <c r="AI72" s="330" t="s">
        <v>386</v>
      </c>
      <c r="AJ72" s="331"/>
      <c r="AK72" s="244" t="s">
        <v>551</v>
      </c>
      <c r="AL72" s="250" t="s">
        <v>562</v>
      </c>
      <c r="AM72" s="251"/>
      <c r="AN72" s="251"/>
      <c r="AO72" s="251"/>
      <c r="AP72" s="251"/>
      <c r="AQ72" s="251"/>
      <c r="AR72" s="251"/>
      <c r="AS72" s="251"/>
      <c r="AT72" s="251"/>
      <c r="AU72" s="251"/>
      <c r="AV72" s="251"/>
      <c r="AW72" s="251"/>
      <c r="AX72" s="251"/>
      <c r="AY72" s="251"/>
      <c r="AZ72" s="251"/>
      <c r="BA72" s="251"/>
      <c r="BB72" s="251"/>
      <c r="BC72" s="251"/>
      <c r="BD72" s="251"/>
      <c r="BE72" s="251"/>
      <c r="BF72" s="253"/>
      <c r="BG72" s="49"/>
    </row>
    <row r="73" spans="1:59" ht="15" customHeight="1" thickBot="1">
      <c r="A73" s="264"/>
      <c r="B73" s="709">
        <f>IF(OR(D73&lt;&gt;"",E73&lt;&gt;""),MAX(B$44:B72)+1,"")</f>
        <v>30</v>
      </c>
      <c r="C73" s="710"/>
      <c r="D73" s="254" t="s">
        <v>486</v>
      </c>
      <c r="E73" s="255"/>
      <c r="F73" s="255"/>
      <c r="G73" s="255"/>
      <c r="H73" s="255"/>
      <c r="I73" s="255"/>
      <c r="J73" s="255"/>
      <c r="K73" s="255"/>
      <c r="L73" s="255"/>
      <c r="M73" s="256"/>
      <c r="N73" s="288" t="s">
        <v>510</v>
      </c>
      <c r="O73" s="345"/>
      <c r="P73" s="345"/>
      <c r="Q73" s="345"/>
      <c r="R73" s="346"/>
      <c r="S73" s="254" t="s">
        <v>308</v>
      </c>
      <c r="T73" s="256"/>
      <c r="U73" s="254" t="s">
        <v>461</v>
      </c>
      <c r="V73" s="255"/>
      <c r="W73" s="255"/>
      <c r="X73" s="255"/>
      <c r="Y73" s="255"/>
      <c r="Z73" s="255"/>
      <c r="AA73" s="256"/>
      <c r="AB73" s="350">
        <v>9</v>
      </c>
      <c r="AC73" s="354"/>
      <c r="AD73" s="350" t="s">
        <v>553</v>
      </c>
      <c r="AE73" s="354"/>
      <c r="AF73" s="245" t="s">
        <v>382</v>
      </c>
      <c r="AG73" s="245" t="s">
        <v>552</v>
      </c>
      <c r="AH73" s="245"/>
      <c r="AI73" s="347" t="s">
        <v>386</v>
      </c>
      <c r="AJ73" s="348"/>
      <c r="AK73" s="245" t="s">
        <v>551</v>
      </c>
      <c r="AL73" s="254" t="s">
        <v>562</v>
      </c>
      <c r="AM73" s="255"/>
      <c r="AN73" s="255"/>
      <c r="AO73" s="255"/>
      <c r="AP73" s="255"/>
      <c r="AQ73" s="255"/>
      <c r="AR73" s="255"/>
      <c r="AS73" s="251"/>
      <c r="AT73" s="251"/>
      <c r="AU73" s="251"/>
      <c r="AV73" s="251"/>
      <c r="AW73" s="251"/>
      <c r="AX73" s="251"/>
      <c r="AY73" s="251"/>
      <c r="AZ73" s="251"/>
      <c r="BA73" s="251"/>
      <c r="BB73" s="251"/>
      <c r="BC73" s="251"/>
      <c r="BD73" s="251"/>
      <c r="BE73" s="251"/>
      <c r="BF73" s="253"/>
      <c r="BG73" s="49"/>
    </row>
    <row r="74" spans="1:59" ht="15" customHeight="1">
      <c r="A74" s="268"/>
      <c r="B74" s="717">
        <f>IF(OR(D74&lt;&gt;"",E74&lt;&gt;""),MAX(B$44:B73)+1,"")</f>
        <v>31</v>
      </c>
      <c r="C74" s="718"/>
      <c r="D74" s="324" t="s">
        <v>496</v>
      </c>
      <c r="E74" s="325"/>
      <c r="F74" s="325"/>
      <c r="G74" s="325"/>
      <c r="H74" s="325"/>
      <c r="I74" s="325"/>
      <c r="J74" s="325"/>
      <c r="K74" s="325"/>
      <c r="L74" s="325"/>
      <c r="M74" s="335"/>
      <c r="N74" s="327" t="s">
        <v>511</v>
      </c>
      <c r="O74" s="336"/>
      <c r="P74" s="336"/>
      <c r="Q74" s="336"/>
      <c r="R74" s="337"/>
      <c r="S74" s="250" t="s">
        <v>119</v>
      </c>
      <c r="T74" s="335"/>
      <c r="U74" s="324" t="s">
        <v>461</v>
      </c>
      <c r="V74" s="325"/>
      <c r="W74" s="325"/>
      <c r="X74" s="325"/>
      <c r="Y74" s="325"/>
      <c r="Z74" s="325"/>
      <c r="AA74" s="335"/>
      <c r="AB74" s="351">
        <v>9</v>
      </c>
      <c r="AC74" s="355"/>
      <c r="AD74" s="352" t="s">
        <v>553</v>
      </c>
      <c r="AE74" s="356"/>
      <c r="AF74" s="323" t="s">
        <v>382</v>
      </c>
      <c r="AG74" s="323" t="s">
        <v>552</v>
      </c>
      <c r="AH74" s="323"/>
      <c r="AI74" s="338" t="s">
        <v>386</v>
      </c>
      <c r="AJ74" s="339"/>
      <c r="AK74" s="323" t="s">
        <v>545</v>
      </c>
      <c r="AL74" s="324"/>
      <c r="AM74" s="325"/>
      <c r="AN74" s="325"/>
      <c r="AO74" s="325"/>
      <c r="AP74" s="325"/>
      <c r="AQ74" s="325"/>
      <c r="AR74" s="325"/>
      <c r="AS74" s="325"/>
      <c r="AT74" s="325"/>
      <c r="AU74" s="325"/>
      <c r="AV74" s="325"/>
      <c r="AW74" s="325"/>
      <c r="AX74" s="325"/>
      <c r="AY74" s="325"/>
      <c r="AZ74" s="325"/>
      <c r="BA74" s="325"/>
      <c r="BB74" s="325"/>
      <c r="BC74" s="325"/>
      <c r="BD74" s="325"/>
      <c r="BE74" s="325"/>
      <c r="BF74" s="326"/>
      <c r="BG74" s="77"/>
    </row>
    <row r="75" spans="1:59" ht="15" customHeight="1">
      <c r="A75" s="264"/>
      <c r="B75" s="610">
        <f>IF(OR(D75&lt;&gt;"",E75&lt;&gt;""),MAX(B$44:B74)+1,"")</f>
        <v>32</v>
      </c>
      <c r="C75" s="611"/>
      <c r="D75" s="310" t="s">
        <v>497</v>
      </c>
      <c r="E75" s="311"/>
      <c r="F75" s="311"/>
      <c r="G75" s="311"/>
      <c r="H75" s="311"/>
      <c r="I75" s="311"/>
      <c r="J75" s="311"/>
      <c r="K75" s="311"/>
      <c r="L75" s="311"/>
      <c r="M75" s="340"/>
      <c r="N75" s="341" t="s">
        <v>512</v>
      </c>
      <c r="O75" s="342"/>
      <c r="P75" s="342"/>
      <c r="Q75" s="342"/>
      <c r="R75" s="343"/>
      <c r="S75" s="250" t="s">
        <v>119</v>
      </c>
      <c r="T75" s="340"/>
      <c r="U75" s="310" t="s">
        <v>461</v>
      </c>
      <c r="V75" s="311"/>
      <c r="W75" s="311"/>
      <c r="X75" s="311"/>
      <c r="Y75" s="311"/>
      <c r="Z75" s="311"/>
      <c r="AA75" s="340"/>
      <c r="AB75" s="352">
        <v>9</v>
      </c>
      <c r="AC75" s="356"/>
      <c r="AD75" s="349" t="s">
        <v>553</v>
      </c>
      <c r="AE75" s="353"/>
      <c r="AF75" s="329" t="s">
        <v>382</v>
      </c>
      <c r="AG75" s="329" t="s">
        <v>552</v>
      </c>
      <c r="AH75" s="329"/>
      <c r="AI75" s="330" t="s">
        <v>386</v>
      </c>
      <c r="AJ75" s="344"/>
      <c r="AK75" s="329" t="s">
        <v>545</v>
      </c>
      <c r="AL75" s="310"/>
      <c r="AM75" s="311"/>
      <c r="AN75" s="311"/>
      <c r="AO75" s="311"/>
      <c r="AP75" s="311"/>
      <c r="AQ75" s="311"/>
      <c r="AR75" s="311"/>
      <c r="AS75" s="251"/>
      <c r="AT75" s="251"/>
      <c r="AU75" s="251"/>
      <c r="AV75" s="251"/>
      <c r="AW75" s="251"/>
      <c r="AX75" s="251"/>
      <c r="AY75" s="251"/>
      <c r="AZ75" s="251"/>
      <c r="BA75" s="251"/>
      <c r="BB75" s="251"/>
      <c r="BC75" s="251"/>
      <c r="BD75" s="251"/>
      <c r="BE75" s="251"/>
      <c r="BF75" s="253"/>
      <c r="BG75" s="49"/>
    </row>
    <row r="76" spans="1:59" ht="15" customHeight="1">
      <c r="A76" s="264"/>
      <c r="B76" s="610">
        <f>IF(OR(D76&lt;&gt;"",E76&lt;&gt;""),MAX(B$44:B75)+1,"")</f>
        <v>33</v>
      </c>
      <c r="C76" s="611"/>
      <c r="D76" s="250" t="s">
        <v>487</v>
      </c>
      <c r="E76" s="251"/>
      <c r="F76" s="251"/>
      <c r="G76" s="251"/>
      <c r="H76" s="251"/>
      <c r="I76" s="251"/>
      <c r="J76" s="251"/>
      <c r="K76" s="251"/>
      <c r="L76" s="251"/>
      <c r="M76" s="252"/>
      <c r="N76" s="133" t="s">
        <v>513</v>
      </c>
      <c r="O76" s="333"/>
      <c r="P76" s="333"/>
      <c r="Q76" s="333"/>
      <c r="R76" s="334"/>
      <c r="S76" s="250" t="s">
        <v>119</v>
      </c>
      <c r="T76" s="252"/>
      <c r="U76" s="250" t="s">
        <v>461</v>
      </c>
      <c r="V76" s="251"/>
      <c r="W76" s="251"/>
      <c r="X76" s="251"/>
      <c r="Y76" s="251"/>
      <c r="Z76" s="251"/>
      <c r="AA76" s="252"/>
      <c r="AB76" s="349">
        <v>9</v>
      </c>
      <c r="AC76" s="353"/>
      <c r="AD76" s="349" t="s">
        <v>554</v>
      </c>
      <c r="AE76" s="353"/>
      <c r="AF76" s="244" t="s">
        <v>382</v>
      </c>
      <c r="AG76" s="244" t="s">
        <v>552</v>
      </c>
      <c r="AH76" s="244"/>
      <c r="AI76" s="330" t="s">
        <v>386</v>
      </c>
      <c r="AJ76" s="331"/>
      <c r="AK76" s="244" t="s">
        <v>545</v>
      </c>
      <c r="AL76" s="250" t="s">
        <v>514</v>
      </c>
      <c r="AM76" s="251"/>
      <c r="AN76" s="251"/>
      <c r="AO76" s="251"/>
      <c r="AP76" s="251"/>
      <c r="AQ76" s="251"/>
      <c r="AR76" s="251"/>
      <c r="AS76" s="251"/>
      <c r="AT76" s="251"/>
      <c r="AU76" s="251"/>
      <c r="AV76" s="251"/>
      <c r="AW76" s="251"/>
      <c r="AX76" s="251"/>
      <c r="AY76" s="251"/>
      <c r="AZ76" s="251"/>
      <c r="BA76" s="251"/>
      <c r="BB76" s="251"/>
      <c r="BC76" s="251"/>
      <c r="BD76" s="251"/>
      <c r="BE76" s="251"/>
      <c r="BF76" s="253"/>
      <c r="BG76" s="49"/>
    </row>
    <row r="77" spans="1:59" ht="15" customHeight="1">
      <c r="A77" s="264"/>
      <c r="B77" s="610">
        <f>IF(OR(D77&lt;&gt;"",E77&lt;&gt;""),MAX(B$44:B76)+1,"")</f>
        <v>34</v>
      </c>
      <c r="C77" s="611"/>
      <c r="D77" s="250" t="s">
        <v>488</v>
      </c>
      <c r="E77" s="251"/>
      <c r="F77" s="251"/>
      <c r="G77" s="251"/>
      <c r="H77" s="251"/>
      <c r="I77" s="251"/>
      <c r="J77" s="251"/>
      <c r="K77" s="251"/>
      <c r="L77" s="251"/>
      <c r="M77" s="252"/>
      <c r="N77" s="133" t="s">
        <v>515</v>
      </c>
      <c r="O77" s="333"/>
      <c r="P77" s="333"/>
      <c r="Q77" s="333"/>
      <c r="R77" s="334"/>
      <c r="S77" s="250" t="s">
        <v>119</v>
      </c>
      <c r="T77" s="252"/>
      <c r="U77" s="250" t="s">
        <v>461</v>
      </c>
      <c r="V77" s="251"/>
      <c r="W77" s="251"/>
      <c r="X77" s="251"/>
      <c r="Y77" s="251"/>
      <c r="Z77" s="251"/>
      <c r="AA77" s="252"/>
      <c r="AB77" s="349">
        <v>9</v>
      </c>
      <c r="AC77" s="353"/>
      <c r="AD77" s="349" t="s">
        <v>554</v>
      </c>
      <c r="AE77" s="353"/>
      <c r="AF77" s="244" t="s">
        <v>382</v>
      </c>
      <c r="AG77" s="244" t="s">
        <v>552</v>
      </c>
      <c r="AH77" s="244"/>
      <c r="AI77" s="330" t="s">
        <v>386</v>
      </c>
      <c r="AJ77" s="331"/>
      <c r="AK77" s="244" t="s">
        <v>545</v>
      </c>
      <c r="AL77" s="250"/>
      <c r="AM77" s="251"/>
      <c r="AN77" s="251"/>
      <c r="AO77" s="251"/>
      <c r="AP77" s="251"/>
      <c r="AQ77" s="251"/>
      <c r="AR77" s="251"/>
      <c r="AS77" s="251"/>
      <c r="AT77" s="251"/>
      <c r="AU77" s="251"/>
      <c r="AV77" s="251"/>
      <c r="AW77" s="251"/>
      <c r="AX77" s="251"/>
      <c r="AY77" s="251"/>
      <c r="AZ77" s="251"/>
      <c r="BA77" s="251"/>
      <c r="BB77" s="251"/>
      <c r="BC77" s="251"/>
      <c r="BD77" s="251"/>
      <c r="BE77" s="251"/>
      <c r="BF77" s="253"/>
      <c r="BG77" s="49"/>
    </row>
    <row r="78" spans="1:59" ht="15" customHeight="1">
      <c r="A78" s="264"/>
      <c r="B78" s="610">
        <f>IF(OR(D78&lt;&gt;"",E78&lt;&gt;""),MAX(B$44:B77)+1,"")</f>
        <v>35</v>
      </c>
      <c r="C78" s="611"/>
      <c r="D78" s="250" t="s">
        <v>489</v>
      </c>
      <c r="E78" s="251"/>
      <c r="F78" s="251"/>
      <c r="G78" s="251"/>
      <c r="H78" s="251"/>
      <c r="I78" s="251"/>
      <c r="J78" s="251"/>
      <c r="K78" s="251"/>
      <c r="L78" s="251"/>
      <c r="M78" s="252"/>
      <c r="N78" s="133" t="s">
        <v>516</v>
      </c>
      <c r="O78" s="333"/>
      <c r="P78" s="333"/>
      <c r="Q78" s="333"/>
      <c r="R78" s="334"/>
      <c r="S78" s="250" t="s">
        <v>119</v>
      </c>
      <c r="T78" s="252"/>
      <c r="U78" s="250" t="s">
        <v>461</v>
      </c>
      <c r="V78" s="251"/>
      <c r="W78" s="251"/>
      <c r="X78" s="251"/>
      <c r="Y78" s="251"/>
      <c r="Z78" s="251"/>
      <c r="AA78" s="252"/>
      <c r="AB78" s="349">
        <v>9</v>
      </c>
      <c r="AC78" s="353"/>
      <c r="AD78" s="349" t="s">
        <v>553</v>
      </c>
      <c r="AE78" s="353"/>
      <c r="AF78" s="244" t="s">
        <v>382</v>
      </c>
      <c r="AG78" s="244" t="s">
        <v>552</v>
      </c>
      <c r="AH78" s="244"/>
      <c r="AI78" s="330" t="s">
        <v>386</v>
      </c>
      <c r="AJ78" s="331"/>
      <c r="AK78" s="244" t="s">
        <v>545</v>
      </c>
      <c r="AL78" s="250" t="s">
        <v>517</v>
      </c>
      <c r="AM78" s="251"/>
      <c r="AN78" s="251"/>
      <c r="AO78" s="251"/>
      <c r="AP78" s="251"/>
      <c r="AQ78" s="251"/>
      <c r="AR78" s="251"/>
      <c r="AS78" s="251"/>
      <c r="AT78" s="251"/>
      <c r="AU78" s="251"/>
      <c r="AV78" s="251"/>
      <c r="AW78" s="251"/>
      <c r="AX78" s="251"/>
      <c r="AY78" s="251"/>
      <c r="AZ78" s="251"/>
      <c r="BA78" s="251"/>
      <c r="BB78" s="251"/>
      <c r="BC78" s="251"/>
      <c r="BD78" s="251"/>
      <c r="BE78" s="251"/>
      <c r="BF78" s="253"/>
      <c r="BG78" s="49"/>
    </row>
    <row r="79" spans="1:59" ht="15" customHeight="1">
      <c r="A79" s="264"/>
      <c r="B79" s="610">
        <f>IF(OR(D79&lt;&gt;"",E79&lt;&gt;""),MAX(B$44:B78)+1,"")</f>
        <v>36</v>
      </c>
      <c r="C79" s="611"/>
      <c r="D79" s="250" t="s">
        <v>490</v>
      </c>
      <c r="E79" s="251"/>
      <c r="F79" s="251"/>
      <c r="G79" s="251"/>
      <c r="H79" s="251"/>
      <c r="I79" s="251"/>
      <c r="J79" s="251"/>
      <c r="K79" s="251"/>
      <c r="L79" s="251"/>
      <c r="M79" s="252"/>
      <c r="N79" s="133" t="s">
        <v>518</v>
      </c>
      <c r="O79" s="333"/>
      <c r="P79" s="333"/>
      <c r="Q79" s="333"/>
      <c r="R79" s="334"/>
      <c r="S79" s="250" t="s">
        <v>308</v>
      </c>
      <c r="T79" s="252"/>
      <c r="U79" s="250" t="s">
        <v>461</v>
      </c>
      <c r="V79" s="251"/>
      <c r="W79" s="251"/>
      <c r="X79" s="251"/>
      <c r="Y79" s="251"/>
      <c r="Z79" s="251"/>
      <c r="AA79" s="252"/>
      <c r="AB79" s="349">
        <v>9</v>
      </c>
      <c r="AC79" s="353"/>
      <c r="AD79" s="349">
        <v>1</v>
      </c>
      <c r="AE79" s="353"/>
      <c r="AF79" s="244" t="s">
        <v>382</v>
      </c>
      <c r="AG79" s="244" t="s">
        <v>552</v>
      </c>
      <c r="AH79" s="244"/>
      <c r="AI79" s="330" t="s">
        <v>386</v>
      </c>
      <c r="AJ79" s="331"/>
      <c r="AK79" s="244" t="s">
        <v>551</v>
      </c>
      <c r="AL79" s="250" t="s">
        <v>562</v>
      </c>
      <c r="AM79" s="251"/>
      <c r="AN79" s="251"/>
      <c r="AO79" s="251"/>
      <c r="AP79" s="251"/>
      <c r="AQ79" s="251"/>
      <c r="AR79" s="251"/>
      <c r="AS79" s="251"/>
      <c r="AT79" s="251"/>
      <c r="AU79" s="251"/>
      <c r="AV79" s="251"/>
      <c r="AW79" s="251"/>
      <c r="AX79" s="251"/>
      <c r="AY79" s="251"/>
      <c r="AZ79" s="251"/>
      <c r="BA79" s="251"/>
      <c r="BB79" s="251"/>
      <c r="BC79" s="251"/>
      <c r="BD79" s="251"/>
      <c r="BE79" s="251"/>
      <c r="BF79" s="253"/>
      <c r="BG79" s="49"/>
    </row>
    <row r="80" spans="1:59" ht="15" customHeight="1">
      <c r="A80" s="264"/>
      <c r="B80" s="610">
        <f>IF(OR(D80&lt;&gt;"",E80&lt;&gt;""),MAX(B$44:B79)+1,"")</f>
        <v>37</v>
      </c>
      <c r="C80" s="611"/>
      <c r="D80" s="250" t="s">
        <v>491</v>
      </c>
      <c r="E80" s="251"/>
      <c r="F80" s="251"/>
      <c r="G80" s="251"/>
      <c r="H80" s="251"/>
      <c r="I80" s="251"/>
      <c r="J80" s="251"/>
      <c r="K80" s="251"/>
      <c r="L80" s="251"/>
      <c r="M80" s="252"/>
      <c r="N80" s="133" t="s">
        <v>519</v>
      </c>
      <c r="O80" s="333"/>
      <c r="P80" s="333"/>
      <c r="Q80" s="333"/>
      <c r="R80" s="334"/>
      <c r="S80" s="250" t="s">
        <v>119</v>
      </c>
      <c r="T80" s="252"/>
      <c r="U80" s="250" t="s">
        <v>461</v>
      </c>
      <c r="V80" s="251"/>
      <c r="W80" s="251"/>
      <c r="X80" s="251"/>
      <c r="Y80" s="251"/>
      <c r="Z80" s="251"/>
      <c r="AA80" s="252"/>
      <c r="AB80" s="349">
        <v>9</v>
      </c>
      <c r="AC80" s="353"/>
      <c r="AD80" s="349" t="s">
        <v>554</v>
      </c>
      <c r="AE80" s="353"/>
      <c r="AF80" s="244" t="s">
        <v>382</v>
      </c>
      <c r="AG80" s="244" t="s">
        <v>552</v>
      </c>
      <c r="AH80" s="244"/>
      <c r="AI80" s="330" t="s">
        <v>386</v>
      </c>
      <c r="AJ80" s="331"/>
      <c r="AK80" s="244" t="s">
        <v>545</v>
      </c>
      <c r="AL80" s="250"/>
      <c r="AM80" s="251"/>
      <c r="AN80" s="251"/>
      <c r="AO80" s="251"/>
      <c r="AP80" s="251"/>
      <c r="AQ80" s="251"/>
      <c r="AR80" s="251"/>
      <c r="AS80" s="251"/>
      <c r="AT80" s="251"/>
      <c r="AU80" s="251"/>
      <c r="AV80" s="251"/>
      <c r="AW80" s="251"/>
      <c r="AX80" s="251"/>
      <c r="AY80" s="251"/>
      <c r="AZ80" s="251"/>
      <c r="BA80" s="251"/>
      <c r="BB80" s="251"/>
      <c r="BC80" s="251"/>
      <c r="BD80" s="251"/>
      <c r="BE80" s="251"/>
      <c r="BF80" s="253"/>
      <c r="BG80" s="49"/>
    </row>
    <row r="81" spans="1:59" ht="15" customHeight="1">
      <c r="A81" s="264"/>
      <c r="B81" s="610">
        <f>IF(OR(D81&lt;&gt;"",E81&lt;&gt;""),MAX(B$44:B80)+1,"")</f>
        <v>38</v>
      </c>
      <c r="C81" s="611"/>
      <c r="D81" s="250" t="s">
        <v>492</v>
      </c>
      <c r="E81" s="251"/>
      <c r="F81" s="251"/>
      <c r="G81" s="251"/>
      <c r="H81" s="251"/>
      <c r="I81" s="251"/>
      <c r="J81" s="251"/>
      <c r="K81" s="251"/>
      <c r="L81" s="251"/>
      <c r="M81" s="252"/>
      <c r="N81" s="133" t="s">
        <v>520</v>
      </c>
      <c r="O81" s="333"/>
      <c r="P81" s="333"/>
      <c r="Q81" s="333"/>
      <c r="R81" s="334"/>
      <c r="S81" s="250" t="s">
        <v>119</v>
      </c>
      <c r="T81" s="252"/>
      <c r="U81" s="250" t="s">
        <v>461</v>
      </c>
      <c r="V81" s="251"/>
      <c r="W81" s="251"/>
      <c r="X81" s="251"/>
      <c r="Y81" s="251"/>
      <c r="Z81" s="251"/>
      <c r="AA81" s="252"/>
      <c r="AB81" s="349">
        <v>9</v>
      </c>
      <c r="AC81" s="353"/>
      <c r="AD81" s="349" t="s">
        <v>553</v>
      </c>
      <c r="AE81" s="353"/>
      <c r="AF81" s="244" t="s">
        <v>545</v>
      </c>
      <c r="AG81" s="244" t="s">
        <v>552</v>
      </c>
      <c r="AH81" s="244"/>
      <c r="AI81" s="330" t="s">
        <v>386</v>
      </c>
      <c r="AJ81" s="331"/>
      <c r="AK81" s="244" t="s">
        <v>545</v>
      </c>
      <c r="AL81" s="250"/>
      <c r="AM81" s="251"/>
      <c r="AN81" s="251"/>
      <c r="AO81" s="251"/>
      <c r="AP81" s="251"/>
      <c r="AQ81" s="251"/>
      <c r="AR81" s="251"/>
      <c r="AS81" s="251"/>
      <c r="AT81" s="251"/>
      <c r="AU81" s="251"/>
      <c r="AV81" s="251"/>
      <c r="AW81" s="251"/>
      <c r="AX81" s="251"/>
      <c r="AY81" s="251"/>
      <c r="AZ81" s="251"/>
      <c r="BA81" s="251"/>
      <c r="BB81" s="251"/>
      <c r="BC81" s="251"/>
      <c r="BD81" s="251"/>
      <c r="BE81" s="251"/>
      <c r="BF81" s="253"/>
      <c r="BG81" s="49"/>
    </row>
    <row r="82" spans="1:59" ht="15" customHeight="1">
      <c r="A82" s="264"/>
      <c r="B82" s="610">
        <f>IF(OR(D82&lt;&gt;"",E82&lt;&gt;""),MAX(B$44:B81)+1,"")</f>
        <v>39</v>
      </c>
      <c r="C82" s="611"/>
      <c r="D82" s="250" t="s">
        <v>493</v>
      </c>
      <c r="E82" s="251"/>
      <c r="F82" s="251"/>
      <c r="G82" s="251"/>
      <c r="H82" s="251"/>
      <c r="I82" s="251"/>
      <c r="J82" s="251"/>
      <c r="K82" s="251"/>
      <c r="L82" s="251"/>
      <c r="M82" s="252"/>
      <c r="N82" s="133" t="s">
        <v>521</v>
      </c>
      <c r="O82" s="333"/>
      <c r="P82" s="333"/>
      <c r="Q82" s="333"/>
      <c r="R82" s="334"/>
      <c r="S82" s="250" t="s">
        <v>119</v>
      </c>
      <c r="T82" s="252"/>
      <c r="U82" s="250" t="s">
        <v>461</v>
      </c>
      <c r="V82" s="251"/>
      <c r="W82" s="251"/>
      <c r="X82" s="251"/>
      <c r="Y82" s="251"/>
      <c r="Z82" s="251"/>
      <c r="AA82" s="252"/>
      <c r="AB82" s="349">
        <v>9</v>
      </c>
      <c r="AC82" s="353"/>
      <c r="AD82" s="349" t="s">
        <v>554</v>
      </c>
      <c r="AE82" s="353"/>
      <c r="AF82" s="244" t="s">
        <v>545</v>
      </c>
      <c r="AG82" s="244" t="s">
        <v>552</v>
      </c>
      <c r="AH82" s="244"/>
      <c r="AI82" s="330" t="s">
        <v>386</v>
      </c>
      <c r="AJ82" s="331"/>
      <c r="AK82" s="244" t="s">
        <v>545</v>
      </c>
      <c r="AL82" s="250"/>
      <c r="AM82" s="251"/>
      <c r="AN82" s="251"/>
      <c r="AO82" s="251"/>
      <c r="AP82" s="251"/>
      <c r="AQ82" s="251"/>
      <c r="AR82" s="251"/>
      <c r="AS82" s="251"/>
      <c r="AT82" s="251"/>
      <c r="AU82" s="251"/>
      <c r="AV82" s="251"/>
      <c r="AW82" s="251"/>
      <c r="AX82" s="251"/>
      <c r="AY82" s="251"/>
      <c r="AZ82" s="251"/>
      <c r="BA82" s="251"/>
      <c r="BB82" s="251"/>
      <c r="BC82" s="251"/>
      <c r="BD82" s="251"/>
      <c r="BE82" s="251"/>
      <c r="BF82" s="253"/>
      <c r="BG82" s="49"/>
    </row>
    <row r="83" spans="1:59" ht="15" customHeight="1">
      <c r="A83" s="264"/>
      <c r="B83" s="610">
        <f>IF(OR(D83&lt;&gt;"",E83&lt;&gt;""),MAX(B$44:B82)+1,"")</f>
        <v>40</v>
      </c>
      <c r="C83" s="611"/>
      <c r="D83" s="250" t="s">
        <v>494</v>
      </c>
      <c r="E83" s="251"/>
      <c r="F83" s="251"/>
      <c r="G83" s="251"/>
      <c r="H83" s="251"/>
      <c r="I83" s="251"/>
      <c r="J83" s="251"/>
      <c r="K83" s="251"/>
      <c r="L83" s="251"/>
      <c r="M83" s="252"/>
      <c r="N83" s="133" t="s">
        <v>370</v>
      </c>
      <c r="O83" s="333"/>
      <c r="P83" s="333"/>
      <c r="Q83" s="333"/>
      <c r="R83" s="334"/>
      <c r="S83" s="250" t="s">
        <v>380</v>
      </c>
      <c r="T83" s="252"/>
      <c r="U83" s="250" t="s">
        <v>544</v>
      </c>
      <c r="V83" s="251"/>
      <c r="W83" s="251"/>
      <c r="X83" s="251"/>
      <c r="Y83" s="251"/>
      <c r="Z83" s="251"/>
      <c r="AA83" s="252"/>
      <c r="AB83" s="349" t="s">
        <v>380</v>
      </c>
      <c r="AC83" s="353"/>
      <c r="AD83" s="349" t="s">
        <v>380</v>
      </c>
      <c r="AE83" s="353"/>
      <c r="AF83" s="244" t="s">
        <v>383</v>
      </c>
      <c r="AG83" s="244" t="s">
        <v>380</v>
      </c>
      <c r="AH83" s="244"/>
      <c r="AI83" s="330" t="s">
        <v>380</v>
      </c>
      <c r="AJ83" s="331"/>
      <c r="AK83" s="244" t="s">
        <v>551</v>
      </c>
      <c r="AL83" s="250" t="s">
        <v>562</v>
      </c>
      <c r="AM83" s="251"/>
      <c r="AN83" s="251"/>
      <c r="AO83" s="251"/>
      <c r="AP83" s="251"/>
      <c r="AQ83" s="251"/>
      <c r="AR83" s="251"/>
      <c r="AS83" s="251"/>
      <c r="AT83" s="251"/>
      <c r="AU83" s="251"/>
      <c r="AV83" s="251"/>
      <c r="AW83" s="251"/>
      <c r="AX83" s="251"/>
      <c r="AY83" s="251"/>
      <c r="AZ83" s="251"/>
      <c r="BA83" s="251"/>
      <c r="BB83" s="251"/>
      <c r="BC83" s="251"/>
      <c r="BD83" s="251"/>
      <c r="BE83" s="251"/>
      <c r="BF83" s="253"/>
      <c r="BG83" s="49"/>
    </row>
    <row r="84" spans="1:59" ht="15" customHeight="1">
      <c r="A84" s="264"/>
      <c r="B84" s="610">
        <f>IF(OR(D84&lt;&gt;"",E84&lt;&gt;""),MAX(B$44:B83)+1,"")</f>
        <v>41</v>
      </c>
      <c r="C84" s="611"/>
      <c r="D84" s="250"/>
      <c r="E84" s="251" t="s">
        <v>101</v>
      </c>
      <c r="F84" s="251"/>
      <c r="G84" s="251"/>
      <c r="H84" s="251"/>
      <c r="I84" s="251"/>
      <c r="J84" s="251"/>
      <c r="K84" s="251"/>
      <c r="L84" s="251"/>
      <c r="M84" s="252"/>
      <c r="N84" s="133" t="s">
        <v>532</v>
      </c>
      <c r="O84" s="333"/>
      <c r="P84" s="333"/>
      <c r="Q84" s="333"/>
      <c r="R84" s="334"/>
      <c r="S84" s="250" t="s">
        <v>119</v>
      </c>
      <c r="T84" s="252"/>
      <c r="U84" s="250" t="s">
        <v>373</v>
      </c>
      <c r="V84" s="251"/>
      <c r="W84" s="251"/>
      <c r="X84" s="251"/>
      <c r="Y84" s="251"/>
      <c r="Z84" s="251"/>
      <c r="AA84" s="252"/>
      <c r="AB84" s="349">
        <v>9</v>
      </c>
      <c r="AC84" s="353"/>
      <c r="AD84" s="349">
        <v>3</v>
      </c>
      <c r="AE84" s="353"/>
      <c r="AF84" s="244" t="s">
        <v>383</v>
      </c>
      <c r="AG84" s="244" t="s">
        <v>389</v>
      </c>
      <c r="AH84" s="244"/>
      <c r="AI84" s="330" t="s">
        <v>380</v>
      </c>
      <c r="AJ84" s="331"/>
      <c r="AK84" s="244" t="s">
        <v>545</v>
      </c>
      <c r="AL84" s="250"/>
      <c r="AM84" s="251"/>
      <c r="AN84" s="251"/>
      <c r="AO84" s="251"/>
      <c r="AP84" s="251"/>
      <c r="AQ84" s="251"/>
      <c r="AR84" s="251"/>
      <c r="AS84" s="251"/>
      <c r="AT84" s="251"/>
      <c r="AU84" s="251"/>
      <c r="AV84" s="251"/>
      <c r="AW84" s="251"/>
      <c r="AX84" s="251"/>
      <c r="AY84" s="251"/>
      <c r="AZ84" s="251"/>
      <c r="BA84" s="251"/>
      <c r="BB84" s="251"/>
      <c r="BC84" s="251"/>
      <c r="BD84" s="251"/>
      <c r="BE84" s="251"/>
      <c r="BF84" s="253"/>
      <c r="BG84" s="49"/>
    </row>
    <row r="85" spans="1:59" ht="15" customHeight="1">
      <c r="A85" s="264"/>
      <c r="B85" s="610">
        <f>IF(OR(D85&lt;&gt;"",E85&lt;&gt;""),MAX(B$44:B84)+1,"")</f>
        <v>42</v>
      </c>
      <c r="C85" s="611"/>
      <c r="D85" s="250"/>
      <c r="E85" s="251" t="s">
        <v>495</v>
      </c>
      <c r="F85" s="251"/>
      <c r="G85" s="251"/>
      <c r="H85" s="251"/>
      <c r="I85" s="251"/>
      <c r="J85" s="251"/>
      <c r="K85" s="251"/>
      <c r="L85" s="251"/>
      <c r="M85" s="252"/>
      <c r="N85" s="133" t="s">
        <v>523</v>
      </c>
      <c r="O85" s="333"/>
      <c r="P85" s="333"/>
      <c r="Q85" s="333"/>
      <c r="R85" s="334"/>
      <c r="S85" s="250" t="s">
        <v>119</v>
      </c>
      <c r="T85" s="252"/>
      <c r="U85" s="250" t="s">
        <v>373</v>
      </c>
      <c r="V85" s="251"/>
      <c r="W85" s="251"/>
      <c r="X85" s="251"/>
      <c r="Y85" s="251"/>
      <c r="Z85" s="251"/>
      <c r="AA85" s="252"/>
      <c r="AB85" s="349">
        <v>9</v>
      </c>
      <c r="AC85" s="353"/>
      <c r="AD85" s="349">
        <v>5</v>
      </c>
      <c r="AE85" s="353"/>
      <c r="AF85" s="244" t="s">
        <v>383</v>
      </c>
      <c r="AG85" s="244" t="s">
        <v>391</v>
      </c>
      <c r="AH85" s="244"/>
      <c r="AI85" s="330" t="s">
        <v>380</v>
      </c>
      <c r="AJ85" s="331"/>
      <c r="AK85" s="244" t="s">
        <v>545</v>
      </c>
      <c r="AL85" s="250"/>
      <c r="AM85" s="251"/>
      <c r="AN85" s="251"/>
      <c r="AO85" s="251"/>
      <c r="AP85" s="251"/>
      <c r="AQ85" s="251"/>
      <c r="AR85" s="251"/>
      <c r="AS85" s="251"/>
      <c r="AT85" s="251"/>
      <c r="AU85" s="251"/>
      <c r="AV85" s="251"/>
      <c r="AW85" s="251"/>
      <c r="AX85" s="251"/>
      <c r="AY85" s="251"/>
      <c r="AZ85" s="251"/>
      <c r="BA85" s="251"/>
      <c r="BB85" s="251"/>
      <c r="BC85" s="251"/>
      <c r="BD85" s="251"/>
      <c r="BE85" s="251"/>
      <c r="BF85" s="253"/>
      <c r="BG85" s="49"/>
    </row>
    <row r="86" spans="1:59" ht="15" customHeight="1">
      <c r="A86" s="264"/>
      <c r="B86" s="610">
        <f>IF(OR(D86&lt;&gt;"",E86&lt;&gt;""),MAX(B$44:B85)+1,"")</f>
        <v>43</v>
      </c>
      <c r="C86" s="611"/>
      <c r="D86" s="250"/>
      <c r="E86" s="251" t="s">
        <v>483</v>
      </c>
      <c r="F86" s="251"/>
      <c r="G86" s="251"/>
      <c r="H86" s="251"/>
      <c r="I86" s="251"/>
      <c r="J86" s="251"/>
      <c r="K86" s="251"/>
      <c r="L86" s="251"/>
      <c r="M86" s="252"/>
      <c r="N86" s="133" t="s">
        <v>524</v>
      </c>
      <c r="O86" s="333"/>
      <c r="P86" s="333"/>
      <c r="Q86" s="333"/>
      <c r="R86" s="334"/>
      <c r="S86" s="250" t="s">
        <v>119</v>
      </c>
      <c r="T86" s="252"/>
      <c r="U86" s="250" t="s">
        <v>373</v>
      </c>
      <c r="V86" s="251"/>
      <c r="W86" s="251"/>
      <c r="X86" s="251"/>
      <c r="Y86" s="251"/>
      <c r="Z86" s="251"/>
      <c r="AA86" s="252"/>
      <c r="AB86" s="349">
        <v>9</v>
      </c>
      <c r="AC86" s="353"/>
      <c r="AD86" s="349" t="s">
        <v>553</v>
      </c>
      <c r="AE86" s="353"/>
      <c r="AF86" s="244" t="s">
        <v>383</v>
      </c>
      <c r="AG86" s="244" t="s">
        <v>391</v>
      </c>
      <c r="AH86" s="244"/>
      <c r="AI86" s="330" t="s">
        <v>380</v>
      </c>
      <c r="AJ86" s="331"/>
      <c r="AK86" s="244" t="s">
        <v>545</v>
      </c>
      <c r="AL86" s="250"/>
      <c r="AM86" s="251"/>
      <c r="AN86" s="251"/>
      <c r="AO86" s="251"/>
      <c r="AP86" s="251"/>
      <c r="AQ86" s="251"/>
      <c r="AR86" s="251"/>
      <c r="AS86" s="251"/>
      <c r="AT86" s="251"/>
      <c r="AU86" s="251"/>
      <c r="AV86" s="251"/>
      <c r="AW86" s="251"/>
      <c r="AX86" s="251"/>
      <c r="AY86" s="251"/>
      <c r="AZ86" s="251"/>
      <c r="BA86" s="251"/>
      <c r="BB86" s="251"/>
      <c r="BC86" s="251"/>
      <c r="BD86" s="251"/>
      <c r="BE86" s="251"/>
      <c r="BF86" s="253"/>
      <c r="BG86" s="49"/>
    </row>
    <row r="87" spans="1:59" ht="15" customHeight="1">
      <c r="A87" s="264"/>
      <c r="B87" s="610">
        <f>IF(OR(D87&lt;&gt;"",E87&lt;&gt;""),MAX(B$44:B86)+1,"")</f>
        <v>44</v>
      </c>
      <c r="C87" s="611"/>
      <c r="D87" s="250"/>
      <c r="E87" s="251" t="s">
        <v>484</v>
      </c>
      <c r="F87" s="251"/>
      <c r="G87" s="251"/>
      <c r="H87" s="251"/>
      <c r="I87" s="251"/>
      <c r="J87" s="251"/>
      <c r="K87" s="251"/>
      <c r="L87" s="251"/>
      <c r="M87" s="252"/>
      <c r="N87" s="133" t="s">
        <v>525</v>
      </c>
      <c r="O87" s="333"/>
      <c r="P87" s="333"/>
      <c r="Q87" s="333"/>
      <c r="R87" s="334"/>
      <c r="S87" s="250" t="s">
        <v>119</v>
      </c>
      <c r="T87" s="252"/>
      <c r="U87" s="250" t="s">
        <v>373</v>
      </c>
      <c r="V87" s="251"/>
      <c r="W87" s="251"/>
      <c r="X87" s="251"/>
      <c r="Y87" s="251"/>
      <c r="Z87" s="251"/>
      <c r="AA87" s="252"/>
      <c r="AB87" s="349">
        <v>9</v>
      </c>
      <c r="AC87" s="353"/>
      <c r="AD87" s="349" t="s">
        <v>553</v>
      </c>
      <c r="AE87" s="353"/>
      <c r="AF87" s="244" t="s">
        <v>383</v>
      </c>
      <c r="AG87" s="244" t="s">
        <v>391</v>
      </c>
      <c r="AH87" s="244"/>
      <c r="AI87" s="330" t="s">
        <v>380</v>
      </c>
      <c r="AJ87" s="331"/>
      <c r="AK87" s="244" t="s">
        <v>545</v>
      </c>
      <c r="AL87" s="250"/>
      <c r="AM87" s="251"/>
      <c r="AN87" s="251"/>
      <c r="AO87" s="251"/>
      <c r="AP87" s="251"/>
      <c r="AQ87" s="251"/>
      <c r="AR87" s="251"/>
      <c r="AS87" s="251"/>
      <c r="AT87" s="251"/>
      <c r="AU87" s="251"/>
      <c r="AV87" s="251"/>
      <c r="AW87" s="251"/>
      <c r="AX87" s="251"/>
      <c r="AY87" s="251"/>
      <c r="AZ87" s="251"/>
      <c r="BA87" s="251"/>
      <c r="BB87" s="251"/>
      <c r="BC87" s="251"/>
      <c r="BD87" s="251"/>
      <c r="BE87" s="251"/>
      <c r="BF87" s="253"/>
      <c r="BG87" s="49"/>
    </row>
    <row r="88" spans="1:59" ht="15" customHeight="1">
      <c r="A88" s="264"/>
      <c r="B88" s="610">
        <f>IF(OR(D88&lt;&gt;"",E88&lt;&gt;""),MAX(B$44:B87)+1,"")</f>
        <v>45</v>
      </c>
      <c r="C88" s="611"/>
      <c r="D88" s="250"/>
      <c r="E88" s="251" t="s">
        <v>485</v>
      </c>
      <c r="F88" s="251"/>
      <c r="G88" s="251"/>
      <c r="H88" s="251"/>
      <c r="I88" s="251"/>
      <c r="J88" s="251"/>
      <c r="K88" s="251"/>
      <c r="L88" s="251"/>
      <c r="M88" s="252"/>
      <c r="N88" s="133" t="s">
        <v>526</v>
      </c>
      <c r="O88" s="333"/>
      <c r="P88" s="333"/>
      <c r="Q88" s="333"/>
      <c r="R88" s="334"/>
      <c r="S88" s="250" t="s">
        <v>119</v>
      </c>
      <c r="T88" s="252"/>
      <c r="U88" s="250" t="s">
        <v>373</v>
      </c>
      <c r="V88" s="251"/>
      <c r="W88" s="251"/>
      <c r="X88" s="251"/>
      <c r="Y88" s="251"/>
      <c r="Z88" s="251"/>
      <c r="AA88" s="252"/>
      <c r="AB88" s="349">
        <v>9</v>
      </c>
      <c r="AC88" s="353"/>
      <c r="AD88" s="349" t="s">
        <v>553</v>
      </c>
      <c r="AE88" s="353"/>
      <c r="AF88" s="244" t="s">
        <v>383</v>
      </c>
      <c r="AG88" s="244" t="s">
        <v>391</v>
      </c>
      <c r="AH88" s="244"/>
      <c r="AI88" s="330" t="s">
        <v>380</v>
      </c>
      <c r="AJ88" s="331"/>
      <c r="AK88" s="244" t="s">
        <v>545</v>
      </c>
      <c r="AL88" s="250"/>
      <c r="AM88" s="251"/>
      <c r="AN88" s="251"/>
      <c r="AO88" s="251"/>
      <c r="AP88" s="251"/>
      <c r="AQ88" s="251"/>
      <c r="AR88" s="251"/>
      <c r="AS88" s="251"/>
      <c r="AT88" s="251"/>
      <c r="AU88" s="251"/>
      <c r="AV88" s="251"/>
      <c r="AW88" s="251"/>
      <c r="AX88" s="251"/>
      <c r="AY88" s="251"/>
      <c r="AZ88" s="251"/>
      <c r="BA88" s="251"/>
      <c r="BB88" s="251"/>
      <c r="BC88" s="251"/>
      <c r="BD88" s="251"/>
      <c r="BE88" s="251"/>
      <c r="BF88" s="253"/>
      <c r="BG88" s="49"/>
    </row>
    <row r="89" spans="1:59" ht="15" customHeight="1">
      <c r="A89" s="264"/>
      <c r="B89" s="610">
        <f>IF(OR(D89&lt;&gt;"",E89&lt;&gt;""),MAX(B$44:B88)+1,"")</f>
        <v>46</v>
      </c>
      <c r="C89" s="611"/>
      <c r="D89" s="250"/>
      <c r="E89" s="251" t="s">
        <v>486</v>
      </c>
      <c r="F89" s="251"/>
      <c r="G89" s="251"/>
      <c r="H89" s="251"/>
      <c r="I89" s="251"/>
      <c r="J89" s="251"/>
      <c r="K89" s="251"/>
      <c r="L89" s="251"/>
      <c r="M89" s="252"/>
      <c r="N89" s="133" t="s">
        <v>527</v>
      </c>
      <c r="O89" s="333"/>
      <c r="P89" s="333"/>
      <c r="Q89" s="333"/>
      <c r="R89" s="334"/>
      <c r="S89" s="250" t="s">
        <v>119</v>
      </c>
      <c r="T89" s="252"/>
      <c r="U89" s="250" t="s">
        <v>373</v>
      </c>
      <c r="V89" s="251"/>
      <c r="W89" s="251"/>
      <c r="X89" s="251"/>
      <c r="Y89" s="251"/>
      <c r="Z89" s="251"/>
      <c r="AA89" s="252"/>
      <c r="AB89" s="349">
        <v>9</v>
      </c>
      <c r="AC89" s="353"/>
      <c r="AD89" s="349" t="s">
        <v>553</v>
      </c>
      <c r="AE89" s="353"/>
      <c r="AF89" s="244" t="s">
        <v>383</v>
      </c>
      <c r="AG89" s="244" t="s">
        <v>391</v>
      </c>
      <c r="AH89" s="244"/>
      <c r="AI89" s="330" t="s">
        <v>380</v>
      </c>
      <c r="AJ89" s="331"/>
      <c r="AK89" s="244" t="s">
        <v>545</v>
      </c>
      <c r="AL89" s="250"/>
      <c r="AM89" s="251"/>
      <c r="AN89" s="251"/>
      <c r="AO89" s="251"/>
      <c r="AP89" s="251"/>
      <c r="AQ89" s="251"/>
      <c r="AR89" s="251"/>
      <c r="AS89" s="251"/>
      <c r="AT89" s="251"/>
      <c r="AU89" s="251"/>
      <c r="AV89" s="251"/>
      <c r="AW89" s="251"/>
      <c r="AX89" s="251"/>
      <c r="AY89" s="251"/>
      <c r="AZ89" s="251"/>
      <c r="BA89" s="251"/>
      <c r="BB89" s="251"/>
      <c r="BC89" s="251"/>
      <c r="BD89" s="251"/>
      <c r="BE89" s="251"/>
      <c r="BF89" s="253"/>
      <c r="BG89" s="49"/>
    </row>
    <row r="90" spans="1:59" ht="15" customHeight="1">
      <c r="A90" s="264"/>
      <c r="B90" s="610">
        <f>IF(OR(D90&lt;&gt;"",E90&lt;&gt;""),MAX(B$44:B89)+1,"")</f>
        <v>47</v>
      </c>
      <c r="C90" s="611"/>
      <c r="D90" s="250"/>
      <c r="E90" s="251" t="s">
        <v>496</v>
      </c>
      <c r="F90" s="251"/>
      <c r="G90" s="251"/>
      <c r="H90" s="251"/>
      <c r="I90" s="251"/>
      <c r="J90" s="251"/>
      <c r="K90" s="251"/>
      <c r="L90" s="251"/>
      <c r="M90" s="252"/>
      <c r="N90" s="133" t="s">
        <v>528</v>
      </c>
      <c r="O90" s="333"/>
      <c r="P90" s="333"/>
      <c r="Q90" s="333"/>
      <c r="R90" s="334"/>
      <c r="S90" s="250" t="s">
        <v>119</v>
      </c>
      <c r="T90" s="252"/>
      <c r="U90" s="250" t="s">
        <v>373</v>
      </c>
      <c r="V90" s="251"/>
      <c r="W90" s="251"/>
      <c r="X90" s="251"/>
      <c r="Y90" s="251"/>
      <c r="Z90" s="251"/>
      <c r="AA90" s="252"/>
      <c r="AB90" s="349">
        <v>9</v>
      </c>
      <c r="AC90" s="353"/>
      <c r="AD90" s="349" t="s">
        <v>553</v>
      </c>
      <c r="AE90" s="353"/>
      <c r="AF90" s="244" t="s">
        <v>383</v>
      </c>
      <c r="AG90" s="244" t="s">
        <v>391</v>
      </c>
      <c r="AH90" s="244"/>
      <c r="AI90" s="330" t="s">
        <v>380</v>
      </c>
      <c r="AJ90" s="331"/>
      <c r="AK90" s="244" t="s">
        <v>545</v>
      </c>
      <c r="AL90" s="250"/>
      <c r="AM90" s="251"/>
      <c r="AN90" s="251"/>
      <c r="AO90" s="251"/>
      <c r="AP90" s="251"/>
      <c r="AQ90" s="251"/>
      <c r="AR90" s="251"/>
      <c r="AS90" s="251"/>
      <c r="AT90" s="251"/>
      <c r="AU90" s="251"/>
      <c r="AV90" s="251"/>
      <c r="AW90" s="251"/>
      <c r="AX90" s="251"/>
      <c r="AY90" s="251"/>
      <c r="AZ90" s="251"/>
      <c r="BA90" s="251"/>
      <c r="BB90" s="251"/>
      <c r="BC90" s="251"/>
      <c r="BD90" s="251"/>
      <c r="BE90" s="251"/>
      <c r="BF90" s="253"/>
      <c r="BG90" s="49"/>
    </row>
    <row r="91" spans="1:59" ht="15" customHeight="1">
      <c r="A91" s="264"/>
      <c r="B91" s="610">
        <f>IF(OR(D91&lt;&gt;"",E91&lt;&gt;""),MAX(B$44:B90)+1,"")</f>
        <v>48</v>
      </c>
      <c r="C91" s="611"/>
      <c r="D91" s="250"/>
      <c r="E91" s="251" t="s">
        <v>497</v>
      </c>
      <c r="F91" s="251"/>
      <c r="G91" s="251"/>
      <c r="H91" s="251"/>
      <c r="I91" s="251"/>
      <c r="J91" s="251"/>
      <c r="K91" s="251"/>
      <c r="L91" s="251"/>
      <c r="M91" s="252"/>
      <c r="N91" s="133" t="s">
        <v>529</v>
      </c>
      <c r="O91" s="333"/>
      <c r="P91" s="333"/>
      <c r="Q91" s="333"/>
      <c r="R91" s="334"/>
      <c r="S91" s="250" t="s">
        <v>119</v>
      </c>
      <c r="T91" s="252"/>
      <c r="U91" s="250" t="s">
        <v>373</v>
      </c>
      <c r="V91" s="251"/>
      <c r="W91" s="251"/>
      <c r="X91" s="251"/>
      <c r="Y91" s="251"/>
      <c r="Z91" s="251"/>
      <c r="AA91" s="252"/>
      <c r="AB91" s="349">
        <v>9</v>
      </c>
      <c r="AC91" s="353"/>
      <c r="AD91" s="349" t="s">
        <v>553</v>
      </c>
      <c r="AE91" s="353"/>
      <c r="AF91" s="244" t="s">
        <v>383</v>
      </c>
      <c r="AG91" s="244" t="s">
        <v>391</v>
      </c>
      <c r="AH91" s="244"/>
      <c r="AI91" s="330" t="s">
        <v>380</v>
      </c>
      <c r="AJ91" s="331"/>
      <c r="AK91" s="244" t="s">
        <v>545</v>
      </c>
      <c r="AL91" s="250"/>
      <c r="AM91" s="251"/>
      <c r="AN91" s="251"/>
      <c r="AO91" s="251"/>
      <c r="AP91" s="251"/>
      <c r="AQ91" s="251"/>
      <c r="AR91" s="251"/>
      <c r="AS91" s="251"/>
      <c r="AT91" s="251"/>
      <c r="AU91" s="251"/>
      <c r="AV91" s="251"/>
      <c r="AW91" s="251"/>
      <c r="AX91" s="251"/>
      <c r="AY91" s="251"/>
      <c r="AZ91" s="251"/>
      <c r="BA91" s="251"/>
      <c r="BB91" s="251"/>
      <c r="BC91" s="251"/>
      <c r="BD91" s="251"/>
      <c r="BE91" s="251"/>
      <c r="BF91" s="253"/>
      <c r="BG91" s="49"/>
    </row>
    <row r="92" spans="1:59" ht="15" customHeight="1">
      <c r="A92" s="264"/>
      <c r="B92" s="610">
        <f>IF(OR(D92&lt;&gt;"",E92&lt;&gt;""),MAX(B$44:B91)+1,"")</f>
        <v>49</v>
      </c>
      <c r="C92" s="611"/>
      <c r="D92" s="250"/>
      <c r="E92" s="251" t="s">
        <v>498</v>
      </c>
      <c r="F92" s="251"/>
      <c r="G92" s="251"/>
      <c r="H92" s="251"/>
      <c r="I92" s="251"/>
      <c r="J92" s="251"/>
      <c r="K92" s="251"/>
      <c r="L92" s="251"/>
      <c r="M92" s="252"/>
      <c r="N92" s="133" t="s">
        <v>530</v>
      </c>
      <c r="O92" s="333"/>
      <c r="P92" s="333"/>
      <c r="Q92" s="333"/>
      <c r="R92" s="334"/>
      <c r="S92" s="250" t="s">
        <v>119</v>
      </c>
      <c r="T92" s="252"/>
      <c r="U92" s="250" t="s">
        <v>373</v>
      </c>
      <c r="V92" s="251"/>
      <c r="W92" s="251"/>
      <c r="X92" s="251"/>
      <c r="Y92" s="251"/>
      <c r="Z92" s="251"/>
      <c r="AA92" s="252"/>
      <c r="AB92" s="349">
        <v>9</v>
      </c>
      <c r="AC92" s="353"/>
      <c r="AD92" s="349" t="s">
        <v>554</v>
      </c>
      <c r="AE92" s="353"/>
      <c r="AF92" s="244" t="s">
        <v>383</v>
      </c>
      <c r="AG92" s="244" t="s">
        <v>391</v>
      </c>
      <c r="AH92" s="244"/>
      <c r="AI92" s="330" t="s">
        <v>380</v>
      </c>
      <c r="AJ92" s="331"/>
      <c r="AK92" s="244" t="s">
        <v>545</v>
      </c>
      <c r="AL92" s="250"/>
      <c r="AM92" s="251"/>
      <c r="AN92" s="251"/>
      <c r="AO92" s="251"/>
      <c r="AP92" s="251"/>
      <c r="AQ92" s="251"/>
      <c r="AR92" s="251"/>
      <c r="AS92" s="251"/>
      <c r="AT92" s="251"/>
      <c r="AU92" s="251"/>
      <c r="AV92" s="251"/>
      <c r="AW92" s="251"/>
      <c r="AX92" s="251"/>
      <c r="AY92" s="251"/>
      <c r="AZ92" s="251"/>
      <c r="BA92" s="251"/>
      <c r="BB92" s="251"/>
      <c r="BC92" s="251"/>
      <c r="BD92" s="251"/>
      <c r="BE92" s="251"/>
      <c r="BF92" s="253"/>
      <c r="BG92" s="49"/>
    </row>
    <row r="93" spans="1:59" ht="15" customHeight="1">
      <c r="A93" s="264"/>
      <c r="B93" s="610">
        <f>IF(OR(D93&lt;&gt;"",E93&lt;&gt;""),MAX(B$44:B92)+1,"")</f>
        <v>50</v>
      </c>
      <c r="C93" s="611"/>
      <c r="D93" s="250"/>
      <c r="E93" s="251" t="s">
        <v>488</v>
      </c>
      <c r="F93" s="251"/>
      <c r="G93" s="251"/>
      <c r="H93" s="251"/>
      <c r="I93" s="251"/>
      <c r="J93" s="251"/>
      <c r="K93" s="251"/>
      <c r="L93" s="251"/>
      <c r="M93" s="252"/>
      <c r="N93" s="133" t="s">
        <v>531</v>
      </c>
      <c r="O93" s="333"/>
      <c r="P93" s="333"/>
      <c r="Q93" s="333"/>
      <c r="R93" s="334"/>
      <c r="S93" s="250" t="s">
        <v>119</v>
      </c>
      <c r="T93" s="252"/>
      <c r="U93" s="250" t="s">
        <v>373</v>
      </c>
      <c r="V93" s="251"/>
      <c r="W93" s="251"/>
      <c r="X93" s="251"/>
      <c r="Y93" s="251"/>
      <c r="Z93" s="251"/>
      <c r="AA93" s="252"/>
      <c r="AB93" s="349">
        <v>9</v>
      </c>
      <c r="AC93" s="353"/>
      <c r="AD93" s="349" t="s">
        <v>554</v>
      </c>
      <c r="AE93" s="353"/>
      <c r="AF93" s="244" t="s">
        <v>383</v>
      </c>
      <c r="AG93" s="244" t="s">
        <v>391</v>
      </c>
      <c r="AH93" s="244"/>
      <c r="AI93" s="330" t="s">
        <v>380</v>
      </c>
      <c r="AJ93" s="331"/>
      <c r="AK93" s="244" t="s">
        <v>545</v>
      </c>
      <c r="AL93" s="250"/>
      <c r="AM93" s="251"/>
      <c r="AN93" s="251"/>
      <c r="AO93" s="251"/>
      <c r="AP93" s="251"/>
      <c r="AQ93" s="251"/>
      <c r="AR93" s="251"/>
      <c r="AS93" s="251"/>
      <c r="AT93" s="251"/>
      <c r="AU93" s="251"/>
      <c r="AV93" s="251"/>
      <c r="AW93" s="251"/>
      <c r="AX93" s="251"/>
      <c r="AY93" s="251"/>
      <c r="AZ93" s="251"/>
      <c r="BA93" s="251"/>
      <c r="BB93" s="251"/>
      <c r="BC93" s="251"/>
      <c r="BD93" s="251"/>
      <c r="BE93" s="251"/>
      <c r="BF93" s="253"/>
      <c r="BG93" s="49"/>
    </row>
    <row r="94" spans="1:59" ht="15" customHeight="1">
      <c r="A94" s="264"/>
      <c r="B94" s="610">
        <f>IF(OR(D94&lt;&gt;"",E94&lt;&gt;""),MAX(B$44:B93)+1,"")</f>
        <v>51</v>
      </c>
      <c r="C94" s="611"/>
      <c r="D94" s="250"/>
      <c r="E94" s="251" t="s">
        <v>489</v>
      </c>
      <c r="F94" s="251"/>
      <c r="G94" s="251"/>
      <c r="H94" s="251"/>
      <c r="I94" s="251"/>
      <c r="J94" s="251"/>
      <c r="K94" s="251"/>
      <c r="L94" s="251"/>
      <c r="M94" s="252"/>
      <c r="N94" s="133" t="s">
        <v>538</v>
      </c>
      <c r="O94" s="333"/>
      <c r="P94" s="333"/>
      <c r="Q94" s="333"/>
      <c r="R94" s="334"/>
      <c r="S94" s="250" t="s">
        <v>119</v>
      </c>
      <c r="T94" s="252"/>
      <c r="U94" s="250" t="s">
        <v>373</v>
      </c>
      <c r="V94" s="251"/>
      <c r="W94" s="251"/>
      <c r="X94" s="251"/>
      <c r="Y94" s="251"/>
      <c r="Z94" s="251"/>
      <c r="AA94" s="252"/>
      <c r="AB94" s="349">
        <v>9</v>
      </c>
      <c r="AC94" s="353"/>
      <c r="AD94" s="349" t="s">
        <v>553</v>
      </c>
      <c r="AE94" s="353"/>
      <c r="AF94" s="244" t="s">
        <v>383</v>
      </c>
      <c r="AG94" s="244" t="s">
        <v>391</v>
      </c>
      <c r="AH94" s="244"/>
      <c r="AI94" s="330" t="s">
        <v>380</v>
      </c>
      <c r="AJ94" s="331"/>
      <c r="AK94" s="244" t="s">
        <v>545</v>
      </c>
      <c r="AL94" s="250"/>
      <c r="AM94" s="251"/>
      <c r="AN94" s="251"/>
      <c r="AO94" s="251"/>
      <c r="AP94" s="251"/>
      <c r="AQ94" s="251"/>
      <c r="AR94" s="251"/>
      <c r="AS94" s="251"/>
      <c r="AT94" s="251"/>
      <c r="AU94" s="251"/>
      <c r="AV94" s="251"/>
      <c r="AW94" s="251"/>
      <c r="AX94" s="251"/>
      <c r="AY94" s="251"/>
      <c r="AZ94" s="251"/>
      <c r="BA94" s="251"/>
      <c r="BB94" s="251"/>
      <c r="BC94" s="251"/>
      <c r="BD94" s="251"/>
      <c r="BE94" s="251"/>
      <c r="BF94" s="253"/>
      <c r="BG94" s="49"/>
    </row>
    <row r="95" spans="1:59" ht="15" customHeight="1">
      <c r="A95" s="264"/>
      <c r="B95" s="610">
        <f>IF(OR(D95&lt;&gt;"",E95&lt;&gt;""),MAX(B$44:B94)+1,"")</f>
        <v>52</v>
      </c>
      <c r="C95" s="611"/>
      <c r="D95" s="250"/>
      <c r="E95" s="251" t="s">
        <v>499</v>
      </c>
      <c r="F95" s="251"/>
      <c r="G95" s="251"/>
      <c r="H95" s="251"/>
      <c r="I95" s="251"/>
      <c r="J95" s="251"/>
      <c r="K95" s="251"/>
      <c r="L95" s="251"/>
      <c r="M95" s="252"/>
      <c r="N95" s="133" t="s">
        <v>539</v>
      </c>
      <c r="O95" s="333"/>
      <c r="P95" s="333"/>
      <c r="Q95" s="333"/>
      <c r="R95" s="334"/>
      <c r="S95" s="250" t="s">
        <v>119</v>
      </c>
      <c r="T95" s="252"/>
      <c r="U95" s="250" t="s">
        <v>373</v>
      </c>
      <c r="V95" s="251"/>
      <c r="W95" s="251"/>
      <c r="X95" s="251"/>
      <c r="Y95" s="251"/>
      <c r="Z95" s="251"/>
      <c r="AA95" s="252"/>
      <c r="AB95" s="349">
        <v>9</v>
      </c>
      <c r="AC95" s="353"/>
      <c r="AD95" s="349">
        <v>1</v>
      </c>
      <c r="AE95" s="353"/>
      <c r="AF95" s="244" t="s">
        <v>383</v>
      </c>
      <c r="AG95" s="244" t="s">
        <v>391</v>
      </c>
      <c r="AH95" s="244"/>
      <c r="AI95" s="330" t="s">
        <v>380</v>
      </c>
      <c r="AJ95" s="331"/>
      <c r="AK95" s="244" t="s">
        <v>545</v>
      </c>
      <c r="AL95" s="250"/>
      <c r="AM95" s="251"/>
      <c r="AN95" s="251"/>
      <c r="AO95" s="251"/>
      <c r="AP95" s="251"/>
      <c r="AQ95" s="251"/>
      <c r="AR95" s="251"/>
      <c r="AS95" s="251"/>
      <c r="AT95" s="251"/>
      <c r="AU95" s="251"/>
      <c r="AV95" s="251"/>
      <c r="AW95" s="251"/>
      <c r="AX95" s="251"/>
      <c r="AY95" s="251"/>
      <c r="AZ95" s="251"/>
      <c r="BA95" s="251"/>
      <c r="BB95" s="251"/>
      <c r="BC95" s="251"/>
      <c r="BD95" s="251"/>
      <c r="BE95" s="251"/>
      <c r="BF95" s="253"/>
      <c r="BG95" s="49"/>
    </row>
    <row r="96" spans="1:59" ht="15" customHeight="1">
      <c r="A96" s="264"/>
      <c r="B96" s="610">
        <f>IF(OR(D96&lt;&gt;"",E96&lt;&gt;""),MAX(B$44:B95)+1,"")</f>
        <v>53</v>
      </c>
      <c r="C96" s="611"/>
      <c r="D96" s="250"/>
      <c r="E96" s="251" t="s">
        <v>491</v>
      </c>
      <c r="F96" s="251"/>
      <c r="G96" s="251"/>
      <c r="H96" s="251"/>
      <c r="I96" s="251"/>
      <c r="J96" s="251"/>
      <c r="K96" s="251"/>
      <c r="L96" s="251"/>
      <c r="M96" s="252"/>
      <c r="N96" s="133" t="s">
        <v>540</v>
      </c>
      <c r="O96" s="333"/>
      <c r="P96" s="333"/>
      <c r="Q96" s="333"/>
      <c r="R96" s="334"/>
      <c r="S96" s="250" t="s">
        <v>119</v>
      </c>
      <c r="T96" s="252"/>
      <c r="U96" s="250" t="s">
        <v>373</v>
      </c>
      <c r="V96" s="251"/>
      <c r="W96" s="251"/>
      <c r="X96" s="251"/>
      <c r="Y96" s="251"/>
      <c r="Z96" s="251"/>
      <c r="AA96" s="252"/>
      <c r="AB96" s="349">
        <v>9</v>
      </c>
      <c r="AC96" s="353"/>
      <c r="AD96" s="349" t="s">
        <v>554</v>
      </c>
      <c r="AE96" s="353"/>
      <c r="AF96" s="244" t="s">
        <v>383</v>
      </c>
      <c r="AG96" s="244" t="s">
        <v>391</v>
      </c>
      <c r="AH96" s="244"/>
      <c r="AI96" s="330" t="s">
        <v>380</v>
      </c>
      <c r="AJ96" s="331"/>
      <c r="AK96" s="244" t="s">
        <v>545</v>
      </c>
      <c r="AL96" s="250"/>
      <c r="AM96" s="251"/>
      <c r="AN96" s="251"/>
      <c r="AO96" s="251"/>
      <c r="AP96" s="251"/>
      <c r="AQ96" s="251"/>
      <c r="AR96" s="251"/>
      <c r="AS96" s="251"/>
      <c r="AT96" s="251"/>
      <c r="AU96" s="251"/>
      <c r="AV96" s="251"/>
      <c r="AW96" s="251"/>
      <c r="AX96" s="251"/>
      <c r="AY96" s="251"/>
      <c r="AZ96" s="251"/>
      <c r="BA96" s="251"/>
      <c r="BB96" s="251"/>
      <c r="BC96" s="251"/>
      <c r="BD96" s="251"/>
      <c r="BE96" s="251"/>
      <c r="BF96" s="253"/>
      <c r="BG96" s="49"/>
    </row>
    <row r="97" spans="1:59" ht="15" customHeight="1">
      <c r="A97" s="264"/>
      <c r="B97" s="610">
        <f>IF(OR(D97&lt;&gt;"",E97&lt;&gt;""),MAX(B$44:B96)+1,"")</f>
        <v>54</v>
      </c>
      <c r="C97" s="611"/>
      <c r="D97" s="250"/>
      <c r="E97" s="251" t="s">
        <v>492</v>
      </c>
      <c r="F97" s="251"/>
      <c r="G97" s="251"/>
      <c r="H97" s="251"/>
      <c r="I97" s="251"/>
      <c r="J97" s="251"/>
      <c r="K97" s="251"/>
      <c r="L97" s="251"/>
      <c r="M97" s="252"/>
      <c r="N97" s="133" t="s">
        <v>541</v>
      </c>
      <c r="O97" s="333"/>
      <c r="P97" s="333"/>
      <c r="Q97" s="333"/>
      <c r="R97" s="334"/>
      <c r="S97" s="250" t="s">
        <v>119</v>
      </c>
      <c r="T97" s="252"/>
      <c r="U97" s="250" t="s">
        <v>373</v>
      </c>
      <c r="V97" s="251"/>
      <c r="W97" s="251"/>
      <c r="X97" s="251"/>
      <c r="Y97" s="251"/>
      <c r="Z97" s="251"/>
      <c r="AA97" s="252"/>
      <c r="AB97" s="349">
        <v>9</v>
      </c>
      <c r="AC97" s="353"/>
      <c r="AD97" s="349" t="s">
        <v>553</v>
      </c>
      <c r="AE97" s="353"/>
      <c r="AF97" s="244" t="s">
        <v>545</v>
      </c>
      <c r="AG97" s="244" t="s">
        <v>391</v>
      </c>
      <c r="AH97" s="244"/>
      <c r="AI97" s="330" t="s">
        <v>380</v>
      </c>
      <c r="AJ97" s="331"/>
      <c r="AK97" s="244" t="s">
        <v>545</v>
      </c>
      <c r="AL97" s="250"/>
      <c r="AM97" s="251"/>
      <c r="AN97" s="251"/>
      <c r="AO97" s="251"/>
      <c r="AP97" s="251"/>
      <c r="AQ97" s="251"/>
      <c r="AR97" s="251"/>
      <c r="AS97" s="251"/>
      <c r="AT97" s="251"/>
      <c r="AU97" s="251"/>
      <c r="AV97" s="251"/>
      <c r="AW97" s="251"/>
      <c r="AX97" s="251"/>
      <c r="AY97" s="251"/>
      <c r="AZ97" s="251"/>
      <c r="BA97" s="251"/>
      <c r="BB97" s="251"/>
      <c r="BC97" s="251"/>
      <c r="BD97" s="251"/>
      <c r="BE97" s="251"/>
      <c r="BF97" s="253"/>
      <c r="BG97" s="49"/>
    </row>
    <row r="98" spans="1:59" ht="15" customHeight="1">
      <c r="A98" s="264"/>
      <c r="B98" s="610">
        <f>IF(OR(D98&lt;&gt;"",E98&lt;&gt;""),MAX(B$44:B97)+1,"")</f>
        <v>55</v>
      </c>
      <c r="C98" s="611"/>
      <c r="D98" s="250"/>
      <c r="E98" s="251" t="s">
        <v>493</v>
      </c>
      <c r="F98" s="251"/>
      <c r="G98" s="251"/>
      <c r="H98" s="251"/>
      <c r="I98" s="251"/>
      <c r="J98" s="251"/>
      <c r="K98" s="251"/>
      <c r="L98" s="251"/>
      <c r="M98" s="252"/>
      <c r="N98" s="133" t="s">
        <v>542</v>
      </c>
      <c r="O98" s="333"/>
      <c r="P98" s="333"/>
      <c r="Q98" s="333"/>
      <c r="R98" s="334"/>
      <c r="S98" s="250" t="s">
        <v>119</v>
      </c>
      <c r="T98" s="252"/>
      <c r="U98" s="250" t="s">
        <v>373</v>
      </c>
      <c r="V98" s="251"/>
      <c r="W98" s="251"/>
      <c r="X98" s="251"/>
      <c r="Y98" s="251"/>
      <c r="Z98" s="251"/>
      <c r="AA98" s="252"/>
      <c r="AB98" s="349">
        <v>9</v>
      </c>
      <c r="AC98" s="353"/>
      <c r="AD98" s="349" t="s">
        <v>554</v>
      </c>
      <c r="AE98" s="353"/>
      <c r="AF98" s="244" t="s">
        <v>545</v>
      </c>
      <c r="AG98" s="244" t="s">
        <v>391</v>
      </c>
      <c r="AH98" s="244"/>
      <c r="AI98" s="330" t="s">
        <v>380</v>
      </c>
      <c r="AJ98" s="331"/>
      <c r="AK98" s="244" t="s">
        <v>545</v>
      </c>
      <c r="AL98" s="250"/>
      <c r="AM98" s="251"/>
      <c r="AN98" s="251"/>
      <c r="AO98" s="251"/>
      <c r="AP98" s="251"/>
      <c r="AQ98" s="251"/>
      <c r="AR98" s="251"/>
      <c r="AS98" s="251"/>
      <c r="AT98" s="251"/>
      <c r="AU98" s="251"/>
      <c r="AV98" s="251"/>
      <c r="AW98" s="251"/>
      <c r="AX98" s="251"/>
      <c r="AY98" s="251"/>
      <c r="AZ98" s="251"/>
      <c r="BA98" s="251"/>
      <c r="BB98" s="251"/>
      <c r="BC98" s="251"/>
      <c r="BD98" s="251"/>
      <c r="BE98" s="251"/>
      <c r="BF98" s="253"/>
      <c r="BG98" s="49"/>
    </row>
    <row r="99" spans="1:59" ht="15" customHeight="1">
      <c r="A99" s="264"/>
      <c r="B99" s="610">
        <f>IF(OR(D99&lt;&gt;"",E99&lt;&gt;""),MAX(B$44:B98)+1,"")</f>
        <v>56</v>
      </c>
      <c r="C99" s="611"/>
      <c r="D99" s="250" t="s">
        <v>403</v>
      </c>
      <c r="E99" s="251"/>
      <c r="F99" s="251"/>
      <c r="G99" s="251"/>
      <c r="H99" s="251"/>
      <c r="I99" s="251"/>
      <c r="J99" s="251"/>
      <c r="K99" s="251"/>
      <c r="L99" s="251"/>
      <c r="M99" s="252"/>
      <c r="N99" s="133"/>
      <c r="O99" s="333"/>
      <c r="P99" s="333"/>
      <c r="Q99" s="333"/>
      <c r="R99" s="334"/>
      <c r="S99" s="250" t="s">
        <v>378</v>
      </c>
      <c r="T99" s="252"/>
      <c r="U99" s="250"/>
      <c r="V99" s="251"/>
      <c r="W99" s="251"/>
      <c r="X99" s="251"/>
      <c r="Y99" s="251"/>
      <c r="Z99" s="251"/>
      <c r="AA99" s="252"/>
      <c r="AB99" s="349" t="s">
        <v>380</v>
      </c>
      <c r="AC99" s="353"/>
      <c r="AD99" s="349" t="s">
        <v>380</v>
      </c>
      <c r="AE99" s="353"/>
      <c r="AF99" s="244" t="s">
        <v>380</v>
      </c>
      <c r="AG99" s="244" t="s">
        <v>380</v>
      </c>
      <c r="AH99" s="244"/>
      <c r="AI99" s="330" t="s">
        <v>380</v>
      </c>
      <c r="AJ99" s="331"/>
      <c r="AK99" s="244" t="s">
        <v>380</v>
      </c>
      <c r="AL99" s="250"/>
      <c r="AM99" s="251"/>
      <c r="AN99" s="251"/>
      <c r="AO99" s="251"/>
      <c r="AP99" s="251"/>
      <c r="AQ99" s="251"/>
      <c r="AR99" s="251"/>
      <c r="AS99" s="251"/>
      <c r="AT99" s="251"/>
      <c r="AU99" s="251"/>
      <c r="AV99" s="251"/>
      <c r="AW99" s="251"/>
      <c r="AX99" s="251"/>
      <c r="AY99" s="251"/>
      <c r="AZ99" s="251"/>
      <c r="BA99" s="251"/>
      <c r="BB99" s="251"/>
      <c r="BC99" s="251"/>
      <c r="BD99" s="251"/>
      <c r="BE99" s="251"/>
      <c r="BF99" s="253"/>
      <c r="BG99" s="49"/>
    </row>
    <row r="100" spans="1:59" ht="15" customHeight="1">
      <c r="A100" s="264"/>
      <c r="B100" s="610">
        <f>IF(OR(D100&lt;&gt;"",E100&lt;&gt;""),MAX(B$44:B99)+1,"")</f>
        <v>57</v>
      </c>
      <c r="C100" s="611"/>
      <c r="D100" s="250" t="s">
        <v>392</v>
      </c>
      <c r="E100" s="251"/>
      <c r="F100" s="251"/>
      <c r="G100" s="251"/>
      <c r="H100" s="251"/>
      <c r="I100" s="251"/>
      <c r="J100" s="251"/>
      <c r="K100" s="251"/>
      <c r="L100" s="251"/>
      <c r="M100" s="252"/>
      <c r="N100" s="133"/>
      <c r="O100" s="333"/>
      <c r="P100" s="333"/>
      <c r="Q100" s="333"/>
      <c r="R100" s="334"/>
      <c r="S100" s="250" t="s">
        <v>378</v>
      </c>
      <c r="T100" s="252"/>
      <c r="U100" s="250"/>
      <c r="V100" s="251"/>
      <c r="W100" s="251"/>
      <c r="X100" s="251"/>
      <c r="Y100" s="251"/>
      <c r="Z100" s="251"/>
      <c r="AA100" s="252"/>
      <c r="AB100" s="349" t="s">
        <v>380</v>
      </c>
      <c r="AC100" s="353"/>
      <c r="AD100" s="349" t="s">
        <v>380</v>
      </c>
      <c r="AE100" s="353"/>
      <c r="AF100" s="244" t="s">
        <v>383</v>
      </c>
      <c r="AG100" s="244" t="s">
        <v>389</v>
      </c>
      <c r="AH100" s="244"/>
      <c r="AI100" s="330" t="s">
        <v>380</v>
      </c>
      <c r="AJ100" s="331"/>
      <c r="AK100" s="244" t="s">
        <v>551</v>
      </c>
      <c r="AL100" s="250" t="s">
        <v>562</v>
      </c>
      <c r="AM100" s="251"/>
      <c r="AN100" s="251"/>
      <c r="AO100" s="251"/>
      <c r="AP100" s="251"/>
      <c r="AQ100" s="251"/>
      <c r="AR100" s="251"/>
      <c r="AS100" s="251"/>
      <c r="AT100" s="251"/>
      <c r="AU100" s="251"/>
      <c r="AV100" s="251"/>
      <c r="AW100" s="251"/>
      <c r="AX100" s="251"/>
      <c r="AY100" s="251"/>
      <c r="AZ100" s="251"/>
      <c r="BA100" s="251"/>
      <c r="BB100" s="251"/>
      <c r="BC100" s="251"/>
      <c r="BD100" s="251"/>
      <c r="BE100" s="251"/>
      <c r="BF100" s="253"/>
      <c r="BG100" s="49"/>
    </row>
    <row r="101" spans="1:59" ht="15" customHeight="1">
      <c r="A101" s="264"/>
      <c r="B101" s="610">
        <f>IF(OR(D101&lt;&gt;"",E101&lt;&gt;""),MAX(B$44:B100)+1,"")</f>
        <v>58</v>
      </c>
      <c r="C101" s="611"/>
      <c r="D101" s="250" t="s">
        <v>555</v>
      </c>
      <c r="E101" s="251"/>
      <c r="F101" s="251"/>
      <c r="G101" s="251"/>
      <c r="H101" s="251"/>
      <c r="I101" s="251"/>
      <c r="J101" s="251"/>
      <c r="K101" s="251"/>
      <c r="L101" s="251"/>
      <c r="M101" s="252"/>
      <c r="N101" s="133"/>
      <c r="O101" s="333"/>
      <c r="P101" s="333"/>
      <c r="Q101" s="333"/>
      <c r="R101" s="334"/>
      <c r="S101" s="250" t="s">
        <v>378</v>
      </c>
      <c r="T101" s="252"/>
      <c r="U101" s="250"/>
      <c r="V101" s="251"/>
      <c r="W101" s="251"/>
      <c r="X101" s="251"/>
      <c r="Y101" s="251"/>
      <c r="Z101" s="251"/>
      <c r="AA101" s="252"/>
      <c r="AB101" s="349" t="s">
        <v>380</v>
      </c>
      <c r="AC101" s="353"/>
      <c r="AD101" s="349" t="s">
        <v>380</v>
      </c>
      <c r="AE101" s="353"/>
      <c r="AF101" s="244" t="s">
        <v>383</v>
      </c>
      <c r="AG101" s="244" t="s">
        <v>389</v>
      </c>
      <c r="AH101" s="244"/>
      <c r="AI101" s="330" t="s">
        <v>380</v>
      </c>
      <c r="AJ101" s="331"/>
      <c r="AK101" s="244" t="s">
        <v>551</v>
      </c>
      <c r="AL101" s="250" t="s">
        <v>562</v>
      </c>
      <c r="AM101" s="251"/>
      <c r="AN101" s="251"/>
      <c r="AO101" s="251"/>
      <c r="AP101" s="251"/>
      <c r="AQ101" s="251"/>
      <c r="AR101" s="251"/>
      <c r="AS101" s="251"/>
      <c r="AT101" s="251"/>
      <c r="AU101" s="251"/>
      <c r="AV101" s="251"/>
      <c r="AW101" s="251"/>
      <c r="AX101" s="251"/>
      <c r="AY101" s="251"/>
      <c r="AZ101" s="251"/>
      <c r="BA101" s="251"/>
      <c r="BB101" s="251"/>
      <c r="BC101" s="251"/>
      <c r="BD101" s="251"/>
      <c r="BE101" s="251"/>
      <c r="BF101" s="253"/>
      <c r="BG101" s="49"/>
    </row>
    <row r="102" spans="1:59" ht="15" customHeight="1">
      <c r="A102" s="264"/>
      <c r="B102" s="610">
        <f>IF(OR(D102&lt;&gt;"",E102&lt;&gt;""),MAX(B$44:B101)+1,"")</f>
        <v>59</v>
      </c>
      <c r="C102" s="611"/>
      <c r="D102" s="250" t="s">
        <v>556</v>
      </c>
      <c r="E102" s="251"/>
      <c r="F102" s="251"/>
      <c r="G102" s="251"/>
      <c r="H102" s="251"/>
      <c r="I102" s="251"/>
      <c r="J102" s="251"/>
      <c r="K102" s="251"/>
      <c r="L102" s="251"/>
      <c r="M102" s="252"/>
      <c r="N102" s="133"/>
      <c r="O102" s="333"/>
      <c r="P102" s="333"/>
      <c r="Q102" s="333"/>
      <c r="R102" s="334"/>
      <c r="S102" s="250" t="s">
        <v>378</v>
      </c>
      <c r="T102" s="252"/>
      <c r="U102" s="250"/>
      <c r="V102" s="251"/>
      <c r="W102" s="251"/>
      <c r="X102" s="251"/>
      <c r="Y102" s="251"/>
      <c r="Z102" s="251"/>
      <c r="AA102" s="252"/>
      <c r="AB102" s="349" t="s">
        <v>380</v>
      </c>
      <c r="AC102" s="353"/>
      <c r="AD102" s="349" t="s">
        <v>380</v>
      </c>
      <c r="AE102" s="353"/>
      <c r="AF102" s="244" t="s">
        <v>383</v>
      </c>
      <c r="AG102" s="244" t="s">
        <v>389</v>
      </c>
      <c r="AH102" s="244"/>
      <c r="AI102" s="330" t="s">
        <v>380</v>
      </c>
      <c r="AJ102" s="331"/>
      <c r="AK102" s="244" t="s">
        <v>551</v>
      </c>
      <c r="AL102" s="250" t="s">
        <v>562</v>
      </c>
      <c r="AM102" s="251"/>
      <c r="AN102" s="251"/>
      <c r="AO102" s="251"/>
      <c r="AP102" s="251"/>
      <c r="AQ102" s="251"/>
      <c r="AR102" s="251"/>
      <c r="AS102" s="251"/>
      <c r="AT102" s="251"/>
      <c r="AU102" s="251"/>
      <c r="AV102" s="251"/>
      <c r="AW102" s="251"/>
      <c r="AX102" s="251"/>
      <c r="AY102" s="251"/>
      <c r="AZ102" s="251"/>
      <c r="BA102" s="251"/>
      <c r="BB102" s="251"/>
      <c r="BC102" s="251"/>
      <c r="BD102" s="251"/>
      <c r="BE102" s="251"/>
      <c r="BF102" s="253"/>
      <c r="BG102" s="49"/>
    </row>
    <row r="103" spans="1:59" ht="15" customHeight="1">
      <c r="A103" s="264"/>
      <c r="B103" s="709">
        <f>IF(OR(D103&lt;&gt;"",E103&lt;&gt;""),MAX(B$44:B102)+1,"")</f>
        <v>60</v>
      </c>
      <c r="C103" s="710"/>
      <c r="D103" s="250" t="s">
        <v>396</v>
      </c>
      <c r="E103" s="251"/>
      <c r="F103" s="251"/>
      <c r="G103" s="251"/>
      <c r="H103" s="251"/>
      <c r="I103" s="251"/>
      <c r="J103" s="251"/>
      <c r="K103" s="251"/>
      <c r="L103" s="251"/>
      <c r="M103" s="252"/>
      <c r="N103" s="133"/>
      <c r="O103" s="333"/>
      <c r="P103" s="333"/>
      <c r="Q103" s="333"/>
      <c r="R103" s="334"/>
      <c r="S103" s="250" t="s">
        <v>378</v>
      </c>
      <c r="T103" s="252"/>
      <c r="U103" s="250"/>
      <c r="V103" s="251"/>
      <c r="W103" s="251"/>
      <c r="X103" s="251"/>
      <c r="Y103" s="251"/>
      <c r="Z103" s="251"/>
      <c r="AA103" s="252"/>
      <c r="AB103" s="349" t="s">
        <v>380</v>
      </c>
      <c r="AC103" s="353"/>
      <c r="AD103" s="349" t="s">
        <v>380</v>
      </c>
      <c r="AE103" s="353"/>
      <c r="AF103" s="244" t="s">
        <v>383</v>
      </c>
      <c r="AG103" s="244" t="s">
        <v>389</v>
      </c>
      <c r="AH103" s="244"/>
      <c r="AI103" s="330" t="s">
        <v>380</v>
      </c>
      <c r="AJ103" s="331"/>
      <c r="AK103" s="244" t="s">
        <v>551</v>
      </c>
      <c r="AL103" s="250" t="s">
        <v>562</v>
      </c>
      <c r="AM103" s="251"/>
      <c r="AN103" s="251"/>
      <c r="AO103" s="251"/>
      <c r="AP103" s="251"/>
      <c r="AQ103" s="251"/>
      <c r="AR103" s="251"/>
      <c r="AS103" s="251"/>
      <c r="AT103" s="251"/>
      <c r="AU103" s="251"/>
      <c r="AV103" s="251"/>
      <c r="AW103" s="251"/>
      <c r="AX103" s="251"/>
      <c r="AY103" s="251"/>
      <c r="AZ103" s="251"/>
      <c r="BA103" s="251"/>
      <c r="BB103" s="251"/>
      <c r="BC103" s="251"/>
      <c r="BD103" s="251"/>
      <c r="BE103" s="251"/>
      <c r="BF103" s="253"/>
      <c r="BG103" s="49"/>
    </row>
    <row r="104" spans="1:59" ht="15" customHeight="1">
      <c r="A104" s="264"/>
      <c r="B104" s="610">
        <f>IF(OR(D104&lt;&gt;"",E104&lt;&gt;""),MAX(B$44:B103)+1,"")</f>
        <v>61</v>
      </c>
      <c r="C104" s="611"/>
      <c r="D104" s="250" t="s">
        <v>558</v>
      </c>
      <c r="E104" s="251"/>
      <c r="F104" s="251"/>
      <c r="G104" s="251"/>
      <c r="H104" s="251"/>
      <c r="I104" s="251"/>
      <c r="J104" s="251"/>
      <c r="K104" s="251"/>
      <c r="L104" s="251"/>
      <c r="M104" s="252"/>
      <c r="N104" s="133"/>
      <c r="O104" s="333"/>
      <c r="P104" s="333"/>
      <c r="Q104" s="333"/>
      <c r="R104" s="334"/>
      <c r="S104" s="250" t="s">
        <v>378</v>
      </c>
      <c r="T104" s="252"/>
      <c r="U104" s="250"/>
      <c r="V104" s="251"/>
      <c r="W104" s="251"/>
      <c r="X104" s="251"/>
      <c r="Y104" s="251"/>
      <c r="Z104" s="251"/>
      <c r="AA104" s="252"/>
      <c r="AB104" s="349" t="s">
        <v>380</v>
      </c>
      <c r="AC104" s="353"/>
      <c r="AD104" s="349" t="s">
        <v>380</v>
      </c>
      <c r="AE104" s="353"/>
      <c r="AF104" s="244" t="s">
        <v>383</v>
      </c>
      <c r="AG104" s="244" t="s">
        <v>389</v>
      </c>
      <c r="AH104" s="244"/>
      <c r="AI104" s="330" t="s">
        <v>380</v>
      </c>
      <c r="AJ104" s="331"/>
      <c r="AK104" s="244" t="s">
        <v>551</v>
      </c>
      <c r="AL104" s="250" t="s">
        <v>562</v>
      </c>
      <c r="AM104" s="251"/>
      <c r="AN104" s="251"/>
      <c r="AO104" s="251"/>
      <c r="AP104" s="251"/>
      <c r="AQ104" s="251"/>
      <c r="AR104" s="251"/>
      <c r="AS104" s="251"/>
      <c r="AT104" s="251"/>
      <c r="AU104" s="251"/>
      <c r="AV104" s="251"/>
      <c r="AW104" s="251"/>
      <c r="AX104" s="251"/>
      <c r="AY104" s="251"/>
      <c r="AZ104" s="251"/>
      <c r="BA104" s="251"/>
      <c r="BB104" s="251"/>
      <c r="BC104" s="251"/>
      <c r="BD104" s="251"/>
      <c r="BE104" s="251"/>
      <c r="BF104" s="253"/>
      <c r="BG104" s="49"/>
    </row>
    <row r="105" spans="1:59" ht="15" customHeight="1">
      <c r="A105" s="264"/>
      <c r="B105" s="610">
        <f>IF(OR(D105&lt;&gt;"",E105&lt;&gt;""),MAX(B$44:B104)+1,"")</f>
        <v>62</v>
      </c>
      <c r="C105" s="611"/>
      <c r="D105" s="250" t="s">
        <v>557</v>
      </c>
      <c r="E105" s="251"/>
      <c r="F105" s="251"/>
      <c r="G105" s="251"/>
      <c r="H105" s="251"/>
      <c r="I105" s="251"/>
      <c r="J105" s="251"/>
      <c r="K105" s="251"/>
      <c r="L105" s="251"/>
      <c r="M105" s="252"/>
      <c r="N105" s="133"/>
      <c r="O105" s="333"/>
      <c r="P105" s="333"/>
      <c r="Q105" s="333"/>
      <c r="R105" s="334"/>
      <c r="S105" s="250" t="s">
        <v>378</v>
      </c>
      <c r="T105" s="252"/>
      <c r="U105" s="250"/>
      <c r="V105" s="251"/>
      <c r="W105" s="251"/>
      <c r="X105" s="251"/>
      <c r="Y105" s="251"/>
      <c r="Z105" s="251"/>
      <c r="AA105" s="252"/>
      <c r="AB105" s="349" t="s">
        <v>380</v>
      </c>
      <c r="AC105" s="353"/>
      <c r="AD105" s="349" t="s">
        <v>380</v>
      </c>
      <c r="AE105" s="353"/>
      <c r="AF105" s="244" t="s">
        <v>383</v>
      </c>
      <c r="AG105" s="244" t="s">
        <v>389</v>
      </c>
      <c r="AH105" s="244"/>
      <c r="AI105" s="330" t="s">
        <v>380</v>
      </c>
      <c r="AJ105" s="331"/>
      <c r="AK105" s="244" t="s">
        <v>551</v>
      </c>
      <c r="AL105" s="250" t="s">
        <v>562</v>
      </c>
      <c r="AM105" s="251"/>
      <c r="AN105" s="251"/>
      <c r="AO105" s="251"/>
      <c r="AP105" s="251"/>
      <c r="AQ105" s="251"/>
      <c r="AR105" s="251"/>
      <c r="AS105" s="251"/>
      <c r="AT105" s="251"/>
      <c r="AU105" s="251"/>
      <c r="AV105" s="251"/>
      <c r="AW105" s="251"/>
      <c r="AX105" s="251"/>
      <c r="AY105" s="251"/>
      <c r="AZ105" s="251"/>
      <c r="BA105" s="251"/>
      <c r="BB105" s="251"/>
      <c r="BC105" s="251"/>
      <c r="BD105" s="251"/>
      <c r="BE105" s="251"/>
      <c r="BF105" s="253"/>
      <c r="BG105" s="49"/>
    </row>
    <row r="106" spans="1:59" ht="15" customHeight="1">
      <c r="A106" s="264"/>
      <c r="B106" s="610">
        <f>IF(OR(D106&lt;&gt;"",E106&lt;&gt;""),MAX(B$44:B105)+1,"")</f>
        <v>63</v>
      </c>
      <c r="C106" s="611"/>
      <c r="D106" s="250" t="s">
        <v>559</v>
      </c>
      <c r="E106" s="251"/>
      <c r="F106" s="251"/>
      <c r="G106" s="251"/>
      <c r="H106" s="251"/>
      <c r="I106" s="251"/>
      <c r="J106" s="251"/>
      <c r="K106" s="251"/>
      <c r="L106" s="251"/>
      <c r="M106" s="252"/>
      <c r="N106" s="133"/>
      <c r="O106" s="333"/>
      <c r="P106" s="333"/>
      <c r="Q106" s="333"/>
      <c r="R106" s="334"/>
      <c r="S106" s="250" t="s">
        <v>378</v>
      </c>
      <c r="T106" s="252"/>
      <c r="U106" s="250"/>
      <c r="V106" s="251"/>
      <c r="W106" s="251"/>
      <c r="X106" s="251"/>
      <c r="Y106" s="251"/>
      <c r="Z106" s="251"/>
      <c r="AA106" s="252"/>
      <c r="AB106" s="349" t="s">
        <v>380</v>
      </c>
      <c r="AC106" s="353"/>
      <c r="AD106" s="349" t="s">
        <v>380</v>
      </c>
      <c r="AE106" s="353"/>
      <c r="AF106" s="244" t="s">
        <v>383</v>
      </c>
      <c r="AG106" s="244" t="s">
        <v>389</v>
      </c>
      <c r="AH106" s="244"/>
      <c r="AI106" s="330" t="s">
        <v>380</v>
      </c>
      <c r="AJ106" s="331"/>
      <c r="AK106" s="244" t="s">
        <v>551</v>
      </c>
      <c r="AL106" s="250" t="s">
        <v>562</v>
      </c>
      <c r="AM106" s="251"/>
      <c r="AN106" s="251"/>
      <c r="AO106" s="251"/>
      <c r="AP106" s="251"/>
      <c r="AQ106" s="251"/>
      <c r="AR106" s="251"/>
      <c r="AS106" s="251"/>
      <c r="AT106" s="251"/>
      <c r="AU106" s="251"/>
      <c r="AV106" s="251"/>
      <c r="AW106" s="251"/>
      <c r="AX106" s="251"/>
      <c r="AY106" s="251"/>
      <c r="AZ106" s="251"/>
      <c r="BA106" s="251"/>
      <c r="BB106" s="251"/>
      <c r="BC106" s="251"/>
      <c r="BD106" s="251"/>
      <c r="BE106" s="251"/>
      <c r="BF106" s="253"/>
      <c r="BG106" s="49"/>
    </row>
    <row r="107" spans="1:59" ht="15" customHeight="1">
      <c r="A107" s="264"/>
      <c r="B107" s="610">
        <f>IF(OR(D107&lt;&gt;"",E107&lt;&gt;""),MAX(B$44:B106)+1,"")</f>
        <v>64</v>
      </c>
      <c r="C107" s="611"/>
      <c r="D107" s="250" t="s">
        <v>560</v>
      </c>
      <c r="E107" s="251"/>
      <c r="F107" s="251"/>
      <c r="G107" s="251"/>
      <c r="H107" s="251"/>
      <c r="I107" s="251"/>
      <c r="J107" s="251"/>
      <c r="K107" s="251"/>
      <c r="L107" s="251"/>
      <c r="M107" s="252"/>
      <c r="N107" s="133"/>
      <c r="O107" s="333"/>
      <c r="P107" s="333"/>
      <c r="Q107" s="333"/>
      <c r="R107" s="334"/>
      <c r="S107" s="250" t="s">
        <v>378</v>
      </c>
      <c r="T107" s="252"/>
      <c r="U107" s="250"/>
      <c r="V107" s="251"/>
      <c r="W107" s="251"/>
      <c r="X107" s="251"/>
      <c r="Y107" s="251"/>
      <c r="Z107" s="251"/>
      <c r="AA107" s="252"/>
      <c r="AB107" s="349" t="s">
        <v>380</v>
      </c>
      <c r="AC107" s="353"/>
      <c r="AD107" s="349" t="s">
        <v>380</v>
      </c>
      <c r="AE107" s="353"/>
      <c r="AF107" s="244" t="s">
        <v>383</v>
      </c>
      <c r="AG107" s="244" t="s">
        <v>389</v>
      </c>
      <c r="AH107" s="244"/>
      <c r="AI107" s="330" t="s">
        <v>380</v>
      </c>
      <c r="AJ107" s="331"/>
      <c r="AK107" s="244" t="s">
        <v>551</v>
      </c>
      <c r="AL107" s="250" t="s">
        <v>562</v>
      </c>
      <c r="AM107" s="251"/>
      <c r="AN107" s="251"/>
      <c r="AO107" s="251"/>
      <c r="AP107" s="251"/>
      <c r="AQ107" s="251"/>
      <c r="AR107" s="251"/>
      <c r="AS107" s="251"/>
      <c r="AT107" s="251"/>
      <c r="AU107" s="251"/>
      <c r="AV107" s="251"/>
      <c r="AW107" s="251"/>
      <c r="AX107" s="251"/>
      <c r="AY107" s="251"/>
      <c r="AZ107" s="251"/>
      <c r="BA107" s="251"/>
      <c r="BB107" s="251"/>
      <c r="BC107" s="251"/>
      <c r="BD107" s="251"/>
      <c r="BE107" s="251"/>
      <c r="BF107" s="253"/>
      <c r="BG107" s="49"/>
    </row>
    <row r="108" spans="1:59" ht="15" customHeight="1" thickBot="1">
      <c r="A108" s="267"/>
      <c r="B108" s="634">
        <f>IF(OR(D108&lt;&gt;"",E108&lt;&gt;""),MAX(B$44:B107)+1,"")</f>
        <v>65</v>
      </c>
      <c r="C108" s="635"/>
      <c r="D108" s="254" t="s">
        <v>394</v>
      </c>
      <c r="E108" s="255"/>
      <c r="F108" s="255"/>
      <c r="G108" s="255"/>
      <c r="H108" s="255"/>
      <c r="I108" s="255"/>
      <c r="J108" s="255"/>
      <c r="K108" s="255"/>
      <c r="L108" s="255"/>
      <c r="M108" s="256"/>
      <c r="N108" s="288"/>
      <c r="O108" s="345"/>
      <c r="P108" s="345"/>
      <c r="Q108" s="345"/>
      <c r="R108" s="346"/>
      <c r="S108" s="254" t="s">
        <v>378</v>
      </c>
      <c r="T108" s="256"/>
      <c r="U108" s="254"/>
      <c r="V108" s="255"/>
      <c r="W108" s="255"/>
      <c r="X108" s="255"/>
      <c r="Y108" s="255"/>
      <c r="Z108" s="255"/>
      <c r="AA108" s="256"/>
      <c r="AB108" s="350" t="s">
        <v>380</v>
      </c>
      <c r="AC108" s="354"/>
      <c r="AD108" s="350" t="s">
        <v>380</v>
      </c>
      <c r="AE108" s="354"/>
      <c r="AF108" s="245" t="s">
        <v>383</v>
      </c>
      <c r="AG108" s="245" t="s">
        <v>389</v>
      </c>
      <c r="AH108" s="245"/>
      <c r="AI108" s="347" t="s">
        <v>380</v>
      </c>
      <c r="AJ108" s="348"/>
      <c r="AK108" s="245" t="s">
        <v>383</v>
      </c>
      <c r="AL108" s="254"/>
      <c r="AM108" s="255"/>
      <c r="AN108" s="255"/>
      <c r="AO108" s="255"/>
      <c r="AP108" s="255"/>
      <c r="AQ108" s="255"/>
      <c r="AR108" s="255"/>
      <c r="AS108" s="255"/>
      <c r="AT108" s="255"/>
      <c r="AU108" s="255"/>
      <c r="AV108" s="255"/>
      <c r="AW108" s="255"/>
      <c r="AX108" s="255"/>
      <c r="AY108" s="255"/>
      <c r="AZ108" s="255"/>
      <c r="BA108" s="255"/>
      <c r="BB108" s="255"/>
      <c r="BC108" s="255"/>
      <c r="BD108" s="255"/>
      <c r="BE108" s="255"/>
      <c r="BF108" s="257"/>
      <c r="BG108" s="30"/>
    </row>
    <row r="109" spans="1:59" ht="15" customHeight="1" thickBot="1">
      <c r="A109" s="24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25"/>
      <c r="O109" s="25"/>
      <c r="P109" s="25"/>
      <c r="Q109" s="25"/>
      <c r="R109" s="25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128"/>
      <c r="AJ109" s="128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49"/>
    </row>
    <row r="110" spans="1:59" ht="15" customHeight="1">
      <c r="A110" s="264"/>
      <c r="B110" s="290" t="s">
        <v>112</v>
      </c>
      <c r="C110" s="291"/>
      <c r="D110" s="291"/>
      <c r="E110" s="291"/>
      <c r="F110" s="291"/>
      <c r="G110" s="291"/>
      <c r="H110" s="291"/>
      <c r="I110" s="291"/>
      <c r="J110" s="291"/>
      <c r="K110" s="291"/>
      <c r="L110" s="291"/>
      <c r="M110" s="291"/>
      <c r="N110" s="291"/>
      <c r="O110" s="291"/>
      <c r="P110" s="291"/>
      <c r="Q110" s="291"/>
      <c r="R110" s="291"/>
      <c r="S110" s="291"/>
      <c r="T110" s="291"/>
      <c r="U110" s="291"/>
      <c r="V110" s="291"/>
      <c r="W110" s="291"/>
      <c r="X110" s="291"/>
      <c r="Y110" s="291"/>
      <c r="Z110" s="291"/>
      <c r="AA110" s="291"/>
      <c r="AB110" s="291"/>
      <c r="AC110" s="291"/>
      <c r="AD110" s="291"/>
      <c r="AE110" s="291"/>
      <c r="AF110" s="293"/>
      <c r="AG110" s="293"/>
      <c r="AH110" s="293"/>
      <c r="AI110" s="293"/>
      <c r="AJ110" s="293"/>
      <c r="AK110" s="293"/>
      <c r="AL110" s="293"/>
      <c r="AM110" s="293"/>
      <c r="AN110" s="293"/>
      <c r="AO110" s="293"/>
      <c r="AP110" s="293"/>
      <c r="AQ110" s="293"/>
      <c r="AR110" s="293"/>
      <c r="AS110" s="293"/>
      <c r="AT110" s="293"/>
      <c r="AU110" s="293"/>
      <c r="AV110" s="293"/>
      <c r="AW110" s="293"/>
      <c r="AX110" s="291"/>
      <c r="AY110" s="291"/>
      <c r="AZ110" s="291"/>
      <c r="BA110" s="291"/>
      <c r="BB110" s="291"/>
      <c r="BC110" s="291"/>
      <c r="BD110" s="291"/>
      <c r="BE110" s="291"/>
      <c r="BF110" s="295"/>
      <c r="BG110" s="265"/>
    </row>
    <row r="111" spans="1:59" ht="15" customHeight="1">
      <c r="A111" s="264"/>
      <c r="B111" s="700" t="s">
        <v>103</v>
      </c>
      <c r="C111" s="701"/>
      <c r="D111" s="701" t="s">
        <v>113</v>
      </c>
      <c r="E111" s="701"/>
      <c r="F111" s="701"/>
      <c r="G111" s="701"/>
      <c r="H111" s="701"/>
      <c r="I111" s="701"/>
      <c r="J111" s="701"/>
      <c r="K111" s="701" t="s">
        <v>114</v>
      </c>
      <c r="L111" s="701"/>
      <c r="M111" s="701"/>
      <c r="N111" s="701"/>
      <c r="O111" s="701"/>
      <c r="P111" s="701"/>
      <c r="Q111" s="701"/>
      <c r="R111" s="701"/>
      <c r="S111" s="701"/>
      <c r="T111" s="701"/>
      <c r="U111" s="701"/>
      <c r="V111" s="701"/>
      <c r="W111" s="701"/>
      <c r="X111" s="701"/>
      <c r="Y111" s="701"/>
      <c r="Z111" s="701"/>
      <c r="AA111" s="701"/>
      <c r="AB111" s="701"/>
      <c r="AC111" s="701"/>
      <c r="AD111" s="701" t="s">
        <v>440</v>
      </c>
      <c r="AE111" s="701"/>
      <c r="AF111" s="701"/>
      <c r="AG111" s="701"/>
      <c r="AH111" s="701"/>
      <c r="AI111" s="701"/>
      <c r="AJ111" s="701"/>
      <c r="AK111" s="701"/>
      <c r="AL111" s="701"/>
      <c r="AM111" s="701"/>
      <c r="AN111" s="701"/>
      <c r="AO111" s="701"/>
      <c r="AP111" s="701"/>
      <c r="AQ111" s="701"/>
      <c r="AR111" s="701"/>
      <c r="AS111" s="701"/>
      <c r="AT111" s="701"/>
      <c r="AU111" s="701"/>
      <c r="AV111" s="701"/>
      <c r="AW111" s="701"/>
      <c r="AX111" s="701"/>
      <c r="AY111" s="701"/>
      <c r="AZ111" s="701"/>
      <c r="BA111" s="701"/>
      <c r="BB111" s="701"/>
      <c r="BC111" s="701"/>
      <c r="BD111" s="701"/>
      <c r="BE111" s="701"/>
      <c r="BF111" s="702"/>
      <c r="BG111" s="265"/>
    </row>
    <row r="112" spans="1:59" ht="15" customHeight="1">
      <c r="A112" s="264"/>
      <c r="B112" s="636">
        <v>1</v>
      </c>
      <c r="C112" s="637"/>
      <c r="D112" s="246" t="s">
        <v>437</v>
      </c>
      <c r="E112" s="248"/>
      <c r="F112" s="248"/>
      <c r="G112" s="248"/>
      <c r="H112" s="248"/>
      <c r="I112" s="248"/>
      <c r="J112" s="247"/>
      <c r="K112" s="246" t="s">
        <v>442</v>
      </c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  <c r="AA112" s="248"/>
      <c r="AB112" s="248"/>
      <c r="AC112" s="247"/>
      <c r="AD112" s="310" t="s">
        <v>445</v>
      </c>
      <c r="AE112" s="311"/>
      <c r="AF112" s="311"/>
      <c r="AG112" s="311"/>
      <c r="AH112" s="311"/>
      <c r="AI112" s="311"/>
      <c r="AJ112" s="311"/>
      <c r="AK112" s="311"/>
      <c r="AL112" s="311"/>
      <c r="AM112" s="311"/>
      <c r="AN112" s="311"/>
      <c r="AO112" s="311"/>
      <c r="AP112" s="311"/>
      <c r="AQ112" s="311"/>
      <c r="AR112" s="311"/>
      <c r="AS112" s="311"/>
      <c r="AT112" s="311"/>
      <c r="AU112" s="311"/>
      <c r="AV112" s="311"/>
      <c r="AW112" s="311"/>
      <c r="AX112" s="311"/>
      <c r="AY112" s="311"/>
      <c r="AZ112" s="311"/>
      <c r="BA112" s="311"/>
      <c r="BB112" s="311"/>
      <c r="BC112" s="311"/>
      <c r="BD112" s="311"/>
      <c r="BE112" s="311"/>
      <c r="BF112" s="312"/>
      <c r="BG112" s="265"/>
    </row>
    <row r="113" spans="1:59" ht="15" customHeight="1">
      <c r="A113" s="264"/>
      <c r="B113" s="610">
        <v>1</v>
      </c>
      <c r="C113" s="611"/>
      <c r="D113" s="250" t="s">
        <v>441</v>
      </c>
      <c r="E113" s="251"/>
      <c r="F113" s="251"/>
      <c r="G113" s="251"/>
      <c r="H113" s="251"/>
      <c r="I113" s="251"/>
      <c r="J113" s="252"/>
      <c r="K113" s="250" t="s">
        <v>443</v>
      </c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2"/>
      <c r="AD113" s="250" t="s">
        <v>444</v>
      </c>
      <c r="AE113" s="251"/>
      <c r="AF113" s="251"/>
      <c r="AG113" s="251"/>
      <c r="AH113" s="251"/>
      <c r="AI113" s="251"/>
      <c r="AJ113" s="251"/>
      <c r="AK113" s="251"/>
      <c r="AL113" s="251"/>
      <c r="AM113" s="251"/>
      <c r="AN113" s="251"/>
      <c r="AO113" s="251"/>
      <c r="AP113" s="251"/>
      <c r="AQ113" s="251"/>
      <c r="AR113" s="251"/>
      <c r="AS113" s="251"/>
      <c r="AT113" s="251"/>
      <c r="AU113" s="251"/>
      <c r="AV113" s="251"/>
      <c r="AW113" s="251"/>
      <c r="AX113" s="251"/>
      <c r="AY113" s="251"/>
      <c r="AZ113" s="251"/>
      <c r="BA113" s="251"/>
      <c r="BB113" s="251"/>
      <c r="BC113" s="251"/>
      <c r="BD113" s="251"/>
      <c r="BE113" s="251"/>
      <c r="BF113" s="253"/>
      <c r="BG113" s="265"/>
    </row>
    <row r="114" spans="1:59" ht="15" customHeight="1">
      <c r="A114" s="264"/>
      <c r="B114" s="610">
        <v>5</v>
      </c>
      <c r="C114" s="611"/>
      <c r="D114" s="250" t="s">
        <v>439</v>
      </c>
      <c r="E114" s="251"/>
      <c r="F114" s="251"/>
      <c r="G114" s="251"/>
      <c r="H114" s="251"/>
      <c r="I114" s="251"/>
      <c r="J114" s="252"/>
      <c r="K114" s="250" t="s">
        <v>446</v>
      </c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2"/>
      <c r="AD114" s="250" t="s">
        <v>447</v>
      </c>
      <c r="AE114" s="251"/>
      <c r="AF114" s="251"/>
      <c r="AG114" s="251"/>
      <c r="AH114" s="251"/>
      <c r="AI114" s="251"/>
      <c r="AJ114" s="251"/>
      <c r="AK114" s="251"/>
      <c r="AL114" s="251"/>
      <c r="AM114" s="251"/>
      <c r="AN114" s="251"/>
      <c r="AO114" s="251"/>
      <c r="AP114" s="251"/>
      <c r="AQ114" s="251"/>
      <c r="AR114" s="251"/>
      <c r="AS114" s="251"/>
      <c r="AT114" s="251"/>
      <c r="AU114" s="251"/>
      <c r="AV114" s="251"/>
      <c r="AW114" s="251"/>
      <c r="AX114" s="251"/>
      <c r="AY114" s="251"/>
      <c r="AZ114" s="251"/>
      <c r="BA114" s="251"/>
      <c r="BB114" s="251"/>
      <c r="BC114" s="251"/>
      <c r="BD114" s="251"/>
      <c r="BE114" s="251"/>
      <c r="BF114" s="253"/>
      <c r="BG114" s="265"/>
    </row>
    <row r="115" spans="1:59" ht="15" customHeight="1">
      <c r="A115" s="264"/>
      <c r="B115" s="610">
        <v>26</v>
      </c>
      <c r="C115" s="611"/>
      <c r="D115" s="250" t="s">
        <v>439</v>
      </c>
      <c r="E115" s="251"/>
      <c r="F115" s="251"/>
      <c r="G115" s="251"/>
      <c r="H115" s="251"/>
      <c r="I115" s="251"/>
      <c r="J115" s="252"/>
      <c r="K115" s="250" t="s">
        <v>446</v>
      </c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2"/>
      <c r="AD115" s="250" t="s">
        <v>447</v>
      </c>
      <c r="AE115" s="251"/>
      <c r="AF115" s="251"/>
      <c r="AG115" s="251"/>
      <c r="AH115" s="251"/>
      <c r="AI115" s="251"/>
      <c r="AJ115" s="251"/>
      <c r="AK115" s="251"/>
      <c r="AL115" s="251"/>
      <c r="AM115" s="251"/>
      <c r="AN115" s="251"/>
      <c r="AO115" s="251"/>
      <c r="AP115" s="251"/>
      <c r="AQ115" s="251"/>
      <c r="AR115" s="251"/>
      <c r="AS115" s="251"/>
      <c r="AT115" s="251"/>
      <c r="AU115" s="251"/>
      <c r="AV115" s="251"/>
      <c r="AW115" s="251"/>
      <c r="AX115" s="251"/>
      <c r="AY115" s="251"/>
      <c r="AZ115" s="251"/>
      <c r="BA115" s="251"/>
      <c r="BB115" s="251"/>
      <c r="BC115" s="251"/>
      <c r="BD115" s="251"/>
      <c r="BE115" s="251"/>
      <c r="BF115" s="253"/>
      <c r="BG115" s="265"/>
    </row>
    <row r="116" spans="1:59" ht="15" customHeight="1">
      <c r="A116" s="264"/>
      <c r="B116" s="610">
        <v>27</v>
      </c>
      <c r="C116" s="611"/>
      <c r="D116" s="250" t="s">
        <v>439</v>
      </c>
      <c r="E116" s="251"/>
      <c r="F116" s="251"/>
      <c r="G116" s="251"/>
      <c r="H116" s="251"/>
      <c r="I116" s="251"/>
      <c r="J116" s="252"/>
      <c r="K116" s="250" t="s">
        <v>446</v>
      </c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2"/>
      <c r="AD116" s="250" t="s">
        <v>447</v>
      </c>
      <c r="AE116" s="251"/>
      <c r="AF116" s="251"/>
      <c r="AG116" s="251"/>
      <c r="AH116" s="251"/>
      <c r="AI116" s="251"/>
      <c r="AJ116" s="251"/>
      <c r="AK116" s="251"/>
      <c r="AL116" s="251"/>
      <c r="AM116" s="251"/>
      <c r="AN116" s="251"/>
      <c r="AO116" s="251"/>
      <c r="AP116" s="251"/>
      <c r="AQ116" s="251"/>
      <c r="AR116" s="251"/>
      <c r="AS116" s="251"/>
      <c r="AT116" s="251"/>
      <c r="AU116" s="251"/>
      <c r="AV116" s="251"/>
      <c r="AW116" s="251"/>
      <c r="AX116" s="251"/>
      <c r="AY116" s="251"/>
      <c r="AZ116" s="251"/>
      <c r="BA116" s="251"/>
      <c r="BB116" s="251"/>
      <c r="BC116" s="251"/>
      <c r="BD116" s="251"/>
      <c r="BE116" s="251"/>
      <c r="BF116" s="253"/>
      <c r="BG116" s="265"/>
    </row>
    <row r="117" spans="1:59" ht="15" customHeight="1">
      <c r="A117" s="264"/>
      <c r="B117" s="610">
        <v>28</v>
      </c>
      <c r="C117" s="611"/>
      <c r="D117" s="250" t="s">
        <v>439</v>
      </c>
      <c r="E117" s="251"/>
      <c r="F117" s="251"/>
      <c r="G117" s="251"/>
      <c r="H117" s="251"/>
      <c r="I117" s="251"/>
      <c r="J117" s="252"/>
      <c r="K117" s="250" t="s">
        <v>446</v>
      </c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2"/>
      <c r="AD117" s="250" t="s">
        <v>447</v>
      </c>
      <c r="AE117" s="251"/>
      <c r="AF117" s="251"/>
      <c r="AG117" s="251"/>
      <c r="AH117" s="251"/>
      <c r="AI117" s="251"/>
      <c r="AJ117" s="251"/>
      <c r="AK117" s="251"/>
      <c r="AL117" s="251"/>
      <c r="AM117" s="251"/>
      <c r="AN117" s="251"/>
      <c r="AO117" s="251"/>
      <c r="AP117" s="251"/>
      <c r="AQ117" s="251"/>
      <c r="AR117" s="251"/>
      <c r="AS117" s="251"/>
      <c r="AT117" s="251"/>
      <c r="AU117" s="251"/>
      <c r="AV117" s="251"/>
      <c r="AW117" s="251"/>
      <c r="AX117" s="251"/>
      <c r="AY117" s="251"/>
      <c r="AZ117" s="251"/>
      <c r="BA117" s="251"/>
      <c r="BB117" s="251"/>
      <c r="BC117" s="251"/>
      <c r="BD117" s="251"/>
      <c r="BE117" s="251"/>
      <c r="BF117" s="253"/>
      <c r="BG117" s="265"/>
    </row>
    <row r="118" spans="1:59" ht="15" customHeight="1">
      <c r="A118" s="264"/>
      <c r="B118" s="610">
        <v>29</v>
      </c>
      <c r="C118" s="611"/>
      <c r="D118" s="250" t="s">
        <v>439</v>
      </c>
      <c r="E118" s="251"/>
      <c r="F118" s="251"/>
      <c r="G118" s="251"/>
      <c r="H118" s="251"/>
      <c r="I118" s="251"/>
      <c r="J118" s="252"/>
      <c r="K118" s="250" t="s">
        <v>446</v>
      </c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2"/>
      <c r="AD118" s="250" t="s">
        <v>447</v>
      </c>
      <c r="AE118" s="251"/>
      <c r="AF118" s="251"/>
      <c r="AG118" s="251"/>
      <c r="AH118" s="251"/>
      <c r="AI118" s="251"/>
      <c r="AJ118" s="251"/>
      <c r="AK118" s="251"/>
      <c r="AL118" s="251"/>
      <c r="AM118" s="251"/>
      <c r="AN118" s="251"/>
      <c r="AO118" s="251"/>
      <c r="AP118" s="251"/>
      <c r="AQ118" s="251"/>
      <c r="AR118" s="251"/>
      <c r="AS118" s="251"/>
      <c r="AT118" s="251"/>
      <c r="AU118" s="251"/>
      <c r="AV118" s="251"/>
      <c r="AW118" s="251"/>
      <c r="AX118" s="251"/>
      <c r="AY118" s="251"/>
      <c r="AZ118" s="251"/>
      <c r="BA118" s="251"/>
      <c r="BB118" s="251"/>
      <c r="BC118" s="251"/>
      <c r="BD118" s="251"/>
      <c r="BE118" s="251"/>
      <c r="BF118" s="253"/>
      <c r="BG118" s="265"/>
    </row>
    <row r="119" spans="1:59" ht="15" customHeight="1">
      <c r="A119" s="264"/>
      <c r="B119" s="610">
        <v>30</v>
      </c>
      <c r="C119" s="611"/>
      <c r="D119" s="250" t="s">
        <v>439</v>
      </c>
      <c r="E119" s="251"/>
      <c r="F119" s="251"/>
      <c r="G119" s="251"/>
      <c r="H119" s="251"/>
      <c r="I119" s="251"/>
      <c r="J119" s="252"/>
      <c r="K119" s="250" t="s">
        <v>446</v>
      </c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2"/>
      <c r="AD119" s="250" t="s">
        <v>447</v>
      </c>
      <c r="AE119" s="251"/>
      <c r="AF119" s="251"/>
      <c r="AG119" s="251"/>
      <c r="AH119" s="251"/>
      <c r="AI119" s="251"/>
      <c r="AJ119" s="251"/>
      <c r="AK119" s="251"/>
      <c r="AL119" s="251"/>
      <c r="AM119" s="251"/>
      <c r="AN119" s="251"/>
      <c r="AO119" s="251"/>
      <c r="AP119" s="251"/>
      <c r="AQ119" s="251"/>
      <c r="AR119" s="251"/>
      <c r="AS119" s="251"/>
      <c r="AT119" s="251"/>
      <c r="AU119" s="251"/>
      <c r="AV119" s="251"/>
      <c r="AW119" s="251"/>
      <c r="AX119" s="251"/>
      <c r="AY119" s="251"/>
      <c r="AZ119" s="251"/>
      <c r="BA119" s="251"/>
      <c r="BB119" s="251"/>
      <c r="BC119" s="251"/>
      <c r="BD119" s="251"/>
      <c r="BE119" s="251"/>
      <c r="BF119" s="253"/>
      <c r="BG119" s="265"/>
    </row>
    <row r="120" spans="1:59" ht="15" customHeight="1">
      <c r="A120" s="264"/>
      <c r="B120" s="610">
        <v>36</v>
      </c>
      <c r="C120" s="611"/>
      <c r="D120" s="250" t="s">
        <v>439</v>
      </c>
      <c r="E120" s="251"/>
      <c r="F120" s="251"/>
      <c r="G120" s="251"/>
      <c r="H120" s="251"/>
      <c r="I120" s="251"/>
      <c r="J120" s="252"/>
      <c r="K120" s="250" t="s">
        <v>446</v>
      </c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2"/>
      <c r="AD120" s="250" t="s">
        <v>447</v>
      </c>
      <c r="AE120" s="251"/>
      <c r="AF120" s="251"/>
      <c r="AG120" s="251"/>
      <c r="AH120" s="251"/>
      <c r="AI120" s="251"/>
      <c r="AJ120" s="251"/>
      <c r="AK120" s="251"/>
      <c r="AL120" s="251"/>
      <c r="AM120" s="251"/>
      <c r="AN120" s="251"/>
      <c r="AO120" s="251"/>
      <c r="AP120" s="251"/>
      <c r="AQ120" s="251"/>
      <c r="AR120" s="251"/>
      <c r="AS120" s="251"/>
      <c r="AT120" s="251"/>
      <c r="AU120" s="251"/>
      <c r="AV120" s="251"/>
      <c r="AW120" s="251"/>
      <c r="AX120" s="251"/>
      <c r="AY120" s="251"/>
      <c r="AZ120" s="251"/>
      <c r="BA120" s="251"/>
      <c r="BB120" s="251"/>
      <c r="BC120" s="251"/>
      <c r="BD120" s="251"/>
      <c r="BE120" s="251"/>
      <c r="BF120" s="253"/>
      <c r="BG120" s="265"/>
    </row>
    <row r="121" spans="1:59" ht="15" customHeight="1">
      <c r="A121" s="264"/>
      <c r="B121" s="610">
        <v>40</v>
      </c>
      <c r="C121" s="611"/>
      <c r="D121" s="250" t="s">
        <v>438</v>
      </c>
      <c r="E121" s="251"/>
      <c r="F121" s="251"/>
      <c r="G121" s="251"/>
      <c r="H121" s="251"/>
      <c r="I121" s="251"/>
      <c r="J121" s="252"/>
      <c r="K121" s="250" t="s">
        <v>564</v>
      </c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2"/>
      <c r="AD121" s="250" t="s">
        <v>565</v>
      </c>
      <c r="AE121" s="251"/>
      <c r="AF121" s="251"/>
      <c r="AG121" s="251"/>
      <c r="AH121" s="251"/>
      <c r="AI121" s="251"/>
      <c r="AJ121" s="251"/>
      <c r="AK121" s="251"/>
      <c r="AL121" s="251"/>
      <c r="AM121" s="251"/>
      <c r="AN121" s="251"/>
      <c r="AO121" s="251"/>
      <c r="AP121" s="251"/>
      <c r="AQ121" s="251"/>
      <c r="AR121" s="251"/>
      <c r="AS121" s="251"/>
      <c r="AT121" s="251"/>
      <c r="AU121" s="251"/>
      <c r="AV121" s="251"/>
      <c r="AW121" s="251"/>
      <c r="AX121" s="251"/>
      <c r="AY121" s="251"/>
      <c r="AZ121" s="251"/>
      <c r="BA121" s="251"/>
      <c r="BB121" s="251"/>
      <c r="BC121" s="251"/>
      <c r="BD121" s="251"/>
      <c r="BE121" s="251"/>
      <c r="BF121" s="253"/>
      <c r="BG121" s="265"/>
    </row>
    <row r="122" spans="1:59" ht="15" customHeight="1">
      <c r="A122" s="264"/>
      <c r="B122" s="610">
        <v>57</v>
      </c>
      <c r="C122" s="611"/>
      <c r="D122" s="250" t="s">
        <v>450</v>
      </c>
      <c r="E122" s="251"/>
      <c r="F122" s="251"/>
      <c r="G122" s="251"/>
      <c r="H122" s="251"/>
      <c r="I122" s="251"/>
      <c r="J122" s="252"/>
      <c r="K122" s="250" t="s">
        <v>566</v>
      </c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2"/>
      <c r="AD122" s="250" t="s">
        <v>579</v>
      </c>
      <c r="AE122" s="251"/>
      <c r="AF122" s="251"/>
      <c r="AG122" s="251"/>
      <c r="AH122" s="251"/>
      <c r="AI122" s="251"/>
      <c r="AJ122" s="251"/>
      <c r="AK122" s="251"/>
      <c r="AL122" s="251"/>
      <c r="AM122" s="251"/>
      <c r="AN122" s="251"/>
      <c r="AO122" s="251"/>
      <c r="AP122" s="251"/>
      <c r="AQ122" s="251"/>
      <c r="AR122" s="251"/>
      <c r="AS122" s="251"/>
      <c r="AT122" s="251"/>
      <c r="AU122" s="251"/>
      <c r="AV122" s="251"/>
      <c r="AW122" s="251"/>
      <c r="AX122" s="251"/>
      <c r="AY122" s="251"/>
      <c r="AZ122" s="251"/>
      <c r="BA122" s="251"/>
      <c r="BB122" s="251"/>
      <c r="BC122" s="251"/>
      <c r="BD122" s="251"/>
      <c r="BE122" s="251"/>
      <c r="BF122" s="253"/>
      <c r="BG122" s="265"/>
    </row>
    <row r="123" spans="1:59" ht="15" customHeight="1">
      <c r="A123" s="264"/>
      <c r="B123" s="610">
        <v>58</v>
      </c>
      <c r="C123" s="611"/>
      <c r="D123" s="250" t="s">
        <v>450</v>
      </c>
      <c r="E123" s="251"/>
      <c r="F123" s="251"/>
      <c r="G123" s="251"/>
      <c r="H123" s="251"/>
      <c r="I123" s="251"/>
      <c r="J123" s="252"/>
      <c r="K123" s="250" t="s">
        <v>576</v>
      </c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2"/>
      <c r="AD123" s="250" t="s">
        <v>578</v>
      </c>
      <c r="AE123" s="251"/>
      <c r="AF123" s="251"/>
      <c r="AG123" s="251"/>
      <c r="AH123" s="251"/>
      <c r="AI123" s="251"/>
      <c r="AJ123" s="251"/>
      <c r="AK123" s="251"/>
      <c r="AL123" s="251"/>
      <c r="AM123" s="251"/>
      <c r="AN123" s="251"/>
      <c r="AO123" s="251"/>
      <c r="AP123" s="251"/>
      <c r="AQ123" s="251"/>
      <c r="AR123" s="251"/>
      <c r="AS123" s="251"/>
      <c r="AT123" s="251"/>
      <c r="AU123" s="251"/>
      <c r="AV123" s="251"/>
      <c r="AW123" s="251"/>
      <c r="AX123" s="251"/>
      <c r="AY123" s="251"/>
      <c r="AZ123" s="251"/>
      <c r="BA123" s="251"/>
      <c r="BB123" s="251"/>
      <c r="BC123" s="251"/>
      <c r="BD123" s="251"/>
      <c r="BE123" s="251"/>
      <c r="BF123" s="253"/>
      <c r="BG123" s="265"/>
    </row>
    <row r="124" spans="1:59" ht="15" customHeight="1">
      <c r="A124" s="264"/>
      <c r="B124" s="610">
        <v>59</v>
      </c>
      <c r="C124" s="611"/>
      <c r="D124" s="250" t="s">
        <v>450</v>
      </c>
      <c r="E124" s="251"/>
      <c r="F124" s="251"/>
      <c r="G124" s="251"/>
      <c r="H124" s="251"/>
      <c r="I124" s="251"/>
      <c r="J124" s="252"/>
      <c r="K124" s="250" t="s">
        <v>567</v>
      </c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2"/>
      <c r="AD124" s="250" t="s">
        <v>577</v>
      </c>
      <c r="AE124" s="251"/>
      <c r="AF124" s="251"/>
      <c r="AG124" s="251"/>
      <c r="AH124" s="251"/>
      <c r="AI124" s="251"/>
      <c r="AJ124" s="251"/>
      <c r="AK124" s="251"/>
      <c r="AL124" s="251"/>
      <c r="AM124" s="251"/>
      <c r="AN124" s="251"/>
      <c r="AO124" s="251"/>
      <c r="AP124" s="251"/>
      <c r="AQ124" s="251"/>
      <c r="AR124" s="251"/>
      <c r="AS124" s="251"/>
      <c r="AT124" s="251"/>
      <c r="AU124" s="251"/>
      <c r="AV124" s="251"/>
      <c r="AW124" s="251"/>
      <c r="AX124" s="251"/>
      <c r="AY124" s="251"/>
      <c r="AZ124" s="251"/>
      <c r="BA124" s="251"/>
      <c r="BB124" s="251"/>
      <c r="BC124" s="251"/>
      <c r="BD124" s="251"/>
      <c r="BE124" s="251"/>
      <c r="BF124" s="253"/>
      <c r="BG124" s="265"/>
    </row>
    <row r="125" spans="1:59" ht="15" customHeight="1">
      <c r="A125" s="264"/>
      <c r="B125" s="610">
        <v>60</v>
      </c>
      <c r="C125" s="611"/>
      <c r="D125" s="250" t="s">
        <v>450</v>
      </c>
      <c r="E125" s="251"/>
      <c r="F125" s="251"/>
      <c r="G125" s="251"/>
      <c r="H125" s="251"/>
      <c r="I125" s="251"/>
      <c r="J125" s="252"/>
      <c r="K125" s="250" t="s">
        <v>568</v>
      </c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2"/>
      <c r="AD125" s="250" t="s">
        <v>580</v>
      </c>
      <c r="AE125" s="251"/>
      <c r="AF125" s="251"/>
      <c r="AG125" s="251"/>
      <c r="AH125" s="251"/>
      <c r="AI125" s="251"/>
      <c r="AJ125" s="251"/>
      <c r="AK125" s="251"/>
      <c r="AL125" s="251"/>
      <c r="AM125" s="251"/>
      <c r="AN125" s="251"/>
      <c r="AO125" s="251"/>
      <c r="AP125" s="251"/>
      <c r="AQ125" s="251"/>
      <c r="AR125" s="251"/>
      <c r="AS125" s="251"/>
      <c r="AT125" s="251"/>
      <c r="AU125" s="251"/>
      <c r="AV125" s="251"/>
      <c r="AW125" s="251"/>
      <c r="AX125" s="251"/>
      <c r="AY125" s="251"/>
      <c r="AZ125" s="251"/>
      <c r="BA125" s="251"/>
      <c r="BB125" s="251"/>
      <c r="BC125" s="251"/>
      <c r="BD125" s="251"/>
      <c r="BE125" s="251"/>
      <c r="BF125" s="253"/>
      <c r="BG125" s="265"/>
    </row>
    <row r="126" spans="1:59" ht="15" customHeight="1">
      <c r="A126" s="264"/>
      <c r="B126" s="610">
        <v>61</v>
      </c>
      <c r="C126" s="611"/>
      <c r="D126" s="250" t="s">
        <v>450</v>
      </c>
      <c r="E126" s="251"/>
      <c r="F126" s="251"/>
      <c r="G126" s="251"/>
      <c r="H126" s="251"/>
      <c r="I126" s="251"/>
      <c r="J126" s="252"/>
      <c r="K126" s="250" t="s">
        <v>569</v>
      </c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2"/>
      <c r="AD126" s="250" t="s">
        <v>582</v>
      </c>
      <c r="AE126" s="251"/>
      <c r="AF126" s="251"/>
      <c r="AG126" s="251"/>
      <c r="AH126" s="251"/>
      <c r="AI126" s="251"/>
      <c r="AJ126" s="251"/>
      <c r="AK126" s="251"/>
      <c r="AL126" s="251"/>
      <c r="AM126" s="251"/>
      <c r="AN126" s="251"/>
      <c r="AO126" s="251"/>
      <c r="AP126" s="251"/>
      <c r="AQ126" s="251"/>
      <c r="AR126" s="251"/>
      <c r="AS126" s="251"/>
      <c r="AT126" s="251"/>
      <c r="AU126" s="251"/>
      <c r="AV126" s="251"/>
      <c r="AW126" s="251"/>
      <c r="AX126" s="251"/>
      <c r="AY126" s="251"/>
      <c r="AZ126" s="251"/>
      <c r="BA126" s="251"/>
      <c r="BB126" s="251"/>
      <c r="BC126" s="251"/>
      <c r="BD126" s="251"/>
      <c r="BE126" s="251"/>
      <c r="BF126" s="253"/>
      <c r="BG126" s="265"/>
    </row>
    <row r="127" spans="1:59" ht="15" customHeight="1">
      <c r="A127" s="264"/>
      <c r="B127" s="610">
        <v>62</v>
      </c>
      <c r="C127" s="611"/>
      <c r="D127" s="250" t="s">
        <v>450</v>
      </c>
      <c r="E127" s="251"/>
      <c r="F127" s="251"/>
      <c r="G127" s="251"/>
      <c r="H127" s="251"/>
      <c r="I127" s="251"/>
      <c r="J127" s="252"/>
      <c r="K127" s="250" t="s">
        <v>570</v>
      </c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2"/>
      <c r="AD127" s="250" t="s">
        <v>581</v>
      </c>
      <c r="AE127" s="251"/>
      <c r="AF127" s="251"/>
      <c r="AG127" s="251"/>
      <c r="AH127" s="251"/>
      <c r="AI127" s="251"/>
      <c r="AJ127" s="251"/>
      <c r="AK127" s="251"/>
      <c r="AL127" s="251"/>
      <c r="AM127" s="251"/>
      <c r="AN127" s="251"/>
      <c r="AO127" s="251"/>
      <c r="AP127" s="251"/>
      <c r="AQ127" s="251"/>
      <c r="AR127" s="251"/>
      <c r="AS127" s="251"/>
      <c r="AT127" s="251"/>
      <c r="AU127" s="251"/>
      <c r="AV127" s="251"/>
      <c r="AW127" s="251"/>
      <c r="AX127" s="251"/>
      <c r="AY127" s="251"/>
      <c r="AZ127" s="251"/>
      <c r="BA127" s="251"/>
      <c r="BB127" s="251"/>
      <c r="BC127" s="251"/>
      <c r="BD127" s="251"/>
      <c r="BE127" s="251"/>
      <c r="BF127" s="253"/>
      <c r="BG127" s="265"/>
    </row>
    <row r="128" spans="1:59" ht="15" customHeight="1">
      <c r="A128" s="264"/>
      <c r="B128" s="610">
        <v>63</v>
      </c>
      <c r="C128" s="611"/>
      <c r="D128" s="250" t="s">
        <v>450</v>
      </c>
      <c r="E128" s="251"/>
      <c r="F128" s="251"/>
      <c r="G128" s="251"/>
      <c r="H128" s="251"/>
      <c r="I128" s="251"/>
      <c r="J128" s="252"/>
      <c r="K128" s="250" t="s">
        <v>571</v>
      </c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2"/>
      <c r="AD128" s="250" t="s">
        <v>583</v>
      </c>
      <c r="AE128" s="251"/>
      <c r="AF128" s="251"/>
      <c r="AG128" s="251"/>
      <c r="AH128" s="251"/>
      <c r="AI128" s="251"/>
      <c r="AJ128" s="251"/>
      <c r="AK128" s="251"/>
      <c r="AL128" s="251"/>
      <c r="AM128" s="251"/>
      <c r="AN128" s="251"/>
      <c r="AO128" s="251"/>
      <c r="AP128" s="251"/>
      <c r="AQ128" s="251"/>
      <c r="AR128" s="251"/>
      <c r="AS128" s="251"/>
      <c r="AT128" s="251"/>
      <c r="AU128" s="251"/>
      <c r="AV128" s="251"/>
      <c r="AW128" s="251"/>
      <c r="AX128" s="251"/>
      <c r="AY128" s="251"/>
      <c r="AZ128" s="251"/>
      <c r="BA128" s="251"/>
      <c r="BB128" s="251"/>
      <c r="BC128" s="251"/>
      <c r="BD128" s="251"/>
      <c r="BE128" s="251"/>
      <c r="BF128" s="253"/>
      <c r="BG128" s="265"/>
    </row>
    <row r="129" spans="1:59" ht="15" customHeight="1">
      <c r="A129" s="264"/>
      <c r="B129" s="610">
        <v>64</v>
      </c>
      <c r="C129" s="611"/>
      <c r="D129" s="250" t="s">
        <v>450</v>
      </c>
      <c r="E129" s="251"/>
      <c r="F129" s="251"/>
      <c r="G129" s="251"/>
      <c r="H129" s="251"/>
      <c r="I129" s="251"/>
      <c r="J129" s="252"/>
      <c r="K129" s="250" t="s">
        <v>572</v>
      </c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2"/>
      <c r="AD129" s="250" t="s">
        <v>584</v>
      </c>
      <c r="AE129" s="251"/>
      <c r="AF129" s="251"/>
      <c r="AG129" s="251"/>
      <c r="AH129" s="251"/>
      <c r="AI129" s="251"/>
      <c r="AJ129" s="251"/>
      <c r="AK129" s="251"/>
      <c r="AL129" s="251"/>
      <c r="AM129" s="251"/>
      <c r="AN129" s="251"/>
      <c r="AO129" s="251"/>
      <c r="AP129" s="251"/>
      <c r="AQ129" s="251"/>
      <c r="AR129" s="251"/>
      <c r="AS129" s="251"/>
      <c r="AT129" s="251"/>
      <c r="AU129" s="251"/>
      <c r="AV129" s="251"/>
      <c r="AW129" s="251"/>
      <c r="AX129" s="251"/>
      <c r="AY129" s="251"/>
      <c r="AZ129" s="251"/>
      <c r="BA129" s="251"/>
      <c r="BB129" s="251"/>
      <c r="BC129" s="251"/>
      <c r="BD129" s="251"/>
      <c r="BE129" s="251"/>
      <c r="BF129" s="253"/>
      <c r="BG129" s="265"/>
    </row>
    <row r="130" spans="1:59" ht="15" customHeight="1">
      <c r="A130" s="264"/>
      <c r="B130" s="610">
        <v>65</v>
      </c>
      <c r="C130" s="611"/>
      <c r="D130" s="250" t="s">
        <v>450</v>
      </c>
      <c r="E130" s="251"/>
      <c r="F130" s="251"/>
      <c r="G130" s="251"/>
      <c r="H130" s="251"/>
      <c r="I130" s="251"/>
      <c r="J130" s="252"/>
      <c r="K130" s="250" t="s">
        <v>573</v>
      </c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2"/>
      <c r="AD130" s="250" t="s">
        <v>585</v>
      </c>
      <c r="AE130" s="251"/>
      <c r="AF130" s="251"/>
      <c r="AG130" s="251"/>
      <c r="AH130" s="251"/>
      <c r="AI130" s="251"/>
      <c r="AJ130" s="251"/>
      <c r="AK130" s="251"/>
      <c r="AL130" s="251"/>
      <c r="AM130" s="251"/>
      <c r="AN130" s="251"/>
      <c r="AO130" s="251"/>
      <c r="AP130" s="251"/>
      <c r="AQ130" s="251"/>
      <c r="AR130" s="251"/>
      <c r="AS130" s="251"/>
      <c r="AT130" s="251"/>
      <c r="AU130" s="251"/>
      <c r="AV130" s="251"/>
      <c r="AW130" s="251"/>
      <c r="AX130" s="251"/>
      <c r="AY130" s="251"/>
      <c r="AZ130" s="251"/>
      <c r="BA130" s="251"/>
      <c r="BB130" s="251"/>
      <c r="BC130" s="251"/>
      <c r="BD130" s="251"/>
      <c r="BE130" s="251"/>
      <c r="BF130" s="253"/>
      <c r="BG130" s="265"/>
    </row>
    <row r="131" spans="1:59" ht="15" customHeight="1">
      <c r="A131" s="264"/>
      <c r="B131" s="610"/>
      <c r="C131" s="611"/>
      <c r="D131" s="250"/>
      <c r="E131" s="251"/>
      <c r="F131" s="251"/>
      <c r="G131" s="251"/>
      <c r="H131" s="251"/>
      <c r="I131" s="251"/>
      <c r="J131" s="252"/>
      <c r="K131" s="250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  <c r="AA131" s="251"/>
      <c r="AB131" s="251"/>
      <c r="AC131" s="252"/>
      <c r="AD131" s="250"/>
      <c r="AE131" s="251"/>
      <c r="AF131" s="251"/>
      <c r="AG131" s="251"/>
      <c r="AH131" s="251"/>
      <c r="AI131" s="251"/>
      <c r="AJ131" s="251"/>
      <c r="AK131" s="251"/>
      <c r="AL131" s="251"/>
      <c r="AM131" s="251"/>
      <c r="AN131" s="251"/>
      <c r="AO131" s="251"/>
      <c r="AP131" s="251"/>
      <c r="AQ131" s="251"/>
      <c r="AR131" s="251"/>
      <c r="AS131" s="251"/>
      <c r="AT131" s="251"/>
      <c r="AU131" s="251"/>
      <c r="AV131" s="251"/>
      <c r="AW131" s="251"/>
      <c r="AX131" s="251"/>
      <c r="AY131" s="251"/>
      <c r="AZ131" s="251"/>
      <c r="BA131" s="251"/>
      <c r="BB131" s="251"/>
      <c r="BC131" s="251"/>
      <c r="BD131" s="251"/>
      <c r="BE131" s="251"/>
      <c r="BF131" s="253"/>
      <c r="BG131" s="265"/>
    </row>
    <row r="132" spans="1:59" ht="15" customHeight="1">
      <c r="A132" s="264"/>
      <c r="B132" s="610"/>
      <c r="C132" s="611"/>
      <c r="D132" s="250"/>
      <c r="E132" s="251"/>
      <c r="F132" s="251"/>
      <c r="G132" s="251"/>
      <c r="H132" s="251"/>
      <c r="I132" s="251"/>
      <c r="J132" s="252"/>
      <c r="K132" s="250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  <c r="AA132" s="251"/>
      <c r="AB132" s="251"/>
      <c r="AC132" s="252"/>
      <c r="AD132" s="250"/>
      <c r="AE132" s="251"/>
      <c r="AF132" s="251"/>
      <c r="AG132" s="251"/>
      <c r="AH132" s="251"/>
      <c r="AI132" s="251"/>
      <c r="AJ132" s="251"/>
      <c r="AK132" s="251"/>
      <c r="AL132" s="251"/>
      <c r="AM132" s="251"/>
      <c r="AN132" s="251"/>
      <c r="AO132" s="251"/>
      <c r="AP132" s="251"/>
      <c r="AQ132" s="251"/>
      <c r="AR132" s="251"/>
      <c r="AS132" s="251"/>
      <c r="AT132" s="251"/>
      <c r="AU132" s="251"/>
      <c r="AV132" s="251"/>
      <c r="AW132" s="251"/>
      <c r="AX132" s="251"/>
      <c r="AY132" s="251"/>
      <c r="AZ132" s="251"/>
      <c r="BA132" s="251"/>
      <c r="BB132" s="251"/>
      <c r="BC132" s="251"/>
      <c r="BD132" s="251"/>
      <c r="BE132" s="251"/>
      <c r="BF132" s="253"/>
      <c r="BG132" s="265"/>
    </row>
    <row r="133" spans="1:59" ht="15" customHeight="1">
      <c r="A133" s="264"/>
      <c r="B133" s="610"/>
      <c r="C133" s="611"/>
      <c r="D133" s="250"/>
      <c r="E133" s="251"/>
      <c r="F133" s="251"/>
      <c r="G133" s="251"/>
      <c r="H133" s="251"/>
      <c r="I133" s="251"/>
      <c r="J133" s="252"/>
      <c r="K133" s="250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  <c r="AA133" s="251"/>
      <c r="AB133" s="251"/>
      <c r="AC133" s="252"/>
      <c r="AD133" s="250"/>
      <c r="AE133" s="251"/>
      <c r="AF133" s="251"/>
      <c r="AG133" s="251"/>
      <c r="AH133" s="251"/>
      <c r="AI133" s="251"/>
      <c r="AJ133" s="251"/>
      <c r="AK133" s="251"/>
      <c r="AL133" s="251"/>
      <c r="AM133" s="251"/>
      <c r="AN133" s="251"/>
      <c r="AO133" s="251"/>
      <c r="AP133" s="251"/>
      <c r="AQ133" s="251"/>
      <c r="AR133" s="251"/>
      <c r="AS133" s="251"/>
      <c r="AT133" s="251"/>
      <c r="AU133" s="251"/>
      <c r="AV133" s="251"/>
      <c r="AW133" s="251"/>
      <c r="AX133" s="251"/>
      <c r="AY133" s="251"/>
      <c r="AZ133" s="251"/>
      <c r="BA133" s="251"/>
      <c r="BB133" s="251"/>
      <c r="BC133" s="251"/>
      <c r="BD133" s="251"/>
      <c r="BE133" s="251"/>
      <c r="BF133" s="253"/>
      <c r="BG133" s="265"/>
    </row>
    <row r="134" spans="1:59" ht="15" customHeight="1">
      <c r="A134" s="264"/>
      <c r="B134" s="610"/>
      <c r="C134" s="611"/>
      <c r="D134" s="250"/>
      <c r="E134" s="251"/>
      <c r="F134" s="251"/>
      <c r="G134" s="251"/>
      <c r="H134" s="251"/>
      <c r="I134" s="251"/>
      <c r="J134" s="252"/>
      <c r="K134" s="250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  <c r="AA134" s="251"/>
      <c r="AB134" s="251"/>
      <c r="AC134" s="252"/>
      <c r="AD134" s="250"/>
      <c r="AE134" s="251"/>
      <c r="AF134" s="251"/>
      <c r="AG134" s="251"/>
      <c r="AH134" s="251"/>
      <c r="AI134" s="251"/>
      <c r="AJ134" s="251"/>
      <c r="AK134" s="251"/>
      <c r="AL134" s="251"/>
      <c r="AM134" s="251"/>
      <c r="AN134" s="251"/>
      <c r="AO134" s="251"/>
      <c r="AP134" s="251"/>
      <c r="AQ134" s="251"/>
      <c r="AR134" s="251"/>
      <c r="AS134" s="251"/>
      <c r="AT134" s="251"/>
      <c r="AU134" s="251"/>
      <c r="AV134" s="251"/>
      <c r="AW134" s="251"/>
      <c r="AX134" s="251"/>
      <c r="AY134" s="251"/>
      <c r="AZ134" s="251"/>
      <c r="BA134" s="251"/>
      <c r="BB134" s="251"/>
      <c r="BC134" s="251"/>
      <c r="BD134" s="251"/>
      <c r="BE134" s="251"/>
      <c r="BF134" s="253"/>
      <c r="BG134" s="265"/>
    </row>
    <row r="135" spans="1:59" ht="15" customHeight="1">
      <c r="A135" s="264"/>
      <c r="B135" s="610"/>
      <c r="C135" s="611"/>
      <c r="D135" s="250"/>
      <c r="E135" s="251"/>
      <c r="F135" s="251"/>
      <c r="G135" s="251"/>
      <c r="H135" s="251"/>
      <c r="I135" s="251"/>
      <c r="J135" s="252"/>
      <c r="K135" s="250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  <c r="AA135" s="251"/>
      <c r="AB135" s="251"/>
      <c r="AC135" s="252"/>
      <c r="AD135" s="250"/>
      <c r="AE135" s="251"/>
      <c r="AF135" s="251"/>
      <c r="AG135" s="251"/>
      <c r="AH135" s="251"/>
      <c r="AI135" s="251"/>
      <c r="AJ135" s="251"/>
      <c r="AK135" s="251"/>
      <c r="AL135" s="251"/>
      <c r="AM135" s="251"/>
      <c r="AN135" s="251"/>
      <c r="AO135" s="251"/>
      <c r="AP135" s="251"/>
      <c r="AQ135" s="251"/>
      <c r="AR135" s="251"/>
      <c r="AS135" s="251"/>
      <c r="AT135" s="251"/>
      <c r="AU135" s="251"/>
      <c r="AV135" s="251"/>
      <c r="AW135" s="251"/>
      <c r="AX135" s="251"/>
      <c r="AY135" s="251"/>
      <c r="AZ135" s="251"/>
      <c r="BA135" s="251"/>
      <c r="BB135" s="251"/>
      <c r="BC135" s="251"/>
      <c r="BD135" s="251"/>
      <c r="BE135" s="251"/>
      <c r="BF135" s="253"/>
      <c r="BG135" s="265"/>
    </row>
    <row r="136" spans="1:59" ht="15" customHeight="1">
      <c r="A136" s="264"/>
      <c r="B136" s="610"/>
      <c r="C136" s="611"/>
      <c r="D136" s="250"/>
      <c r="E136" s="251"/>
      <c r="F136" s="251"/>
      <c r="G136" s="251"/>
      <c r="H136" s="251"/>
      <c r="I136" s="251"/>
      <c r="J136" s="252"/>
      <c r="K136" s="250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  <c r="AA136" s="251"/>
      <c r="AB136" s="251"/>
      <c r="AC136" s="252"/>
      <c r="AD136" s="250"/>
      <c r="AE136" s="251"/>
      <c r="AF136" s="251"/>
      <c r="AG136" s="251"/>
      <c r="AH136" s="251"/>
      <c r="AI136" s="251"/>
      <c r="AJ136" s="251"/>
      <c r="AK136" s="251"/>
      <c r="AL136" s="251"/>
      <c r="AM136" s="251"/>
      <c r="AN136" s="251"/>
      <c r="AO136" s="251"/>
      <c r="AP136" s="251"/>
      <c r="AQ136" s="251"/>
      <c r="AR136" s="251"/>
      <c r="AS136" s="251"/>
      <c r="AT136" s="251"/>
      <c r="AU136" s="251"/>
      <c r="AV136" s="251"/>
      <c r="AW136" s="251"/>
      <c r="AX136" s="251"/>
      <c r="AY136" s="251"/>
      <c r="AZ136" s="251"/>
      <c r="BA136" s="251"/>
      <c r="BB136" s="251"/>
      <c r="BC136" s="251"/>
      <c r="BD136" s="251"/>
      <c r="BE136" s="251"/>
      <c r="BF136" s="253"/>
      <c r="BG136" s="265"/>
    </row>
    <row r="137" spans="1:59" ht="15" customHeight="1">
      <c r="A137" s="264"/>
      <c r="B137" s="610"/>
      <c r="C137" s="611"/>
      <c r="D137" s="250"/>
      <c r="E137" s="251"/>
      <c r="F137" s="251"/>
      <c r="G137" s="251"/>
      <c r="H137" s="251"/>
      <c r="I137" s="251"/>
      <c r="J137" s="252"/>
      <c r="K137" s="250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  <c r="AA137" s="251"/>
      <c r="AB137" s="251"/>
      <c r="AC137" s="252"/>
      <c r="AD137" s="250"/>
      <c r="AE137" s="251"/>
      <c r="AF137" s="251"/>
      <c r="AG137" s="251"/>
      <c r="AH137" s="251"/>
      <c r="AI137" s="251"/>
      <c r="AJ137" s="251"/>
      <c r="AK137" s="251"/>
      <c r="AL137" s="251"/>
      <c r="AM137" s="251"/>
      <c r="AN137" s="251"/>
      <c r="AO137" s="251"/>
      <c r="AP137" s="251"/>
      <c r="AQ137" s="251"/>
      <c r="AR137" s="251"/>
      <c r="AS137" s="251"/>
      <c r="AT137" s="251"/>
      <c r="AU137" s="251"/>
      <c r="AV137" s="251"/>
      <c r="AW137" s="251"/>
      <c r="AX137" s="251"/>
      <c r="AY137" s="251"/>
      <c r="AZ137" s="251"/>
      <c r="BA137" s="251"/>
      <c r="BB137" s="251"/>
      <c r="BC137" s="251"/>
      <c r="BD137" s="251"/>
      <c r="BE137" s="251"/>
      <c r="BF137" s="253"/>
      <c r="BG137" s="265"/>
    </row>
    <row r="138" spans="1:59" ht="15" customHeight="1">
      <c r="A138" s="264"/>
      <c r="B138" s="610"/>
      <c r="C138" s="611"/>
      <c r="D138" s="250"/>
      <c r="E138" s="251"/>
      <c r="F138" s="251"/>
      <c r="G138" s="251"/>
      <c r="H138" s="251"/>
      <c r="I138" s="251"/>
      <c r="J138" s="252"/>
      <c r="K138" s="250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2"/>
      <c r="AD138" s="250"/>
      <c r="AE138" s="251"/>
      <c r="AF138" s="251"/>
      <c r="AG138" s="251"/>
      <c r="AH138" s="251"/>
      <c r="AI138" s="251"/>
      <c r="AJ138" s="251"/>
      <c r="AK138" s="251"/>
      <c r="AL138" s="251"/>
      <c r="AM138" s="251"/>
      <c r="AN138" s="251"/>
      <c r="AO138" s="251"/>
      <c r="AP138" s="251"/>
      <c r="AQ138" s="251"/>
      <c r="AR138" s="251"/>
      <c r="AS138" s="251"/>
      <c r="AT138" s="251"/>
      <c r="AU138" s="251"/>
      <c r="AV138" s="251"/>
      <c r="AW138" s="251"/>
      <c r="AX138" s="251"/>
      <c r="AY138" s="251"/>
      <c r="AZ138" s="251"/>
      <c r="BA138" s="251"/>
      <c r="BB138" s="251"/>
      <c r="BC138" s="251"/>
      <c r="BD138" s="251"/>
      <c r="BE138" s="251"/>
      <c r="BF138" s="253"/>
      <c r="BG138" s="265"/>
    </row>
    <row r="139" spans="1:59" ht="15" customHeight="1">
      <c r="A139" s="264"/>
      <c r="B139" s="610"/>
      <c r="C139" s="611"/>
      <c r="D139" s="250"/>
      <c r="E139" s="251"/>
      <c r="F139" s="251"/>
      <c r="G139" s="251"/>
      <c r="H139" s="251"/>
      <c r="I139" s="251"/>
      <c r="J139" s="252"/>
      <c r="K139" s="250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  <c r="AA139" s="251"/>
      <c r="AB139" s="251"/>
      <c r="AC139" s="252"/>
      <c r="AD139" s="250"/>
      <c r="AE139" s="251"/>
      <c r="AF139" s="251"/>
      <c r="AG139" s="251"/>
      <c r="AH139" s="251"/>
      <c r="AI139" s="251"/>
      <c r="AJ139" s="251"/>
      <c r="AK139" s="251"/>
      <c r="AL139" s="251"/>
      <c r="AM139" s="251"/>
      <c r="AN139" s="251"/>
      <c r="AO139" s="251"/>
      <c r="AP139" s="251"/>
      <c r="AQ139" s="251"/>
      <c r="AR139" s="251"/>
      <c r="AS139" s="251"/>
      <c r="AT139" s="251"/>
      <c r="AU139" s="251"/>
      <c r="AV139" s="251"/>
      <c r="AW139" s="251"/>
      <c r="AX139" s="251"/>
      <c r="AY139" s="251"/>
      <c r="AZ139" s="251"/>
      <c r="BA139" s="251"/>
      <c r="BB139" s="251"/>
      <c r="BC139" s="251"/>
      <c r="BD139" s="251"/>
      <c r="BE139" s="251"/>
      <c r="BF139" s="253"/>
      <c r="BG139" s="265"/>
    </row>
    <row r="140" spans="1:59" ht="15" customHeight="1">
      <c r="A140" s="264"/>
      <c r="B140" s="610"/>
      <c r="C140" s="611"/>
      <c r="D140" s="250"/>
      <c r="E140" s="251"/>
      <c r="F140" s="251"/>
      <c r="G140" s="251"/>
      <c r="H140" s="251"/>
      <c r="I140" s="251"/>
      <c r="J140" s="252"/>
      <c r="K140" s="250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  <c r="AA140" s="251"/>
      <c r="AB140" s="251"/>
      <c r="AC140" s="252"/>
      <c r="AD140" s="250"/>
      <c r="AE140" s="251"/>
      <c r="AF140" s="251"/>
      <c r="AG140" s="251"/>
      <c r="AH140" s="251"/>
      <c r="AI140" s="251"/>
      <c r="AJ140" s="251"/>
      <c r="AK140" s="251"/>
      <c r="AL140" s="251"/>
      <c r="AM140" s="251"/>
      <c r="AN140" s="251"/>
      <c r="AO140" s="251"/>
      <c r="AP140" s="251"/>
      <c r="AQ140" s="251"/>
      <c r="AR140" s="251"/>
      <c r="AS140" s="251"/>
      <c r="AT140" s="251"/>
      <c r="AU140" s="251"/>
      <c r="AV140" s="251"/>
      <c r="AW140" s="251"/>
      <c r="AX140" s="251"/>
      <c r="AY140" s="251"/>
      <c r="AZ140" s="251"/>
      <c r="BA140" s="251"/>
      <c r="BB140" s="251"/>
      <c r="BC140" s="251"/>
      <c r="BD140" s="251"/>
      <c r="BE140" s="251"/>
      <c r="BF140" s="253"/>
      <c r="BG140" s="265"/>
    </row>
    <row r="141" spans="1:59" ht="15" customHeight="1">
      <c r="A141" s="264"/>
      <c r="B141" s="610"/>
      <c r="C141" s="611"/>
      <c r="D141" s="250"/>
      <c r="E141" s="251"/>
      <c r="F141" s="251"/>
      <c r="G141" s="251"/>
      <c r="H141" s="251"/>
      <c r="I141" s="251"/>
      <c r="J141" s="252"/>
      <c r="K141" s="250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  <c r="AA141" s="251"/>
      <c r="AB141" s="251"/>
      <c r="AC141" s="252"/>
      <c r="AD141" s="250"/>
      <c r="AE141" s="251"/>
      <c r="AF141" s="251"/>
      <c r="AG141" s="251"/>
      <c r="AH141" s="251"/>
      <c r="AI141" s="251"/>
      <c r="AJ141" s="251"/>
      <c r="AK141" s="251"/>
      <c r="AL141" s="251"/>
      <c r="AM141" s="251"/>
      <c r="AN141" s="251"/>
      <c r="AO141" s="251"/>
      <c r="AP141" s="251"/>
      <c r="AQ141" s="251"/>
      <c r="AR141" s="251"/>
      <c r="AS141" s="251"/>
      <c r="AT141" s="251"/>
      <c r="AU141" s="251"/>
      <c r="AV141" s="251"/>
      <c r="AW141" s="251"/>
      <c r="AX141" s="251"/>
      <c r="AY141" s="251"/>
      <c r="AZ141" s="251"/>
      <c r="BA141" s="251"/>
      <c r="BB141" s="251"/>
      <c r="BC141" s="251"/>
      <c r="BD141" s="251"/>
      <c r="BE141" s="251"/>
      <c r="BF141" s="253"/>
      <c r="BG141" s="265"/>
    </row>
    <row r="142" spans="1:59" ht="15" customHeight="1" thickBot="1">
      <c r="A142" s="264"/>
      <c r="B142" s="709"/>
      <c r="C142" s="710"/>
      <c r="D142" s="254"/>
      <c r="E142" s="255"/>
      <c r="F142" s="255"/>
      <c r="G142" s="255"/>
      <c r="H142" s="255"/>
      <c r="I142" s="255"/>
      <c r="J142" s="256"/>
      <c r="K142" s="254"/>
      <c r="L142" s="255"/>
      <c r="M142" s="255"/>
      <c r="N142" s="255"/>
      <c r="O142" s="255"/>
      <c r="P142" s="255"/>
      <c r="Q142" s="255"/>
      <c r="R142" s="255"/>
      <c r="S142" s="255"/>
      <c r="T142" s="255"/>
      <c r="U142" s="255"/>
      <c r="V142" s="255"/>
      <c r="W142" s="255"/>
      <c r="X142" s="255"/>
      <c r="Y142" s="255"/>
      <c r="Z142" s="255"/>
      <c r="AA142" s="255"/>
      <c r="AB142" s="255"/>
      <c r="AC142" s="256"/>
      <c r="AD142" s="315"/>
      <c r="AE142" s="316"/>
      <c r="AF142" s="316"/>
      <c r="AG142" s="316"/>
      <c r="AH142" s="316"/>
      <c r="AI142" s="316"/>
      <c r="AJ142" s="316"/>
      <c r="AK142" s="316"/>
      <c r="AL142" s="316"/>
      <c r="AM142" s="316"/>
      <c r="AN142" s="316"/>
      <c r="AO142" s="316"/>
      <c r="AP142" s="316"/>
      <c r="AQ142" s="316"/>
      <c r="AR142" s="316"/>
      <c r="AS142" s="316"/>
      <c r="AT142" s="316"/>
      <c r="AU142" s="316"/>
      <c r="AV142" s="316"/>
      <c r="AW142" s="316"/>
      <c r="AX142" s="316"/>
      <c r="AY142" s="316"/>
      <c r="AZ142" s="316"/>
      <c r="BA142" s="316"/>
      <c r="BB142" s="316"/>
      <c r="BC142" s="316"/>
      <c r="BD142" s="316"/>
      <c r="BE142" s="316"/>
      <c r="BF142" s="317"/>
      <c r="BG142" s="265"/>
    </row>
    <row r="143" spans="1:59" ht="15" customHeight="1" thickBot="1">
      <c r="A143" s="27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2"/>
      <c r="M143" s="322"/>
      <c r="N143" s="322"/>
      <c r="O143" s="322"/>
      <c r="P143" s="322"/>
      <c r="Q143" s="322"/>
      <c r="R143" s="322"/>
      <c r="S143" s="322"/>
      <c r="T143" s="322"/>
      <c r="U143" s="322"/>
      <c r="V143" s="322"/>
      <c r="W143" s="322"/>
      <c r="X143" s="322"/>
      <c r="Y143" s="322"/>
      <c r="Z143" s="322"/>
      <c r="AA143" s="322"/>
      <c r="AB143" s="322"/>
      <c r="AC143" s="322"/>
      <c r="AD143" s="322"/>
      <c r="AE143" s="322"/>
      <c r="AF143" s="322"/>
      <c r="AG143" s="322"/>
      <c r="AH143" s="322"/>
      <c r="AI143" s="322"/>
      <c r="AJ143" s="322"/>
      <c r="AK143" s="322"/>
      <c r="AL143" s="322"/>
      <c r="AM143" s="322"/>
      <c r="AN143" s="322"/>
      <c r="AO143" s="322"/>
      <c r="AP143" s="322"/>
      <c r="AQ143" s="322"/>
      <c r="AR143" s="322"/>
      <c r="AS143" s="322"/>
      <c r="AT143" s="322"/>
      <c r="AU143" s="322"/>
      <c r="AV143" s="322"/>
      <c r="AW143" s="322"/>
      <c r="AX143" s="322"/>
      <c r="AY143" s="322"/>
      <c r="AZ143" s="322"/>
      <c r="BA143" s="322"/>
      <c r="BB143" s="322"/>
      <c r="BC143" s="322"/>
      <c r="BD143" s="322"/>
      <c r="BE143" s="322"/>
      <c r="BF143" s="322"/>
      <c r="BG143" s="30"/>
    </row>
    <row r="144" spans="1:59" ht="15" customHeight="1" thickBot="1">
      <c r="A144" s="319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22"/>
      <c r="AB144" s="322"/>
      <c r="AC144" s="322"/>
      <c r="AD144" s="322"/>
      <c r="AE144" s="322"/>
      <c r="AF144" s="322"/>
      <c r="AG144" s="322"/>
      <c r="AH144" s="322"/>
      <c r="AI144" s="322"/>
      <c r="AJ144" s="322"/>
      <c r="AK144" s="322"/>
      <c r="AL144" s="322"/>
      <c r="AM144" s="322"/>
      <c r="AN144" s="322"/>
      <c r="AO144" s="322"/>
      <c r="AP144" s="322"/>
      <c r="AQ144" s="322"/>
      <c r="AR144" s="322"/>
      <c r="AS144" s="322"/>
      <c r="AT144" s="322"/>
      <c r="AU144" s="322"/>
      <c r="AV144" s="322"/>
      <c r="AW144" s="322"/>
      <c r="AX144" s="322"/>
      <c r="AY144" s="322"/>
      <c r="AZ144" s="322"/>
      <c r="BA144" s="322"/>
      <c r="BB144" s="322"/>
      <c r="BC144" s="322"/>
      <c r="BD144" s="322"/>
      <c r="BE144" s="322"/>
      <c r="BF144" s="322"/>
      <c r="BG144" s="77"/>
    </row>
    <row r="145" spans="1:59" ht="15" customHeight="1">
      <c r="A145" s="264"/>
      <c r="B145" s="290" t="s">
        <v>151</v>
      </c>
      <c r="C145" s="291"/>
      <c r="D145" s="291"/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  <c r="P145" s="291"/>
      <c r="Q145" s="291"/>
      <c r="R145" s="291"/>
      <c r="S145" s="291"/>
      <c r="T145" s="291"/>
      <c r="U145" s="291"/>
      <c r="V145" s="291"/>
      <c r="W145" s="291"/>
      <c r="X145" s="291"/>
      <c r="Y145" s="291"/>
      <c r="Z145" s="291"/>
      <c r="AA145" s="291"/>
      <c r="AB145" s="291"/>
      <c r="AC145" s="291"/>
      <c r="AD145" s="291"/>
      <c r="AE145" s="291"/>
      <c r="AF145" s="292"/>
      <c r="AG145" s="292"/>
      <c r="AH145" s="292"/>
      <c r="AI145" s="292"/>
      <c r="AJ145" s="292"/>
      <c r="AK145" s="292"/>
      <c r="AL145" s="292"/>
      <c r="AM145" s="292"/>
      <c r="AN145" s="293"/>
      <c r="AO145" s="293"/>
      <c r="AP145" s="292"/>
      <c r="AQ145" s="292"/>
      <c r="AR145" s="292"/>
      <c r="AS145" s="292"/>
      <c r="AT145" s="292"/>
      <c r="AU145" s="292"/>
      <c r="AV145" s="292"/>
      <c r="AW145" s="292"/>
      <c r="AX145" s="294"/>
      <c r="AY145" s="294"/>
      <c r="AZ145" s="294"/>
      <c r="BA145" s="294"/>
      <c r="BB145" s="291"/>
      <c r="BC145" s="291"/>
      <c r="BD145" s="291"/>
      <c r="BE145" s="291"/>
      <c r="BF145" s="295"/>
      <c r="BG145" s="49"/>
    </row>
    <row r="146" spans="1:59" ht="15" customHeight="1">
      <c r="A146" s="264"/>
      <c r="B146" s="619" t="s">
        <v>103</v>
      </c>
      <c r="C146" s="620"/>
      <c r="D146" s="620" t="s">
        <v>152</v>
      </c>
      <c r="E146" s="620"/>
      <c r="F146" s="620"/>
      <c r="G146" s="620"/>
      <c r="H146" s="655" t="s">
        <v>408</v>
      </c>
      <c r="I146" s="655" t="s">
        <v>418</v>
      </c>
      <c r="J146" s="620" t="s">
        <v>155</v>
      </c>
      <c r="K146" s="620"/>
      <c r="L146" s="620"/>
      <c r="M146" s="620"/>
      <c r="N146" s="723" t="s">
        <v>409</v>
      </c>
      <c r="O146" s="723"/>
      <c r="P146" s="723"/>
      <c r="Q146" s="723"/>
      <c r="R146" s="591" t="s">
        <v>158</v>
      </c>
      <c r="S146" s="592"/>
      <c r="T146" s="592"/>
      <c r="U146" s="592"/>
      <c r="V146" s="592"/>
      <c r="W146" s="592"/>
      <c r="X146" s="592"/>
      <c r="Y146" s="592"/>
      <c r="Z146" s="592"/>
      <c r="AA146" s="614"/>
      <c r="AB146" s="620" t="s">
        <v>161</v>
      </c>
      <c r="AC146" s="620"/>
      <c r="AD146" s="620"/>
      <c r="AE146" s="620"/>
      <c r="AF146" s="620"/>
      <c r="AG146" s="620"/>
      <c r="AH146" s="620"/>
      <c r="AI146" s="620"/>
      <c r="AJ146" s="655" t="s">
        <v>167</v>
      </c>
      <c r="AK146" s="655"/>
      <c r="AL146" s="655" t="s">
        <v>186</v>
      </c>
      <c r="AM146" s="658" t="s">
        <v>185</v>
      </c>
      <c r="AN146" s="655" t="s">
        <v>183</v>
      </c>
      <c r="AO146" s="655"/>
      <c r="AP146" s="655" t="s">
        <v>184</v>
      </c>
      <c r="AQ146" s="591" t="s">
        <v>187</v>
      </c>
      <c r="AR146" s="724"/>
      <c r="AS146" s="724"/>
      <c r="AT146" s="724"/>
      <c r="AU146" s="724"/>
      <c r="AV146" s="724"/>
      <c r="AW146" s="724"/>
      <c r="AX146" s="724"/>
      <c r="AY146" s="724"/>
      <c r="AZ146" s="724"/>
      <c r="BA146" s="724"/>
      <c r="BB146" s="724"/>
      <c r="BC146" s="724"/>
      <c r="BD146" s="724"/>
      <c r="BE146" s="724"/>
      <c r="BF146" s="725"/>
      <c r="BG146" s="49"/>
    </row>
    <row r="147" spans="1:59" ht="15" customHeight="1">
      <c r="A147" s="264"/>
      <c r="B147" s="621"/>
      <c r="C147" s="622"/>
      <c r="D147" s="622"/>
      <c r="E147" s="622"/>
      <c r="F147" s="622"/>
      <c r="G147" s="622"/>
      <c r="H147" s="656"/>
      <c r="I147" s="656"/>
      <c r="J147" s="622"/>
      <c r="K147" s="622"/>
      <c r="L147" s="622"/>
      <c r="M147" s="622"/>
      <c r="N147" s="656" t="s">
        <v>410</v>
      </c>
      <c r="O147" s="656" t="s">
        <v>411</v>
      </c>
      <c r="P147" s="656" t="s">
        <v>412</v>
      </c>
      <c r="Q147" s="656" t="s">
        <v>413</v>
      </c>
      <c r="R147" s="664"/>
      <c r="S147" s="665"/>
      <c r="T147" s="665"/>
      <c r="U147" s="665"/>
      <c r="V147" s="665"/>
      <c r="W147" s="665"/>
      <c r="X147" s="665"/>
      <c r="Y147" s="665"/>
      <c r="Z147" s="665"/>
      <c r="AA147" s="666"/>
      <c r="AB147" s="622"/>
      <c r="AC147" s="622"/>
      <c r="AD147" s="622"/>
      <c r="AE147" s="622"/>
      <c r="AF147" s="622"/>
      <c r="AG147" s="622"/>
      <c r="AH147" s="622"/>
      <c r="AI147" s="622"/>
      <c r="AJ147" s="656"/>
      <c r="AK147" s="656"/>
      <c r="AL147" s="656"/>
      <c r="AM147" s="659"/>
      <c r="AN147" s="656"/>
      <c r="AO147" s="656"/>
      <c r="AP147" s="656"/>
      <c r="AQ147" s="726"/>
      <c r="AR147" s="727"/>
      <c r="AS147" s="727"/>
      <c r="AT147" s="727"/>
      <c r="AU147" s="727"/>
      <c r="AV147" s="727"/>
      <c r="AW147" s="727"/>
      <c r="AX147" s="727"/>
      <c r="AY147" s="727"/>
      <c r="AZ147" s="727"/>
      <c r="BA147" s="727"/>
      <c r="BB147" s="727"/>
      <c r="BC147" s="727"/>
      <c r="BD147" s="727"/>
      <c r="BE147" s="727"/>
      <c r="BF147" s="728"/>
      <c r="BG147" s="49"/>
    </row>
    <row r="148" spans="1:59" ht="15" customHeight="1">
      <c r="A148" s="264"/>
      <c r="B148" s="621"/>
      <c r="C148" s="622"/>
      <c r="D148" s="707" t="s">
        <v>153</v>
      </c>
      <c r="E148" s="707"/>
      <c r="F148" s="707" t="s">
        <v>154</v>
      </c>
      <c r="G148" s="707"/>
      <c r="H148" s="656"/>
      <c r="I148" s="656"/>
      <c r="J148" s="622" t="s">
        <v>156</v>
      </c>
      <c r="K148" s="622"/>
      <c r="L148" s="622" t="s">
        <v>157</v>
      </c>
      <c r="M148" s="622"/>
      <c r="N148" s="721"/>
      <c r="O148" s="721"/>
      <c r="P148" s="721"/>
      <c r="Q148" s="721"/>
      <c r="R148" s="661" t="s">
        <v>159</v>
      </c>
      <c r="S148" s="662"/>
      <c r="T148" s="662"/>
      <c r="U148" s="662"/>
      <c r="V148" s="663"/>
      <c r="W148" s="661" t="s">
        <v>193</v>
      </c>
      <c r="X148" s="662" t="s">
        <v>160</v>
      </c>
      <c r="Y148" s="662"/>
      <c r="Z148" s="662"/>
      <c r="AA148" s="663"/>
      <c r="AB148" s="667" t="s">
        <v>166</v>
      </c>
      <c r="AC148" s="667"/>
      <c r="AD148" s="667"/>
      <c r="AE148" s="667" t="s">
        <v>162</v>
      </c>
      <c r="AF148" s="667"/>
      <c r="AG148" s="656" t="s">
        <v>163</v>
      </c>
      <c r="AH148" s="656" t="s">
        <v>164</v>
      </c>
      <c r="AI148" s="656" t="s">
        <v>165</v>
      </c>
      <c r="AJ148" s="656"/>
      <c r="AK148" s="656"/>
      <c r="AL148" s="656"/>
      <c r="AM148" s="659"/>
      <c r="AN148" s="656"/>
      <c r="AO148" s="656"/>
      <c r="AP148" s="656"/>
      <c r="AQ148" s="726"/>
      <c r="AR148" s="727"/>
      <c r="AS148" s="727"/>
      <c r="AT148" s="727"/>
      <c r="AU148" s="727"/>
      <c r="AV148" s="727"/>
      <c r="AW148" s="727"/>
      <c r="AX148" s="727"/>
      <c r="AY148" s="727"/>
      <c r="AZ148" s="727"/>
      <c r="BA148" s="727"/>
      <c r="BB148" s="727"/>
      <c r="BC148" s="727"/>
      <c r="BD148" s="727"/>
      <c r="BE148" s="727"/>
      <c r="BF148" s="728"/>
      <c r="BG148" s="49"/>
    </row>
    <row r="149" spans="1:59" ht="15" customHeight="1">
      <c r="A149" s="264"/>
      <c r="B149" s="623"/>
      <c r="C149" s="624"/>
      <c r="D149" s="708"/>
      <c r="E149" s="708"/>
      <c r="F149" s="708"/>
      <c r="G149" s="708"/>
      <c r="H149" s="657"/>
      <c r="I149" s="657"/>
      <c r="J149" s="624"/>
      <c r="K149" s="624"/>
      <c r="L149" s="624"/>
      <c r="M149" s="624"/>
      <c r="N149" s="722"/>
      <c r="O149" s="722"/>
      <c r="P149" s="722"/>
      <c r="Q149" s="722"/>
      <c r="R149" s="670" t="s">
        <v>192</v>
      </c>
      <c r="S149" s="671"/>
      <c r="T149" s="671"/>
      <c r="U149" s="671"/>
      <c r="V149" s="672"/>
      <c r="W149" s="670" t="s">
        <v>192</v>
      </c>
      <c r="X149" s="671"/>
      <c r="Y149" s="671"/>
      <c r="Z149" s="671"/>
      <c r="AA149" s="672"/>
      <c r="AB149" s="668"/>
      <c r="AC149" s="668"/>
      <c r="AD149" s="668"/>
      <c r="AE149" s="668"/>
      <c r="AF149" s="668"/>
      <c r="AG149" s="657"/>
      <c r="AH149" s="657"/>
      <c r="AI149" s="657"/>
      <c r="AJ149" s="657"/>
      <c r="AK149" s="657"/>
      <c r="AL149" s="657"/>
      <c r="AM149" s="660"/>
      <c r="AN149" s="657"/>
      <c r="AO149" s="657"/>
      <c r="AP149" s="657"/>
      <c r="AQ149" s="729"/>
      <c r="AR149" s="730"/>
      <c r="AS149" s="730"/>
      <c r="AT149" s="730"/>
      <c r="AU149" s="730"/>
      <c r="AV149" s="730"/>
      <c r="AW149" s="730"/>
      <c r="AX149" s="730"/>
      <c r="AY149" s="730"/>
      <c r="AZ149" s="730"/>
      <c r="BA149" s="730"/>
      <c r="BB149" s="730"/>
      <c r="BC149" s="730"/>
      <c r="BD149" s="730"/>
      <c r="BE149" s="730"/>
      <c r="BF149" s="731"/>
      <c r="BG149" s="49"/>
    </row>
    <row r="150" spans="1:59" ht="15" customHeight="1">
      <c r="A150" s="264"/>
      <c r="B150" s="650">
        <v>1</v>
      </c>
      <c r="C150" s="651"/>
      <c r="D150" s="651">
        <v>1500</v>
      </c>
      <c r="E150" s="651"/>
      <c r="F150" s="651">
        <v>800</v>
      </c>
      <c r="G150" s="651"/>
      <c r="H150" s="134"/>
      <c r="I150" s="258"/>
      <c r="J150" s="651"/>
      <c r="K150" s="651"/>
      <c r="L150" s="651"/>
      <c r="M150" s="651"/>
      <c r="N150" s="258"/>
      <c r="O150" s="258"/>
      <c r="P150" s="258"/>
      <c r="Q150" s="258"/>
      <c r="R150" s="714" t="s">
        <v>405</v>
      </c>
      <c r="S150" s="715"/>
      <c r="T150" s="715"/>
      <c r="U150" s="715"/>
      <c r="V150" s="716"/>
      <c r="W150" s="714"/>
      <c r="X150" s="715"/>
      <c r="Y150" s="715"/>
      <c r="Z150" s="715"/>
      <c r="AA150" s="716"/>
      <c r="AB150" s="651"/>
      <c r="AC150" s="651"/>
      <c r="AD150" s="651"/>
      <c r="AE150" s="651"/>
      <c r="AF150" s="651"/>
      <c r="AG150" s="258"/>
      <c r="AH150" s="258"/>
      <c r="AI150" s="258"/>
      <c r="AJ150" s="651"/>
      <c r="AK150" s="651"/>
      <c r="AL150" s="258"/>
      <c r="AM150" s="258"/>
      <c r="AN150" s="651"/>
      <c r="AO150" s="651"/>
      <c r="AP150" s="258" t="s">
        <v>190</v>
      </c>
      <c r="AQ150" s="132" t="s">
        <v>188</v>
      </c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296"/>
      <c r="BG150" s="49"/>
    </row>
    <row r="151" spans="1:59" ht="15" customHeight="1">
      <c r="A151" s="264"/>
      <c r="B151" s="679">
        <v>2</v>
      </c>
      <c r="C151" s="677"/>
      <c r="D151" s="677">
        <v>56</v>
      </c>
      <c r="E151" s="677"/>
      <c r="F151" s="677">
        <v>18</v>
      </c>
      <c r="G151" s="677"/>
      <c r="H151" s="73" t="s">
        <v>383</v>
      </c>
      <c r="I151" s="259"/>
      <c r="J151" s="677">
        <v>12</v>
      </c>
      <c r="K151" s="677"/>
      <c r="L151" s="677">
        <v>10</v>
      </c>
      <c r="M151" s="677"/>
      <c r="N151" s="259">
        <v>3</v>
      </c>
      <c r="O151" s="259">
        <v>0</v>
      </c>
      <c r="P151" s="259">
        <v>3</v>
      </c>
      <c r="Q151" s="259">
        <v>0</v>
      </c>
      <c r="R151" s="711" t="s">
        <v>405</v>
      </c>
      <c r="S151" s="712"/>
      <c r="T151" s="712"/>
      <c r="U151" s="712"/>
      <c r="V151" s="713"/>
      <c r="W151" s="711" t="s">
        <v>301</v>
      </c>
      <c r="X151" s="712"/>
      <c r="Y151" s="712"/>
      <c r="Z151" s="712"/>
      <c r="AA151" s="713"/>
      <c r="AB151" s="677" t="s">
        <v>404</v>
      </c>
      <c r="AC151" s="677"/>
      <c r="AD151" s="677"/>
      <c r="AE151" s="677">
        <v>9</v>
      </c>
      <c r="AF151" s="677"/>
      <c r="AG151" s="259"/>
      <c r="AH151" s="259"/>
      <c r="AI151" s="259"/>
      <c r="AJ151" s="677"/>
      <c r="AK151" s="677"/>
      <c r="AL151" s="259" t="s">
        <v>389</v>
      </c>
      <c r="AM151" s="259"/>
      <c r="AN151" s="677"/>
      <c r="AO151" s="677"/>
      <c r="AP151" s="259"/>
      <c r="AQ151" s="13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297"/>
      <c r="BG151" s="49"/>
    </row>
    <row r="152" spans="1:59" ht="15" customHeight="1">
      <c r="A152" s="264"/>
      <c r="B152" s="679">
        <v>3</v>
      </c>
      <c r="C152" s="677"/>
      <c r="D152" s="677">
        <v>248</v>
      </c>
      <c r="E152" s="677"/>
      <c r="F152" s="677">
        <v>25</v>
      </c>
      <c r="G152" s="677"/>
      <c r="H152" s="73"/>
      <c r="I152" s="259"/>
      <c r="J152" s="677">
        <v>74</v>
      </c>
      <c r="K152" s="677"/>
      <c r="L152" s="677">
        <v>6</v>
      </c>
      <c r="M152" s="677"/>
      <c r="N152" s="259">
        <v>3</v>
      </c>
      <c r="O152" s="259">
        <v>3</v>
      </c>
      <c r="P152" s="259">
        <v>3</v>
      </c>
      <c r="Q152" s="259">
        <v>3</v>
      </c>
      <c r="R152" s="711" t="s">
        <v>586</v>
      </c>
      <c r="S152" s="712"/>
      <c r="T152" s="712"/>
      <c r="U152" s="712"/>
      <c r="V152" s="713"/>
      <c r="W152" s="711" t="s">
        <v>416</v>
      </c>
      <c r="X152" s="712"/>
      <c r="Y152" s="712"/>
      <c r="Z152" s="712"/>
      <c r="AA152" s="713"/>
      <c r="AB152" s="677" t="s">
        <v>404</v>
      </c>
      <c r="AC152" s="677"/>
      <c r="AD152" s="677"/>
      <c r="AE152" s="677">
        <v>9</v>
      </c>
      <c r="AF152" s="677"/>
      <c r="AG152" s="259"/>
      <c r="AH152" s="259"/>
      <c r="AI152" s="259"/>
      <c r="AJ152" s="677"/>
      <c r="AK152" s="677"/>
      <c r="AL152" s="259" t="s">
        <v>390</v>
      </c>
      <c r="AM152" s="259"/>
      <c r="AN152" s="677"/>
      <c r="AO152" s="677"/>
      <c r="AP152" s="259"/>
      <c r="AQ152" s="13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  <c r="BC152" s="73"/>
      <c r="BD152" s="73"/>
      <c r="BE152" s="73"/>
      <c r="BF152" s="297"/>
      <c r="BG152" s="49"/>
    </row>
    <row r="153" spans="1:59" ht="15" customHeight="1">
      <c r="A153" s="264"/>
      <c r="B153" s="679">
        <v>4</v>
      </c>
      <c r="C153" s="677"/>
      <c r="D153" s="677">
        <v>56</v>
      </c>
      <c r="E153" s="677"/>
      <c r="F153" s="677">
        <v>18</v>
      </c>
      <c r="G153" s="677"/>
      <c r="H153" s="73" t="s">
        <v>383</v>
      </c>
      <c r="I153" s="259"/>
      <c r="J153" s="677">
        <v>328</v>
      </c>
      <c r="K153" s="677"/>
      <c r="L153" s="677">
        <v>10</v>
      </c>
      <c r="M153" s="677"/>
      <c r="N153" s="259">
        <v>3</v>
      </c>
      <c r="O153" s="259">
        <v>0</v>
      </c>
      <c r="P153" s="259">
        <v>3</v>
      </c>
      <c r="Q153" s="259">
        <v>0</v>
      </c>
      <c r="R153" s="711" t="s">
        <v>405</v>
      </c>
      <c r="S153" s="712"/>
      <c r="T153" s="712"/>
      <c r="U153" s="712"/>
      <c r="V153" s="713"/>
      <c r="W153" s="711" t="s">
        <v>301</v>
      </c>
      <c r="X153" s="712"/>
      <c r="Y153" s="712"/>
      <c r="Z153" s="712"/>
      <c r="AA153" s="713"/>
      <c r="AB153" s="677" t="s">
        <v>404</v>
      </c>
      <c r="AC153" s="677"/>
      <c r="AD153" s="677"/>
      <c r="AE153" s="677">
        <v>9</v>
      </c>
      <c r="AF153" s="677"/>
      <c r="AG153" s="259"/>
      <c r="AH153" s="259"/>
      <c r="AI153" s="259"/>
      <c r="AJ153" s="677"/>
      <c r="AK153" s="677"/>
      <c r="AL153" s="259" t="s">
        <v>389</v>
      </c>
      <c r="AM153" s="259"/>
      <c r="AN153" s="677"/>
      <c r="AO153" s="677"/>
      <c r="AP153" s="259"/>
      <c r="AQ153" s="133"/>
      <c r="AR153" s="73"/>
      <c r="AS153" s="73"/>
      <c r="AT153" s="73"/>
      <c r="AU153" s="73"/>
      <c r="AV153" s="73"/>
      <c r="AW153" s="73"/>
      <c r="AX153" s="73"/>
      <c r="AY153" s="73"/>
      <c r="AZ153" s="73"/>
      <c r="BA153" s="73"/>
      <c r="BB153" s="73"/>
      <c r="BC153" s="73"/>
      <c r="BD153" s="73"/>
      <c r="BE153" s="73"/>
      <c r="BF153" s="297"/>
      <c r="BG153" s="49"/>
    </row>
    <row r="154" spans="1:59" ht="15" customHeight="1">
      <c r="A154" s="264"/>
      <c r="B154" s="679">
        <v>5</v>
      </c>
      <c r="C154" s="677"/>
      <c r="D154" s="677">
        <v>30</v>
      </c>
      <c r="E154" s="677"/>
      <c r="F154" s="677">
        <v>25</v>
      </c>
      <c r="G154" s="677"/>
      <c r="H154" s="73"/>
      <c r="I154" s="259"/>
      <c r="J154" s="677">
        <v>390</v>
      </c>
      <c r="K154" s="677"/>
      <c r="L154" s="677">
        <v>6</v>
      </c>
      <c r="M154" s="677"/>
      <c r="N154" s="259">
        <v>3</v>
      </c>
      <c r="O154" s="259">
        <v>3</v>
      </c>
      <c r="P154" s="259">
        <v>3</v>
      </c>
      <c r="Q154" s="259">
        <v>3</v>
      </c>
      <c r="R154" s="711" t="s">
        <v>415</v>
      </c>
      <c r="S154" s="712"/>
      <c r="T154" s="712"/>
      <c r="U154" s="712"/>
      <c r="V154" s="713"/>
      <c r="W154" s="711" t="s">
        <v>416</v>
      </c>
      <c r="X154" s="712"/>
      <c r="Y154" s="712"/>
      <c r="Z154" s="712"/>
      <c r="AA154" s="713"/>
      <c r="AB154" s="677" t="s">
        <v>404</v>
      </c>
      <c r="AC154" s="677"/>
      <c r="AD154" s="677"/>
      <c r="AE154" s="677">
        <v>9</v>
      </c>
      <c r="AF154" s="677"/>
      <c r="AG154" s="259"/>
      <c r="AH154" s="259"/>
      <c r="AI154" s="259"/>
      <c r="AJ154" s="677" t="s">
        <v>175</v>
      </c>
      <c r="AK154" s="677"/>
      <c r="AL154" s="259" t="s">
        <v>391</v>
      </c>
      <c r="AM154" s="259"/>
      <c r="AN154" s="677">
        <v>0</v>
      </c>
      <c r="AO154" s="677"/>
      <c r="AP154" s="259"/>
      <c r="AQ154" s="13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  <c r="BC154" s="73"/>
      <c r="BD154" s="73"/>
      <c r="BE154" s="73"/>
      <c r="BF154" s="297"/>
      <c r="BG154" s="49"/>
    </row>
    <row r="155" spans="1:59" ht="15" customHeight="1">
      <c r="A155" s="264"/>
      <c r="B155" s="679">
        <v>6</v>
      </c>
      <c r="C155" s="677"/>
      <c r="D155" s="677">
        <v>20</v>
      </c>
      <c r="E155" s="677"/>
      <c r="F155" s="677">
        <v>18</v>
      </c>
      <c r="G155" s="677"/>
      <c r="H155" s="73" t="s">
        <v>383</v>
      </c>
      <c r="I155" s="259"/>
      <c r="J155" s="677">
        <v>420</v>
      </c>
      <c r="K155" s="677"/>
      <c r="L155" s="677">
        <v>9</v>
      </c>
      <c r="M155" s="677"/>
      <c r="N155" s="259">
        <v>3</v>
      </c>
      <c r="O155" s="259">
        <v>0</v>
      </c>
      <c r="P155" s="259">
        <v>3</v>
      </c>
      <c r="Q155" s="259">
        <v>0</v>
      </c>
      <c r="R155" s="711" t="s">
        <v>405</v>
      </c>
      <c r="S155" s="712"/>
      <c r="T155" s="712"/>
      <c r="U155" s="712"/>
      <c r="V155" s="713"/>
      <c r="W155" s="711" t="s">
        <v>301</v>
      </c>
      <c r="X155" s="712"/>
      <c r="Y155" s="712"/>
      <c r="Z155" s="712"/>
      <c r="AA155" s="713"/>
      <c r="AB155" s="677" t="s">
        <v>404</v>
      </c>
      <c r="AC155" s="677"/>
      <c r="AD155" s="677"/>
      <c r="AE155" s="677">
        <v>9</v>
      </c>
      <c r="AF155" s="677"/>
      <c r="AG155" s="259"/>
      <c r="AH155" s="259"/>
      <c r="AI155" s="259"/>
      <c r="AJ155" s="677"/>
      <c r="AK155" s="677"/>
      <c r="AL155" s="259" t="s">
        <v>389</v>
      </c>
      <c r="AM155" s="259"/>
      <c r="AN155" s="677"/>
      <c r="AO155" s="677"/>
      <c r="AP155" s="259"/>
      <c r="AQ155" s="133"/>
      <c r="AR155" s="73"/>
      <c r="AS155" s="73"/>
      <c r="AT155" s="73"/>
      <c r="AU155" s="73"/>
      <c r="AV155" s="73"/>
      <c r="AW155" s="73"/>
      <c r="AX155" s="73"/>
      <c r="AY155" s="73"/>
      <c r="AZ155" s="73"/>
      <c r="BA155" s="73"/>
      <c r="BB155" s="73"/>
      <c r="BC155" s="73"/>
      <c r="BD155" s="73"/>
      <c r="BE155" s="73"/>
      <c r="BF155" s="297"/>
      <c r="BG155" s="49"/>
    </row>
    <row r="156" spans="1:59" ht="15" customHeight="1">
      <c r="A156" s="264"/>
      <c r="B156" s="679">
        <v>7</v>
      </c>
      <c r="C156" s="677"/>
      <c r="D156" s="677">
        <v>101</v>
      </c>
      <c r="E156" s="677"/>
      <c r="F156" s="677">
        <v>25</v>
      </c>
      <c r="G156" s="677"/>
      <c r="H156" s="73" t="s">
        <v>383</v>
      </c>
      <c r="I156" s="259"/>
      <c r="J156" s="677">
        <v>453</v>
      </c>
      <c r="K156" s="677"/>
      <c r="L156" s="677">
        <v>6</v>
      </c>
      <c r="M156" s="677"/>
      <c r="N156" s="259">
        <v>3</v>
      </c>
      <c r="O156" s="259">
        <v>3</v>
      </c>
      <c r="P156" s="259">
        <v>3</v>
      </c>
      <c r="Q156" s="259">
        <v>3</v>
      </c>
      <c r="R156" s="711" t="s">
        <v>405</v>
      </c>
      <c r="S156" s="712"/>
      <c r="T156" s="712"/>
      <c r="U156" s="712"/>
      <c r="V156" s="713"/>
      <c r="W156" s="711" t="s">
        <v>301</v>
      </c>
      <c r="X156" s="712"/>
      <c r="Y156" s="712"/>
      <c r="Z156" s="712"/>
      <c r="AA156" s="713"/>
      <c r="AB156" s="677" t="s">
        <v>404</v>
      </c>
      <c r="AC156" s="677"/>
      <c r="AD156" s="677"/>
      <c r="AE156" s="677">
        <v>9</v>
      </c>
      <c r="AF156" s="677"/>
      <c r="AG156" s="259"/>
      <c r="AH156" s="259"/>
      <c r="AI156" s="259"/>
      <c r="AJ156" s="677"/>
      <c r="AK156" s="677"/>
      <c r="AL156" s="259" t="s">
        <v>389</v>
      </c>
      <c r="AM156" s="259"/>
      <c r="AN156" s="677">
        <f>MAX(AN$150:AN155)+1</f>
        <v>1</v>
      </c>
      <c r="AO156" s="677"/>
      <c r="AP156" s="259"/>
      <c r="AQ156" s="13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  <c r="BD156" s="73"/>
      <c r="BE156" s="73"/>
      <c r="BF156" s="297"/>
      <c r="BG156" s="49"/>
    </row>
    <row r="157" spans="1:59" ht="15" customHeight="1">
      <c r="A157" s="264"/>
      <c r="B157" s="679">
        <v>8</v>
      </c>
      <c r="C157" s="677"/>
      <c r="D157" s="677">
        <v>58</v>
      </c>
      <c r="E157" s="677"/>
      <c r="F157" s="677">
        <v>18</v>
      </c>
      <c r="G157" s="677"/>
      <c r="H157" s="73" t="s">
        <v>383</v>
      </c>
      <c r="I157" s="259"/>
      <c r="J157" s="677">
        <v>1330</v>
      </c>
      <c r="K157" s="677"/>
      <c r="L157" s="677">
        <v>9</v>
      </c>
      <c r="M157" s="677"/>
      <c r="N157" s="259">
        <v>3</v>
      </c>
      <c r="O157" s="259">
        <v>0</v>
      </c>
      <c r="P157" s="259">
        <v>3</v>
      </c>
      <c r="Q157" s="259">
        <v>0</v>
      </c>
      <c r="R157" s="711" t="s">
        <v>405</v>
      </c>
      <c r="S157" s="712"/>
      <c r="T157" s="712"/>
      <c r="U157" s="712"/>
      <c r="V157" s="713"/>
      <c r="W157" s="711" t="s">
        <v>301</v>
      </c>
      <c r="X157" s="712"/>
      <c r="Y157" s="712"/>
      <c r="Z157" s="712"/>
      <c r="AA157" s="713"/>
      <c r="AB157" s="677" t="s">
        <v>404</v>
      </c>
      <c r="AC157" s="677"/>
      <c r="AD157" s="677"/>
      <c r="AE157" s="677">
        <v>9</v>
      </c>
      <c r="AF157" s="677"/>
      <c r="AG157" s="259"/>
      <c r="AH157" s="259"/>
      <c r="AI157" s="259"/>
      <c r="AJ157" s="677"/>
      <c r="AK157" s="677"/>
      <c r="AL157" s="259" t="s">
        <v>389</v>
      </c>
      <c r="AM157" s="259"/>
      <c r="AN157" s="677"/>
      <c r="AO157" s="677"/>
      <c r="AP157" s="259"/>
      <c r="AQ157" s="13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  <c r="BC157" s="73"/>
      <c r="BD157" s="73"/>
      <c r="BE157" s="73"/>
      <c r="BF157" s="297"/>
      <c r="BG157" s="49"/>
    </row>
    <row r="158" spans="1:59" ht="15" customHeight="1">
      <c r="A158" s="264"/>
      <c r="B158" s="679">
        <v>9</v>
      </c>
      <c r="C158" s="677"/>
      <c r="D158" s="677">
        <v>80</v>
      </c>
      <c r="E158" s="677"/>
      <c r="F158" s="677">
        <v>25</v>
      </c>
      <c r="G158" s="677"/>
      <c r="H158" s="73"/>
      <c r="I158" s="259"/>
      <c r="J158" s="677">
        <v>1392</v>
      </c>
      <c r="K158" s="677"/>
      <c r="L158" s="677">
        <v>6</v>
      </c>
      <c r="M158" s="677"/>
      <c r="N158" s="259">
        <v>3</v>
      </c>
      <c r="O158" s="259">
        <v>3</v>
      </c>
      <c r="P158" s="259">
        <v>3</v>
      </c>
      <c r="Q158" s="259">
        <v>3</v>
      </c>
      <c r="R158" s="711" t="s">
        <v>419</v>
      </c>
      <c r="S158" s="712"/>
      <c r="T158" s="712"/>
      <c r="U158" s="712"/>
      <c r="V158" s="713"/>
      <c r="W158" s="711" t="s">
        <v>416</v>
      </c>
      <c r="X158" s="712"/>
      <c r="Y158" s="712"/>
      <c r="Z158" s="712"/>
      <c r="AA158" s="713"/>
      <c r="AB158" s="677" t="s">
        <v>404</v>
      </c>
      <c r="AC158" s="677"/>
      <c r="AD158" s="677"/>
      <c r="AE158" s="677">
        <v>9</v>
      </c>
      <c r="AF158" s="677"/>
      <c r="AG158" s="259"/>
      <c r="AH158" s="259"/>
      <c r="AI158" s="259"/>
      <c r="AJ158" s="677"/>
      <c r="AK158" s="677"/>
      <c r="AL158" s="259" t="s">
        <v>391</v>
      </c>
      <c r="AM158" s="259"/>
      <c r="AN158" s="677"/>
      <c r="AO158" s="677"/>
      <c r="AP158" s="259"/>
      <c r="AQ158" s="13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  <c r="BB158" s="73"/>
      <c r="BC158" s="73"/>
      <c r="BD158" s="73"/>
      <c r="BE158" s="73"/>
      <c r="BF158" s="297"/>
      <c r="BG158" s="49"/>
    </row>
    <row r="159" spans="1:59" ht="15" customHeight="1">
      <c r="A159" s="264"/>
      <c r="B159" s="679">
        <v>10</v>
      </c>
      <c r="C159" s="677"/>
      <c r="D159" s="677">
        <v>35</v>
      </c>
      <c r="E159" s="677"/>
      <c r="F159" s="677">
        <v>20</v>
      </c>
      <c r="G159" s="677"/>
      <c r="H159" s="73"/>
      <c r="I159" s="259"/>
      <c r="J159" s="677">
        <v>14</v>
      </c>
      <c r="K159" s="677"/>
      <c r="L159" s="677">
        <v>40</v>
      </c>
      <c r="M159" s="677"/>
      <c r="N159" s="259">
        <v>0</v>
      </c>
      <c r="O159" s="259">
        <v>0</v>
      </c>
      <c r="P159" s="259">
        <v>0</v>
      </c>
      <c r="Q159" s="259">
        <v>0</v>
      </c>
      <c r="R159" s="711" t="s">
        <v>405</v>
      </c>
      <c r="S159" s="712"/>
      <c r="T159" s="712"/>
      <c r="U159" s="712"/>
      <c r="V159" s="713"/>
      <c r="W159" s="711" t="s">
        <v>301</v>
      </c>
      <c r="X159" s="712"/>
      <c r="Y159" s="712"/>
      <c r="Z159" s="712"/>
      <c r="AA159" s="713"/>
      <c r="AB159" s="677" t="s">
        <v>404</v>
      </c>
      <c r="AC159" s="677"/>
      <c r="AD159" s="677"/>
      <c r="AE159" s="677">
        <v>9</v>
      </c>
      <c r="AF159" s="677"/>
      <c r="AG159" s="259"/>
      <c r="AH159" s="259"/>
      <c r="AI159" s="259"/>
      <c r="AJ159" s="677"/>
      <c r="AK159" s="677"/>
      <c r="AL159" s="259" t="s">
        <v>389</v>
      </c>
      <c r="AM159" s="259"/>
      <c r="AN159" s="677">
        <f>MAX(AN$150:AN158)+1</f>
        <v>2</v>
      </c>
      <c r="AO159" s="677"/>
      <c r="AP159" s="259"/>
      <c r="AQ159" s="13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  <c r="BB159" s="73"/>
      <c r="BC159" s="73"/>
      <c r="BD159" s="73"/>
      <c r="BE159" s="73"/>
      <c r="BF159" s="297"/>
      <c r="BG159" s="49"/>
    </row>
    <row r="160" spans="1:59" ht="15" customHeight="1">
      <c r="A160" s="264"/>
      <c r="B160" s="679">
        <v>11</v>
      </c>
      <c r="C160" s="677"/>
      <c r="D160" s="677">
        <v>60</v>
      </c>
      <c r="E160" s="677"/>
      <c r="F160" s="677">
        <v>20</v>
      </c>
      <c r="G160" s="677"/>
      <c r="H160" s="73"/>
      <c r="I160" s="259"/>
      <c r="J160" s="677">
        <v>49</v>
      </c>
      <c r="K160" s="677"/>
      <c r="L160" s="677">
        <v>40</v>
      </c>
      <c r="M160" s="677"/>
      <c r="N160" s="259">
        <v>0</v>
      </c>
      <c r="O160" s="259">
        <v>0</v>
      </c>
      <c r="P160" s="259">
        <v>0</v>
      </c>
      <c r="Q160" s="259">
        <v>0</v>
      </c>
      <c r="R160" s="711" t="s">
        <v>405</v>
      </c>
      <c r="S160" s="712"/>
      <c r="T160" s="712"/>
      <c r="U160" s="712"/>
      <c r="V160" s="713"/>
      <c r="W160" s="711" t="s">
        <v>301</v>
      </c>
      <c r="X160" s="712"/>
      <c r="Y160" s="712"/>
      <c r="Z160" s="712"/>
      <c r="AA160" s="713"/>
      <c r="AB160" s="677" t="s">
        <v>404</v>
      </c>
      <c r="AC160" s="677"/>
      <c r="AD160" s="677"/>
      <c r="AE160" s="677">
        <v>9</v>
      </c>
      <c r="AF160" s="677"/>
      <c r="AG160" s="259"/>
      <c r="AH160" s="259"/>
      <c r="AI160" s="259"/>
      <c r="AJ160" s="677"/>
      <c r="AK160" s="677"/>
      <c r="AL160" s="259" t="s">
        <v>389</v>
      </c>
      <c r="AM160" s="259"/>
      <c r="AN160" s="677">
        <f>MAX(AN$150:AN159)+1</f>
        <v>3</v>
      </c>
      <c r="AO160" s="677"/>
      <c r="AP160" s="259"/>
      <c r="AQ160" s="13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  <c r="BC160" s="73"/>
      <c r="BD160" s="73"/>
      <c r="BE160" s="73"/>
      <c r="BF160" s="297"/>
      <c r="BG160" s="49"/>
    </row>
    <row r="161" spans="1:59" ht="15" customHeight="1">
      <c r="A161" s="264"/>
      <c r="B161" s="679">
        <v>12</v>
      </c>
      <c r="C161" s="677"/>
      <c r="D161" s="677">
        <v>65</v>
      </c>
      <c r="E161" s="677"/>
      <c r="F161" s="677">
        <v>20</v>
      </c>
      <c r="G161" s="677"/>
      <c r="H161" s="73"/>
      <c r="I161" s="259"/>
      <c r="J161" s="677">
        <v>109</v>
      </c>
      <c r="K161" s="677"/>
      <c r="L161" s="677">
        <v>40</v>
      </c>
      <c r="M161" s="677"/>
      <c r="N161" s="259">
        <v>0</v>
      </c>
      <c r="O161" s="259">
        <v>0</v>
      </c>
      <c r="P161" s="259">
        <v>0</v>
      </c>
      <c r="Q161" s="259">
        <v>0</v>
      </c>
      <c r="R161" s="711" t="s">
        <v>405</v>
      </c>
      <c r="S161" s="712"/>
      <c r="T161" s="712"/>
      <c r="U161" s="712"/>
      <c r="V161" s="713"/>
      <c r="W161" s="711" t="s">
        <v>301</v>
      </c>
      <c r="X161" s="712"/>
      <c r="Y161" s="712"/>
      <c r="Z161" s="712"/>
      <c r="AA161" s="713"/>
      <c r="AB161" s="677" t="s">
        <v>404</v>
      </c>
      <c r="AC161" s="677"/>
      <c r="AD161" s="677"/>
      <c r="AE161" s="677">
        <v>9</v>
      </c>
      <c r="AF161" s="677"/>
      <c r="AG161" s="259"/>
      <c r="AH161" s="259"/>
      <c r="AI161" s="259"/>
      <c r="AJ161" s="677"/>
      <c r="AK161" s="677"/>
      <c r="AL161" s="259" t="s">
        <v>389</v>
      </c>
      <c r="AM161" s="259"/>
      <c r="AN161" s="677">
        <f>MAX(AN$150:AN160)+1</f>
        <v>4</v>
      </c>
      <c r="AO161" s="677"/>
      <c r="AP161" s="259"/>
      <c r="AQ161" s="13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  <c r="BC161" s="73"/>
      <c r="BD161" s="73"/>
      <c r="BE161" s="73"/>
      <c r="BF161" s="297"/>
      <c r="BG161" s="49"/>
    </row>
    <row r="162" spans="1:59" ht="15" customHeight="1">
      <c r="A162" s="264"/>
      <c r="B162" s="679">
        <v>13</v>
      </c>
      <c r="C162" s="677"/>
      <c r="D162" s="677">
        <v>65</v>
      </c>
      <c r="E162" s="677"/>
      <c r="F162" s="677">
        <v>20</v>
      </c>
      <c r="G162" s="677"/>
      <c r="H162" s="73"/>
      <c r="I162" s="259"/>
      <c r="J162" s="677">
        <v>174</v>
      </c>
      <c r="K162" s="677"/>
      <c r="L162" s="677">
        <v>40</v>
      </c>
      <c r="M162" s="677"/>
      <c r="N162" s="259">
        <v>0</v>
      </c>
      <c r="O162" s="259">
        <v>0</v>
      </c>
      <c r="P162" s="259">
        <v>0</v>
      </c>
      <c r="Q162" s="259">
        <v>0</v>
      </c>
      <c r="R162" s="711" t="s">
        <v>405</v>
      </c>
      <c r="S162" s="712"/>
      <c r="T162" s="712"/>
      <c r="U162" s="712"/>
      <c r="V162" s="713"/>
      <c r="W162" s="711" t="s">
        <v>301</v>
      </c>
      <c r="X162" s="712"/>
      <c r="Y162" s="712"/>
      <c r="Z162" s="712"/>
      <c r="AA162" s="713"/>
      <c r="AB162" s="677" t="s">
        <v>404</v>
      </c>
      <c r="AC162" s="677"/>
      <c r="AD162" s="677"/>
      <c r="AE162" s="677">
        <v>9</v>
      </c>
      <c r="AF162" s="677"/>
      <c r="AG162" s="259"/>
      <c r="AH162" s="259"/>
      <c r="AI162" s="259"/>
      <c r="AJ162" s="677"/>
      <c r="AK162" s="677"/>
      <c r="AL162" s="259" t="s">
        <v>389</v>
      </c>
      <c r="AM162" s="259"/>
      <c r="AN162" s="677">
        <f>MAX(AN$150:AN161)+1</f>
        <v>5</v>
      </c>
      <c r="AO162" s="677"/>
      <c r="AP162" s="259"/>
      <c r="AQ162" s="13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  <c r="BC162" s="73"/>
      <c r="BD162" s="73"/>
      <c r="BE162" s="73"/>
      <c r="BF162" s="297"/>
      <c r="BG162" s="49"/>
    </row>
    <row r="163" spans="1:59" ht="15" customHeight="1">
      <c r="A163" s="264"/>
      <c r="B163" s="679">
        <v>14</v>
      </c>
      <c r="C163" s="677"/>
      <c r="D163" s="677">
        <v>65</v>
      </c>
      <c r="E163" s="677"/>
      <c r="F163" s="677">
        <v>20</v>
      </c>
      <c r="G163" s="677"/>
      <c r="H163" s="73"/>
      <c r="I163" s="259"/>
      <c r="J163" s="677">
        <v>239</v>
      </c>
      <c r="K163" s="677"/>
      <c r="L163" s="677">
        <v>40</v>
      </c>
      <c r="M163" s="677"/>
      <c r="N163" s="259">
        <v>0</v>
      </c>
      <c r="O163" s="259">
        <v>0</v>
      </c>
      <c r="P163" s="259">
        <v>0</v>
      </c>
      <c r="Q163" s="259">
        <v>0</v>
      </c>
      <c r="R163" s="711" t="s">
        <v>405</v>
      </c>
      <c r="S163" s="712"/>
      <c r="T163" s="712"/>
      <c r="U163" s="712"/>
      <c r="V163" s="713"/>
      <c r="W163" s="711" t="s">
        <v>301</v>
      </c>
      <c r="X163" s="712"/>
      <c r="Y163" s="712"/>
      <c r="Z163" s="712"/>
      <c r="AA163" s="713"/>
      <c r="AB163" s="677" t="s">
        <v>404</v>
      </c>
      <c r="AC163" s="677"/>
      <c r="AD163" s="677"/>
      <c r="AE163" s="677">
        <v>9</v>
      </c>
      <c r="AF163" s="677"/>
      <c r="AG163" s="259"/>
      <c r="AH163" s="259"/>
      <c r="AI163" s="259"/>
      <c r="AJ163" s="677"/>
      <c r="AK163" s="677"/>
      <c r="AL163" s="259" t="s">
        <v>389</v>
      </c>
      <c r="AM163" s="259"/>
      <c r="AN163" s="677">
        <f>MAX(AN$150:AN162)+1</f>
        <v>6</v>
      </c>
      <c r="AO163" s="677"/>
      <c r="AP163" s="259"/>
      <c r="AQ163" s="13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  <c r="BC163" s="73"/>
      <c r="BD163" s="73"/>
      <c r="BE163" s="73"/>
      <c r="BF163" s="297"/>
      <c r="BG163" s="49"/>
    </row>
    <row r="164" spans="1:59" ht="15" customHeight="1">
      <c r="A164" s="264"/>
      <c r="B164" s="679">
        <v>15</v>
      </c>
      <c r="C164" s="677"/>
      <c r="D164" s="677">
        <v>65</v>
      </c>
      <c r="E164" s="677"/>
      <c r="F164" s="677">
        <v>20</v>
      </c>
      <c r="G164" s="677"/>
      <c r="H164" s="73"/>
      <c r="I164" s="259"/>
      <c r="J164" s="677">
        <v>304</v>
      </c>
      <c r="K164" s="677"/>
      <c r="L164" s="677">
        <v>40</v>
      </c>
      <c r="M164" s="677"/>
      <c r="N164" s="259">
        <v>0</v>
      </c>
      <c r="O164" s="259">
        <v>0</v>
      </c>
      <c r="P164" s="259">
        <v>0</v>
      </c>
      <c r="Q164" s="259">
        <v>0</v>
      </c>
      <c r="R164" s="711" t="s">
        <v>405</v>
      </c>
      <c r="S164" s="712"/>
      <c r="T164" s="712"/>
      <c r="U164" s="712"/>
      <c r="V164" s="713"/>
      <c r="W164" s="711" t="s">
        <v>301</v>
      </c>
      <c r="X164" s="712"/>
      <c r="Y164" s="712"/>
      <c r="Z164" s="712"/>
      <c r="AA164" s="713"/>
      <c r="AB164" s="677" t="s">
        <v>404</v>
      </c>
      <c r="AC164" s="677"/>
      <c r="AD164" s="677"/>
      <c r="AE164" s="677">
        <v>9</v>
      </c>
      <c r="AF164" s="677"/>
      <c r="AG164" s="259"/>
      <c r="AH164" s="259"/>
      <c r="AI164" s="259"/>
      <c r="AJ164" s="677"/>
      <c r="AK164" s="677"/>
      <c r="AL164" s="259" t="s">
        <v>389</v>
      </c>
      <c r="AM164" s="259"/>
      <c r="AN164" s="677">
        <f>MAX(AN$150:AN163)+1</f>
        <v>7</v>
      </c>
      <c r="AO164" s="677"/>
      <c r="AP164" s="259"/>
      <c r="AQ164" s="13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  <c r="BB164" s="73"/>
      <c r="BC164" s="73"/>
      <c r="BD164" s="73"/>
      <c r="BE164" s="73"/>
      <c r="BF164" s="297"/>
      <c r="BG164" s="49"/>
    </row>
    <row r="165" spans="1:59" ht="15" customHeight="1">
      <c r="A165" s="264"/>
      <c r="B165" s="679">
        <v>16</v>
      </c>
      <c r="C165" s="677"/>
      <c r="D165" s="677">
        <v>65</v>
      </c>
      <c r="E165" s="677"/>
      <c r="F165" s="677">
        <v>20</v>
      </c>
      <c r="G165" s="677"/>
      <c r="H165" s="73"/>
      <c r="I165" s="259"/>
      <c r="J165" s="677">
        <v>369</v>
      </c>
      <c r="K165" s="677"/>
      <c r="L165" s="677">
        <v>40</v>
      </c>
      <c r="M165" s="677"/>
      <c r="N165" s="259">
        <v>0</v>
      </c>
      <c r="O165" s="259">
        <v>0</v>
      </c>
      <c r="P165" s="259">
        <v>0</v>
      </c>
      <c r="Q165" s="259">
        <v>0</v>
      </c>
      <c r="R165" s="711" t="s">
        <v>405</v>
      </c>
      <c r="S165" s="712"/>
      <c r="T165" s="712"/>
      <c r="U165" s="712"/>
      <c r="V165" s="713"/>
      <c r="W165" s="711" t="s">
        <v>301</v>
      </c>
      <c r="X165" s="712"/>
      <c r="Y165" s="712"/>
      <c r="Z165" s="712"/>
      <c r="AA165" s="713"/>
      <c r="AB165" s="677" t="s">
        <v>404</v>
      </c>
      <c r="AC165" s="677"/>
      <c r="AD165" s="677"/>
      <c r="AE165" s="677">
        <v>9</v>
      </c>
      <c r="AF165" s="677"/>
      <c r="AG165" s="259"/>
      <c r="AH165" s="259"/>
      <c r="AI165" s="259"/>
      <c r="AJ165" s="677"/>
      <c r="AK165" s="677"/>
      <c r="AL165" s="259" t="s">
        <v>389</v>
      </c>
      <c r="AM165" s="259"/>
      <c r="AN165" s="677">
        <f>MAX(AN$150:AN164)+1</f>
        <v>8</v>
      </c>
      <c r="AO165" s="677"/>
      <c r="AP165" s="259"/>
      <c r="AQ165" s="133"/>
      <c r="AR165" s="73"/>
      <c r="AS165" s="73"/>
      <c r="AT165" s="73"/>
      <c r="AU165" s="73"/>
      <c r="AV165" s="73"/>
      <c r="AW165" s="73"/>
      <c r="AX165" s="73"/>
      <c r="AY165" s="73"/>
      <c r="AZ165" s="73"/>
      <c r="BA165" s="73"/>
      <c r="BB165" s="73"/>
      <c r="BC165" s="73"/>
      <c r="BD165" s="73"/>
      <c r="BE165" s="73"/>
      <c r="BF165" s="297"/>
      <c r="BG165" s="49"/>
    </row>
    <row r="166" spans="1:59" ht="15" customHeight="1">
      <c r="A166" s="264"/>
      <c r="B166" s="679">
        <v>17</v>
      </c>
      <c r="C166" s="677"/>
      <c r="D166" s="677">
        <v>65</v>
      </c>
      <c r="E166" s="677"/>
      <c r="F166" s="677">
        <v>20</v>
      </c>
      <c r="G166" s="677"/>
      <c r="H166" s="73"/>
      <c r="I166" s="259"/>
      <c r="J166" s="677">
        <v>434</v>
      </c>
      <c r="K166" s="677"/>
      <c r="L166" s="677">
        <v>40</v>
      </c>
      <c r="M166" s="677"/>
      <c r="N166" s="259">
        <v>0</v>
      </c>
      <c r="O166" s="259">
        <v>0</v>
      </c>
      <c r="P166" s="259">
        <v>0</v>
      </c>
      <c r="Q166" s="259">
        <v>0</v>
      </c>
      <c r="R166" s="711" t="s">
        <v>405</v>
      </c>
      <c r="S166" s="712"/>
      <c r="T166" s="712"/>
      <c r="U166" s="712"/>
      <c r="V166" s="713"/>
      <c r="W166" s="711" t="s">
        <v>301</v>
      </c>
      <c r="X166" s="712"/>
      <c r="Y166" s="712"/>
      <c r="Z166" s="712"/>
      <c r="AA166" s="713"/>
      <c r="AB166" s="677" t="s">
        <v>404</v>
      </c>
      <c r="AC166" s="677"/>
      <c r="AD166" s="677"/>
      <c r="AE166" s="677">
        <v>9</v>
      </c>
      <c r="AF166" s="677"/>
      <c r="AG166" s="259"/>
      <c r="AH166" s="259"/>
      <c r="AI166" s="259"/>
      <c r="AJ166" s="677"/>
      <c r="AK166" s="677"/>
      <c r="AL166" s="259" t="s">
        <v>389</v>
      </c>
      <c r="AM166" s="259"/>
      <c r="AN166" s="677"/>
      <c r="AO166" s="677"/>
      <c r="AP166" s="259"/>
      <c r="AQ166" s="13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  <c r="BD166" s="73"/>
      <c r="BE166" s="73"/>
      <c r="BF166" s="297"/>
      <c r="BG166" s="49"/>
    </row>
    <row r="167" spans="1:59" ht="15" customHeight="1">
      <c r="A167" s="264"/>
      <c r="B167" s="679">
        <v>18</v>
      </c>
      <c r="C167" s="677"/>
      <c r="D167" s="677">
        <v>65</v>
      </c>
      <c r="E167" s="677"/>
      <c r="F167" s="677">
        <v>20</v>
      </c>
      <c r="G167" s="677"/>
      <c r="H167" s="73"/>
      <c r="I167" s="259"/>
      <c r="J167" s="677">
        <v>499</v>
      </c>
      <c r="K167" s="677"/>
      <c r="L167" s="677">
        <v>40</v>
      </c>
      <c r="M167" s="677"/>
      <c r="N167" s="259">
        <v>0</v>
      </c>
      <c r="O167" s="259">
        <v>0</v>
      </c>
      <c r="P167" s="259">
        <v>0</v>
      </c>
      <c r="Q167" s="259">
        <v>0</v>
      </c>
      <c r="R167" s="711" t="s">
        <v>405</v>
      </c>
      <c r="S167" s="712"/>
      <c r="T167" s="712"/>
      <c r="U167" s="712"/>
      <c r="V167" s="713"/>
      <c r="W167" s="711" t="s">
        <v>301</v>
      </c>
      <c r="X167" s="712"/>
      <c r="Y167" s="712"/>
      <c r="Z167" s="712"/>
      <c r="AA167" s="713"/>
      <c r="AB167" s="677" t="s">
        <v>404</v>
      </c>
      <c r="AC167" s="677"/>
      <c r="AD167" s="677"/>
      <c r="AE167" s="677">
        <v>9</v>
      </c>
      <c r="AF167" s="677"/>
      <c r="AG167" s="259"/>
      <c r="AH167" s="259"/>
      <c r="AI167" s="259"/>
      <c r="AJ167" s="677"/>
      <c r="AK167" s="677"/>
      <c r="AL167" s="259" t="s">
        <v>389</v>
      </c>
      <c r="AM167" s="259"/>
      <c r="AN167" s="677"/>
      <c r="AO167" s="677"/>
      <c r="AP167" s="259"/>
      <c r="AQ167" s="13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  <c r="BD167" s="73"/>
      <c r="BE167" s="73"/>
      <c r="BF167" s="297"/>
      <c r="BG167" s="49"/>
    </row>
    <row r="168" spans="1:59" ht="15" customHeight="1">
      <c r="A168" s="264"/>
      <c r="B168" s="679">
        <v>19</v>
      </c>
      <c r="C168" s="677"/>
      <c r="D168" s="677">
        <v>65</v>
      </c>
      <c r="E168" s="677"/>
      <c r="F168" s="677">
        <v>20</v>
      </c>
      <c r="G168" s="677"/>
      <c r="H168" s="73"/>
      <c r="I168" s="259"/>
      <c r="J168" s="677">
        <v>564</v>
      </c>
      <c r="K168" s="677"/>
      <c r="L168" s="677">
        <v>40</v>
      </c>
      <c r="M168" s="677"/>
      <c r="N168" s="259">
        <v>0</v>
      </c>
      <c r="O168" s="259">
        <v>0</v>
      </c>
      <c r="P168" s="259">
        <v>0</v>
      </c>
      <c r="Q168" s="259">
        <v>0</v>
      </c>
      <c r="R168" s="711" t="s">
        <v>405</v>
      </c>
      <c r="S168" s="712"/>
      <c r="T168" s="712"/>
      <c r="U168" s="712"/>
      <c r="V168" s="713"/>
      <c r="W168" s="711" t="s">
        <v>301</v>
      </c>
      <c r="X168" s="712"/>
      <c r="Y168" s="712"/>
      <c r="Z168" s="712"/>
      <c r="AA168" s="713"/>
      <c r="AB168" s="677" t="s">
        <v>404</v>
      </c>
      <c r="AC168" s="677"/>
      <c r="AD168" s="677"/>
      <c r="AE168" s="677">
        <v>9</v>
      </c>
      <c r="AF168" s="677"/>
      <c r="AG168" s="259"/>
      <c r="AH168" s="259"/>
      <c r="AI168" s="259"/>
      <c r="AJ168" s="677"/>
      <c r="AK168" s="677"/>
      <c r="AL168" s="259" t="s">
        <v>389</v>
      </c>
      <c r="AM168" s="259"/>
      <c r="AN168" s="677"/>
      <c r="AO168" s="677"/>
      <c r="AP168" s="259"/>
      <c r="AQ168" s="13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  <c r="BC168" s="73"/>
      <c r="BD168" s="73"/>
      <c r="BE168" s="73"/>
      <c r="BF168" s="297"/>
      <c r="BG168" s="49"/>
    </row>
    <row r="169" spans="1:59" ht="15" customHeight="1">
      <c r="A169" s="264"/>
      <c r="B169" s="679">
        <v>20</v>
      </c>
      <c r="C169" s="677"/>
      <c r="D169" s="677">
        <v>65</v>
      </c>
      <c r="E169" s="677"/>
      <c r="F169" s="677">
        <v>20</v>
      </c>
      <c r="G169" s="677"/>
      <c r="H169" s="73"/>
      <c r="I169" s="259"/>
      <c r="J169" s="677">
        <v>629</v>
      </c>
      <c r="K169" s="677"/>
      <c r="L169" s="677">
        <v>40</v>
      </c>
      <c r="M169" s="677"/>
      <c r="N169" s="259">
        <v>0</v>
      </c>
      <c r="O169" s="259">
        <v>0</v>
      </c>
      <c r="P169" s="259">
        <v>0</v>
      </c>
      <c r="Q169" s="259">
        <v>0</v>
      </c>
      <c r="R169" s="711" t="s">
        <v>405</v>
      </c>
      <c r="S169" s="712"/>
      <c r="T169" s="712"/>
      <c r="U169" s="712"/>
      <c r="V169" s="713"/>
      <c r="W169" s="711" t="s">
        <v>301</v>
      </c>
      <c r="X169" s="712"/>
      <c r="Y169" s="712"/>
      <c r="Z169" s="712"/>
      <c r="AA169" s="713"/>
      <c r="AB169" s="677" t="s">
        <v>404</v>
      </c>
      <c r="AC169" s="677"/>
      <c r="AD169" s="677"/>
      <c r="AE169" s="677">
        <v>9</v>
      </c>
      <c r="AF169" s="677"/>
      <c r="AG169" s="259"/>
      <c r="AH169" s="259"/>
      <c r="AI169" s="259"/>
      <c r="AJ169" s="677"/>
      <c r="AK169" s="677"/>
      <c r="AL169" s="259" t="s">
        <v>389</v>
      </c>
      <c r="AM169" s="259"/>
      <c r="AN169" s="677"/>
      <c r="AO169" s="677"/>
      <c r="AP169" s="259"/>
      <c r="AQ169" s="13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297"/>
      <c r="BG169" s="49"/>
    </row>
    <row r="170" spans="1:59" ht="15" customHeight="1">
      <c r="A170" s="264"/>
      <c r="B170" s="679">
        <v>21</v>
      </c>
      <c r="C170" s="677"/>
      <c r="D170" s="677">
        <v>65</v>
      </c>
      <c r="E170" s="677"/>
      <c r="F170" s="677">
        <v>20</v>
      </c>
      <c r="G170" s="677"/>
      <c r="H170" s="73"/>
      <c r="I170" s="259"/>
      <c r="J170" s="677">
        <v>694</v>
      </c>
      <c r="K170" s="677"/>
      <c r="L170" s="677">
        <v>40</v>
      </c>
      <c r="M170" s="677"/>
      <c r="N170" s="259">
        <v>0</v>
      </c>
      <c r="O170" s="259">
        <v>0</v>
      </c>
      <c r="P170" s="259">
        <v>0</v>
      </c>
      <c r="Q170" s="259">
        <v>0</v>
      </c>
      <c r="R170" s="711" t="s">
        <v>405</v>
      </c>
      <c r="S170" s="712"/>
      <c r="T170" s="712"/>
      <c r="U170" s="712"/>
      <c r="V170" s="713"/>
      <c r="W170" s="711" t="s">
        <v>301</v>
      </c>
      <c r="X170" s="712"/>
      <c r="Y170" s="712"/>
      <c r="Z170" s="712"/>
      <c r="AA170" s="713"/>
      <c r="AB170" s="677" t="s">
        <v>404</v>
      </c>
      <c r="AC170" s="677"/>
      <c r="AD170" s="677"/>
      <c r="AE170" s="677">
        <v>9</v>
      </c>
      <c r="AF170" s="677"/>
      <c r="AG170" s="259"/>
      <c r="AH170" s="259"/>
      <c r="AI170" s="259"/>
      <c r="AJ170" s="677"/>
      <c r="AK170" s="677"/>
      <c r="AL170" s="259" t="s">
        <v>389</v>
      </c>
      <c r="AM170" s="259"/>
      <c r="AN170" s="677"/>
      <c r="AO170" s="677"/>
      <c r="AP170" s="259"/>
      <c r="AQ170" s="13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  <c r="BC170" s="73"/>
      <c r="BD170" s="73"/>
      <c r="BE170" s="73"/>
      <c r="BF170" s="297"/>
      <c r="BG170" s="49"/>
    </row>
    <row r="171" spans="1:59" ht="15" customHeight="1">
      <c r="A171" s="264"/>
      <c r="B171" s="679">
        <v>22</v>
      </c>
      <c r="C171" s="677"/>
      <c r="D171" s="677">
        <v>65</v>
      </c>
      <c r="E171" s="677"/>
      <c r="F171" s="677">
        <v>20</v>
      </c>
      <c r="G171" s="677"/>
      <c r="H171" s="73"/>
      <c r="I171" s="259"/>
      <c r="J171" s="677">
        <v>759</v>
      </c>
      <c r="K171" s="677"/>
      <c r="L171" s="677">
        <v>40</v>
      </c>
      <c r="M171" s="677"/>
      <c r="N171" s="259">
        <v>0</v>
      </c>
      <c r="O171" s="259">
        <v>0</v>
      </c>
      <c r="P171" s="259">
        <v>0</v>
      </c>
      <c r="Q171" s="259">
        <v>0</v>
      </c>
      <c r="R171" s="711" t="s">
        <v>405</v>
      </c>
      <c r="S171" s="712"/>
      <c r="T171" s="712"/>
      <c r="U171" s="712"/>
      <c r="V171" s="713"/>
      <c r="W171" s="711" t="s">
        <v>301</v>
      </c>
      <c r="X171" s="712"/>
      <c r="Y171" s="712"/>
      <c r="Z171" s="712"/>
      <c r="AA171" s="713"/>
      <c r="AB171" s="677" t="s">
        <v>404</v>
      </c>
      <c r="AC171" s="677"/>
      <c r="AD171" s="677"/>
      <c r="AE171" s="677">
        <v>9</v>
      </c>
      <c r="AF171" s="677"/>
      <c r="AG171" s="259"/>
      <c r="AH171" s="259"/>
      <c r="AI171" s="259"/>
      <c r="AJ171" s="677"/>
      <c r="AK171" s="677"/>
      <c r="AL171" s="259" t="s">
        <v>389</v>
      </c>
      <c r="AM171" s="259"/>
      <c r="AN171" s="677"/>
      <c r="AO171" s="677"/>
      <c r="AP171" s="259"/>
      <c r="AQ171" s="13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  <c r="BC171" s="73"/>
      <c r="BD171" s="73"/>
      <c r="BE171" s="73"/>
      <c r="BF171" s="297"/>
      <c r="BG171" s="49"/>
    </row>
    <row r="172" spans="1:59" ht="15" customHeight="1">
      <c r="A172" s="264"/>
      <c r="B172" s="679">
        <v>23</v>
      </c>
      <c r="C172" s="677"/>
      <c r="D172" s="677">
        <v>65</v>
      </c>
      <c r="E172" s="677"/>
      <c r="F172" s="677">
        <v>20</v>
      </c>
      <c r="G172" s="677"/>
      <c r="H172" s="73"/>
      <c r="I172" s="259"/>
      <c r="J172" s="677">
        <v>824</v>
      </c>
      <c r="K172" s="677"/>
      <c r="L172" s="677">
        <v>40</v>
      </c>
      <c r="M172" s="677"/>
      <c r="N172" s="259">
        <v>0</v>
      </c>
      <c r="O172" s="259">
        <v>0</v>
      </c>
      <c r="P172" s="259">
        <v>0</v>
      </c>
      <c r="Q172" s="259">
        <v>0</v>
      </c>
      <c r="R172" s="711" t="s">
        <v>405</v>
      </c>
      <c r="S172" s="712"/>
      <c r="T172" s="712"/>
      <c r="U172" s="712"/>
      <c r="V172" s="713"/>
      <c r="W172" s="711" t="s">
        <v>301</v>
      </c>
      <c r="X172" s="712"/>
      <c r="Y172" s="712"/>
      <c r="Z172" s="712"/>
      <c r="AA172" s="713"/>
      <c r="AB172" s="677" t="s">
        <v>404</v>
      </c>
      <c r="AC172" s="677"/>
      <c r="AD172" s="677"/>
      <c r="AE172" s="677">
        <v>9</v>
      </c>
      <c r="AF172" s="677"/>
      <c r="AG172" s="259"/>
      <c r="AH172" s="259"/>
      <c r="AI172" s="259"/>
      <c r="AJ172" s="677"/>
      <c r="AK172" s="677"/>
      <c r="AL172" s="259" t="s">
        <v>389</v>
      </c>
      <c r="AM172" s="259"/>
      <c r="AN172" s="677"/>
      <c r="AO172" s="677"/>
      <c r="AP172" s="259"/>
      <c r="AQ172" s="13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  <c r="BC172" s="73"/>
      <c r="BD172" s="73"/>
      <c r="BE172" s="73"/>
      <c r="BF172" s="297"/>
      <c r="BG172" s="49"/>
    </row>
    <row r="173" spans="1:59" ht="15" customHeight="1">
      <c r="A173" s="264"/>
      <c r="B173" s="679">
        <v>24</v>
      </c>
      <c r="C173" s="677"/>
      <c r="D173" s="677">
        <v>80</v>
      </c>
      <c r="E173" s="677"/>
      <c r="F173" s="677">
        <v>20</v>
      </c>
      <c r="G173" s="677"/>
      <c r="H173" s="73"/>
      <c r="I173" s="259"/>
      <c r="J173" s="677">
        <v>889</v>
      </c>
      <c r="K173" s="677"/>
      <c r="L173" s="677">
        <v>40</v>
      </c>
      <c r="M173" s="677"/>
      <c r="N173" s="259">
        <v>0</v>
      </c>
      <c r="O173" s="259">
        <v>0</v>
      </c>
      <c r="P173" s="259">
        <v>0</v>
      </c>
      <c r="Q173" s="259">
        <v>0</v>
      </c>
      <c r="R173" s="711" t="s">
        <v>405</v>
      </c>
      <c r="S173" s="712"/>
      <c r="T173" s="712"/>
      <c r="U173" s="712"/>
      <c r="V173" s="713"/>
      <c r="W173" s="711" t="s">
        <v>301</v>
      </c>
      <c r="X173" s="712"/>
      <c r="Y173" s="712"/>
      <c r="Z173" s="712"/>
      <c r="AA173" s="713"/>
      <c r="AB173" s="677" t="s">
        <v>404</v>
      </c>
      <c r="AC173" s="677"/>
      <c r="AD173" s="677"/>
      <c r="AE173" s="677">
        <v>9</v>
      </c>
      <c r="AF173" s="677"/>
      <c r="AG173" s="259"/>
      <c r="AH173" s="259"/>
      <c r="AI173" s="259"/>
      <c r="AJ173" s="677"/>
      <c r="AK173" s="677"/>
      <c r="AL173" s="259" t="s">
        <v>389</v>
      </c>
      <c r="AM173" s="259"/>
      <c r="AN173" s="677"/>
      <c r="AO173" s="677"/>
      <c r="AP173" s="259"/>
      <c r="AQ173" s="13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  <c r="BD173" s="73"/>
      <c r="BE173" s="73"/>
      <c r="BF173" s="297"/>
      <c r="BG173" s="49"/>
    </row>
    <row r="174" spans="1:59" ht="15" customHeight="1">
      <c r="A174" s="264"/>
      <c r="B174" s="695">
        <v>25</v>
      </c>
      <c r="C174" s="696"/>
      <c r="D174" s="677">
        <v>35</v>
      </c>
      <c r="E174" s="677"/>
      <c r="F174" s="677">
        <v>25</v>
      </c>
      <c r="G174" s="677"/>
      <c r="H174" s="73"/>
      <c r="I174" s="259"/>
      <c r="J174" s="677">
        <v>14</v>
      </c>
      <c r="K174" s="677"/>
      <c r="L174" s="677">
        <v>60</v>
      </c>
      <c r="M174" s="677"/>
      <c r="N174" s="259">
        <v>0</v>
      </c>
      <c r="O174" s="259">
        <v>0</v>
      </c>
      <c r="P174" s="259">
        <v>0</v>
      </c>
      <c r="Q174" s="259">
        <v>3</v>
      </c>
      <c r="R174" s="711" t="s">
        <v>405</v>
      </c>
      <c r="S174" s="712"/>
      <c r="T174" s="712"/>
      <c r="U174" s="712"/>
      <c r="V174" s="713"/>
      <c r="W174" s="711" t="s">
        <v>301</v>
      </c>
      <c r="X174" s="712"/>
      <c r="Y174" s="712"/>
      <c r="Z174" s="712"/>
      <c r="AA174" s="713"/>
      <c r="AB174" s="677" t="s">
        <v>404</v>
      </c>
      <c r="AC174" s="677"/>
      <c r="AD174" s="677"/>
      <c r="AE174" s="677">
        <v>9</v>
      </c>
      <c r="AF174" s="677"/>
      <c r="AG174" s="259"/>
      <c r="AH174" s="259"/>
      <c r="AI174" s="259"/>
      <c r="AJ174" s="677"/>
      <c r="AK174" s="677"/>
      <c r="AL174" s="259" t="s">
        <v>391</v>
      </c>
      <c r="AM174" s="259"/>
      <c r="AN174" s="677"/>
      <c r="AO174" s="677"/>
      <c r="AP174" s="259"/>
      <c r="AQ174" s="300"/>
      <c r="AR174" s="301"/>
      <c r="AS174" s="301"/>
      <c r="AT174" s="301"/>
      <c r="AU174" s="301"/>
      <c r="AV174" s="301"/>
      <c r="AW174" s="301"/>
      <c r="AX174" s="301"/>
      <c r="AY174" s="301"/>
      <c r="AZ174" s="301"/>
      <c r="BA174" s="301"/>
      <c r="BB174" s="301"/>
      <c r="BC174" s="301"/>
      <c r="BD174" s="301"/>
      <c r="BE174" s="301"/>
      <c r="BF174" s="302"/>
      <c r="BG174" s="49"/>
    </row>
    <row r="175" spans="1:59" ht="15" customHeight="1">
      <c r="A175" s="264"/>
      <c r="B175" s="695">
        <v>26</v>
      </c>
      <c r="C175" s="696"/>
      <c r="D175" s="696">
        <v>60</v>
      </c>
      <c r="E175" s="696"/>
      <c r="F175" s="696">
        <v>25</v>
      </c>
      <c r="G175" s="696"/>
      <c r="H175" s="301"/>
      <c r="I175" s="299"/>
      <c r="J175" s="696">
        <v>49</v>
      </c>
      <c r="K175" s="696"/>
      <c r="L175" s="696">
        <v>60</v>
      </c>
      <c r="M175" s="696"/>
      <c r="N175" s="259">
        <v>0</v>
      </c>
      <c r="O175" s="259">
        <v>0</v>
      </c>
      <c r="P175" s="259">
        <v>0</v>
      </c>
      <c r="Q175" s="259">
        <v>3</v>
      </c>
      <c r="R175" s="711" t="s">
        <v>415</v>
      </c>
      <c r="S175" s="712"/>
      <c r="T175" s="712"/>
      <c r="U175" s="712"/>
      <c r="V175" s="713"/>
      <c r="W175" s="697" t="s">
        <v>587</v>
      </c>
      <c r="X175" s="698"/>
      <c r="Y175" s="698"/>
      <c r="Z175" s="698"/>
      <c r="AA175" s="699"/>
      <c r="AB175" s="677" t="s">
        <v>404</v>
      </c>
      <c r="AC175" s="677"/>
      <c r="AD175" s="677"/>
      <c r="AE175" s="677">
        <v>9</v>
      </c>
      <c r="AF175" s="677"/>
      <c r="AG175" s="299"/>
      <c r="AH175" s="299"/>
      <c r="AI175" s="299"/>
      <c r="AJ175" s="696" t="s">
        <v>175</v>
      </c>
      <c r="AK175" s="696"/>
      <c r="AL175" s="299" t="s">
        <v>391</v>
      </c>
      <c r="AM175" s="299"/>
      <c r="AN175" s="696">
        <f>MAX(AN$150:AN174)+1</f>
        <v>9</v>
      </c>
      <c r="AO175" s="696"/>
      <c r="AP175" s="299"/>
      <c r="AQ175" s="300"/>
      <c r="AR175" s="301"/>
      <c r="AS175" s="301"/>
      <c r="AT175" s="301"/>
      <c r="AU175" s="301"/>
      <c r="AV175" s="301"/>
      <c r="AW175" s="301"/>
      <c r="AX175" s="301"/>
      <c r="AY175" s="301"/>
      <c r="AZ175" s="301"/>
      <c r="BA175" s="301"/>
      <c r="BB175" s="301"/>
      <c r="BC175" s="301"/>
      <c r="BD175" s="301"/>
      <c r="BE175" s="301"/>
      <c r="BF175" s="302"/>
      <c r="BG175" s="265"/>
    </row>
    <row r="176" spans="1:59" ht="15" customHeight="1">
      <c r="A176" s="264"/>
      <c r="B176" s="679">
        <v>27</v>
      </c>
      <c r="C176" s="677"/>
      <c r="D176" s="677">
        <v>65</v>
      </c>
      <c r="E176" s="677"/>
      <c r="F176" s="677">
        <v>25</v>
      </c>
      <c r="G176" s="677"/>
      <c r="H176" s="73"/>
      <c r="I176" s="259"/>
      <c r="J176" s="677">
        <v>109</v>
      </c>
      <c r="K176" s="677"/>
      <c r="L176" s="677">
        <v>60</v>
      </c>
      <c r="M176" s="677"/>
      <c r="N176" s="259">
        <v>0</v>
      </c>
      <c r="O176" s="259">
        <v>0</v>
      </c>
      <c r="P176" s="259">
        <v>0</v>
      </c>
      <c r="Q176" s="259">
        <v>3</v>
      </c>
      <c r="R176" s="711" t="s">
        <v>415</v>
      </c>
      <c r="S176" s="712"/>
      <c r="T176" s="712"/>
      <c r="U176" s="712"/>
      <c r="V176" s="713"/>
      <c r="W176" s="711" t="s">
        <v>587</v>
      </c>
      <c r="X176" s="712"/>
      <c r="Y176" s="712"/>
      <c r="Z176" s="712"/>
      <c r="AA176" s="713"/>
      <c r="AB176" s="677" t="s">
        <v>404</v>
      </c>
      <c r="AC176" s="677"/>
      <c r="AD176" s="677"/>
      <c r="AE176" s="677">
        <v>9</v>
      </c>
      <c r="AF176" s="677"/>
      <c r="AG176" s="259"/>
      <c r="AH176" s="259"/>
      <c r="AI176" s="259"/>
      <c r="AJ176" s="677" t="s">
        <v>175</v>
      </c>
      <c r="AK176" s="677"/>
      <c r="AL176" s="259" t="s">
        <v>391</v>
      </c>
      <c r="AM176" s="259"/>
      <c r="AN176" s="677">
        <f>MAX(AN$150:AN175)+1</f>
        <v>10</v>
      </c>
      <c r="AO176" s="677"/>
      <c r="AP176" s="259"/>
      <c r="AQ176" s="13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  <c r="BD176" s="73"/>
      <c r="BE176" s="73"/>
      <c r="BF176" s="297"/>
      <c r="BG176" s="265"/>
    </row>
    <row r="177" spans="1:59" ht="15" customHeight="1">
      <c r="A177" s="264"/>
      <c r="B177" s="679">
        <v>28</v>
      </c>
      <c r="C177" s="677"/>
      <c r="D177" s="677">
        <v>65</v>
      </c>
      <c r="E177" s="677"/>
      <c r="F177" s="677">
        <v>25</v>
      </c>
      <c r="G177" s="677"/>
      <c r="H177" s="73"/>
      <c r="I177" s="259"/>
      <c r="J177" s="677">
        <v>174</v>
      </c>
      <c r="K177" s="677"/>
      <c r="L177" s="677">
        <v>60</v>
      </c>
      <c r="M177" s="677"/>
      <c r="N177" s="259">
        <v>0</v>
      </c>
      <c r="O177" s="259">
        <v>0</v>
      </c>
      <c r="P177" s="259">
        <v>0</v>
      </c>
      <c r="Q177" s="259">
        <v>3</v>
      </c>
      <c r="R177" s="711" t="s">
        <v>415</v>
      </c>
      <c r="S177" s="712"/>
      <c r="T177" s="712"/>
      <c r="U177" s="712"/>
      <c r="V177" s="713"/>
      <c r="W177" s="711" t="s">
        <v>587</v>
      </c>
      <c r="X177" s="712"/>
      <c r="Y177" s="712"/>
      <c r="Z177" s="712"/>
      <c r="AA177" s="713"/>
      <c r="AB177" s="677" t="s">
        <v>404</v>
      </c>
      <c r="AC177" s="677"/>
      <c r="AD177" s="677"/>
      <c r="AE177" s="677">
        <v>9</v>
      </c>
      <c r="AF177" s="677"/>
      <c r="AG177" s="259"/>
      <c r="AH177" s="259"/>
      <c r="AI177" s="259"/>
      <c r="AJ177" s="677" t="s">
        <v>175</v>
      </c>
      <c r="AK177" s="677"/>
      <c r="AL177" s="259" t="s">
        <v>391</v>
      </c>
      <c r="AM177" s="259"/>
      <c r="AN177" s="677">
        <f>MAX(AN$150:AN176)+1</f>
        <v>11</v>
      </c>
      <c r="AO177" s="677"/>
      <c r="AP177" s="259"/>
      <c r="AQ177" s="13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  <c r="BB177" s="73"/>
      <c r="BC177" s="73"/>
      <c r="BD177" s="73"/>
      <c r="BE177" s="73"/>
      <c r="BF177" s="297"/>
      <c r="BG177" s="49"/>
    </row>
    <row r="178" spans="1:59" ht="15" customHeight="1" thickBot="1">
      <c r="A178" s="267"/>
      <c r="B178" s="685">
        <v>29</v>
      </c>
      <c r="C178" s="683"/>
      <c r="D178" s="683">
        <v>65</v>
      </c>
      <c r="E178" s="683"/>
      <c r="F178" s="683">
        <v>25</v>
      </c>
      <c r="G178" s="683"/>
      <c r="H178" s="286"/>
      <c r="I178" s="260"/>
      <c r="J178" s="683">
        <v>239</v>
      </c>
      <c r="K178" s="683"/>
      <c r="L178" s="683">
        <v>60</v>
      </c>
      <c r="M178" s="683"/>
      <c r="N178" s="260">
        <v>0</v>
      </c>
      <c r="O178" s="260">
        <v>0</v>
      </c>
      <c r="P178" s="260">
        <v>0</v>
      </c>
      <c r="Q178" s="260">
        <v>3</v>
      </c>
      <c r="R178" s="732" t="s">
        <v>415</v>
      </c>
      <c r="S178" s="733"/>
      <c r="T178" s="733"/>
      <c r="U178" s="733"/>
      <c r="V178" s="734"/>
      <c r="W178" s="732" t="s">
        <v>587</v>
      </c>
      <c r="X178" s="733"/>
      <c r="Y178" s="733"/>
      <c r="Z178" s="733"/>
      <c r="AA178" s="734"/>
      <c r="AB178" s="683" t="s">
        <v>404</v>
      </c>
      <c r="AC178" s="683"/>
      <c r="AD178" s="683"/>
      <c r="AE178" s="683">
        <v>9</v>
      </c>
      <c r="AF178" s="683"/>
      <c r="AG178" s="260"/>
      <c r="AH178" s="260"/>
      <c r="AI178" s="260"/>
      <c r="AJ178" s="683" t="s">
        <v>175</v>
      </c>
      <c r="AK178" s="683"/>
      <c r="AL178" s="260" t="s">
        <v>391</v>
      </c>
      <c r="AM178" s="260"/>
      <c r="AN178" s="683">
        <f>MAX(AN$150:AN177)+1</f>
        <v>12</v>
      </c>
      <c r="AO178" s="683"/>
      <c r="AP178" s="260"/>
      <c r="AQ178" s="288"/>
      <c r="AR178" s="286"/>
      <c r="AS178" s="286"/>
      <c r="AT178" s="286"/>
      <c r="AU178" s="286"/>
      <c r="AV178" s="286"/>
      <c r="AW178" s="286"/>
      <c r="AX178" s="286"/>
      <c r="AY178" s="286"/>
      <c r="AZ178" s="286"/>
      <c r="BA178" s="286"/>
      <c r="BB178" s="286"/>
      <c r="BC178" s="286"/>
      <c r="BD178" s="286"/>
      <c r="BE178" s="286"/>
      <c r="BF178" s="298"/>
      <c r="BG178" s="30"/>
    </row>
    <row r="179" spans="1:59" ht="15" customHeight="1">
      <c r="A179" s="268"/>
      <c r="B179" s="735">
        <v>30</v>
      </c>
      <c r="C179" s="736"/>
      <c r="D179" s="736">
        <v>65</v>
      </c>
      <c r="E179" s="736"/>
      <c r="F179" s="736">
        <v>25</v>
      </c>
      <c r="G179" s="736"/>
      <c r="H179" s="304"/>
      <c r="I179" s="303"/>
      <c r="J179" s="736">
        <v>304</v>
      </c>
      <c r="K179" s="736"/>
      <c r="L179" s="736">
        <v>60</v>
      </c>
      <c r="M179" s="736"/>
      <c r="N179" s="303">
        <v>0</v>
      </c>
      <c r="O179" s="303">
        <v>0</v>
      </c>
      <c r="P179" s="303">
        <v>0</v>
      </c>
      <c r="Q179" s="303">
        <v>3</v>
      </c>
      <c r="R179" s="737" t="s">
        <v>415</v>
      </c>
      <c r="S179" s="738"/>
      <c r="T179" s="738"/>
      <c r="U179" s="738"/>
      <c r="V179" s="739"/>
      <c r="W179" s="737" t="s">
        <v>587</v>
      </c>
      <c r="X179" s="738"/>
      <c r="Y179" s="738"/>
      <c r="Z179" s="738"/>
      <c r="AA179" s="739"/>
      <c r="AB179" s="736" t="s">
        <v>404</v>
      </c>
      <c r="AC179" s="736"/>
      <c r="AD179" s="736"/>
      <c r="AE179" s="736">
        <v>9</v>
      </c>
      <c r="AF179" s="736"/>
      <c r="AG179" s="303"/>
      <c r="AH179" s="303"/>
      <c r="AI179" s="303"/>
      <c r="AJ179" s="736" t="s">
        <v>175</v>
      </c>
      <c r="AK179" s="736"/>
      <c r="AL179" s="303" t="s">
        <v>391</v>
      </c>
      <c r="AM179" s="303"/>
      <c r="AN179" s="736">
        <f>MAX(AN$150:AN178)+1</f>
        <v>13</v>
      </c>
      <c r="AO179" s="736"/>
      <c r="AP179" s="303"/>
      <c r="AQ179" s="327"/>
      <c r="AR179" s="304"/>
      <c r="AS179" s="304"/>
      <c r="AT179" s="304"/>
      <c r="AU179" s="304"/>
      <c r="AV179" s="304"/>
      <c r="AW179" s="304"/>
      <c r="AX179" s="304"/>
      <c r="AY179" s="304"/>
      <c r="AZ179" s="304"/>
      <c r="BA179" s="304"/>
      <c r="BB179" s="304"/>
      <c r="BC179" s="304"/>
      <c r="BD179" s="304"/>
      <c r="BE179" s="304"/>
      <c r="BF179" s="328"/>
      <c r="BG179" s="321"/>
    </row>
    <row r="180" spans="1:59" ht="15" customHeight="1">
      <c r="A180" s="264"/>
      <c r="B180" s="679">
        <v>31</v>
      </c>
      <c r="C180" s="677"/>
      <c r="D180" s="677">
        <v>65</v>
      </c>
      <c r="E180" s="677"/>
      <c r="F180" s="677">
        <v>25</v>
      </c>
      <c r="G180" s="677"/>
      <c r="H180" s="73"/>
      <c r="I180" s="259"/>
      <c r="J180" s="677">
        <v>369</v>
      </c>
      <c r="K180" s="677"/>
      <c r="L180" s="677">
        <v>60</v>
      </c>
      <c r="M180" s="677"/>
      <c r="N180" s="259">
        <v>0</v>
      </c>
      <c r="O180" s="259">
        <v>0</v>
      </c>
      <c r="P180" s="259">
        <v>0</v>
      </c>
      <c r="Q180" s="259">
        <v>3</v>
      </c>
      <c r="R180" s="711" t="s">
        <v>415</v>
      </c>
      <c r="S180" s="712"/>
      <c r="T180" s="712"/>
      <c r="U180" s="712"/>
      <c r="V180" s="713"/>
      <c r="W180" s="711" t="s">
        <v>416</v>
      </c>
      <c r="X180" s="712"/>
      <c r="Y180" s="712"/>
      <c r="Z180" s="712"/>
      <c r="AA180" s="713"/>
      <c r="AB180" s="677" t="s">
        <v>404</v>
      </c>
      <c r="AC180" s="677"/>
      <c r="AD180" s="677"/>
      <c r="AE180" s="677">
        <v>9</v>
      </c>
      <c r="AF180" s="677"/>
      <c r="AG180" s="259"/>
      <c r="AH180" s="259"/>
      <c r="AI180" s="259"/>
      <c r="AJ180" s="677" t="s">
        <v>175</v>
      </c>
      <c r="AK180" s="677"/>
      <c r="AL180" s="259" t="s">
        <v>391</v>
      </c>
      <c r="AM180" s="259"/>
      <c r="AN180" s="677">
        <f>MAX(AN$150:AN179)+1</f>
        <v>14</v>
      </c>
      <c r="AO180" s="677"/>
      <c r="AP180" s="259"/>
      <c r="AQ180" s="13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  <c r="BC180" s="73"/>
      <c r="BD180" s="73"/>
      <c r="BE180" s="73"/>
      <c r="BF180" s="297"/>
      <c r="BG180" s="49"/>
    </row>
    <row r="181" spans="1:59" ht="15" customHeight="1">
      <c r="A181" s="264"/>
      <c r="B181" s="679">
        <v>32</v>
      </c>
      <c r="C181" s="677"/>
      <c r="D181" s="677">
        <v>65</v>
      </c>
      <c r="E181" s="677"/>
      <c r="F181" s="677">
        <v>25</v>
      </c>
      <c r="G181" s="677"/>
      <c r="H181" s="73"/>
      <c r="I181" s="259"/>
      <c r="J181" s="677">
        <v>434</v>
      </c>
      <c r="K181" s="677"/>
      <c r="L181" s="677">
        <v>60</v>
      </c>
      <c r="M181" s="677"/>
      <c r="N181" s="259">
        <v>0</v>
      </c>
      <c r="O181" s="259">
        <v>0</v>
      </c>
      <c r="P181" s="259">
        <v>0</v>
      </c>
      <c r="Q181" s="259">
        <v>3</v>
      </c>
      <c r="R181" s="711" t="s">
        <v>586</v>
      </c>
      <c r="S181" s="712"/>
      <c r="T181" s="712"/>
      <c r="U181" s="712"/>
      <c r="V181" s="713"/>
      <c r="W181" s="711" t="s">
        <v>416</v>
      </c>
      <c r="X181" s="712"/>
      <c r="Y181" s="712"/>
      <c r="Z181" s="712"/>
      <c r="AA181" s="713"/>
      <c r="AB181" s="677" t="s">
        <v>404</v>
      </c>
      <c r="AC181" s="677"/>
      <c r="AD181" s="677"/>
      <c r="AE181" s="677">
        <v>9</v>
      </c>
      <c r="AF181" s="677"/>
      <c r="AG181" s="259"/>
      <c r="AH181" s="259"/>
      <c r="AI181" s="259"/>
      <c r="AJ181" s="677"/>
      <c r="AK181" s="677"/>
      <c r="AL181" s="259" t="s">
        <v>391</v>
      </c>
      <c r="AM181" s="259"/>
      <c r="AN181" s="677"/>
      <c r="AO181" s="677"/>
      <c r="AP181" s="259"/>
      <c r="AQ181" s="13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  <c r="BD181" s="73"/>
      <c r="BE181" s="73"/>
      <c r="BF181" s="297"/>
      <c r="BG181" s="49"/>
    </row>
    <row r="182" spans="1:59" ht="15" customHeight="1">
      <c r="A182" s="264"/>
      <c r="B182" s="679">
        <v>33</v>
      </c>
      <c r="C182" s="677"/>
      <c r="D182" s="677">
        <v>65</v>
      </c>
      <c r="E182" s="677"/>
      <c r="F182" s="677">
        <v>25</v>
      </c>
      <c r="G182" s="677"/>
      <c r="H182" s="73"/>
      <c r="I182" s="259"/>
      <c r="J182" s="677">
        <v>499</v>
      </c>
      <c r="K182" s="677"/>
      <c r="L182" s="677">
        <v>60</v>
      </c>
      <c r="M182" s="677"/>
      <c r="N182" s="259">
        <v>0</v>
      </c>
      <c r="O182" s="259">
        <v>0</v>
      </c>
      <c r="P182" s="259">
        <v>0</v>
      </c>
      <c r="Q182" s="259">
        <v>3</v>
      </c>
      <c r="R182" s="711" t="s">
        <v>586</v>
      </c>
      <c r="S182" s="712"/>
      <c r="T182" s="712"/>
      <c r="U182" s="712"/>
      <c r="V182" s="713"/>
      <c r="W182" s="711" t="s">
        <v>416</v>
      </c>
      <c r="X182" s="712"/>
      <c r="Y182" s="712"/>
      <c r="Z182" s="712"/>
      <c r="AA182" s="713"/>
      <c r="AB182" s="677" t="s">
        <v>404</v>
      </c>
      <c r="AC182" s="677"/>
      <c r="AD182" s="677"/>
      <c r="AE182" s="677">
        <v>9</v>
      </c>
      <c r="AF182" s="677"/>
      <c r="AG182" s="259"/>
      <c r="AH182" s="259"/>
      <c r="AI182" s="259"/>
      <c r="AJ182" s="677"/>
      <c r="AK182" s="677"/>
      <c r="AL182" s="259" t="s">
        <v>391</v>
      </c>
      <c r="AM182" s="259"/>
      <c r="AN182" s="677"/>
      <c r="AO182" s="677"/>
      <c r="AP182" s="259"/>
      <c r="AQ182" s="13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  <c r="BC182" s="73"/>
      <c r="BD182" s="73"/>
      <c r="BE182" s="73"/>
      <c r="BF182" s="297"/>
      <c r="BG182" s="49"/>
    </row>
    <row r="183" spans="1:59" ht="15" customHeight="1">
      <c r="A183" s="264"/>
      <c r="B183" s="679">
        <v>34</v>
      </c>
      <c r="C183" s="677"/>
      <c r="D183" s="677">
        <v>65</v>
      </c>
      <c r="E183" s="677"/>
      <c r="F183" s="677">
        <v>25</v>
      </c>
      <c r="G183" s="677"/>
      <c r="H183" s="73"/>
      <c r="I183" s="259"/>
      <c r="J183" s="677">
        <v>564</v>
      </c>
      <c r="K183" s="677"/>
      <c r="L183" s="677">
        <v>60</v>
      </c>
      <c r="M183" s="677"/>
      <c r="N183" s="259">
        <v>0</v>
      </c>
      <c r="O183" s="259">
        <v>0</v>
      </c>
      <c r="P183" s="259">
        <v>0</v>
      </c>
      <c r="Q183" s="259">
        <v>3</v>
      </c>
      <c r="R183" s="711" t="s">
        <v>586</v>
      </c>
      <c r="S183" s="712"/>
      <c r="T183" s="712"/>
      <c r="U183" s="712"/>
      <c r="V183" s="713"/>
      <c r="W183" s="711" t="s">
        <v>416</v>
      </c>
      <c r="X183" s="712"/>
      <c r="Y183" s="712"/>
      <c r="Z183" s="712"/>
      <c r="AA183" s="713"/>
      <c r="AB183" s="677" t="s">
        <v>404</v>
      </c>
      <c r="AC183" s="677"/>
      <c r="AD183" s="677"/>
      <c r="AE183" s="677">
        <v>9</v>
      </c>
      <c r="AF183" s="677"/>
      <c r="AG183" s="259"/>
      <c r="AH183" s="259"/>
      <c r="AI183" s="259"/>
      <c r="AJ183" s="677"/>
      <c r="AK183" s="677"/>
      <c r="AL183" s="259" t="s">
        <v>391</v>
      </c>
      <c r="AM183" s="259"/>
      <c r="AN183" s="677"/>
      <c r="AO183" s="677"/>
      <c r="AP183" s="259"/>
      <c r="AQ183" s="13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  <c r="BB183" s="73"/>
      <c r="BC183" s="73"/>
      <c r="BD183" s="73"/>
      <c r="BE183" s="73"/>
      <c r="BF183" s="297"/>
      <c r="BG183" s="49"/>
    </row>
    <row r="184" spans="1:59" ht="15" customHeight="1">
      <c r="A184" s="264"/>
      <c r="B184" s="679">
        <v>35</v>
      </c>
      <c r="C184" s="677"/>
      <c r="D184" s="677">
        <v>65</v>
      </c>
      <c r="E184" s="677"/>
      <c r="F184" s="677">
        <v>25</v>
      </c>
      <c r="G184" s="677"/>
      <c r="H184" s="73"/>
      <c r="I184" s="259"/>
      <c r="J184" s="677">
        <v>629</v>
      </c>
      <c r="K184" s="677"/>
      <c r="L184" s="677">
        <v>60</v>
      </c>
      <c r="M184" s="677"/>
      <c r="N184" s="259">
        <v>0</v>
      </c>
      <c r="O184" s="259">
        <v>0</v>
      </c>
      <c r="P184" s="259">
        <v>0</v>
      </c>
      <c r="Q184" s="259">
        <v>3</v>
      </c>
      <c r="R184" s="711" t="s">
        <v>586</v>
      </c>
      <c r="S184" s="712"/>
      <c r="T184" s="712"/>
      <c r="U184" s="712"/>
      <c r="V184" s="713"/>
      <c r="W184" s="711" t="s">
        <v>416</v>
      </c>
      <c r="X184" s="712"/>
      <c r="Y184" s="712"/>
      <c r="Z184" s="712"/>
      <c r="AA184" s="713"/>
      <c r="AB184" s="677" t="s">
        <v>404</v>
      </c>
      <c r="AC184" s="677"/>
      <c r="AD184" s="677"/>
      <c r="AE184" s="677">
        <v>9</v>
      </c>
      <c r="AF184" s="677"/>
      <c r="AG184" s="259"/>
      <c r="AH184" s="259"/>
      <c r="AI184" s="259"/>
      <c r="AJ184" s="677"/>
      <c r="AK184" s="677"/>
      <c r="AL184" s="259" t="s">
        <v>391</v>
      </c>
      <c r="AM184" s="259"/>
      <c r="AN184" s="677"/>
      <c r="AO184" s="677"/>
      <c r="AP184" s="259"/>
      <c r="AQ184" s="13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  <c r="BC184" s="73"/>
      <c r="BD184" s="73"/>
      <c r="BE184" s="73"/>
      <c r="BF184" s="297"/>
      <c r="BG184" s="49"/>
    </row>
    <row r="185" spans="1:59" ht="15" customHeight="1">
      <c r="A185" s="264"/>
      <c r="B185" s="679">
        <v>36</v>
      </c>
      <c r="C185" s="677"/>
      <c r="D185" s="677">
        <v>65</v>
      </c>
      <c r="E185" s="677"/>
      <c r="F185" s="677">
        <v>25</v>
      </c>
      <c r="G185" s="677"/>
      <c r="H185" s="73"/>
      <c r="I185" s="259"/>
      <c r="J185" s="677">
        <v>694</v>
      </c>
      <c r="K185" s="677"/>
      <c r="L185" s="677">
        <v>60</v>
      </c>
      <c r="M185" s="677"/>
      <c r="N185" s="259">
        <v>0</v>
      </c>
      <c r="O185" s="259">
        <v>0</v>
      </c>
      <c r="P185" s="259">
        <v>0</v>
      </c>
      <c r="Q185" s="259">
        <v>3</v>
      </c>
      <c r="R185" s="711" t="s">
        <v>415</v>
      </c>
      <c r="S185" s="712"/>
      <c r="T185" s="712"/>
      <c r="U185" s="712"/>
      <c r="V185" s="713"/>
      <c r="W185" s="711" t="s">
        <v>416</v>
      </c>
      <c r="X185" s="712"/>
      <c r="Y185" s="712"/>
      <c r="Z185" s="712"/>
      <c r="AA185" s="713"/>
      <c r="AB185" s="677" t="s">
        <v>404</v>
      </c>
      <c r="AC185" s="677"/>
      <c r="AD185" s="677"/>
      <c r="AE185" s="677">
        <v>9</v>
      </c>
      <c r="AF185" s="677"/>
      <c r="AG185" s="259"/>
      <c r="AH185" s="259"/>
      <c r="AI185" s="259"/>
      <c r="AJ185" s="677" t="s">
        <v>175</v>
      </c>
      <c r="AK185" s="677"/>
      <c r="AL185" s="259" t="s">
        <v>391</v>
      </c>
      <c r="AM185" s="259"/>
      <c r="AN185" s="677">
        <f>MAX(AN$150:AN184)+1</f>
        <v>15</v>
      </c>
      <c r="AO185" s="677"/>
      <c r="AP185" s="259"/>
      <c r="AQ185" s="13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  <c r="BD185" s="73"/>
      <c r="BE185" s="73"/>
      <c r="BF185" s="297"/>
      <c r="BG185" s="49"/>
    </row>
    <row r="186" spans="1:59" ht="15" customHeight="1">
      <c r="A186" s="264"/>
      <c r="B186" s="679">
        <v>37</v>
      </c>
      <c r="C186" s="677"/>
      <c r="D186" s="677">
        <v>65</v>
      </c>
      <c r="E186" s="677"/>
      <c r="F186" s="677">
        <v>25</v>
      </c>
      <c r="G186" s="677"/>
      <c r="H186" s="73"/>
      <c r="I186" s="259"/>
      <c r="J186" s="677">
        <v>759</v>
      </c>
      <c r="K186" s="677"/>
      <c r="L186" s="677">
        <v>60</v>
      </c>
      <c r="M186" s="677"/>
      <c r="N186" s="259">
        <v>0</v>
      </c>
      <c r="O186" s="259">
        <v>0</v>
      </c>
      <c r="P186" s="259">
        <v>0</v>
      </c>
      <c r="Q186" s="259">
        <v>3</v>
      </c>
      <c r="R186" s="711" t="s">
        <v>586</v>
      </c>
      <c r="S186" s="712"/>
      <c r="T186" s="712"/>
      <c r="U186" s="712"/>
      <c r="V186" s="713"/>
      <c r="W186" s="711" t="s">
        <v>416</v>
      </c>
      <c r="X186" s="712"/>
      <c r="Y186" s="712"/>
      <c r="Z186" s="712"/>
      <c r="AA186" s="713"/>
      <c r="AB186" s="677" t="s">
        <v>404</v>
      </c>
      <c r="AC186" s="677"/>
      <c r="AD186" s="677"/>
      <c r="AE186" s="677">
        <v>9</v>
      </c>
      <c r="AF186" s="677"/>
      <c r="AG186" s="259"/>
      <c r="AH186" s="259"/>
      <c r="AI186" s="259"/>
      <c r="AJ186" s="677"/>
      <c r="AK186" s="677"/>
      <c r="AL186" s="259" t="s">
        <v>391</v>
      </c>
      <c r="AM186" s="259"/>
      <c r="AN186" s="677"/>
      <c r="AO186" s="677"/>
      <c r="AP186" s="259"/>
      <c r="AQ186" s="13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297"/>
      <c r="BG186" s="49"/>
    </row>
    <row r="187" spans="1:59" ht="15" customHeight="1">
      <c r="A187" s="264"/>
      <c r="B187" s="679">
        <v>38</v>
      </c>
      <c r="C187" s="677"/>
      <c r="D187" s="677">
        <v>65</v>
      </c>
      <c r="E187" s="677"/>
      <c r="F187" s="677">
        <v>25</v>
      </c>
      <c r="G187" s="677"/>
      <c r="H187" s="73"/>
      <c r="I187" s="259"/>
      <c r="J187" s="677">
        <v>824</v>
      </c>
      <c r="K187" s="677"/>
      <c r="L187" s="677">
        <v>60</v>
      </c>
      <c r="M187" s="677"/>
      <c r="N187" s="259">
        <v>0</v>
      </c>
      <c r="O187" s="259">
        <v>0</v>
      </c>
      <c r="P187" s="259">
        <v>0</v>
      </c>
      <c r="Q187" s="259">
        <v>3</v>
      </c>
      <c r="R187" s="711" t="s">
        <v>586</v>
      </c>
      <c r="S187" s="712"/>
      <c r="T187" s="712"/>
      <c r="U187" s="712"/>
      <c r="V187" s="713"/>
      <c r="W187" s="711" t="s">
        <v>416</v>
      </c>
      <c r="X187" s="712"/>
      <c r="Y187" s="712"/>
      <c r="Z187" s="712"/>
      <c r="AA187" s="713"/>
      <c r="AB187" s="677" t="s">
        <v>404</v>
      </c>
      <c r="AC187" s="677"/>
      <c r="AD187" s="677"/>
      <c r="AE187" s="677">
        <v>9</v>
      </c>
      <c r="AF187" s="677"/>
      <c r="AG187" s="259"/>
      <c r="AH187" s="259"/>
      <c r="AI187" s="259"/>
      <c r="AJ187" s="677"/>
      <c r="AK187" s="677"/>
      <c r="AL187" s="259" t="s">
        <v>391</v>
      </c>
      <c r="AM187" s="259"/>
      <c r="AN187" s="677"/>
      <c r="AO187" s="677"/>
      <c r="AP187" s="259"/>
      <c r="AQ187" s="13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297"/>
      <c r="BG187" s="49"/>
    </row>
    <row r="188" spans="1:59" ht="15" customHeight="1">
      <c r="A188" s="264"/>
      <c r="B188" s="679">
        <v>39</v>
      </c>
      <c r="C188" s="677"/>
      <c r="D188" s="677">
        <v>80</v>
      </c>
      <c r="E188" s="677"/>
      <c r="F188" s="677">
        <v>25</v>
      </c>
      <c r="G188" s="677"/>
      <c r="H188" s="73"/>
      <c r="I188" s="259"/>
      <c r="J188" s="677">
        <v>889</v>
      </c>
      <c r="K188" s="677"/>
      <c r="L188" s="677">
        <v>60</v>
      </c>
      <c r="M188" s="677"/>
      <c r="N188" s="259">
        <v>0</v>
      </c>
      <c r="O188" s="259">
        <v>0</v>
      </c>
      <c r="P188" s="259">
        <v>0</v>
      </c>
      <c r="Q188" s="259">
        <v>3</v>
      </c>
      <c r="R188" s="711" t="s">
        <v>586</v>
      </c>
      <c r="S188" s="712"/>
      <c r="T188" s="712"/>
      <c r="U188" s="712"/>
      <c r="V188" s="713"/>
      <c r="W188" s="711" t="s">
        <v>416</v>
      </c>
      <c r="X188" s="712"/>
      <c r="Y188" s="712"/>
      <c r="Z188" s="712"/>
      <c r="AA188" s="713"/>
      <c r="AB188" s="677" t="s">
        <v>404</v>
      </c>
      <c r="AC188" s="677"/>
      <c r="AD188" s="677"/>
      <c r="AE188" s="677">
        <v>9</v>
      </c>
      <c r="AF188" s="677"/>
      <c r="AG188" s="259"/>
      <c r="AH188" s="259"/>
      <c r="AI188" s="259"/>
      <c r="AJ188" s="677"/>
      <c r="AK188" s="677"/>
      <c r="AL188" s="259" t="s">
        <v>391</v>
      </c>
      <c r="AM188" s="259"/>
      <c r="AN188" s="677"/>
      <c r="AO188" s="677"/>
      <c r="AP188" s="259"/>
      <c r="AQ188" s="13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297"/>
      <c r="BG188" s="49"/>
    </row>
    <row r="189" spans="1:59" ht="15" customHeight="1">
      <c r="A189" s="264"/>
      <c r="B189" s="679">
        <v>40</v>
      </c>
      <c r="C189" s="677"/>
      <c r="D189" s="677">
        <v>1460</v>
      </c>
      <c r="E189" s="677"/>
      <c r="F189" s="677">
        <v>623</v>
      </c>
      <c r="G189" s="677"/>
      <c r="H189" s="73"/>
      <c r="I189" s="259"/>
      <c r="J189" s="677">
        <v>12</v>
      </c>
      <c r="K189" s="677"/>
      <c r="L189" s="677">
        <v>89</v>
      </c>
      <c r="M189" s="677"/>
      <c r="N189" s="259"/>
      <c r="O189" s="259"/>
      <c r="P189" s="259"/>
      <c r="Q189" s="259"/>
      <c r="R189" s="711"/>
      <c r="S189" s="712"/>
      <c r="T189" s="712"/>
      <c r="U189" s="712"/>
      <c r="V189" s="713"/>
      <c r="W189" s="711"/>
      <c r="X189" s="712"/>
      <c r="Y189" s="712"/>
      <c r="Z189" s="712"/>
      <c r="AA189" s="713"/>
      <c r="AB189" s="677"/>
      <c r="AC189" s="677"/>
      <c r="AD189" s="677"/>
      <c r="AE189" s="677"/>
      <c r="AF189" s="677"/>
      <c r="AG189" s="259"/>
      <c r="AH189" s="259"/>
      <c r="AI189" s="259"/>
      <c r="AJ189" s="677"/>
      <c r="AK189" s="677"/>
      <c r="AL189" s="259"/>
      <c r="AM189" s="259"/>
      <c r="AN189" s="677">
        <f>MAX(AN$150:AN188)+1</f>
        <v>16</v>
      </c>
      <c r="AO189" s="677"/>
      <c r="AP189" s="259"/>
      <c r="AQ189" s="13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297"/>
      <c r="BG189" s="49"/>
    </row>
    <row r="190" spans="1:59" ht="15" customHeight="1">
      <c r="A190" s="264"/>
      <c r="B190" s="679">
        <v>41</v>
      </c>
      <c r="C190" s="677"/>
      <c r="D190" s="677">
        <v>35</v>
      </c>
      <c r="E190" s="677"/>
      <c r="F190" s="677"/>
      <c r="G190" s="677"/>
      <c r="H190" s="73"/>
      <c r="I190" s="259"/>
      <c r="J190" s="677"/>
      <c r="K190" s="677"/>
      <c r="L190" s="677"/>
      <c r="M190" s="677"/>
      <c r="N190" s="259"/>
      <c r="O190" s="259"/>
      <c r="P190" s="259"/>
      <c r="Q190" s="259"/>
      <c r="R190" s="711"/>
      <c r="S190" s="712"/>
      <c r="T190" s="712"/>
      <c r="U190" s="712"/>
      <c r="V190" s="713"/>
      <c r="W190" s="711"/>
      <c r="X190" s="712"/>
      <c r="Y190" s="712"/>
      <c r="Z190" s="712"/>
      <c r="AA190" s="713"/>
      <c r="AB190" s="677"/>
      <c r="AC190" s="677"/>
      <c r="AD190" s="677"/>
      <c r="AE190" s="677"/>
      <c r="AF190" s="677"/>
      <c r="AG190" s="259"/>
      <c r="AH190" s="259"/>
      <c r="AI190" s="259"/>
      <c r="AJ190" s="677"/>
      <c r="AK190" s="677"/>
      <c r="AL190" s="259"/>
      <c r="AM190" s="259"/>
      <c r="AN190" s="677"/>
      <c r="AO190" s="677"/>
      <c r="AP190" s="259"/>
      <c r="AQ190" s="13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297"/>
      <c r="BG190" s="49"/>
    </row>
    <row r="191" spans="1:59" ht="15" customHeight="1">
      <c r="A191" s="264"/>
      <c r="B191" s="679">
        <v>42</v>
      </c>
      <c r="C191" s="677"/>
      <c r="D191" s="677">
        <v>60</v>
      </c>
      <c r="E191" s="677"/>
      <c r="F191" s="677"/>
      <c r="G191" s="677"/>
      <c r="H191" s="73"/>
      <c r="I191" s="259"/>
      <c r="J191" s="677"/>
      <c r="K191" s="677"/>
      <c r="L191" s="677"/>
      <c r="M191" s="677"/>
      <c r="N191" s="259"/>
      <c r="O191" s="259"/>
      <c r="P191" s="259"/>
      <c r="Q191" s="259"/>
      <c r="R191" s="711"/>
      <c r="S191" s="712"/>
      <c r="T191" s="712"/>
      <c r="U191" s="712"/>
      <c r="V191" s="713"/>
      <c r="W191" s="711"/>
      <c r="X191" s="712"/>
      <c r="Y191" s="712"/>
      <c r="Z191" s="712"/>
      <c r="AA191" s="713"/>
      <c r="AB191" s="677"/>
      <c r="AC191" s="677"/>
      <c r="AD191" s="677"/>
      <c r="AE191" s="677"/>
      <c r="AF191" s="677"/>
      <c r="AG191" s="259"/>
      <c r="AH191" s="259"/>
      <c r="AI191" s="259"/>
      <c r="AJ191" s="677"/>
      <c r="AK191" s="677"/>
      <c r="AL191" s="259"/>
      <c r="AM191" s="259"/>
      <c r="AN191" s="677"/>
      <c r="AO191" s="677"/>
      <c r="AP191" s="259"/>
      <c r="AQ191" s="13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  <c r="BD191" s="73"/>
      <c r="BE191" s="73"/>
      <c r="BF191" s="297"/>
      <c r="BG191" s="49"/>
    </row>
    <row r="192" spans="1:59" ht="15" customHeight="1">
      <c r="A192" s="264"/>
      <c r="B192" s="679">
        <v>43</v>
      </c>
      <c r="C192" s="677"/>
      <c r="D192" s="677">
        <v>65</v>
      </c>
      <c r="E192" s="677"/>
      <c r="F192" s="677"/>
      <c r="G192" s="677"/>
      <c r="H192" s="73"/>
      <c r="I192" s="259"/>
      <c r="J192" s="677"/>
      <c r="K192" s="677"/>
      <c r="L192" s="677"/>
      <c r="M192" s="677"/>
      <c r="N192" s="259"/>
      <c r="O192" s="259"/>
      <c r="P192" s="259"/>
      <c r="Q192" s="259"/>
      <c r="R192" s="711"/>
      <c r="S192" s="712"/>
      <c r="T192" s="712"/>
      <c r="U192" s="712"/>
      <c r="V192" s="713"/>
      <c r="W192" s="711"/>
      <c r="X192" s="712"/>
      <c r="Y192" s="712"/>
      <c r="Z192" s="712"/>
      <c r="AA192" s="713"/>
      <c r="AB192" s="677"/>
      <c r="AC192" s="677"/>
      <c r="AD192" s="677"/>
      <c r="AE192" s="677"/>
      <c r="AF192" s="677"/>
      <c r="AG192" s="259"/>
      <c r="AH192" s="259"/>
      <c r="AI192" s="259"/>
      <c r="AJ192" s="677"/>
      <c r="AK192" s="677"/>
      <c r="AL192" s="259"/>
      <c r="AM192" s="259"/>
      <c r="AN192" s="677"/>
      <c r="AO192" s="677"/>
      <c r="AP192" s="259"/>
      <c r="AQ192" s="13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297"/>
      <c r="BG192" s="49"/>
    </row>
    <row r="193" spans="1:59" ht="15" customHeight="1">
      <c r="A193" s="264"/>
      <c r="B193" s="679">
        <v>44</v>
      </c>
      <c r="C193" s="677"/>
      <c r="D193" s="677">
        <v>65</v>
      </c>
      <c r="E193" s="677"/>
      <c r="F193" s="677"/>
      <c r="G193" s="677"/>
      <c r="H193" s="73"/>
      <c r="I193" s="259"/>
      <c r="J193" s="677"/>
      <c r="K193" s="677"/>
      <c r="L193" s="677"/>
      <c r="M193" s="677"/>
      <c r="N193" s="259"/>
      <c r="O193" s="259"/>
      <c r="P193" s="259"/>
      <c r="Q193" s="259"/>
      <c r="R193" s="711"/>
      <c r="S193" s="712"/>
      <c r="T193" s="712"/>
      <c r="U193" s="712"/>
      <c r="V193" s="713"/>
      <c r="W193" s="711"/>
      <c r="X193" s="712"/>
      <c r="Y193" s="712"/>
      <c r="Z193" s="712"/>
      <c r="AA193" s="713"/>
      <c r="AB193" s="677"/>
      <c r="AC193" s="677"/>
      <c r="AD193" s="677"/>
      <c r="AE193" s="677"/>
      <c r="AF193" s="677"/>
      <c r="AG193" s="259"/>
      <c r="AH193" s="259"/>
      <c r="AI193" s="259"/>
      <c r="AJ193" s="677"/>
      <c r="AK193" s="677"/>
      <c r="AL193" s="259"/>
      <c r="AM193" s="259"/>
      <c r="AN193" s="677"/>
      <c r="AO193" s="677"/>
      <c r="AP193" s="259"/>
      <c r="AQ193" s="13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  <c r="BD193" s="73"/>
      <c r="BE193" s="73"/>
      <c r="BF193" s="297"/>
      <c r="BG193" s="49"/>
    </row>
    <row r="194" spans="1:59" ht="15" customHeight="1">
      <c r="A194" s="264"/>
      <c r="B194" s="679">
        <v>45</v>
      </c>
      <c r="C194" s="677"/>
      <c r="D194" s="677">
        <v>65</v>
      </c>
      <c r="E194" s="677"/>
      <c r="F194" s="677"/>
      <c r="G194" s="677"/>
      <c r="H194" s="73"/>
      <c r="I194" s="259"/>
      <c r="J194" s="677"/>
      <c r="K194" s="677"/>
      <c r="L194" s="677"/>
      <c r="M194" s="677"/>
      <c r="N194" s="259"/>
      <c r="O194" s="259"/>
      <c r="P194" s="259"/>
      <c r="Q194" s="259"/>
      <c r="R194" s="711"/>
      <c r="S194" s="712"/>
      <c r="T194" s="712"/>
      <c r="U194" s="712"/>
      <c r="V194" s="713"/>
      <c r="W194" s="711"/>
      <c r="X194" s="712"/>
      <c r="Y194" s="712"/>
      <c r="Z194" s="712"/>
      <c r="AA194" s="713"/>
      <c r="AB194" s="677"/>
      <c r="AC194" s="677"/>
      <c r="AD194" s="677"/>
      <c r="AE194" s="677"/>
      <c r="AF194" s="677"/>
      <c r="AG194" s="259"/>
      <c r="AH194" s="259"/>
      <c r="AI194" s="259"/>
      <c r="AJ194" s="677"/>
      <c r="AK194" s="677"/>
      <c r="AL194" s="259"/>
      <c r="AM194" s="259"/>
      <c r="AN194" s="677"/>
      <c r="AO194" s="677"/>
      <c r="AP194" s="259"/>
      <c r="AQ194" s="13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  <c r="BC194" s="73"/>
      <c r="BD194" s="73"/>
      <c r="BE194" s="73"/>
      <c r="BF194" s="297"/>
      <c r="BG194" s="49"/>
    </row>
    <row r="195" spans="1:59" ht="15" customHeight="1">
      <c r="A195" s="264"/>
      <c r="B195" s="679">
        <v>46</v>
      </c>
      <c r="C195" s="677"/>
      <c r="D195" s="677">
        <v>65</v>
      </c>
      <c r="E195" s="677"/>
      <c r="F195" s="677"/>
      <c r="G195" s="677"/>
      <c r="H195" s="73"/>
      <c r="I195" s="259"/>
      <c r="J195" s="677"/>
      <c r="K195" s="677"/>
      <c r="L195" s="677"/>
      <c r="M195" s="677"/>
      <c r="N195" s="259"/>
      <c r="O195" s="259"/>
      <c r="P195" s="259"/>
      <c r="Q195" s="259"/>
      <c r="R195" s="711"/>
      <c r="S195" s="712"/>
      <c r="T195" s="712"/>
      <c r="U195" s="712"/>
      <c r="V195" s="713"/>
      <c r="W195" s="711"/>
      <c r="X195" s="712"/>
      <c r="Y195" s="712"/>
      <c r="Z195" s="712"/>
      <c r="AA195" s="713"/>
      <c r="AB195" s="677"/>
      <c r="AC195" s="677"/>
      <c r="AD195" s="677"/>
      <c r="AE195" s="677"/>
      <c r="AF195" s="677"/>
      <c r="AG195" s="259"/>
      <c r="AH195" s="259"/>
      <c r="AI195" s="259"/>
      <c r="AJ195" s="677"/>
      <c r="AK195" s="677"/>
      <c r="AL195" s="259"/>
      <c r="AM195" s="259"/>
      <c r="AN195" s="677"/>
      <c r="AO195" s="677"/>
      <c r="AP195" s="259"/>
      <c r="AQ195" s="13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73"/>
      <c r="BD195" s="73"/>
      <c r="BE195" s="73"/>
      <c r="BF195" s="297"/>
      <c r="BG195" s="49"/>
    </row>
    <row r="196" spans="1:59" ht="15" customHeight="1">
      <c r="A196" s="264"/>
      <c r="B196" s="679">
        <v>47</v>
      </c>
      <c r="C196" s="677"/>
      <c r="D196" s="677">
        <v>65</v>
      </c>
      <c r="E196" s="677"/>
      <c r="F196" s="677"/>
      <c r="G196" s="677"/>
      <c r="H196" s="73"/>
      <c r="I196" s="259"/>
      <c r="J196" s="677"/>
      <c r="K196" s="677"/>
      <c r="L196" s="677"/>
      <c r="M196" s="677"/>
      <c r="N196" s="259"/>
      <c r="O196" s="259"/>
      <c r="P196" s="259"/>
      <c r="Q196" s="259"/>
      <c r="R196" s="711"/>
      <c r="S196" s="712"/>
      <c r="T196" s="712"/>
      <c r="U196" s="712"/>
      <c r="V196" s="713"/>
      <c r="W196" s="711"/>
      <c r="X196" s="712"/>
      <c r="Y196" s="712"/>
      <c r="Z196" s="712"/>
      <c r="AA196" s="713"/>
      <c r="AB196" s="677"/>
      <c r="AC196" s="677"/>
      <c r="AD196" s="677"/>
      <c r="AE196" s="677"/>
      <c r="AF196" s="677"/>
      <c r="AG196" s="259"/>
      <c r="AH196" s="259"/>
      <c r="AI196" s="259"/>
      <c r="AJ196" s="677"/>
      <c r="AK196" s="677"/>
      <c r="AL196" s="259"/>
      <c r="AM196" s="259"/>
      <c r="AN196" s="677"/>
      <c r="AO196" s="677"/>
      <c r="AP196" s="259"/>
      <c r="AQ196" s="13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  <c r="BC196" s="73"/>
      <c r="BD196" s="73"/>
      <c r="BE196" s="73"/>
      <c r="BF196" s="297"/>
      <c r="BG196" s="49"/>
    </row>
    <row r="197" spans="1:59" ht="15" customHeight="1">
      <c r="A197" s="264"/>
      <c r="B197" s="679">
        <v>48</v>
      </c>
      <c r="C197" s="677"/>
      <c r="D197" s="677">
        <v>65</v>
      </c>
      <c r="E197" s="677"/>
      <c r="F197" s="677"/>
      <c r="G197" s="677"/>
      <c r="H197" s="73"/>
      <c r="I197" s="259"/>
      <c r="J197" s="677"/>
      <c r="K197" s="677"/>
      <c r="L197" s="677"/>
      <c r="M197" s="677"/>
      <c r="N197" s="259"/>
      <c r="O197" s="259"/>
      <c r="P197" s="259"/>
      <c r="Q197" s="259"/>
      <c r="R197" s="711"/>
      <c r="S197" s="712"/>
      <c r="T197" s="712"/>
      <c r="U197" s="712"/>
      <c r="V197" s="713"/>
      <c r="W197" s="711"/>
      <c r="X197" s="712"/>
      <c r="Y197" s="712"/>
      <c r="Z197" s="712"/>
      <c r="AA197" s="713"/>
      <c r="AB197" s="677"/>
      <c r="AC197" s="677"/>
      <c r="AD197" s="677"/>
      <c r="AE197" s="677"/>
      <c r="AF197" s="677"/>
      <c r="AG197" s="259"/>
      <c r="AH197" s="259"/>
      <c r="AI197" s="259"/>
      <c r="AJ197" s="677"/>
      <c r="AK197" s="677"/>
      <c r="AL197" s="259"/>
      <c r="AM197" s="259"/>
      <c r="AN197" s="677"/>
      <c r="AO197" s="677"/>
      <c r="AP197" s="259"/>
      <c r="AQ197" s="13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  <c r="BD197" s="73"/>
      <c r="BE197" s="73"/>
      <c r="BF197" s="297"/>
      <c r="BG197" s="49"/>
    </row>
    <row r="198" spans="1:59" ht="15" customHeight="1">
      <c r="A198" s="264"/>
      <c r="B198" s="679">
        <v>49</v>
      </c>
      <c r="C198" s="677"/>
      <c r="D198" s="677">
        <v>65</v>
      </c>
      <c r="E198" s="677"/>
      <c r="F198" s="677"/>
      <c r="G198" s="677"/>
      <c r="H198" s="73"/>
      <c r="I198" s="259"/>
      <c r="J198" s="677"/>
      <c r="K198" s="677"/>
      <c r="L198" s="677"/>
      <c r="M198" s="677"/>
      <c r="N198" s="259"/>
      <c r="O198" s="259"/>
      <c r="P198" s="259"/>
      <c r="Q198" s="259"/>
      <c r="R198" s="711"/>
      <c r="S198" s="712"/>
      <c r="T198" s="712"/>
      <c r="U198" s="712"/>
      <c r="V198" s="713"/>
      <c r="W198" s="711"/>
      <c r="X198" s="712"/>
      <c r="Y198" s="712"/>
      <c r="Z198" s="712"/>
      <c r="AA198" s="713"/>
      <c r="AB198" s="677"/>
      <c r="AC198" s="677"/>
      <c r="AD198" s="677"/>
      <c r="AE198" s="677"/>
      <c r="AF198" s="677"/>
      <c r="AG198" s="259"/>
      <c r="AH198" s="259"/>
      <c r="AI198" s="259"/>
      <c r="AJ198" s="677"/>
      <c r="AK198" s="677"/>
      <c r="AL198" s="259"/>
      <c r="AM198" s="259"/>
      <c r="AN198" s="677"/>
      <c r="AO198" s="677"/>
      <c r="AP198" s="259"/>
      <c r="AQ198" s="13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  <c r="BD198" s="73"/>
      <c r="BE198" s="73"/>
      <c r="BF198" s="297"/>
      <c r="BG198" s="49"/>
    </row>
    <row r="199" spans="1:59" ht="15" customHeight="1">
      <c r="A199" s="264"/>
      <c r="B199" s="679">
        <v>50</v>
      </c>
      <c r="C199" s="677"/>
      <c r="D199" s="677">
        <v>65</v>
      </c>
      <c r="E199" s="677"/>
      <c r="F199" s="677"/>
      <c r="G199" s="677"/>
      <c r="H199" s="73"/>
      <c r="I199" s="259"/>
      <c r="J199" s="677"/>
      <c r="K199" s="677"/>
      <c r="L199" s="677"/>
      <c r="M199" s="677"/>
      <c r="N199" s="259"/>
      <c r="O199" s="259"/>
      <c r="P199" s="259"/>
      <c r="Q199" s="259"/>
      <c r="R199" s="711"/>
      <c r="S199" s="712"/>
      <c r="T199" s="712"/>
      <c r="U199" s="712"/>
      <c r="V199" s="713"/>
      <c r="W199" s="711"/>
      <c r="X199" s="712"/>
      <c r="Y199" s="712"/>
      <c r="Z199" s="712"/>
      <c r="AA199" s="713"/>
      <c r="AB199" s="677"/>
      <c r="AC199" s="677"/>
      <c r="AD199" s="677"/>
      <c r="AE199" s="677"/>
      <c r="AF199" s="677"/>
      <c r="AG199" s="259"/>
      <c r="AH199" s="259"/>
      <c r="AI199" s="259"/>
      <c r="AJ199" s="677"/>
      <c r="AK199" s="677"/>
      <c r="AL199" s="259"/>
      <c r="AM199" s="259"/>
      <c r="AN199" s="677"/>
      <c r="AO199" s="677"/>
      <c r="AP199" s="259"/>
      <c r="AQ199" s="13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  <c r="BD199" s="73"/>
      <c r="BE199" s="73"/>
      <c r="BF199" s="297"/>
      <c r="BG199" s="49"/>
    </row>
    <row r="200" spans="1:59" ht="15" customHeight="1">
      <c r="A200" s="264"/>
      <c r="B200" s="679">
        <v>51</v>
      </c>
      <c r="C200" s="677"/>
      <c r="D200" s="677">
        <v>65</v>
      </c>
      <c r="E200" s="677"/>
      <c r="F200" s="677"/>
      <c r="G200" s="677"/>
      <c r="H200" s="73"/>
      <c r="I200" s="259"/>
      <c r="J200" s="677"/>
      <c r="K200" s="677"/>
      <c r="L200" s="677"/>
      <c r="M200" s="677"/>
      <c r="N200" s="259"/>
      <c r="O200" s="259"/>
      <c r="P200" s="259"/>
      <c r="Q200" s="259"/>
      <c r="R200" s="711"/>
      <c r="S200" s="712"/>
      <c r="T200" s="712"/>
      <c r="U200" s="712"/>
      <c r="V200" s="713"/>
      <c r="W200" s="711"/>
      <c r="X200" s="712"/>
      <c r="Y200" s="712"/>
      <c r="Z200" s="712"/>
      <c r="AA200" s="713"/>
      <c r="AB200" s="677"/>
      <c r="AC200" s="677"/>
      <c r="AD200" s="677"/>
      <c r="AE200" s="677"/>
      <c r="AF200" s="677"/>
      <c r="AG200" s="259"/>
      <c r="AH200" s="259"/>
      <c r="AI200" s="259"/>
      <c r="AJ200" s="677"/>
      <c r="AK200" s="677"/>
      <c r="AL200" s="259"/>
      <c r="AM200" s="259"/>
      <c r="AN200" s="677"/>
      <c r="AO200" s="677"/>
      <c r="AP200" s="259"/>
      <c r="AQ200" s="13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  <c r="BD200" s="73"/>
      <c r="BE200" s="73"/>
      <c r="BF200" s="297"/>
      <c r="BG200" s="49"/>
    </row>
    <row r="201" spans="1:59" ht="15" customHeight="1">
      <c r="A201" s="264"/>
      <c r="B201" s="679">
        <v>52</v>
      </c>
      <c r="C201" s="677"/>
      <c r="D201" s="677">
        <v>65</v>
      </c>
      <c r="E201" s="677"/>
      <c r="F201" s="677"/>
      <c r="G201" s="677"/>
      <c r="H201" s="73"/>
      <c r="I201" s="259"/>
      <c r="J201" s="677"/>
      <c r="K201" s="677"/>
      <c r="L201" s="677"/>
      <c r="M201" s="677"/>
      <c r="N201" s="259"/>
      <c r="O201" s="259"/>
      <c r="P201" s="259"/>
      <c r="Q201" s="259"/>
      <c r="R201" s="711"/>
      <c r="S201" s="712"/>
      <c r="T201" s="712"/>
      <c r="U201" s="712"/>
      <c r="V201" s="713"/>
      <c r="W201" s="711"/>
      <c r="X201" s="712"/>
      <c r="Y201" s="712"/>
      <c r="Z201" s="712"/>
      <c r="AA201" s="713"/>
      <c r="AB201" s="677"/>
      <c r="AC201" s="677"/>
      <c r="AD201" s="677"/>
      <c r="AE201" s="677"/>
      <c r="AF201" s="677"/>
      <c r="AG201" s="259"/>
      <c r="AH201" s="259"/>
      <c r="AI201" s="259"/>
      <c r="AJ201" s="677"/>
      <c r="AK201" s="677"/>
      <c r="AL201" s="259"/>
      <c r="AM201" s="259"/>
      <c r="AN201" s="677"/>
      <c r="AO201" s="677"/>
      <c r="AP201" s="259"/>
      <c r="AQ201" s="13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  <c r="BD201" s="73"/>
      <c r="BE201" s="73"/>
      <c r="BF201" s="297"/>
      <c r="BG201" s="49"/>
    </row>
    <row r="202" spans="1:59" ht="15" customHeight="1">
      <c r="A202" s="264"/>
      <c r="B202" s="679">
        <v>53</v>
      </c>
      <c r="C202" s="677"/>
      <c r="D202" s="677">
        <v>65</v>
      </c>
      <c r="E202" s="677"/>
      <c r="F202" s="677"/>
      <c r="G202" s="677"/>
      <c r="H202" s="73"/>
      <c r="I202" s="259"/>
      <c r="J202" s="677"/>
      <c r="K202" s="677"/>
      <c r="L202" s="677"/>
      <c r="M202" s="677"/>
      <c r="N202" s="259"/>
      <c r="O202" s="259"/>
      <c r="P202" s="259"/>
      <c r="Q202" s="259"/>
      <c r="R202" s="711"/>
      <c r="S202" s="712"/>
      <c r="T202" s="712"/>
      <c r="U202" s="712"/>
      <c r="V202" s="713"/>
      <c r="W202" s="711"/>
      <c r="X202" s="712"/>
      <c r="Y202" s="712"/>
      <c r="Z202" s="712"/>
      <c r="AA202" s="713"/>
      <c r="AB202" s="677"/>
      <c r="AC202" s="677"/>
      <c r="AD202" s="677"/>
      <c r="AE202" s="677"/>
      <c r="AF202" s="677"/>
      <c r="AG202" s="259"/>
      <c r="AH202" s="259"/>
      <c r="AI202" s="259"/>
      <c r="AJ202" s="677"/>
      <c r="AK202" s="677"/>
      <c r="AL202" s="259"/>
      <c r="AM202" s="259"/>
      <c r="AN202" s="677"/>
      <c r="AO202" s="677"/>
      <c r="AP202" s="259"/>
      <c r="AQ202" s="13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73"/>
      <c r="BE202" s="73"/>
      <c r="BF202" s="297"/>
      <c r="BG202" s="49"/>
    </row>
    <row r="203" spans="1:59" ht="15" customHeight="1">
      <c r="A203" s="264"/>
      <c r="B203" s="679">
        <v>54</v>
      </c>
      <c r="C203" s="677"/>
      <c r="D203" s="677">
        <v>65</v>
      </c>
      <c r="E203" s="677"/>
      <c r="F203" s="677"/>
      <c r="G203" s="677"/>
      <c r="H203" s="73"/>
      <c r="I203" s="259"/>
      <c r="J203" s="677"/>
      <c r="K203" s="677"/>
      <c r="L203" s="677"/>
      <c r="M203" s="677"/>
      <c r="N203" s="259"/>
      <c r="O203" s="259"/>
      <c r="P203" s="259"/>
      <c r="Q203" s="259"/>
      <c r="R203" s="711"/>
      <c r="S203" s="712"/>
      <c r="T203" s="712"/>
      <c r="U203" s="712"/>
      <c r="V203" s="713"/>
      <c r="W203" s="711"/>
      <c r="X203" s="712"/>
      <c r="Y203" s="712"/>
      <c r="Z203" s="712"/>
      <c r="AA203" s="713"/>
      <c r="AB203" s="677"/>
      <c r="AC203" s="677"/>
      <c r="AD203" s="677"/>
      <c r="AE203" s="677"/>
      <c r="AF203" s="677"/>
      <c r="AG203" s="259"/>
      <c r="AH203" s="259"/>
      <c r="AI203" s="259"/>
      <c r="AJ203" s="677"/>
      <c r="AK203" s="677"/>
      <c r="AL203" s="259"/>
      <c r="AM203" s="259"/>
      <c r="AN203" s="677"/>
      <c r="AO203" s="677"/>
      <c r="AP203" s="259"/>
      <c r="AQ203" s="13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297"/>
      <c r="BG203" s="49"/>
    </row>
    <row r="204" spans="1:59" ht="15" customHeight="1">
      <c r="A204" s="264"/>
      <c r="B204" s="679">
        <f t="shared" ref="B204:B216" si="0">B203+1</f>
        <v>55</v>
      </c>
      <c r="C204" s="677"/>
      <c r="D204" s="677">
        <v>80</v>
      </c>
      <c r="E204" s="677"/>
      <c r="F204" s="677"/>
      <c r="G204" s="677"/>
      <c r="H204" s="73"/>
      <c r="I204" s="259"/>
      <c r="J204" s="677"/>
      <c r="K204" s="677"/>
      <c r="L204" s="677"/>
      <c r="M204" s="677"/>
      <c r="N204" s="259"/>
      <c r="O204" s="259"/>
      <c r="P204" s="259"/>
      <c r="Q204" s="259"/>
      <c r="R204" s="711"/>
      <c r="S204" s="712"/>
      <c r="T204" s="712"/>
      <c r="U204" s="712"/>
      <c r="V204" s="713"/>
      <c r="W204" s="711"/>
      <c r="X204" s="712"/>
      <c r="Y204" s="712"/>
      <c r="Z204" s="712"/>
      <c r="AA204" s="713"/>
      <c r="AB204" s="677"/>
      <c r="AC204" s="677"/>
      <c r="AD204" s="677"/>
      <c r="AE204" s="677"/>
      <c r="AF204" s="677"/>
      <c r="AG204" s="259"/>
      <c r="AH204" s="259"/>
      <c r="AI204" s="259"/>
      <c r="AJ204" s="677"/>
      <c r="AK204" s="677"/>
      <c r="AL204" s="259"/>
      <c r="AM204" s="259"/>
      <c r="AN204" s="677"/>
      <c r="AO204" s="677"/>
      <c r="AP204" s="259"/>
      <c r="AQ204" s="13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297"/>
      <c r="BG204" s="49"/>
    </row>
    <row r="205" spans="1:59" ht="15" customHeight="1">
      <c r="A205" s="264"/>
      <c r="B205" s="695">
        <f t="shared" si="0"/>
        <v>56</v>
      </c>
      <c r="C205" s="696"/>
      <c r="D205" s="677"/>
      <c r="E205" s="677"/>
      <c r="F205" s="677"/>
      <c r="G205" s="677"/>
      <c r="H205" s="73"/>
      <c r="I205" s="259"/>
      <c r="J205" s="677"/>
      <c r="K205" s="677"/>
      <c r="L205" s="677"/>
      <c r="M205" s="677"/>
      <c r="N205" s="259"/>
      <c r="O205" s="259"/>
      <c r="P205" s="259"/>
      <c r="Q205" s="259"/>
      <c r="R205" s="711"/>
      <c r="S205" s="712"/>
      <c r="T205" s="712"/>
      <c r="U205" s="712"/>
      <c r="V205" s="713"/>
      <c r="W205" s="711"/>
      <c r="X205" s="712"/>
      <c r="Y205" s="712"/>
      <c r="Z205" s="712"/>
      <c r="AA205" s="713"/>
      <c r="AB205" s="677"/>
      <c r="AC205" s="677"/>
      <c r="AD205" s="677"/>
      <c r="AE205" s="677"/>
      <c r="AF205" s="677"/>
      <c r="AG205" s="259"/>
      <c r="AH205" s="259"/>
      <c r="AI205" s="259"/>
      <c r="AJ205" s="677"/>
      <c r="AK205" s="677"/>
      <c r="AL205" s="259"/>
      <c r="AM205" s="259"/>
      <c r="AN205" s="677"/>
      <c r="AO205" s="677"/>
      <c r="AP205" s="259"/>
      <c r="AQ205" s="300"/>
      <c r="AR205" s="301"/>
      <c r="AS205" s="301"/>
      <c r="AT205" s="301"/>
      <c r="AU205" s="301"/>
      <c r="AV205" s="301"/>
      <c r="AW205" s="301"/>
      <c r="AX205" s="301"/>
      <c r="AY205" s="301"/>
      <c r="AZ205" s="301"/>
      <c r="BA205" s="301"/>
      <c r="BB205" s="301"/>
      <c r="BC205" s="301"/>
      <c r="BD205" s="301"/>
      <c r="BE205" s="301"/>
      <c r="BF205" s="302"/>
      <c r="BG205" s="49"/>
    </row>
    <row r="206" spans="1:59" ht="15" customHeight="1">
      <c r="A206" s="24"/>
      <c r="B206" s="695">
        <f t="shared" si="0"/>
        <v>57</v>
      </c>
      <c r="C206" s="696"/>
      <c r="D206" s="696"/>
      <c r="E206" s="696"/>
      <c r="F206" s="696"/>
      <c r="G206" s="696"/>
      <c r="H206" s="301"/>
      <c r="I206" s="299"/>
      <c r="J206" s="696"/>
      <c r="K206" s="696"/>
      <c r="L206" s="696"/>
      <c r="M206" s="696"/>
      <c r="N206" s="299"/>
      <c r="O206" s="299"/>
      <c r="P206" s="299"/>
      <c r="Q206" s="299"/>
      <c r="R206" s="697"/>
      <c r="S206" s="698"/>
      <c r="T206" s="698"/>
      <c r="U206" s="698"/>
      <c r="V206" s="699"/>
      <c r="W206" s="697"/>
      <c r="X206" s="698"/>
      <c r="Y206" s="698"/>
      <c r="Z206" s="698"/>
      <c r="AA206" s="699"/>
      <c r="AB206" s="696"/>
      <c r="AC206" s="696"/>
      <c r="AD206" s="696"/>
      <c r="AE206" s="696"/>
      <c r="AF206" s="696"/>
      <c r="AG206" s="299"/>
      <c r="AH206" s="299"/>
      <c r="AI206" s="299"/>
      <c r="AJ206" s="696"/>
      <c r="AK206" s="696"/>
      <c r="AL206" s="299"/>
      <c r="AM206" s="299"/>
      <c r="AN206" s="696"/>
      <c r="AO206" s="696"/>
      <c r="AP206" s="299"/>
      <c r="AQ206" s="300"/>
      <c r="AR206" s="301"/>
      <c r="AS206" s="301"/>
      <c r="AT206" s="301"/>
      <c r="AU206" s="301"/>
      <c r="AV206" s="301"/>
      <c r="AW206" s="301"/>
      <c r="AX206" s="301"/>
      <c r="AY206" s="301"/>
      <c r="AZ206" s="301"/>
      <c r="BA206" s="301"/>
      <c r="BB206" s="301"/>
      <c r="BC206" s="301"/>
      <c r="BD206" s="301"/>
      <c r="BE206" s="301"/>
      <c r="BF206" s="302"/>
      <c r="BG206" s="49"/>
    </row>
    <row r="207" spans="1:59" ht="15" customHeight="1">
      <c r="A207" s="264"/>
      <c r="B207" s="679">
        <f t="shared" si="0"/>
        <v>58</v>
      </c>
      <c r="C207" s="677"/>
      <c r="D207" s="677"/>
      <c r="E207" s="677"/>
      <c r="F207" s="677"/>
      <c r="G207" s="677"/>
      <c r="H207" s="73"/>
      <c r="I207" s="259"/>
      <c r="J207" s="677"/>
      <c r="K207" s="677"/>
      <c r="L207" s="677"/>
      <c r="M207" s="677"/>
      <c r="N207" s="259"/>
      <c r="O207" s="259"/>
      <c r="P207" s="259"/>
      <c r="Q207" s="259"/>
      <c r="R207" s="711"/>
      <c r="S207" s="712"/>
      <c r="T207" s="712"/>
      <c r="U207" s="712"/>
      <c r="V207" s="713"/>
      <c r="W207" s="711"/>
      <c r="X207" s="712"/>
      <c r="Y207" s="712"/>
      <c r="Z207" s="712"/>
      <c r="AA207" s="713"/>
      <c r="AB207" s="677"/>
      <c r="AC207" s="677"/>
      <c r="AD207" s="677"/>
      <c r="AE207" s="677"/>
      <c r="AF207" s="677"/>
      <c r="AG207" s="259"/>
      <c r="AH207" s="259"/>
      <c r="AI207" s="259"/>
      <c r="AJ207" s="677"/>
      <c r="AK207" s="677"/>
      <c r="AL207" s="259"/>
      <c r="AM207" s="259"/>
      <c r="AN207" s="677"/>
      <c r="AO207" s="677"/>
      <c r="AP207" s="259"/>
      <c r="AQ207" s="13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297"/>
      <c r="BG207" s="265"/>
    </row>
    <row r="208" spans="1:59" ht="15" customHeight="1">
      <c r="A208" s="264"/>
      <c r="B208" s="679">
        <f t="shared" si="0"/>
        <v>59</v>
      </c>
      <c r="C208" s="677"/>
      <c r="D208" s="677"/>
      <c r="E208" s="677"/>
      <c r="F208" s="677"/>
      <c r="G208" s="677"/>
      <c r="H208" s="73"/>
      <c r="I208" s="259"/>
      <c r="J208" s="677"/>
      <c r="K208" s="677"/>
      <c r="L208" s="677"/>
      <c r="M208" s="677"/>
      <c r="N208" s="259"/>
      <c r="O208" s="259"/>
      <c r="P208" s="259"/>
      <c r="Q208" s="259"/>
      <c r="R208" s="711"/>
      <c r="S208" s="712"/>
      <c r="T208" s="712"/>
      <c r="U208" s="712"/>
      <c r="V208" s="713"/>
      <c r="W208" s="711"/>
      <c r="X208" s="712"/>
      <c r="Y208" s="712"/>
      <c r="Z208" s="712"/>
      <c r="AA208" s="713"/>
      <c r="AB208" s="677"/>
      <c r="AC208" s="677"/>
      <c r="AD208" s="677"/>
      <c r="AE208" s="677"/>
      <c r="AF208" s="677"/>
      <c r="AG208" s="259"/>
      <c r="AH208" s="259"/>
      <c r="AI208" s="259"/>
      <c r="AJ208" s="677"/>
      <c r="AK208" s="677"/>
      <c r="AL208" s="259"/>
      <c r="AM208" s="259"/>
      <c r="AN208" s="677"/>
      <c r="AO208" s="677"/>
      <c r="AP208" s="259"/>
      <c r="AQ208" s="13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297"/>
      <c r="BG208" s="265"/>
    </row>
    <row r="209" spans="1:59" ht="15" customHeight="1">
      <c r="A209" s="264"/>
      <c r="B209" s="679">
        <f t="shared" si="0"/>
        <v>60</v>
      </c>
      <c r="C209" s="677"/>
      <c r="D209" s="677"/>
      <c r="E209" s="677"/>
      <c r="F209" s="677"/>
      <c r="G209" s="677"/>
      <c r="H209" s="73"/>
      <c r="I209" s="259"/>
      <c r="J209" s="677"/>
      <c r="K209" s="677"/>
      <c r="L209" s="677"/>
      <c r="M209" s="677"/>
      <c r="N209" s="259"/>
      <c r="O209" s="259"/>
      <c r="P209" s="259"/>
      <c r="Q209" s="259"/>
      <c r="R209" s="711"/>
      <c r="S209" s="712"/>
      <c r="T209" s="712"/>
      <c r="U209" s="712"/>
      <c r="V209" s="713"/>
      <c r="W209" s="711"/>
      <c r="X209" s="712"/>
      <c r="Y209" s="712"/>
      <c r="Z209" s="712"/>
      <c r="AA209" s="713"/>
      <c r="AB209" s="677"/>
      <c r="AC209" s="677"/>
      <c r="AD209" s="677"/>
      <c r="AE209" s="677"/>
      <c r="AF209" s="677"/>
      <c r="AG209" s="259"/>
      <c r="AH209" s="259"/>
      <c r="AI209" s="259"/>
      <c r="AJ209" s="677"/>
      <c r="AK209" s="677"/>
      <c r="AL209" s="259"/>
      <c r="AM209" s="259"/>
      <c r="AN209" s="677"/>
      <c r="AO209" s="677"/>
      <c r="AP209" s="259"/>
      <c r="AQ209" s="13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  <c r="BC209" s="73"/>
      <c r="BD209" s="73"/>
      <c r="BE209" s="73"/>
      <c r="BF209" s="297"/>
      <c r="BG209" s="265"/>
    </row>
    <row r="210" spans="1:59" ht="15" customHeight="1">
      <c r="A210" s="264"/>
      <c r="B210" s="679">
        <f t="shared" si="0"/>
        <v>61</v>
      </c>
      <c r="C210" s="677"/>
      <c r="D210" s="677"/>
      <c r="E210" s="677"/>
      <c r="F210" s="677"/>
      <c r="G210" s="677"/>
      <c r="H210" s="73"/>
      <c r="I210" s="259"/>
      <c r="J210" s="677"/>
      <c r="K210" s="677"/>
      <c r="L210" s="677"/>
      <c r="M210" s="677"/>
      <c r="N210" s="259"/>
      <c r="O210" s="259"/>
      <c r="P210" s="259"/>
      <c r="Q210" s="259"/>
      <c r="R210" s="711"/>
      <c r="S210" s="712"/>
      <c r="T210" s="712"/>
      <c r="U210" s="712"/>
      <c r="V210" s="713"/>
      <c r="W210" s="711"/>
      <c r="X210" s="712"/>
      <c r="Y210" s="712"/>
      <c r="Z210" s="712"/>
      <c r="AA210" s="713"/>
      <c r="AB210" s="677"/>
      <c r="AC210" s="677"/>
      <c r="AD210" s="677"/>
      <c r="AE210" s="677"/>
      <c r="AF210" s="677"/>
      <c r="AG210" s="259"/>
      <c r="AH210" s="259"/>
      <c r="AI210" s="259"/>
      <c r="AJ210" s="677"/>
      <c r="AK210" s="677"/>
      <c r="AL210" s="259"/>
      <c r="AM210" s="259"/>
      <c r="AN210" s="677"/>
      <c r="AO210" s="677"/>
      <c r="AP210" s="259"/>
      <c r="AQ210" s="13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  <c r="BC210" s="73"/>
      <c r="BD210" s="73"/>
      <c r="BE210" s="73"/>
      <c r="BF210" s="297"/>
      <c r="BG210" s="265"/>
    </row>
    <row r="211" spans="1:59" ht="15" customHeight="1">
      <c r="A211" s="264"/>
      <c r="B211" s="679">
        <f t="shared" si="0"/>
        <v>62</v>
      </c>
      <c r="C211" s="677"/>
      <c r="D211" s="677"/>
      <c r="E211" s="677"/>
      <c r="F211" s="677"/>
      <c r="G211" s="677"/>
      <c r="H211" s="73"/>
      <c r="I211" s="259"/>
      <c r="J211" s="677"/>
      <c r="K211" s="677"/>
      <c r="L211" s="677"/>
      <c r="M211" s="677"/>
      <c r="N211" s="259"/>
      <c r="O211" s="259"/>
      <c r="P211" s="259"/>
      <c r="Q211" s="259"/>
      <c r="R211" s="711"/>
      <c r="S211" s="712"/>
      <c r="T211" s="712"/>
      <c r="U211" s="712"/>
      <c r="V211" s="713"/>
      <c r="W211" s="711"/>
      <c r="X211" s="712"/>
      <c r="Y211" s="712"/>
      <c r="Z211" s="712"/>
      <c r="AA211" s="713"/>
      <c r="AB211" s="677"/>
      <c r="AC211" s="677"/>
      <c r="AD211" s="677"/>
      <c r="AE211" s="677"/>
      <c r="AF211" s="677"/>
      <c r="AG211" s="259"/>
      <c r="AH211" s="259"/>
      <c r="AI211" s="259"/>
      <c r="AJ211" s="677"/>
      <c r="AK211" s="677"/>
      <c r="AL211" s="259"/>
      <c r="AM211" s="259"/>
      <c r="AN211" s="677"/>
      <c r="AO211" s="677"/>
      <c r="AP211" s="259"/>
      <c r="AQ211" s="13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297"/>
      <c r="BG211" s="265"/>
    </row>
    <row r="212" spans="1:59" ht="15" customHeight="1">
      <c r="A212" s="264"/>
      <c r="B212" s="679">
        <f t="shared" si="0"/>
        <v>63</v>
      </c>
      <c r="C212" s="677"/>
      <c r="D212" s="677"/>
      <c r="E212" s="677"/>
      <c r="F212" s="677"/>
      <c r="G212" s="677"/>
      <c r="H212" s="73"/>
      <c r="I212" s="259"/>
      <c r="J212" s="677"/>
      <c r="K212" s="677"/>
      <c r="L212" s="677"/>
      <c r="M212" s="677"/>
      <c r="N212" s="259"/>
      <c r="O212" s="259"/>
      <c r="P212" s="259"/>
      <c r="Q212" s="259"/>
      <c r="R212" s="711"/>
      <c r="S212" s="712"/>
      <c r="T212" s="712"/>
      <c r="U212" s="712"/>
      <c r="V212" s="713"/>
      <c r="W212" s="711"/>
      <c r="X212" s="712"/>
      <c r="Y212" s="712"/>
      <c r="Z212" s="712"/>
      <c r="AA212" s="713"/>
      <c r="AB212" s="677"/>
      <c r="AC212" s="677"/>
      <c r="AD212" s="677"/>
      <c r="AE212" s="677"/>
      <c r="AF212" s="677"/>
      <c r="AG212" s="259"/>
      <c r="AH212" s="259"/>
      <c r="AI212" s="259"/>
      <c r="AJ212" s="677"/>
      <c r="AK212" s="677"/>
      <c r="AL212" s="259"/>
      <c r="AM212" s="259"/>
      <c r="AN212" s="677"/>
      <c r="AO212" s="677"/>
      <c r="AP212" s="259"/>
      <c r="AQ212" s="13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297"/>
      <c r="BG212" s="265"/>
    </row>
    <row r="213" spans="1:59" ht="15" customHeight="1" thickBot="1">
      <c r="A213" s="267"/>
      <c r="B213" s="685">
        <f t="shared" si="0"/>
        <v>64</v>
      </c>
      <c r="C213" s="683"/>
      <c r="D213" s="683"/>
      <c r="E213" s="683"/>
      <c r="F213" s="683"/>
      <c r="G213" s="683"/>
      <c r="H213" s="286"/>
      <c r="I213" s="260"/>
      <c r="J213" s="683"/>
      <c r="K213" s="683"/>
      <c r="L213" s="683"/>
      <c r="M213" s="683"/>
      <c r="N213" s="260"/>
      <c r="O213" s="260"/>
      <c r="P213" s="260"/>
      <c r="Q213" s="260"/>
      <c r="R213" s="732"/>
      <c r="S213" s="733"/>
      <c r="T213" s="733"/>
      <c r="U213" s="733"/>
      <c r="V213" s="734"/>
      <c r="W213" s="732"/>
      <c r="X213" s="733"/>
      <c r="Y213" s="733"/>
      <c r="Z213" s="733"/>
      <c r="AA213" s="734"/>
      <c r="AB213" s="683"/>
      <c r="AC213" s="683"/>
      <c r="AD213" s="683"/>
      <c r="AE213" s="683"/>
      <c r="AF213" s="683"/>
      <c r="AG213" s="260"/>
      <c r="AH213" s="260"/>
      <c r="AI213" s="260"/>
      <c r="AJ213" s="683"/>
      <c r="AK213" s="683"/>
      <c r="AL213" s="260"/>
      <c r="AM213" s="260"/>
      <c r="AN213" s="683"/>
      <c r="AO213" s="683"/>
      <c r="AP213" s="260"/>
      <c r="AQ213" s="288"/>
      <c r="AR213" s="286"/>
      <c r="AS213" s="286"/>
      <c r="AT213" s="286"/>
      <c r="AU213" s="286"/>
      <c r="AV213" s="286"/>
      <c r="AW213" s="286"/>
      <c r="AX213" s="286"/>
      <c r="AY213" s="286"/>
      <c r="AZ213" s="286"/>
      <c r="BA213" s="286"/>
      <c r="BB213" s="286"/>
      <c r="BC213" s="286"/>
      <c r="BD213" s="286"/>
      <c r="BE213" s="286"/>
      <c r="BF213" s="298"/>
      <c r="BG213" s="266"/>
    </row>
    <row r="214" spans="1:59" ht="15" customHeight="1">
      <c r="A214" s="268"/>
      <c r="B214" s="735">
        <f t="shared" si="0"/>
        <v>65</v>
      </c>
      <c r="C214" s="736"/>
      <c r="D214" s="736"/>
      <c r="E214" s="736"/>
      <c r="F214" s="736"/>
      <c r="G214" s="736"/>
      <c r="H214" s="304"/>
      <c r="I214" s="303"/>
      <c r="J214" s="736"/>
      <c r="K214" s="736"/>
      <c r="L214" s="736"/>
      <c r="M214" s="736"/>
      <c r="N214" s="303"/>
      <c r="O214" s="303"/>
      <c r="P214" s="303"/>
      <c r="Q214" s="303"/>
      <c r="R214" s="737"/>
      <c r="S214" s="738"/>
      <c r="T214" s="738"/>
      <c r="U214" s="738"/>
      <c r="V214" s="739"/>
      <c r="W214" s="737"/>
      <c r="X214" s="738"/>
      <c r="Y214" s="738"/>
      <c r="Z214" s="738"/>
      <c r="AA214" s="739"/>
      <c r="AB214" s="736"/>
      <c r="AC214" s="736"/>
      <c r="AD214" s="736"/>
      <c r="AE214" s="736"/>
      <c r="AF214" s="736"/>
      <c r="AG214" s="303"/>
      <c r="AH214" s="303"/>
      <c r="AI214" s="303"/>
      <c r="AJ214" s="736"/>
      <c r="AK214" s="736"/>
      <c r="AL214" s="303"/>
      <c r="AM214" s="303"/>
      <c r="AN214" s="736"/>
      <c r="AO214" s="736"/>
      <c r="AP214" s="303"/>
      <c r="AQ214" s="327"/>
      <c r="AR214" s="304"/>
      <c r="AS214" s="304"/>
      <c r="AT214" s="304"/>
      <c r="AU214" s="304"/>
      <c r="AV214" s="304"/>
      <c r="AW214" s="304"/>
      <c r="AX214" s="304"/>
      <c r="AY214" s="304"/>
      <c r="AZ214" s="304"/>
      <c r="BA214" s="304"/>
      <c r="BB214" s="304"/>
      <c r="BC214" s="304"/>
      <c r="BD214" s="304"/>
      <c r="BE214" s="304"/>
      <c r="BF214" s="328"/>
      <c r="BG214" s="77"/>
    </row>
    <row r="215" spans="1:59" ht="15" customHeight="1">
      <c r="A215" s="264"/>
      <c r="B215" s="679">
        <f t="shared" si="0"/>
        <v>66</v>
      </c>
      <c r="C215" s="677"/>
      <c r="D215" s="677"/>
      <c r="E215" s="677"/>
      <c r="F215" s="677"/>
      <c r="G215" s="677"/>
      <c r="H215" s="73"/>
      <c r="I215" s="259"/>
      <c r="J215" s="677"/>
      <c r="K215" s="677"/>
      <c r="L215" s="677"/>
      <c r="M215" s="677"/>
      <c r="N215" s="259"/>
      <c r="O215" s="259"/>
      <c r="P215" s="259"/>
      <c r="Q215" s="259"/>
      <c r="R215" s="711"/>
      <c r="S215" s="712"/>
      <c r="T215" s="712"/>
      <c r="U215" s="712"/>
      <c r="V215" s="713"/>
      <c r="W215" s="711"/>
      <c r="X215" s="712"/>
      <c r="Y215" s="712"/>
      <c r="Z215" s="712"/>
      <c r="AA215" s="713"/>
      <c r="AB215" s="677"/>
      <c r="AC215" s="677"/>
      <c r="AD215" s="677"/>
      <c r="AE215" s="677"/>
      <c r="AF215" s="677"/>
      <c r="AG215" s="259"/>
      <c r="AH215" s="259"/>
      <c r="AI215" s="259"/>
      <c r="AJ215" s="677"/>
      <c r="AK215" s="677"/>
      <c r="AL215" s="259"/>
      <c r="AM215" s="259"/>
      <c r="AN215" s="677"/>
      <c r="AO215" s="677"/>
      <c r="AP215" s="259"/>
      <c r="AQ215" s="13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  <c r="BC215" s="73"/>
      <c r="BD215" s="73"/>
      <c r="BE215" s="73"/>
      <c r="BF215" s="297"/>
      <c r="BG215" s="49"/>
    </row>
    <row r="216" spans="1:59" ht="15" customHeight="1">
      <c r="A216" s="264"/>
      <c r="B216" s="679">
        <f t="shared" si="0"/>
        <v>67</v>
      </c>
      <c r="C216" s="677"/>
      <c r="D216" s="677"/>
      <c r="E216" s="677"/>
      <c r="F216" s="677"/>
      <c r="G216" s="677"/>
      <c r="H216" s="73"/>
      <c r="I216" s="259"/>
      <c r="J216" s="677"/>
      <c r="K216" s="677"/>
      <c r="L216" s="677"/>
      <c r="M216" s="677"/>
      <c r="N216" s="259"/>
      <c r="O216" s="259"/>
      <c r="P216" s="259"/>
      <c r="Q216" s="259"/>
      <c r="R216" s="711"/>
      <c r="S216" s="712"/>
      <c r="T216" s="712"/>
      <c r="U216" s="712"/>
      <c r="V216" s="713"/>
      <c r="W216" s="711"/>
      <c r="X216" s="712"/>
      <c r="Y216" s="712"/>
      <c r="Z216" s="712"/>
      <c r="AA216" s="713"/>
      <c r="AB216" s="677"/>
      <c r="AC216" s="677"/>
      <c r="AD216" s="677"/>
      <c r="AE216" s="677"/>
      <c r="AF216" s="677"/>
      <c r="AG216" s="259"/>
      <c r="AH216" s="259"/>
      <c r="AI216" s="259"/>
      <c r="AJ216" s="677"/>
      <c r="AK216" s="677"/>
      <c r="AL216" s="259"/>
      <c r="AM216" s="259"/>
      <c r="AN216" s="677"/>
      <c r="AO216" s="677"/>
      <c r="AP216" s="259"/>
      <c r="AQ216" s="13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  <c r="BC216" s="73"/>
      <c r="BD216" s="73"/>
      <c r="BE216" s="73"/>
      <c r="BF216" s="297"/>
      <c r="BG216" s="49"/>
    </row>
    <row r="217" spans="1:59" ht="15" customHeight="1">
      <c r="A217" s="264"/>
      <c r="B217" s="679">
        <v>68</v>
      </c>
      <c r="C217" s="677"/>
      <c r="D217" s="677"/>
      <c r="E217" s="677"/>
      <c r="F217" s="677"/>
      <c r="G217" s="677"/>
      <c r="H217" s="73"/>
      <c r="I217" s="259"/>
      <c r="J217" s="677"/>
      <c r="K217" s="677"/>
      <c r="L217" s="677"/>
      <c r="M217" s="677"/>
      <c r="N217" s="259"/>
      <c r="O217" s="259"/>
      <c r="P217" s="259"/>
      <c r="Q217" s="259"/>
      <c r="R217" s="711"/>
      <c r="S217" s="712"/>
      <c r="T217" s="712"/>
      <c r="U217" s="712"/>
      <c r="V217" s="713"/>
      <c r="W217" s="711"/>
      <c r="X217" s="712"/>
      <c r="Y217" s="712"/>
      <c r="Z217" s="712"/>
      <c r="AA217" s="713"/>
      <c r="AB217" s="677"/>
      <c r="AC217" s="677"/>
      <c r="AD217" s="677"/>
      <c r="AE217" s="677"/>
      <c r="AF217" s="677"/>
      <c r="AG217" s="259"/>
      <c r="AH217" s="259"/>
      <c r="AI217" s="259"/>
      <c r="AJ217" s="677"/>
      <c r="AK217" s="677"/>
      <c r="AL217" s="259"/>
      <c r="AM217" s="259"/>
      <c r="AN217" s="677"/>
      <c r="AO217" s="677"/>
      <c r="AP217" s="259"/>
      <c r="AQ217" s="13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297"/>
      <c r="BG217" s="49"/>
    </row>
    <row r="218" spans="1:59" ht="15" customHeight="1">
      <c r="A218" s="264"/>
      <c r="B218" s="679">
        <v>69</v>
      </c>
      <c r="C218" s="677"/>
      <c r="D218" s="677"/>
      <c r="E218" s="677"/>
      <c r="F218" s="677"/>
      <c r="G218" s="677"/>
      <c r="H218" s="73"/>
      <c r="I218" s="259"/>
      <c r="J218" s="677"/>
      <c r="K218" s="677"/>
      <c r="L218" s="677"/>
      <c r="M218" s="677"/>
      <c r="N218" s="259"/>
      <c r="O218" s="259"/>
      <c r="P218" s="259"/>
      <c r="Q218" s="259"/>
      <c r="R218" s="711"/>
      <c r="S218" s="712"/>
      <c r="T218" s="712"/>
      <c r="U218" s="712"/>
      <c r="V218" s="713"/>
      <c r="W218" s="711"/>
      <c r="X218" s="712"/>
      <c r="Y218" s="712"/>
      <c r="Z218" s="712"/>
      <c r="AA218" s="713"/>
      <c r="AB218" s="677"/>
      <c r="AC218" s="677"/>
      <c r="AD218" s="677"/>
      <c r="AE218" s="677"/>
      <c r="AF218" s="677"/>
      <c r="AG218" s="259"/>
      <c r="AH218" s="259"/>
      <c r="AI218" s="259"/>
      <c r="AJ218" s="677"/>
      <c r="AK218" s="677"/>
      <c r="AL218" s="259"/>
      <c r="AM218" s="259"/>
      <c r="AN218" s="677"/>
      <c r="AO218" s="677"/>
      <c r="AP218" s="259"/>
      <c r="AQ218" s="13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297"/>
      <c r="BG218" s="49"/>
    </row>
    <row r="219" spans="1:59" ht="15" customHeight="1">
      <c r="A219" s="264"/>
      <c r="B219" s="679">
        <v>70</v>
      </c>
      <c r="C219" s="677"/>
      <c r="D219" s="677"/>
      <c r="E219" s="677"/>
      <c r="F219" s="677"/>
      <c r="G219" s="677"/>
      <c r="H219" s="73"/>
      <c r="I219" s="259"/>
      <c r="J219" s="677"/>
      <c r="K219" s="677"/>
      <c r="L219" s="677"/>
      <c r="M219" s="677"/>
      <c r="N219" s="259"/>
      <c r="O219" s="259"/>
      <c r="P219" s="259"/>
      <c r="Q219" s="259"/>
      <c r="R219" s="711"/>
      <c r="S219" s="712"/>
      <c r="T219" s="712"/>
      <c r="U219" s="712"/>
      <c r="V219" s="713"/>
      <c r="W219" s="711"/>
      <c r="X219" s="712"/>
      <c r="Y219" s="712"/>
      <c r="Z219" s="712"/>
      <c r="AA219" s="713"/>
      <c r="AB219" s="677"/>
      <c r="AC219" s="677"/>
      <c r="AD219" s="677"/>
      <c r="AE219" s="677"/>
      <c r="AF219" s="677"/>
      <c r="AG219" s="259"/>
      <c r="AH219" s="259"/>
      <c r="AI219" s="259"/>
      <c r="AJ219" s="677"/>
      <c r="AK219" s="677"/>
      <c r="AL219" s="259"/>
      <c r="AM219" s="259"/>
      <c r="AN219" s="677"/>
      <c r="AO219" s="677"/>
      <c r="AP219" s="259"/>
      <c r="AQ219" s="13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297"/>
      <c r="BG219" s="49"/>
    </row>
    <row r="220" spans="1:59" ht="15" customHeight="1">
      <c r="A220" s="264"/>
      <c r="B220" s="679">
        <v>71</v>
      </c>
      <c r="C220" s="677"/>
      <c r="D220" s="677"/>
      <c r="E220" s="677"/>
      <c r="F220" s="677"/>
      <c r="G220" s="677"/>
      <c r="H220" s="73"/>
      <c r="I220" s="259"/>
      <c r="J220" s="677"/>
      <c r="K220" s="677"/>
      <c r="L220" s="677"/>
      <c r="M220" s="677"/>
      <c r="N220" s="259"/>
      <c r="O220" s="259"/>
      <c r="P220" s="259"/>
      <c r="Q220" s="259"/>
      <c r="R220" s="711"/>
      <c r="S220" s="712"/>
      <c r="T220" s="712"/>
      <c r="U220" s="712"/>
      <c r="V220" s="713"/>
      <c r="W220" s="711"/>
      <c r="X220" s="712"/>
      <c r="Y220" s="712"/>
      <c r="Z220" s="712"/>
      <c r="AA220" s="713"/>
      <c r="AB220" s="677"/>
      <c r="AC220" s="677"/>
      <c r="AD220" s="677"/>
      <c r="AE220" s="677"/>
      <c r="AF220" s="677"/>
      <c r="AG220" s="259"/>
      <c r="AH220" s="259"/>
      <c r="AI220" s="259"/>
      <c r="AJ220" s="677"/>
      <c r="AK220" s="677"/>
      <c r="AL220" s="259"/>
      <c r="AM220" s="259"/>
      <c r="AN220" s="677"/>
      <c r="AO220" s="677"/>
      <c r="AP220" s="259"/>
      <c r="AQ220" s="13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297"/>
      <c r="BG220" s="49"/>
    </row>
    <row r="221" spans="1:59" ht="15" customHeight="1">
      <c r="A221" s="264"/>
      <c r="B221" s="679">
        <v>72</v>
      </c>
      <c r="C221" s="677"/>
      <c r="D221" s="677"/>
      <c r="E221" s="677"/>
      <c r="F221" s="677"/>
      <c r="G221" s="677"/>
      <c r="H221" s="73"/>
      <c r="I221" s="259"/>
      <c r="J221" s="677"/>
      <c r="K221" s="677"/>
      <c r="L221" s="677"/>
      <c r="M221" s="677"/>
      <c r="N221" s="259"/>
      <c r="O221" s="259"/>
      <c r="P221" s="259"/>
      <c r="Q221" s="259"/>
      <c r="R221" s="711"/>
      <c r="S221" s="712"/>
      <c r="T221" s="712"/>
      <c r="U221" s="712"/>
      <c r="V221" s="713"/>
      <c r="W221" s="711"/>
      <c r="X221" s="712"/>
      <c r="Y221" s="712"/>
      <c r="Z221" s="712"/>
      <c r="AA221" s="713"/>
      <c r="AB221" s="677"/>
      <c r="AC221" s="677"/>
      <c r="AD221" s="677"/>
      <c r="AE221" s="677"/>
      <c r="AF221" s="677"/>
      <c r="AG221" s="259"/>
      <c r="AH221" s="259"/>
      <c r="AI221" s="259"/>
      <c r="AJ221" s="677"/>
      <c r="AK221" s="677"/>
      <c r="AL221" s="259"/>
      <c r="AM221" s="259"/>
      <c r="AN221" s="677"/>
      <c r="AO221" s="677"/>
      <c r="AP221" s="259"/>
      <c r="AQ221" s="13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297"/>
      <c r="BG221" s="49"/>
    </row>
    <row r="222" spans="1:59" ht="15" customHeight="1">
      <c r="A222" s="264"/>
      <c r="B222" s="679">
        <v>73</v>
      </c>
      <c r="C222" s="677"/>
      <c r="D222" s="677"/>
      <c r="E222" s="677"/>
      <c r="F222" s="677"/>
      <c r="G222" s="677"/>
      <c r="H222" s="73"/>
      <c r="I222" s="259"/>
      <c r="J222" s="677"/>
      <c r="K222" s="677"/>
      <c r="L222" s="677"/>
      <c r="M222" s="677"/>
      <c r="N222" s="259"/>
      <c r="O222" s="259"/>
      <c r="P222" s="259"/>
      <c r="Q222" s="259"/>
      <c r="R222" s="711"/>
      <c r="S222" s="712"/>
      <c r="T222" s="712"/>
      <c r="U222" s="712"/>
      <c r="V222" s="713"/>
      <c r="W222" s="711"/>
      <c r="X222" s="712"/>
      <c r="Y222" s="712"/>
      <c r="Z222" s="712"/>
      <c r="AA222" s="713"/>
      <c r="AB222" s="677"/>
      <c r="AC222" s="677"/>
      <c r="AD222" s="677"/>
      <c r="AE222" s="677"/>
      <c r="AF222" s="677"/>
      <c r="AG222" s="259"/>
      <c r="AH222" s="259"/>
      <c r="AI222" s="259"/>
      <c r="AJ222" s="677"/>
      <c r="AK222" s="677"/>
      <c r="AL222" s="259"/>
      <c r="AM222" s="259"/>
      <c r="AN222" s="677"/>
      <c r="AO222" s="677"/>
      <c r="AP222" s="259"/>
      <c r="AQ222" s="13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297"/>
      <c r="BG222" s="49"/>
    </row>
    <row r="223" spans="1:59" ht="15" customHeight="1">
      <c r="A223" s="264"/>
      <c r="B223" s="679">
        <v>74</v>
      </c>
      <c r="C223" s="677"/>
      <c r="D223" s="677"/>
      <c r="E223" s="677"/>
      <c r="F223" s="677"/>
      <c r="G223" s="677"/>
      <c r="H223" s="73"/>
      <c r="I223" s="259"/>
      <c r="J223" s="677"/>
      <c r="K223" s="677"/>
      <c r="L223" s="677"/>
      <c r="M223" s="677"/>
      <c r="N223" s="259"/>
      <c r="O223" s="259"/>
      <c r="P223" s="259"/>
      <c r="Q223" s="259"/>
      <c r="R223" s="711"/>
      <c r="S223" s="712"/>
      <c r="T223" s="712"/>
      <c r="U223" s="712"/>
      <c r="V223" s="713"/>
      <c r="W223" s="711"/>
      <c r="X223" s="712"/>
      <c r="Y223" s="712"/>
      <c r="Z223" s="712"/>
      <c r="AA223" s="713"/>
      <c r="AB223" s="677"/>
      <c r="AC223" s="677"/>
      <c r="AD223" s="677"/>
      <c r="AE223" s="677"/>
      <c r="AF223" s="677"/>
      <c r="AG223" s="259"/>
      <c r="AH223" s="259"/>
      <c r="AI223" s="259"/>
      <c r="AJ223" s="677"/>
      <c r="AK223" s="677"/>
      <c r="AL223" s="259"/>
      <c r="AM223" s="259"/>
      <c r="AN223" s="677"/>
      <c r="AO223" s="677"/>
      <c r="AP223" s="259"/>
      <c r="AQ223" s="13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297"/>
      <c r="BG223" s="49"/>
    </row>
    <row r="224" spans="1:59" ht="15" customHeight="1">
      <c r="A224" s="264"/>
      <c r="B224" s="679">
        <v>75</v>
      </c>
      <c r="C224" s="677"/>
      <c r="D224" s="677"/>
      <c r="E224" s="677"/>
      <c r="F224" s="677"/>
      <c r="G224" s="677"/>
      <c r="H224" s="73"/>
      <c r="I224" s="259"/>
      <c r="J224" s="677"/>
      <c r="K224" s="677"/>
      <c r="L224" s="677"/>
      <c r="M224" s="677"/>
      <c r="N224" s="259"/>
      <c r="O224" s="259"/>
      <c r="P224" s="259"/>
      <c r="Q224" s="259"/>
      <c r="R224" s="711"/>
      <c r="S224" s="712"/>
      <c r="T224" s="712"/>
      <c r="U224" s="712"/>
      <c r="V224" s="713"/>
      <c r="W224" s="711"/>
      <c r="X224" s="712"/>
      <c r="Y224" s="712"/>
      <c r="Z224" s="712"/>
      <c r="AA224" s="713"/>
      <c r="AB224" s="677"/>
      <c r="AC224" s="677"/>
      <c r="AD224" s="677"/>
      <c r="AE224" s="677"/>
      <c r="AF224" s="677"/>
      <c r="AG224" s="259"/>
      <c r="AH224" s="259"/>
      <c r="AI224" s="259"/>
      <c r="AJ224" s="677"/>
      <c r="AK224" s="677"/>
      <c r="AL224" s="259"/>
      <c r="AM224" s="259"/>
      <c r="AN224" s="677"/>
      <c r="AO224" s="677"/>
      <c r="AP224" s="259"/>
      <c r="AQ224" s="13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297"/>
      <c r="BG224" s="49"/>
    </row>
    <row r="225" spans="1:59" ht="15" customHeight="1">
      <c r="A225" s="264"/>
      <c r="B225" s="679">
        <v>76</v>
      </c>
      <c r="C225" s="677"/>
      <c r="D225" s="677"/>
      <c r="E225" s="677"/>
      <c r="F225" s="677"/>
      <c r="G225" s="677"/>
      <c r="H225" s="73"/>
      <c r="I225" s="259"/>
      <c r="J225" s="677"/>
      <c r="K225" s="677"/>
      <c r="L225" s="677"/>
      <c r="M225" s="677"/>
      <c r="N225" s="259"/>
      <c r="O225" s="259"/>
      <c r="P225" s="259"/>
      <c r="Q225" s="259"/>
      <c r="R225" s="711"/>
      <c r="S225" s="712"/>
      <c r="T225" s="712"/>
      <c r="U225" s="712"/>
      <c r="V225" s="713"/>
      <c r="W225" s="711"/>
      <c r="X225" s="712"/>
      <c r="Y225" s="712"/>
      <c r="Z225" s="712"/>
      <c r="AA225" s="713"/>
      <c r="AB225" s="677"/>
      <c r="AC225" s="677"/>
      <c r="AD225" s="677"/>
      <c r="AE225" s="677"/>
      <c r="AF225" s="677"/>
      <c r="AG225" s="259"/>
      <c r="AH225" s="259"/>
      <c r="AI225" s="259"/>
      <c r="AJ225" s="677"/>
      <c r="AK225" s="677"/>
      <c r="AL225" s="259"/>
      <c r="AM225" s="259"/>
      <c r="AN225" s="677"/>
      <c r="AO225" s="677"/>
      <c r="AP225" s="259"/>
      <c r="AQ225" s="13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297"/>
      <c r="BG225" s="49"/>
    </row>
    <row r="226" spans="1:59" ht="15" customHeight="1">
      <c r="A226" s="264"/>
      <c r="B226" s="679">
        <v>77</v>
      </c>
      <c r="C226" s="677"/>
      <c r="D226" s="677"/>
      <c r="E226" s="677"/>
      <c r="F226" s="677"/>
      <c r="G226" s="677"/>
      <c r="H226" s="73"/>
      <c r="I226" s="259"/>
      <c r="J226" s="677"/>
      <c r="K226" s="677"/>
      <c r="L226" s="677"/>
      <c r="M226" s="677"/>
      <c r="N226" s="259"/>
      <c r="O226" s="259"/>
      <c r="P226" s="259"/>
      <c r="Q226" s="259"/>
      <c r="R226" s="711"/>
      <c r="S226" s="712"/>
      <c r="T226" s="712"/>
      <c r="U226" s="712"/>
      <c r="V226" s="713"/>
      <c r="W226" s="711"/>
      <c r="X226" s="712"/>
      <c r="Y226" s="712"/>
      <c r="Z226" s="712"/>
      <c r="AA226" s="713"/>
      <c r="AB226" s="677"/>
      <c r="AC226" s="677"/>
      <c r="AD226" s="677"/>
      <c r="AE226" s="677"/>
      <c r="AF226" s="677"/>
      <c r="AG226" s="259"/>
      <c r="AH226" s="259"/>
      <c r="AI226" s="259"/>
      <c r="AJ226" s="677"/>
      <c r="AK226" s="677"/>
      <c r="AL226" s="259"/>
      <c r="AM226" s="259"/>
      <c r="AN226" s="677"/>
      <c r="AO226" s="677"/>
      <c r="AP226" s="259"/>
      <c r="AQ226" s="13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297"/>
      <c r="BG226" s="49"/>
    </row>
    <row r="227" spans="1:59" ht="15" customHeight="1">
      <c r="A227" s="264"/>
      <c r="B227" s="679">
        <v>78</v>
      </c>
      <c r="C227" s="677"/>
      <c r="D227" s="677"/>
      <c r="E227" s="677"/>
      <c r="F227" s="677"/>
      <c r="G227" s="677"/>
      <c r="H227" s="73"/>
      <c r="I227" s="259"/>
      <c r="J227" s="677"/>
      <c r="K227" s="677"/>
      <c r="L227" s="677"/>
      <c r="M227" s="677"/>
      <c r="N227" s="259"/>
      <c r="O227" s="259"/>
      <c r="P227" s="259"/>
      <c r="Q227" s="259"/>
      <c r="R227" s="711"/>
      <c r="S227" s="712"/>
      <c r="T227" s="712"/>
      <c r="U227" s="712"/>
      <c r="V227" s="713"/>
      <c r="W227" s="711"/>
      <c r="X227" s="712"/>
      <c r="Y227" s="712"/>
      <c r="Z227" s="712"/>
      <c r="AA227" s="713"/>
      <c r="AB227" s="677"/>
      <c r="AC227" s="677"/>
      <c r="AD227" s="677"/>
      <c r="AE227" s="677"/>
      <c r="AF227" s="677"/>
      <c r="AG227" s="259"/>
      <c r="AH227" s="259"/>
      <c r="AI227" s="259"/>
      <c r="AJ227" s="677"/>
      <c r="AK227" s="677"/>
      <c r="AL227" s="259"/>
      <c r="AM227" s="259"/>
      <c r="AN227" s="677"/>
      <c r="AO227" s="677"/>
      <c r="AP227" s="259"/>
      <c r="AQ227" s="13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297"/>
      <c r="BG227" s="49"/>
    </row>
    <row r="228" spans="1:59" ht="15" customHeight="1">
      <c r="A228" s="264"/>
      <c r="B228" s="679">
        <v>79</v>
      </c>
      <c r="C228" s="677"/>
      <c r="D228" s="677"/>
      <c r="E228" s="677"/>
      <c r="F228" s="677"/>
      <c r="G228" s="677"/>
      <c r="H228" s="73"/>
      <c r="I228" s="259"/>
      <c r="J228" s="677"/>
      <c r="K228" s="677"/>
      <c r="L228" s="677"/>
      <c r="M228" s="677"/>
      <c r="N228" s="259"/>
      <c r="O228" s="259"/>
      <c r="P228" s="259"/>
      <c r="Q228" s="259"/>
      <c r="R228" s="711"/>
      <c r="S228" s="712"/>
      <c r="T228" s="712"/>
      <c r="U228" s="712"/>
      <c r="V228" s="713"/>
      <c r="W228" s="711"/>
      <c r="X228" s="712"/>
      <c r="Y228" s="712"/>
      <c r="Z228" s="712"/>
      <c r="AA228" s="713"/>
      <c r="AB228" s="677"/>
      <c r="AC228" s="677"/>
      <c r="AD228" s="677"/>
      <c r="AE228" s="677"/>
      <c r="AF228" s="677"/>
      <c r="AG228" s="259"/>
      <c r="AH228" s="259"/>
      <c r="AI228" s="259"/>
      <c r="AJ228" s="677"/>
      <c r="AK228" s="677"/>
      <c r="AL228" s="259"/>
      <c r="AM228" s="259"/>
      <c r="AN228" s="677"/>
      <c r="AO228" s="677"/>
      <c r="AP228" s="259"/>
      <c r="AQ228" s="13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297"/>
      <c r="BG228" s="49"/>
    </row>
    <row r="229" spans="1:59" ht="15" customHeight="1">
      <c r="A229" s="264"/>
      <c r="B229" s="679">
        <v>80</v>
      </c>
      <c r="C229" s="677"/>
      <c r="D229" s="677"/>
      <c r="E229" s="677"/>
      <c r="F229" s="677"/>
      <c r="G229" s="677"/>
      <c r="H229" s="73"/>
      <c r="I229" s="259"/>
      <c r="J229" s="677"/>
      <c r="K229" s="677"/>
      <c r="L229" s="677"/>
      <c r="M229" s="677"/>
      <c r="N229" s="259"/>
      <c r="O229" s="259"/>
      <c r="P229" s="259"/>
      <c r="Q229" s="259"/>
      <c r="R229" s="711"/>
      <c r="S229" s="712"/>
      <c r="T229" s="712"/>
      <c r="U229" s="712"/>
      <c r="V229" s="713"/>
      <c r="W229" s="711"/>
      <c r="X229" s="712"/>
      <c r="Y229" s="712"/>
      <c r="Z229" s="712"/>
      <c r="AA229" s="713"/>
      <c r="AB229" s="677"/>
      <c r="AC229" s="677"/>
      <c r="AD229" s="677"/>
      <c r="AE229" s="677"/>
      <c r="AF229" s="677"/>
      <c r="AG229" s="259"/>
      <c r="AH229" s="259"/>
      <c r="AI229" s="259"/>
      <c r="AJ229" s="677"/>
      <c r="AK229" s="677"/>
      <c r="AL229" s="259"/>
      <c r="AM229" s="259"/>
      <c r="AN229" s="677"/>
      <c r="AO229" s="677"/>
      <c r="AP229" s="259"/>
      <c r="AQ229" s="13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297"/>
      <c r="BG229" s="49"/>
    </row>
    <row r="230" spans="1:59" ht="15" customHeight="1">
      <c r="A230" s="264"/>
      <c r="B230" s="679"/>
      <c r="C230" s="677"/>
      <c r="D230" s="677"/>
      <c r="E230" s="677"/>
      <c r="F230" s="677"/>
      <c r="G230" s="677"/>
      <c r="H230" s="73"/>
      <c r="I230" s="259"/>
      <c r="J230" s="677"/>
      <c r="K230" s="677"/>
      <c r="L230" s="677"/>
      <c r="M230" s="677"/>
      <c r="N230" s="259"/>
      <c r="O230" s="259"/>
      <c r="P230" s="259"/>
      <c r="Q230" s="259"/>
      <c r="R230" s="711"/>
      <c r="S230" s="712"/>
      <c r="T230" s="712"/>
      <c r="U230" s="712"/>
      <c r="V230" s="713"/>
      <c r="W230" s="711"/>
      <c r="X230" s="712"/>
      <c r="Y230" s="712"/>
      <c r="Z230" s="712"/>
      <c r="AA230" s="713"/>
      <c r="AB230" s="677"/>
      <c r="AC230" s="677"/>
      <c r="AD230" s="677"/>
      <c r="AE230" s="677"/>
      <c r="AF230" s="677"/>
      <c r="AG230" s="259"/>
      <c r="AH230" s="259"/>
      <c r="AI230" s="259"/>
      <c r="AJ230" s="677"/>
      <c r="AK230" s="677"/>
      <c r="AL230" s="259"/>
      <c r="AM230" s="259"/>
      <c r="AN230" s="677"/>
      <c r="AO230" s="677"/>
      <c r="AP230" s="259"/>
      <c r="AQ230" s="13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  <c r="BC230" s="73"/>
      <c r="BD230" s="73"/>
      <c r="BE230" s="73"/>
      <c r="BF230" s="297"/>
      <c r="BG230" s="49"/>
    </row>
    <row r="231" spans="1:59" ht="15" customHeight="1">
      <c r="A231" s="264"/>
      <c r="B231" s="679"/>
      <c r="C231" s="677"/>
      <c r="D231" s="677"/>
      <c r="E231" s="677"/>
      <c r="F231" s="677"/>
      <c r="G231" s="677"/>
      <c r="H231" s="73"/>
      <c r="I231" s="259"/>
      <c r="J231" s="677"/>
      <c r="K231" s="677"/>
      <c r="L231" s="677"/>
      <c r="M231" s="677"/>
      <c r="N231" s="259"/>
      <c r="O231" s="259"/>
      <c r="P231" s="259"/>
      <c r="Q231" s="259"/>
      <c r="R231" s="711"/>
      <c r="S231" s="712"/>
      <c r="T231" s="712"/>
      <c r="U231" s="712"/>
      <c r="V231" s="713"/>
      <c r="W231" s="711"/>
      <c r="X231" s="712"/>
      <c r="Y231" s="712"/>
      <c r="Z231" s="712"/>
      <c r="AA231" s="713"/>
      <c r="AB231" s="677"/>
      <c r="AC231" s="677"/>
      <c r="AD231" s="677"/>
      <c r="AE231" s="677"/>
      <c r="AF231" s="677"/>
      <c r="AG231" s="259"/>
      <c r="AH231" s="259"/>
      <c r="AI231" s="259"/>
      <c r="AJ231" s="677"/>
      <c r="AK231" s="677"/>
      <c r="AL231" s="259"/>
      <c r="AM231" s="259"/>
      <c r="AN231" s="677"/>
      <c r="AO231" s="677"/>
      <c r="AP231" s="259"/>
      <c r="AQ231" s="13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  <c r="BC231" s="73"/>
      <c r="BD231" s="73"/>
      <c r="BE231" s="73"/>
      <c r="BF231" s="297"/>
      <c r="BG231" s="49"/>
    </row>
    <row r="232" spans="1:59" ht="15" customHeight="1">
      <c r="A232" s="264"/>
      <c r="B232" s="679"/>
      <c r="C232" s="677"/>
      <c r="D232" s="677"/>
      <c r="E232" s="677"/>
      <c r="F232" s="677"/>
      <c r="G232" s="677"/>
      <c r="H232" s="73"/>
      <c r="I232" s="259"/>
      <c r="J232" s="677"/>
      <c r="K232" s="677"/>
      <c r="L232" s="677"/>
      <c r="M232" s="677"/>
      <c r="N232" s="259"/>
      <c r="O232" s="259"/>
      <c r="P232" s="259"/>
      <c r="Q232" s="259"/>
      <c r="R232" s="711"/>
      <c r="S232" s="712"/>
      <c r="T232" s="712"/>
      <c r="U232" s="712"/>
      <c r="V232" s="713"/>
      <c r="W232" s="711"/>
      <c r="X232" s="712"/>
      <c r="Y232" s="712"/>
      <c r="Z232" s="712"/>
      <c r="AA232" s="713"/>
      <c r="AB232" s="677"/>
      <c r="AC232" s="677"/>
      <c r="AD232" s="677"/>
      <c r="AE232" s="677"/>
      <c r="AF232" s="677"/>
      <c r="AG232" s="259"/>
      <c r="AH232" s="259"/>
      <c r="AI232" s="259"/>
      <c r="AJ232" s="677"/>
      <c r="AK232" s="677"/>
      <c r="AL232" s="259"/>
      <c r="AM232" s="259"/>
      <c r="AN232" s="677"/>
      <c r="AO232" s="677"/>
      <c r="AP232" s="259"/>
      <c r="AQ232" s="13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297"/>
      <c r="BG232" s="49"/>
    </row>
    <row r="233" spans="1:59" ht="15" customHeight="1">
      <c r="A233" s="264"/>
      <c r="B233" s="679"/>
      <c r="C233" s="677"/>
      <c r="D233" s="677"/>
      <c r="E233" s="677"/>
      <c r="F233" s="677"/>
      <c r="G233" s="677"/>
      <c r="H233" s="73"/>
      <c r="I233" s="259"/>
      <c r="J233" s="677"/>
      <c r="K233" s="677"/>
      <c r="L233" s="677"/>
      <c r="M233" s="677"/>
      <c r="N233" s="259"/>
      <c r="O233" s="259"/>
      <c r="P233" s="259"/>
      <c r="Q233" s="259"/>
      <c r="R233" s="711"/>
      <c r="S233" s="712"/>
      <c r="T233" s="712"/>
      <c r="U233" s="712"/>
      <c r="V233" s="713"/>
      <c r="W233" s="711"/>
      <c r="X233" s="712"/>
      <c r="Y233" s="712"/>
      <c r="Z233" s="712"/>
      <c r="AA233" s="713"/>
      <c r="AB233" s="677"/>
      <c r="AC233" s="677"/>
      <c r="AD233" s="677"/>
      <c r="AE233" s="677"/>
      <c r="AF233" s="677"/>
      <c r="AG233" s="259"/>
      <c r="AH233" s="259"/>
      <c r="AI233" s="259"/>
      <c r="AJ233" s="677"/>
      <c r="AK233" s="677"/>
      <c r="AL233" s="259"/>
      <c r="AM233" s="259"/>
      <c r="AN233" s="677"/>
      <c r="AO233" s="677"/>
      <c r="AP233" s="259"/>
      <c r="AQ233" s="13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297"/>
      <c r="BG233" s="49"/>
    </row>
    <row r="234" spans="1:59" ht="15" customHeight="1">
      <c r="A234" s="264"/>
      <c r="B234" s="679"/>
      <c r="C234" s="677"/>
      <c r="D234" s="677"/>
      <c r="E234" s="677"/>
      <c r="F234" s="677"/>
      <c r="G234" s="677"/>
      <c r="H234" s="73"/>
      <c r="I234" s="259"/>
      <c r="J234" s="677"/>
      <c r="K234" s="677"/>
      <c r="L234" s="677"/>
      <c r="M234" s="677"/>
      <c r="N234" s="259"/>
      <c r="O234" s="259"/>
      <c r="P234" s="259"/>
      <c r="Q234" s="259"/>
      <c r="R234" s="711"/>
      <c r="S234" s="712"/>
      <c r="T234" s="712"/>
      <c r="U234" s="712"/>
      <c r="V234" s="713"/>
      <c r="W234" s="711"/>
      <c r="X234" s="712"/>
      <c r="Y234" s="712"/>
      <c r="Z234" s="712"/>
      <c r="AA234" s="713"/>
      <c r="AB234" s="677"/>
      <c r="AC234" s="677"/>
      <c r="AD234" s="677"/>
      <c r="AE234" s="677"/>
      <c r="AF234" s="677"/>
      <c r="AG234" s="259"/>
      <c r="AH234" s="259"/>
      <c r="AI234" s="259"/>
      <c r="AJ234" s="677"/>
      <c r="AK234" s="677"/>
      <c r="AL234" s="259"/>
      <c r="AM234" s="259"/>
      <c r="AN234" s="677"/>
      <c r="AO234" s="677"/>
      <c r="AP234" s="259"/>
      <c r="AQ234" s="13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297"/>
      <c r="BG234" s="49"/>
    </row>
    <row r="235" spans="1:59" ht="15" customHeight="1">
      <c r="A235" s="264"/>
      <c r="B235" s="679"/>
      <c r="C235" s="677"/>
      <c r="D235" s="677"/>
      <c r="E235" s="677"/>
      <c r="F235" s="677"/>
      <c r="G235" s="677"/>
      <c r="H235" s="73"/>
      <c r="I235" s="259"/>
      <c r="J235" s="677"/>
      <c r="K235" s="677"/>
      <c r="L235" s="677"/>
      <c r="M235" s="677"/>
      <c r="N235" s="259"/>
      <c r="O235" s="259"/>
      <c r="P235" s="259"/>
      <c r="Q235" s="259"/>
      <c r="R235" s="711"/>
      <c r="S235" s="712"/>
      <c r="T235" s="712"/>
      <c r="U235" s="712"/>
      <c r="V235" s="713"/>
      <c r="W235" s="711"/>
      <c r="X235" s="712"/>
      <c r="Y235" s="712"/>
      <c r="Z235" s="712"/>
      <c r="AA235" s="713"/>
      <c r="AB235" s="677"/>
      <c r="AC235" s="677"/>
      <c r="AD235" s="677"/>
      <c r="AE235" s="677"/>
      <c r="AF235" s="677"/>
      <c r="AG235" s="259"/>
      <c r="AH235" s="259"/>
      <c r="AI235" s="259"/>
      <c r="AJ235" s="677"/>
      <c r="AK235" s="677"/>
      <c r="AL235" s="259"/>
      <c r="AM235" s="259"/>
      <c r="AN235" s="677"/>
      <c r="AO235" s="677"/>
      <c r="AP235" s="259"/>
      <c r="AQ235" s="13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  <c r="BD235" s="73"/>
      <c r="BE235" s="73"/>
      <c r="BF235" s="297"/>
      <c r="BG235" s="49"/>
    </row>
    <row r="236" spans="1:59" ht="15" customHeight="1">
      <c r="A236" s="264"/>
      <c r="B236" s="695"/>
      <c r="C236" s="696"/>
      <c r="D236" s="696"/>
      <c r="E236" s="696"/>
      <c r="F236" s="696"/>
      <c r="G236" s="696"/>
      <c r="H236" s="301"/>
      <c r="I236" s="299"/>
      <c r="J236" s="696"/>
      <c r="K236" s="696"/>
      <c r="L236" s="696"/>
      <c r="M236" s="696"/>
      <c r="N236" s="299"/>
      <c r="O236" s="299"/>
      <c r="P236" s="299"/>
      <c r="Q236" s="299"/>
      <c r="R236" s="697"/>
      <c r="S236" s="698"/>
      <c r="T236" s="698"/>
      <c r="U236" s="698"/>
      <c r="V236" s="699"/>
      <c r="W236" s="697"/>
      <c r="X236" s="698"/>
      <c r="Y236" s="698"/>
      <c r="Z236" s="698"/>
      <c r="AA236" s="699"/>
      <c r="AB236" s="696"/>
      <c r="AC236" s="696"/>
      <c r="AD236" s="696"/>
      <c r="AE236" s="696"/>
      <c r="AF236" s="696"/>
      <c r="AG236" s="299"/>
      <c r="AH236" s="299"/>
      <c r="AI236" s="299"/>
      <c r="AJ236" s="696"/>
      <c r="AK236" s="696"/>
      <c r="AL236" s="299"/>
      <c r="AM236" s="299"/>
      <c r="AN236" s="696"/>
      <c r="AO236" s="696"/>
      <c r="AP236" s="299"/>
      <c r="AQ236" s="300"/>
      <c r="AR236" s="301"/>
      <c r="AS236" s="301"/>
      <c r="AT236" s="301"/>
      <c r="AU236" s="301"/>
      <c r="AV236" s="301"/>
      <c r="AW236" s="301"/>
      <c r="AX236" s="301"/>
      <c r="AY236" s="301"/>
      <c r="AZ236" s="301"/>
      <c r="BA236" s="301"/>
      <c r="BB236" s="301"/>
      <c r="BC236" s="301"/>
      <c r="BD236" s="301"/>
      <c r="BE236" s="301"/>
      <c r="BF236" s="302"/>
      <c r="BG236" s="49"/>
    </row>
    <row r="237" spans="1:59" ht="15" customHeight="1">
      <c r="A237" s="24"/>
      <c r="B237" s="695"/>
      <c r="C237" s="696"/>
      <c r="D237" s="696"/>
      <c r="E237" s="696"/>
      <c r="F237" s="696"/>
      <c r="G237" s="696"/>
      <c r="H237" s="301"/>
      <c r="I237" s="299"/>
      <c r="J237" s="696"/>
      <c r="K237" s="696"/>
      <c r="L237" s="696"/>
      <c r="M237" s="696"/>
      <c r="N237" s="299"/>
      <c r="O237" s="299"/>
      <c r="P237" s="299"/>
      <c r="Q237" s="299"/>
      <c r="R237" s="697"/>
      <c r="S237" s="698"/>
      <c r="T237" s="698"/>
      <c r="U237" s="698"/>
      <c r="V237" s="699"/>
      <c r="W237" s="697"/>
      <c r="X237" s="698"/>
      <c r="Y237" s="698"/>
      <c r="Z237" s="698"/>
      <c r="AA237" s="699"/>
      <c r="AB237" s="696"/>
      <c r="AC237" s="696"/>
      <c r="AD237" s="696"/>
      <c r="AE237" s="696"/>
      <c r="AF237" s="696"/>
      <c r="AG237" s="299"/>
      <c r="AH237" s="299"/>
      <c r="AI237" s="299"/>
      <c r="AJ237" s="696"/>
      <c r="AK237" s="696"/>
      <c r="AL237" s="299"/>
      <c r="AM237" s="299"/>
      <c r="AN237" s="696"/>
      <c r="AO237" s="696"/>
      <c r="AP237" s="299"/>
      <c r="AQ237" s="300"/>
      <c r="AR237" s="301"/>
      <c r="AS237" s="301"/>
      <c r="AT237" s="301"/>
      <c r="AU237" s="301"/>
      <c r="AV237" s="301"/>
      <c r="AW237" s="301"/>
      <c r="AX237" s="301"/>
      <c r="AY237" s="301"/>
      <c r="AZ237" s="301"/>
      <c r="BA237" s="301"/>
      <c r="BB237" s="301"/>
      <c r="BC237" s="301"/>
      <c r="BD237" s="301"/>
      <c r="BE237" s="301"/>
      <c r="BF237" s="302"/>
      <c r="BG237" s="49"/>
    </row>
    <row r="238" spans="1:59" ht="15" customHeight="1">
      <c r="A238" s="24"/>
      <c r="B238" s="695"/>
      <c r="C238" s="696"/>
      <c r="D238" s="696"/>
      <c r="E238" s="696"/>
      <c r="F238" s="696"/>
      <c r="G238" s="696"/>
      <c r="H238" s="301"/>
      <c r="I238" s="299"/>
      <c r="J238" s="696"/>
      <c r="K238" s="696"/>
      <c r="L238" s="696"/>
      <c r="M238" s="696"/>
      <c r="N238" s="299"/>
      <c r="O238" s="299"/>
      <c r="P238" s="299"/>
      <c r="Q238" s="299"/>
      <c r="R238" s="697"/>
      <c r="S238" s="698"/>
      <c r="T238" s="698"/>
      <c r="U238" s="698"/>
      <c r="V238" s="699"/>
      <c r="W238" s="697"/>
      <c r="X238" s="698"/>
      <c r="Y238" s="698"/>
      <c r="Z238" s="698"/>
      <c r="AA238" s="699"/>
      <c r="AB238" s="696"/>
      <c r="AC238" s="696"/>
      <c r="AD238" s="696"/>
      <c r="AE238" s="696"/>
      <c r="AF238" s="696"/>
      <c r="AG238" s="299"/>
      <c r="AH238" s="299"/>
      <c r="AI238" s="299"/>
      <c r="AJ238" s="696"/>
      <c r="AK238" s="696"/>
      <c r="AL238" s="299"/>
      <c r="AM238" s="299"/>
      <c r="AN238" s="696"/>
      <c r="AO238" s="696"/>
      <c r="AP238" s="299"/>
      <c r="AQ238" s="300"/>
      <c r="AR238" s="301"/>
      <c r="AS238" s="301"/>
      <c r="AT238" s="301"/>
      <c r="AU238" s="301"/>
      <c r="AV238" s="301"/>
      <c r="AW238" s="301"/>
      <c r="AX238" s="301"/>
      <c r="AY238" s="301"/>
      <c r="AZ238" s="301"/>
      <c r="BA238" s="301"/>
      <c r="BB238" s="301"/>
      <c r="BC238" s="301"/>
      <c r="BD238" s="301"/>
      <c r="BE238" s="301"/>
      <c r="BF238" s="302"/>
      <c r="BG238" s="49"/>
    </row>
    <row r="239" spans="1:59" ht="15" customHeight="1">
      <c r="A239" s="24"/>
      <c r="B239" s="695"/>
      <c r="C239" s="696"/>
      <c r="D239" s="696"/>
      <c r="E239" s="696"/>
      <c r="F239" s="696"/>
      <c r="G239" s="696"/>
      <c r="H239" s="301"/>
      <c r="I239" s="299"/>
      <c r="J239" s="696"/>
      <c r="K239" s="696"/>
      <c r="L239" s="696"/>
      <c r="M239" s="696"/>
      <c r="N239" s="299"/>
      <c r="O239" s="299"/>
      <c r="P239" s="299"/>
      <c r="Q239" s="299"/>
      <c r="R239" s="697"/>
      <c r="S239" s="698"/>
      <c r="T239" s="698"/>
      <c r="U239" s="698"/>
      <c r="V239" s="699"/>
      <c r="W239" s="697"/>
      <c r="X239" s="698"/>
      <c r="Y239" s="698"/>
      <c r="Z239" s="698"/>
      <c r="AA239" s="699"/>
      <c r="AB239" s="696"/>
      <c r="AC239" s="696"/>
      <c r="AD239" s="696"/>
      <c r="AE239" s="696"/>
      <c r="AF239" s="696"/>
      <c r="AG239" s="299"/>
      <c r="AH239" s="299"/>
      <c r="AI239" s="299"/>
      <c r="AJ239" s="696"/>
      <c r="AK239" s="696"/>
      <c r="AL239" s="299"/>
      <c r="AM239" s="299"/>
      <c r="AN239" s="696"/>
      <c r="AO239" s="696"/>
      <c r="AP239" s="299"/>
      <c r="AQ239" s="300"/>
      <c r="AR239" s="301"/>
      <c r="AS239" s="301"/>
      <c r="AT239" s="301"/>
      <c r="AU239" s="301"/>
      <c r="AV239" s="301"/>
      <c r="AW239" s="301"/>
      <c r="AX239" s="301"/>
      <c r="AY239" s="301"/>
      <c r="AZ239" s="301"/>
      <c r="BA239" s="301"/>
      <c r="BB239" s="301"/>
      <c r="BC239" s="301"/>
      <c r="BD239" s="301"/>
      <c r="BE239" s="301"/>
      <c r="BF239" s="302"/>
      <c r="BG239" s="49"/>
    </row>
    <row r="240" spans="1:59" ht="15" customHeight="1">
      <c r="A240" s="24"/>
      <c r="B240" s="695"/>
      <c r="C240" s="696"/>
      <c r="D240" s="696"/>
      <c r="E240" s="696"/>
      <c r="F240" s="696"/>
      <c r="G240" s="696"/>
      <c r="H240" s="301"/>
      <c r="I240" s="299"/>
      <c r="J240" s="696"/>
      <c r="K240" s="696"/>
      <c r="L240" s="696"/>
      <c r="M240" s="696"/>
      <c r="N240" s="299"/>
      <c r="O240" s="299"/>
      <c r="P240" s="299"/>
      <c r="Q240" s="299"/>
      <c r="R240" s="697"/>
      <c r="S240" s="698"/>
      <c r="T240" s="698"/>
      <c r="U240" s="698"/>
      <c r="V240" s="699"/>
      <c r="W240" s="697"/>
      <c r="X240" s="698"/>
      <c r="Y240" s="698"/>
      <c r="Z240" s="698"/>
      <c r="AA240" s="699"/>
      <c r="AB240" s="696"/>
      <c r="AC240" s="696"/>
      <c r="AD240" s="696"/>
      <c r="AE240" s="696"/>
      <c r="AF240" s="696"/>
      <c r="AG240" s="299"/>
      <c r="AH240" s="299"/>
      <c r="AI240" s="299"/>
      <c r="AJ240" s="696"/>
      <c r="AK240" s="696"/>
      <c r="AL240" s="299"/>
      <c r="AM240" s="299"/>
      <c r="AN240" s="696"/>
      <c r="AO240" s="696"/>
      <c r="AP240" s="299"/>
      <c r="AQ240" s="300"/>
      <c r="AR240" s="301"/>
      <c r="AS240" s="301"/>
      <c r="AT240" s="301"/>
      <c r="AU240" s="301"/>
      <c r="AV240" s="301"/>
      <c r="AW240" s="301"/>
      <c r="AX240" s="301"/>
      <c r="AY240" s="301"/>
      <c r="AZ240" s="301"/>
      <c r="BA240" s="301"/>
      <c r="BB240" s="301"/>
      <c r="BC240" s="301"/>
      <c r="BD240" s="301"/>
      <c r="BE240" s="301"/>
      <c r="BF240" s="302"/>
      <c r="BG240" s="49"/>
    </row>
    <row r="241" spans="1:59" ht="15" customHeight="1">
      <c r="A241" s="24"/>
      <c r="B241" s="695"/>
      <c r="C241" s="696"/>
      <c r="D241" s="696"/>
      <c r="E241" s="696"/>
      <c r="F241" s="696"/>
      <c r="G241" s="696"/>
      <c r="H241" s="301"/>
      <c r="I241" s="299"/>
      <c r="J241" s="696"/>
      <c r="K241" s="696"/>
      <c r="L241" s="696"/>
      <c r="M241" s="696"/>
      <c r="N241" s="299"/>
      <c r="O241" s="299"/>
      <c r="P241" s="299"/>
      <c r="Q241" s="299"/>
      <c r="R241" s="697"/>
      <c r="S241" s="698"/>
      <c r="T241" s="698"/>
      <c r="U241" s="698"/>
      <c r="V241" s="699"/>
      <c r="W241" s="697"/>
      <c r="X241" s="698"/>
      <c r="Y241" s="698"/>
      <c r="Z241" s="698"/>
      <c r="AA241" s="699"/>
      <c r="AB241" s="696"/>
      <c r="AC241" s="696"/>
      <c r="AD241" s="696"/>
      <c r="AE241" s="696"/>
      <c r="AF241" s="696"/>
      <c r="AG241" s="299"/>
      <c r="AH241" s="299"/>
      <c r="AI241" s="299"/>
      <c r="AJ241" s="696"/>
      <c r="AK241" s="696"/>
      <c r="AL241" s="299"/>
      <c r="AM241" s="299"/>
      <c r="AN241" s="696"/>
      <c r="AO241" s="696"/>
      <c r="AP241" s="299"/>
      <c r="AQ241" s="300"/>
      <c r="AR241" s="301"/>
      <c r="AS241" s="301"/>
      <c r="AT241" s="301"/>
      <c r="AU241" s="301"/>
      <c r="AV241" s="301"/>
      <c r="AW241" s="301"/>
      <c r="AX241" s="301"/>
      <c r="AY241" s="301"/>
      <c r="AZ241" s="301"/>
      <c r="BA241" s="301"/>
      <c r="BB241" s="301"/>
      <c r="BC241" s="301"/>
      <c r="BD241" s="301"/>
      <c r="BE241" s="301"/>
      <c r="BF241" s="302"/>
      <c r="BG241" s="49"/>
    </row>
    <row r="242" spans="1:59" ht="15" customHeight="1">
      <c r="A242" s="24"/>
      <c r="B242" s="695"/>
      <c r="C242" s="696"/>
      <c r="D242" s="696"/>
      <c r="E242" s="696"/>
      <c r="F242" s="696"/>
      <c r="G242" s="696"/>
      <c r="H242" s="301"/>
      <c r="I242" s="299"/>
      <c r="J242" s="696"/>
      <c r="K242" s="696"/>
      <c r="L242" s="696"/>
      <c r="M242" s="696"/>
      <c r="N242" s="299"/>
      <c r="O242" s="299"/>
      <c r="P242" s="299"/>
      <c r="Q242" s="299"/>
      <c r="R242" s="697"/>
      <c r="S242" s="698"/>
      <c r="T242" s="698"/>
      <c r="U242" s="698"/>
      <c r="V242" s="699"/>
      <c r="W242" s="697"/>
      <c r="X242" s="698"/>
      <c r="Y242" s="698"/>
      <c r="Z242" s="698"/>
      <c r="AA242" s="699"/>
      <c r="AB242" s="696"/>
      <c r="AC242" s="696"/>
      <c r="AD242" s="696"/>
      <c r="AE242" s="696"/>
      <c r="AF242" s="696"/>
      <c r="AG242" s="299"/>
      <c r="AH242" s="299"/>
      <c r="AI242" s="299"/>
      <c r="AJ242" s="696"/>
      <c r="AK242" s="696"/>
      <c r="AL242" s="299"/>
      <c r="AM242" s="299"/>
      <c r="AN242" s="696"/>
      <c r="AO242" s="696"/>
      <c r="AP242" s="299"/>
      <c r="AQ242" s="300"/>
      <c r="AR242" s="301"/>
      <c r="AS242" s="301"/>
      <c r="AT242" s="301"/>
      <c r="AU242" s="301"/>
      <c r="AV242" s="301"/>
      <c r="AW242" s="301"/>
      <c r="AX242" s="301"/>
      <c r="AY242" s="301"/>
      <c r="AZ242" s="301"/>
      <c r="BA242" s="301"/>
      <c r="BB242" s="301"/>
      <c r="BC242" s="301"/>
      <c r="BD242" s="301"/>
      <c r="BE242" s="301"/>
      <c r="BF242" s="302"/>
      <c r="BG242" s="49"/>
    </row>
    <row r="243" spans="1:59" ht="15" customHeight="1">
      <c r="A243" s="24"/>
      <c r="B243" s="695"/>
      <c r="C243" s="696"/>
      <c r="D243" s="696"/>
      <c r="E243" s="696"/>
      <c r="F243" s="696"/>
      <c r="G243" s="696"/>
      <c r="H243" s="301"/>
      <c r="I243" s="299"/>
      <c r="J243" s="696"/>
      <c r="K243" s="696"/>
      <c r="L243" s="696"/>
      <c r="M243" s="696"/>
      <c r="N243" s="299"/>
      <c r="O243" s="299"/>
      <c r="P243" s="299"/>
      <c r="Q243" s="299"/>
      <c r="R243" s="697"/>
      <c r="S243" s="698"/>
      <c r="T243" s="698"/>
      <c r="U243" s="698"/>
      <c r="V243" s="699"/>
      <c r="W243" s="697"/>
      <c r="X243" s="698"/>
      <c r="Y243" s="698"/>
      <c r="Z243" s="698"/>
      <c r="AA243" s="699"/>
      <c r="AB243" s="696"/>
      <c r="AC243" s="696"/>
      <c r="AD243" s="696"/>
      <c r="AE243" s="696"/>
      <c r="AF243" s="696"/>
      <c r="AG243" s="299"/>
      <c r="AH243" s="299"/>
      <c r="AI243" s="299"/>
      <c r="AJ243" s="696"/>
      <c r="AK243" s="696"/>
      <c r="AL243" s="299"/>
      <c r="AM243" s="299"/>
      <c r="AN243" s="696"/>
      <c r="AO243" s="696"/>
      <c r="AP243" s="299"/>
      <c r="AQ243" s="300"/>
      <c r="AR243" s="301"/>
      <c r="AS243" s="301"/>
      <c r="AT243" s="301"/>
      <c r="AU243" s="301"/>
      <c r="AV243" s="301"/>
      <c r="AW243" s="301"/>
      <c r="AX243" s="301"/>
      <c r="AY243" s="301"/>
      <c r="AZ243" s="301"/>
      <c r="BA243" s="301"/>
      <c r="BB243" s="301"/>
      <c r="BC243" s="301"/>
      <c r="BD243" s="301"/>
      <c r="BE243" s="301"/>
      <c r="BF243" s="302"/>
      <c r="BG243" s="49"/>
    </row>
    <row r="244" spans="1:59" ht="15" customHeight="1">
      <c r="A244" s="24"/>
      <c r="B244" s="695"/>
      <c r="C244" s="696"/>
      <c r="D244" s="696"/>
      <c r="E244" s="696"/>
      <c r="F244" s="696"/>
      <c r="G244" s="696"/>
      <c r="H244" s="301"/>
      <c r="I244" s="299"/>
      <c r="J244" s="696"/>
      <c r="K244" s="696"/>
      <c r="L244" s="696"/>
      <c r="M244" s="696"/>
      <c r="N244" s="299"/>
      <c r="O244" s="299"/>
      <c r="P244" s="299"/>
      <c r="Q244" s="299"/>
      <c r="R244" s="697"/>
      <c r="S244" s="698"/>
      <c r="T244" s="698"/>
      <c r="U244" s="698"/>
      <c r="V244" s="699"/>
      <c r="W244" s="697"/>
      <c r="X244" s="698"/>
      <c r="Y244" s="698"/>
      <c r="Z244" s="698"/>
      <c r="AA244" s="699"/>
      <c r="AB244" s="696"/>
      <c r="AC244" s="696"/>
      <c r="AD244" s="696"/>
      <c r="AE244" s="696"/>
      <c r="AF244" s="696"/>
      <c r="AG244" s="299"/>
      <c r="AH244" s="299"/>
      <c r="AI244" s="299"/>
      <c r="AJ244" s="696"/>
      <c r="AK244" s="696"/>
      <c r="AL244" s="299"/>
      <c r="AM244" s="299"/>
      <c r="AN244" s="696"/>
      <c r="AO244" s="696"/>
      <c r="AP244" s="299"/>
      <c r="AQ244" s="300"/>
      <c r="AR244" s="301"/>
      <c r="AS244" s="301"/>
      <c r="AT244" s="301"/>
      <c r="AU244" s="301"/>
      <c r="AV244" s="301"/>
      <c r="AW244" s="301"/>
      <c r="AX244" s="301"/>
      <c r="AY244" s="301"/>
      <c r="AZ244" s="301"/>
      <c r="BA244" s="301"/>
      <c r="BB244" s="301"/>
      <c r="BC244" s="301"/>
      <c r="BD244" s="301"/>
      <c r="BE244" s="301"/>
      <c r="BF244" s="302"/>
      <c r="BG244" s="49"/>
    </row>
    <row r="245" spans="1:59" ht="15" customHeight="1">
      <c r="A245" s="24"/>
      <c r="B245" s="695"/>
      <c r="C245" s="696"/>
      <c r="D245" s="696"/>
      <c r="E245" s="696"/>
      <c r="F245" s="696"/>
      <c r="G245" s="696"/>
      <c r="H245" s="301"/>
      <c r="I245" s="299"/>
      <c r="J245" s="696"/>
      <c r="K245" s="696"/>
      <c r="L245" s="696"/>
      <c r="M245" s="696"/>
      <c r="N245" s="299"/>
      <c r="O245" s="299"/>
      <c r="P245" s="299"/>
      <c r="Q245" s="299"/>
      <c r="R245" s="697"/>
      <c r="S245" s="698"/>
      <c r="T245" s="698"/>
      <c r="U245" s="698"/>
      <c r="V245" s="699"/>
      <c r="W245" s="697"/>
      <c r="X245" s="698"/>
      <c r="Y245" s="698"/>
      <c r="Z245" s="698"/>
      <c r="AA245" s="699"/>
      <c r="AB245" s="696"/>
      <c r="AC245" s="696"/>
      <c r="AD245" s="696"/>
      <c r="AE245" s="696"/>
      <c r="AF245" s="696"/>
      <c r="AG245" s="299"/>
      <c r="AH245" s="299"/>
      <c r="AI245" s="299"/>
      <c r="AJ245" s="696"/>
      <c r="AK245" s="696"/>
      <c r="AL245" s="299"/>
      <c r="AM245" s="299"/>
      <c r="AN245" s="696"/>
      <c r="AO245" s="696"/>
      <c r="AP245" s="299"/>
      <c r="AQ245" s="300"/>
      <c r="AR245" s="301"/>
      <c r="AS245" s="301"/>
      <c r="AT245" s="301"/>
      <c r="AU245" s="301"/>
      <c r="AV245" s="301"/>
      <c r="AW245" s="301"/>
      <c r="AX245" s="301"/>
      <c r="AY245" s="301"/>
      <c r="AZ245" s="301"/>
      <c r="BA245" s="301"/>
      <c r="BB245" s="301"/>
      <c r="BC245" s="301"/>
      <c r="BD245" s="301"/>
      <c r="BE245" s="301"/>
      <c r="BF245" s="302"/>
      <c r="BG245" s="49"/>
    </row>
    <row r="246" spans="1:59" ht="15" customHeight="1">
      <c r="A246" s="24"/>
      <c r="B246" s="695"/>
      <c r="C246" s="696"/>
      <c r="D246" s="696"/>
      <c r="E246" s="696"/>
      <c r="F246" s="696"/>
      <c r="G246" s="696"/>
      <c r="H246" s="301"/>
      <c r="I246" s="299"/>
      <c r="J246" s="696"/>
      <c r="K246" s="696"/>
      <c r="L246" s="696"/>
      <c r="M246" s="696"/>
      <c r="N246" s="299"/>
      <c r="O246" s="299"/>
      <c r="P246" s="299"/>
      <c r="Q246" s="299"/>
      <c r="R246" s="697"/>
      <c r="S246" s="698"/>
      <c r="T246" s="698"/>
      <c r="U246" s="698"/>
      <c r="V246" s="699"/>
      <c r="W246" s="697"/>
      <c r="X246" s="698"/>
      <c r="Y246" s="698"/>
      <c r="Z246" s="698"/>
      <c r="AA246" s="699"/>
      <c r="AB246" s="696"/>
      <c r="AC246" s="696"/>
      <c r="AD246" s="696"/>
      <c r="AE246" s="696"/>
      <c r="AF246" s="696"/>
      <c r="AG246" s="299"/>
      <c r="AH246" s="299"/>
      <c r="AI246" s="299"/>
      <c r="AJ246" s="696"/>
      <c r="AK246" s="696"/>
      <c r="AL246" s="299"/>
      <c r="AM246" s="299"/>
      <c r="AN246" s="696"/>
      <c r="AO246" s="696"/>
      <c r="AP246" s="299"/>
      <c r="AQ246" s="300"/>
      <c r="AR246" s="301"/>
      <c r="AS246" s="301"/>
      <c r="AT246" s="301"/>
      <c r="AU246" s="301"/>
      <c r="AV246" s="301"/>
      <c r="AW246" s="301"/>
      <c r="AX246" s="301"/>
      <c r="AY246" s="301"/>
      <c r="AZ246" s="301"/>
      <c r="BA246" s="301"/>
      <c r="BB246" s="301"/>
      <c r="BC246" s="301"/>
      <c r="BD246" s="301"/>
      <c r="BE246" s="301"/>
      <c r="BF246" s="302"/>
      <c r="BG246" s="49"/>
    </row>
    <row r="247" spans="1:59" ht="15" customHeight="1" thickBot="1">
      <c r="A247" s="24"/>
      <c r="B247" s="695"/>
      <c r="C247" s="696"/>
      <c r="D247" s="696"/>
      <c r="E247" s="696"/>
      <c r="F247" s="696"/>
      <c r="G247" s="696"/>
      <c r="H247" s="301"/>
      <c r="I247" s="299"/>
      <c r="J247" s="696"/>
      <c r="K247" s="696"/>
      <c r="L247" s="696"/>
      <c r="M247" s="696"/>
      <c r="N247" s="299"/>
      <c r="O247" s="299"/>
      <c r="P247" s="299"/>
      <c r="Q247" s="299"/>
      <c r="R247" s="697"/>
      <c r="S247" s="698"/>
      <c r="T247" s="698"/>
      <c r="U247" s="698"/>
      <c r="V247" s="699"/>
      <c r="W247" s="697"/>
      <c r="X247" s="698"/>
      <c r="Y247" s="698"/>
      <c r="Z247" s="698"/>
      <c r="AA247" s="699"/>
      <c r="AB247" s="696"/>
      <c r="AC247" s="696"/>
      <c r="AD247" s="696"/>
      <c r="AE247" s="696"/>
      <c r="AF247" s="696"/>
      <c r="AG247" s="299"/>
      <c r="AH247" s="299"/>
      <c r="AI247" s="299"/>
      <c r="AJ247" s="696"/>
      <c r="AK247" s="696"/>
      <c r="AL247" s="299"/>
      <c r="AM247" s="299"/>
      <c r="AN247" s="696"/>
      <c r="AO247" s="696"/>
      <c r="AP247" s="299"/>
      <c r="AQ247" s="300"/>
      <c r="AR247" s="301"/>
      <c r="AS247" s="301"/>
      <c r="AT247" s="301"/>
      <c r="AU247" s="301"/>
      <c r="AV247" s="301"/>
      <c r="AW247" s="301"/>
      <c r="AX247" s="301"/>
      <c r="AY247" s="301"/>
      <c r="AZ247" s="301"/>
      <c r="BA247" s="301"/>
      <c r="BB247" s="301"/>
      <c r="BC247" s="301"/>
      <c r="BD247" s="301"/>
      <c r="BE247" s="301"/>
      <c r="BF247" s="302"/>
      <c r="BG247" s="49"/>
    </row>
    <row r="248" spans="1:59" ht="15" customHeight="1" thickBot="1">
      <c r="A248" s="27"/>
      <c r="B248" s="688"/>
      <c r="C248" s="688"/>
      <c r="D248" s="688"/>
      <c r="E248" s="688"/>
      <c r="F248" s="688"/>
      <c r="G248" s="688"/>
      <c r="H248" s="318"/>
      <c r="I248" s="318"/>
      <c r="J248" s="688"/>
      <c r="K248" s="688"/>
      <c r="L248" s="688"/>
      <c r="M248" s="688"/>
      <c r="N248" s="318"/>
      <c r="O248" s="318"/>
      <c r="P248" s="318"/>
      <c r="Q248" s="318"/>
      <c r="R248" s="689"/>
      <c r="S248" s="689"/>
      <c r="T248" s="689"/>
      <c r="U248" s="689"/>
      <c r="V248" s="689"/>
      <c r="W248" s="689"/>
      <c r="X248" s="689"/>
      <c r="Y248" s="689"/>
      <c r="Z248" s="689"/>
      <c r="AA248" s="689"/>
      <c r="AB248" s="688"/>
      <c r="AC248" s="688"/>
      <c r="AD248" s="688"/>
      <c r="AE248" s="688"/>
      <c r="AF248" s="688"/>
      <c r="AG248" s="318"/>
      <c r="AH248" s="318"/>
      <c r="AI248" s="318"/>
      <c r="AJ248" s="688"/>
      <c r="AK248" s="688"/>
      <c r="AL248" s="318"/>
      <c r="AM248" s="318"/>
      <c r="AN248" s="688"/>
      <c r="AO248" s="688"/>
      <c r="AP248" s="318"/>
      <c r="AQ248" s="318"/>
      <c r="AR248" s="318"/>
      <c r="AS248" s="318"/>
      <c r="AT248" s="318"/>
      <c r="AU248" s="318"/>
      <c r="AV248" s="318"/>
      <c r="AW248" s="318"/>
      <c r="AX248" s="318"/>
      <c r="AY248" s="318"/>
      <c r="AZ248" s="318"/>
      <c r="BA248" s="318"/>
      <c r="BB248" s="318"/>
      <c r="BC248" s="318"/>
      <c r="BD248" s="318"/>
      <c r="BE248" s="318"/>
      <c r="BF248" s="318"/>
      <c r="BG248" s="30"/>
    </row>
    <row r="249" spans="1:59" ht="15" customHeight="1" thickBot="1">
      <c r="A249" s="319"/>
      <c r="B249" s="688"/>
      <c r="C249" s="688"/>
      <c r="D249" s="688"/>
      <c r="E249" s="688"/>
      <c r="F249" s="688"/>
      <c r="G249" s="688"/>
      <c r="H249" s="318"/>
      <c r="I249" s="318"/>
      <c r="J249" s="688"/>
      <c r="K249" s="688"/>
      <c r="L249" s="688"/>
      <c r="M249" s="688"/>
      <c r="N249" s="318"/>
      <c r="O249" s="318"/>
      <c r="P249" s="318"/>
      <c r="Q249" s="318"/>
      <c r="R249" s="689"/>
      <c r="S249" s="689"/>
      <c r="T249" s="689"/>
      <c r="U249" s="689"/>
      <c r="V249" s="689"/>
      <c r="W249" s="689"/>
      <c r="X249" s="689"/>
      <c r="Y249" s="689"/>
      <c r="Z249" s="689"/>
      <c r="AA249" s="689"/>
      <c r="AB249" s="688"/>
      <c r="AC249" s="688"/>
      <c r="AD249" s="688"/>
      <c r="AE249" s="688"/>
      <c r="AF249" s="688"/>
      <c r="AG249" s="318"/>
      <c r="AH249" s="318"/>
      <c r="AI249" s="318"/>
      <c r="AJ249" s="688"/>
      <c r="AK249" s="688"/>
      <c r="AL249" s="318"/>
      <c r="AM249" s="318"/>
      <c r="AN249" s="688"/>
      <c r="AO249" s="688"/>
      <c r="AP249" s="318"/>
      <c r="AQ249" s="318"/>
      <c r="AR249" s="318"/>
      <c r="AS249" s="318"/>
      <c r="AT249" s="318"/>
      <c r="AU249" s="318"/>
      <c r="AV249" s="318"/>
      <c r="AW249" s="318"/>
      <c r="AX249" s="318"/>
      <c r="AY249" s="318"/>
      <c r="AZ249" s="318"/>
      <c r="BA249" s="318"/>
      <c r="BB249" s="318"/>
      <c r="BC249" s="318"/>
      <c r="BD249" s="318"/>
      <c r="BE249" s="318"/>
      <c r="BF249" s="318"/>
      <c r="BG249" s="77"/>
    </row>
    <row r="250" spans="1:59" ht="15" customHeight="1">
      <c r="A250" s="264"/>
      <c r="B250" s="305" t="s">
        <v>187</v>
      </c>
      <c r="C250" s="306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  <c r="AA250" s="307"/>
      <c r="AB250" s="307"/>
      <c r="AC250" s="307"/>
      <c r="AD250" s="307"/>
      <c r="AE250" s="307"/>
      <c r="AF250" s="307"/>
      <c r="AG250" s="307"/>
      <c r="AH250" s="307"/>
      <c r="AI250" s="307"/>
      <c r="AJ250" s="307"/>
      <c r="AK250" s="307"/>
      <c r="AL250" s="307"/>
      <c r="AM250" s="307"/>
      <c r="AN250" s="307"/>
      <c r="AO250" s="307"/>
      <c r="AP250" s="307"/>
      <c r="AQ250" s="307"/>
      <c r="AR250" s="307"/>
      <c r="AS250" s="307"/>
      <c r="AT250" s="307"/>
      <c r="AU250" s="307"/>
      <c r="AV250" s="307"/>
      <c r="AW250" s="307"/>
      <c r="AX250" s="307"/>
      <c r="AY250" s="307"/>
      <c r="AZ250" s="307"/>
      <c r="BA250" s="307"/>
      <c r="BB250" s="307"/>
      <c r="BC250" s="307"/>
      <c r="BD250" s="307"/>
      <c r="BE250" s="307"/>
      <c r="BF250" s="320"/>
      <c r="BG250" s="26"/>
    </row>
    <row r="251" spans="1:59" ht="15" customHeight="1">
      <c r="A251" s="264"/>
      <c r="B251" s="690" t="s">
        <v>103</v>
      </c>
      <c r="C251" s="691"/>
      <c r="D251" s="691" t="s">
        <v>434</v>
      </c>
      <c r="E251" s="691"/>
      <c r="F251" s="691"/>
      <c r="G251" s="691"/>
      <c r="H251" s="691"/>
      <c r="I251" s="691"/>
      <c r="J251" s="691"/>
      <c r="K251" s="691"/>
      <c r="L251" s="691"/>
      <c r="M251" s="691"/>
      <c r="N251" s="691"/>
      <c r="O251" s="691"/>
      <c r="P251" s="691"/>
      <c r="Q251" s="691"/>
      <c r="R251" s="691"/>
      <c r="S251" s="691"/>
      <c r="T251" s="691"/>
      <c r="U251" s="691"/>
      <c r="V251" s="691"/>
      <c r="W251" s="691"/>
      <c r="X251" s="691"/>
      <c r="Y251" s="691"/>
      <c r="Z251" s="691"/>
      <c r="AA251" s="691"/>
      <c r="AB251" s="691"/>
      <c r="AC251" s="691"/>
      <c r="AD251" s="691"/>
      <c r="AE251" s="691"/>
      <c r="AF251" s="691"/>
      <c r="AG251" s="691"/>
      <c r="AH251" s="691"/>
      <c r="AI251" s="691"/>
      <c r="AJ251" s="691"/>
      <c r="AK251" s="691"/>
      <c r="AL251" s="691"/>
      <c r="AM251" s="691"/>
      <c r="AN251" s="691"/>
      <c r="AO251" s="691"/>
      <c r="AP251" s="691"/>
      <c r="AQ251" s="691"/>
      <c r="AR251" s="691"/>
      <c r="AS251" s="691"/>
      <c r="AT251" s="691"/>
      <c r="AU251" s="691"/>
      <c r="AV251" s="691"/>
      <c r="AW251" s="691"/>
      <c r="AX251" s="691"/>
      <c r="AY251" s="691"/>
      <c r="AZ251" s="691"/>
      <c r="BA251" s="691"/>
      <c r="BB251" s="691"/>
      <c r="BC251" s="691"/>
      <c r="BD251" s="691"/>
      <c r="BE251" s="691"/>
      <c r="BF251" s="694"/>
      <c r="BG251" s="26"/>
    </row>
    <row r="252" spans="1:59" ht="15" customHeight="1">
      <c r="A252" s="264"/>
      <c r="B252" s="692">
        <v>73</v>
      </c>
      <c r="C252" s="693"/>
      <c r="D252" s="308" t="s">
        <v>433</v>
      </c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308"/>
      <c r="Z252" s="308"/>
      <c r="AA252" s="308"/>
      <c r="AB252" s="308"/>
      <c r="AC252" s="308"/>
      <c r="AD252" s="308"/>
      <c r="AE252" s="308"/>
      <c r="AF252" s="308"/>
      <c r="AG252" s="308"/>
      <c r="AH252" s="308"/>
      <c r="AI252" s="308"/>
      <c r="AJ252" s="308"/>
      <c r="AK252" s="308"/>
      <c r="AL252" s="308"/>
      <c r="AM252" s="308"/>
      <c r="AN252" s="308"/>
      <c r="AO252" s="308"/>
      <c r="AP252" s="308"/>
      <c r="AQ252" s="308"/>
      <c r="AR252" s="308"/>
      <c r="AS252" s="308"/>
      <c r="AT252" s="308"/>
      <c r="AU252" s="308"/>
      <c r="AV252" s="308"/>
      <c r="AW252" s="308"/>
      <c r="AX252" s="308"/>
      <c r="AY252" s="308"/>
      <c r="AZ252" s="308"/>
      <c r="BA252" s="308"/>
      <c r="BB252" s="308"/>
      <c r="BC252" s="308"/>
      <c r="BD252" s="308"/>
      <c r="BE252" s="308"/>
      <c r="BF252" s="309"/>
      <c r="BG252" s="26"/>
    </row>
    <row r="253" spans="1:59" ht="15" customHeight="1">
      <c r="A253" s="264"/>
      <c r="B253" s="679"/>
      <c r="C253" s="677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  <c r="BC253" s="73"/>
      <c r="BD253" s="73"/>
      <c r="BE253" s="73"/>
      <c r="BF253" s="297"/>
      <c r="BG253" s="26"/>
    </row>
    <row r="254" spans="1:59" ht="15" customHeight="1">
      <c r="A254" s="264"/>
      <c r="B254" s="679"/>
      <c r="C254" s="677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3"/>
      <c r="AQ254" s="73"/>
      <c r="AR254" s="73"/>
      <c r="AS254" s="73"/>
      <c r="AT254" s="73"/>
      <c r="AU254" s="73"/>
      <c r="AV254" s="73"/>
      <c r="AW254" s="73"/>
      <c r="AX254" s="73"/>
      <c r="AY254" s="73"/>
      <c r="AZ254" s="73"/>
      <c r="BA254" s="73"/>
      <c r="BB254" s="73"/>
      <c r="BC254" s="73"/>
      <c r="BD254" s="73"/>
      <c r="BE254" s="73"/>
      <c r="BF254" s="297"/>
      <c r="BG254" s="26"/>
    </row>
    <row r="255" spans="1:59" ht="15" customHeight="1">
      <c r="A255" s="264"/>
      <c r="B255" s="679"/>
      <c r="C255" s="677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3"/>
      <c r="AQ255" s="73"/>
      <c r="AR255" s="73"/>
      <c r="AS255" s="73"/>
      <c r="AT255" s="73"/>
      <c r="AU255" s="73"/>
      <c r="AV255" s="73"/>
      <c r="AW255" s="73"/>
      <c r="AX255" s="73"/>
      <c r="AY255" s="73"/>
      <c r="AZ255" s="73"/>
      <c r="BA255" s="73"/>
      <c r="BB255" s="73"/>
      <c r="BC255" s="73"/>
      <c r="BD255" s="73"/>
      <c r="BE255" s="73"/>
      <c r="BF255" s="297"/>
      <c r="BG255" s="26"/>
    </row>
    <row r="256" spans="1:59" ht="15" customHeight="1">
      <c r="A256" s="264"/>
      <c r="B256" s="679"/>
      <c r="C256" s="677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3"/>
      <c r="AQ256" s="73"/>
      <c r="AR256" s="73"/>
      <c r="AS256" s="73"/>
      <c r="AT256" s="73"/>
      <c r="AU256" s="73"/>
      <c r="AV256" s="73"/>
      <c r="AW256" s="73"/>
      <c r="AX256" s="73"/>
      <c r="AY256" s="73"/>
      <c r="AZ256" s="73"/>
      <c r="BA256" s="73"/>
      <c r="BB256" s="73"/>
      <c r="BC256" s="73"/>
      <c r="BD256" s="73"/>
      <c r="BE256" s="73"/>
      <c r="BF256" s="297"/>
      <c r="BG256" s="26"/>
    </row>
    <row r="257" spans="1:59" ht="15" customHeight="1">
      <c r="A257" s="264"/>
      <c r="B257" s="679"/>
      <c r="C257" s="677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3"/>
      <c r="AQ257" s="73"/>
      <c r="AR257" s="73"/>
      <c r="AS257" s="73"/>
      <c r="AT257" s="73"/>
      <c r="AU257" s="73"/>
      <c r="AV257" s="73"/>
      <c r="AW257" s="73"/>
      <c r="AX257" s="73"/>
      <c r="AY257" s="73"/>
      <c r="AZ257" s="73"/>
      <c r="BA257" s="73"/>
      <c r="BB257" s="73"/>
      <c r="BC257" s="73"/>
      <c r="BD257" s="73"/>
      <c r="BE257" s="73"/>
      <c r="BF257" s="297"/>
      <c r="BG257" s="26"/>
    </row>
    <row r="258" spans="1:59" ht="15" customHeight="1">
      <c r="A258" s="264"/>
      <c r="B258" s="679"/>
      <c r="C258" s="677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3"/>
      <c r="AQ258" s="73"/>
      <c r="AR258" s="73"/>
      <c r="AS258" s="73"/>
      <c r="AT258" s="73"/>
      <c r="AU258" s="73"/>
      <c r="AV258" s="73"/>
      <c r="AW258" s="73"/>
      <c r="AX258" s="73"/>
      <c r="AY258" s="73"/>
      <c r="AZ258" s="73"/>
      <c r="BA258" s="73"/>
      <c r="BB258" s="73"/>
      <c r="BC258" s="73"/>
      <c r="BD258" s="73"/>
      <c r="BE258" s="73"/>
      <c r="BF258" s="297"/>
      <c r="BG258" s="26"/>
    </row>
    <row r="259" spans="1:59" ht="15" customHeight="1">
      <c r="A259" s="264"/>
      <c r="B259" s="679"/>
      <c r="C259" s="677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3"/>
      <c r="AQ259" s="73"/>
      <c r="AR259" s="73"/>
      <c r="AS259" s="73"/>
      <c r="AT259" s="73"/>
      <c r="AU259" s="73"/>
      <c r="AV259" s="73"/>
      <c r="AW259" s="73"/>
      <c r="AX259" s="73"/>
      <c r="AY259" s="73"/>
      <c r="AZ259" s="73"/>
      <c r="BA259" s="73"/>
      <c r="BB259" s="73"/>
      <c r="BC259" s="73"/>
      <c r="BD259" s="73"/>
      <c r="BE259" s="73"/>
      <c r="BF259" s="297"/>
      <c r="BG259" s="26"/>
    </row>
    <row r="260" spans="1:59" ht="15" customHeight="1">
      <c r="A260" s="264"/>
      <c r="B260" s="679"/>
      <c r="C260" s="677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3"/>
      <c r="AQ260" s="73"/>
      <c r="AR260" s="73"/>
      <c r="AS260" s="73"/>
      <c r="AT260" s="73"/>
      <c r="AU260" s="73"/>
      <c r="AV260" s="73"/>
      <c r="AW260" s="73"/>
      <c r="AX260" s="73"/>
      <c r="AY260" s="73"/>
      <c r="AZ260" s="73"/>
      <c r="BA260" s="73"/>
      <c r="BB260" s="73"/>
      <c r="BC260" s="73"/>
      <c r="BD260" s="73"/>
      <c r="BE260" s="73"/>
      <c r="BF260" s="297"/>
      <c r="BG260" s="26"/>
    </row>
    <row r="261" spans="1:59" ht="15" customHeight="1">
      <c r="A261" s="264"/>
      <c r="B261" s="679"/>
      <c r="C261" s="677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3"/>
      <c r="AQ261" s="73"/>
      <c r="AR261" s="73"/>
      <c r="AS261" s="73"/>
      <c r="AT261" s="73"/>
      <c r="AU261" s="73"/>
      <c r="AV261" s="73"/>
      <c r="AW261" s="73"/>
      <c r="AX261" s="73"/>
      <c r="AY261" s="73"/>
      <c r="AZ261" s="73"/>
      <c r="BA261" s="73"/>
      <c r="BB261" s="73"/>
      <c r="BC261" s="73"/>
      <c r="BD261" s="73"/>
      <c r="BE261" s="73"/>
      <c r="BF261" s="297"/>
      <c r="BG261" s="26"/>
    </row>
    <row r="262" spans="1:59" ht="15" customHeight="1">
      <c r="A262" s="264"/>
      <c r="B262" s="679"/>
      <c r="C262" s="677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  <c r="AP262" s="73"/>
      <c r="AQ262" s="73"/>
      <c r="AR262" s="73"/>
      <c r="AS262" s="73"/>
      <c r="AT262" s="73"/>
      <c r="AU262" s="73"/>
      <c r="AV262" s="73"/>
      <c r="AW262" s="73"/>
      <c r="AX262" s="73"/>
      <c r="AY262" s="73"/>
      <c r="AZ262" s="73"/>
      <c r="BA262" s="73"/>
      <c r="BB262" s="73"/>
      <c r="BC262" s="73"/>
      <c r="BD262" s="73"/>
      <c r="BE262" s="73"/>
      <c r="BF262" s="297"/>
      <c r="BG262" s="26"/>
    </row>
    <row r="263" spans="1:59" ht="15" customHeight="1">
      <c r="A263" s="264"/>
      <c r="B263" s="679"/>
      <c r="C263" s="677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  <c r="AP263" s="73"/>
      <c r="AQ263" s="73"/>
      <c r="AR263" s="73"/>
      <c r="AS263" s="73"/>
      <c r="AT263" s="73"/>
      <c r="AU263" s="73"/>
      <c r="AV263" s="73"/>
      <c r="AW263" s="73"/>
      <c r="AX263" s="73"/>
      <c r="AY263" s="73"/>
      <c r="AZ263" s="73"/>
      <c r="BA263" s="73"/>
      <c r="BB263" s="73"/>
      <c r="BC263" s="73"/>
      <c r="BD263" s="73"/>
      <c r="BE263" s="73"/>
      <c r="BF263" s="297"/>
      <c r="BG263" s="26"/>
    </row>
    <row r="264" spans="1:59" ht="15" customHeight="1">
      <c r="A264" s="264"/>
      <c r="B264" s="679"/>
      <c r="C264" s="677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  <c r="AP264" s="73"/>
      <c r="AQ264" s="73"/>
      <c r="AR264" s="73"/>
      <c r="AS264" s="73"/>
      <c r="AT264" s="73"/>
      <c r="AU264" s="73"/>
      <c r="AV264" s="73"/>
      <c r="AW264" s="73"/>
      <c r="AX264" s="73"/>
      <c r="AY264" s="73"/>
      <c r="AZ264" s="73"/>
      <c r="BA264" s="73"/>
      <c r="BB264" s="73"/>
      <c r="BC264" s="73"/>
      <c r="BD264" s="73"/>
      <c r="BE264" s="73"/>
      <c r="BF264" s="297"/>
      <c r="BG264" s="26"/>
    </row>
    <row r="265" spans="1:59" ht="15" customHeight="1">
      <c r="A265" s="264"/>
      <c r="B265" s="679"/>
      <c r="C265" s="677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  <c r="AP265" s="73"/>
      <c r="AQ265" s="73"/>
      <c r="AR265" s="73"/>
      <c r="AS265" s="73"/>
      <c r="AT265" s="73"/>
      <c r="AU265" s="73"/>
      <c r="AV265" s="73"/>
      <c r="AW265" s="73"/>
      <c r="AX265" s="73"/>
      <c r="AY265" s="73"/>
      <c r="AZ265" s="73"/>
      <c r="BA265" s="73"/>
      <c r="BB265" s="73"/>
      <c r="BC265" s="73"/>
      <c r="BD265" s="73"/>
      <c r="BE265" s="73"/>
      <c r="BF265" s="297"/>
      <c r="BG265" s="26"/>
    </row>
    <row r="266" spans="1:59" ht="15" customHeight="1">
      <c r="A266" s="264"/>
      <c r="B266" s="679"/>
      <c r="C266" s="677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3"/>
      <c r="AQ266" s="73"/>
      <c r="AR266" s="73"/>
      <c r="AS266" s="73"/>
      <c r="AT266" s="73"/>
      <c r="AU266" s="73"/>
      <c r="AV266" s="73"/>
      <c r="AW266" s="73"/>
      <c r="AX266" s="73"/>
      <c r="AY266" s="73"/>
      <c r="AZ266" s="73"/>
      <c r="BA266" s="73"/>
      <c r="BB266" s="73"/>
      <c r="BC266" s="73"/>
      <c r="BD266" s="73"/>
      <c r="BE266" s="73"/>
      <c r="BF266" s="297"/>
      <c r="BG266" s="26"/>
    </row>
    <row r="267" spans="1:59" ht="15" customHeight="1">
      <c r="A267" s="264"/>
      <c r="B267" s="679"/>
      <c r="C267" s="677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3"/>
      <c r="AQ267" s="73"/>
      <c r="AR267" s="73"/>
      <c r="AS267" s="73"/>
      <c r="AT267" s="73"/>
      <c r="AU267" s="73"/>
      <c r="AV267" s="73"/>
      <c r="AW267" s="73"/>
      <c r="AX267" s="73"/>
      <c r="AY267" s="73"/>
      <c r="AZ267" s="73"/>
      <c r="BA267" s="73"/>
      <c r="BB267" s="73"/>
      <c r="BC267" s="73"/>
      <c r="BD267" s="73"/>
      <c r="BE267" s="73"/>
      <c r="BF267" s="297"/>
      <c r="BG267" s="26"/>
    </row>
    <row r="268" spans="1:59" ht="15" customHeight="1">
      <c r="A268" s="264"/>
      <c r="B268" s="679"/>
      <c r="C268" s="677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  <c r="AQ268" s="73"/>
      <c r="AR268" s="73"/>
      <c r="AS268" s="73"/>
      <c r="AT268" s="73"/>
      <c r="AU268" s="73"/>
      <c r="AV268" s="73"/>
      <c r="AW268" s="73"/>
      <c r="AX268" s="73"/>
      <c r="AY268" s="73"/>
      <c r="AZ268" s="73"/>
      <c r="BA268" s="73"/>
      <c r="BB268" s="73"/>
      <c r="BC268" s="73"/>
      <c r="BD268" s="73"/>
      <c r="BE268" s="73"/>
      <c r="BF268" s="297"/>
      <c r="BG268" s="26"/>
    </row>
    <row r="269" spans="1:59" ht="15" customHeight="1">
      <c r="A269" s="264"/>
      <c r="B269" s="679"/>
      <c r="C269" s="677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  <c r="AP269" s="73"/>
      <c r="AQ269" s="73"/>
      <c r="AR269" s="73"/>
      <c r="AS269" s="73"/>
      <c r="AT269" s="73"/>
      <c r="AU269" s="73"/>
      <c r="AV269" s="73"/>
      <c r="AW269" s="73"/>
      <c r="AX269" s="73"/>
      <c r="AY269" s="73"/>
      <c r="AZ269" s="73"/>
      <c r="BA269" s="73"/>
      <c r="BB269" s="73"/>
      <c r="BC269" s="73"/>
      <c r="BD269" s="73"/>
      <c r="BE269" s="73"/>
      <c r="BF269" s="297"/>
      <c r="BG269" s="26"/>
    </row>
    <row r="270" spans="1:59" ht="15" customHeight="1">
      <c r="A270" s="264"/>
      <c r="B270" s="679"/>
      <c r="C270" s="677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  <c r="AP270" s="73"/>
      <c r="AQ270" s="73"/>
      <c r="AR270" s="73"/>
      <c r="AS270" s="73"/>
      <c r="AT270" s="73"/>
      <c r="AU270" s="73"/>
      <c r="AV270" s="73"/>
      <c r="AW270" s="73"/>
      <c r="AX270" s="73"/>
      <c r="AY270" s="73"/>
      <c r="AZ270" s="73"/>
      <c r="BA270" s="73"/>
      <c r="BB270" s="73"/>
      <c r="BC270" s="73"/>
      <c r="BD270" s="73"/>
      <c r="BE270" s="73"/>
      <c r="BF270" s="297"/>
      <c r="BG270" s="26"/>
    </row>
    <row r="271" spans="1:59" ht="15" customHeight="1">
      <c r="A271" s="264"/>
      <c r="B271" s="679"/>
      <c r="C271" s="677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3"/>
      <c r="AQ271" s="73"/>
      <c r="AR271" s="73"/>
      <c r="AS271" s="73"/>
      <c r="AT271" s="73"/>
      <c r="AU271" s="73"/>
      <c r="AV271" s="73"/>
      <c r="AW271" s="73"/>
      <c r="AX271" s="73"/>
      <c r="AY271" s="73"/>
      <c r="AZ271" s="73"/>
      <c r="BA271" s="73"/>
      <c r="BB271" s="73"/>
      <c r="BC271" s="73"/>
      <c r="BD271" s="73"/>
      <c r="BE271" s="73"/>
      <c r="BF271" s="297"/>
      <c r="BG271" s="26"/>
    </row>
    <row r="272" spans="1:59" ht="15" customHeight="1">
      <c r="A272" s="264"/>
      <c r="B272" s="679"/>
      <c r="C272" s="677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  <c r="AP272" s="73"/>
      <c r="AQ272" s="73"/>
      <c r="AR272" s="73"/>
      <c r="AS272" s="73"/>
      <c r="AT272" s="73"/>
      <c r="AU272" s="73"/>
      <c r="AV272" s="73"/>
      <c r="AW272" s="73"/>
      <c r="AX272" s="73"/>
      <c r="AY272" s="73"/>
      <c r="AZ272" s="73"/>
      <c r="BA272" s="73"/>
      <c r="BB272" s="73"/>
      <c r="BC272" s="73"/>
      <c r="BD272" s="73"/>
      <c r="BE272" s="73"/>
      <c r="BF272" s="297"/>
      <c r="BG272" s="26"/>
    </row>
    <row r="273" spans="1:59" ht="15" customHeight="1">
      <c r="A273" s="264"/>
      <c r="B273" s="679"/>
      <c r="C273" s="677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  <c r="AP273" s="73"/>
      <c r="AQ273" s="73"/>
      <c r="AR273" s="73"/>
      <c r="AS273" s="73"/>
      <c r="AT273" s="73"/>
      <c r="AU273" s="73"/>
      <c r="AV273" s="73"/>
      <c r="AW273" s="73"/>
      <c r="AX273" s="73"/>
      <c r="AY273" s="73"/>
      <c r="AZ273" s="73"/>
      <c r="BA273" s="73"/>
      <c r="BB273" s="73"/>
      <c r="BC273" s="73"/>
      <c r="BD273" s="73"/>
      <c r="BE273" s="73"/>
      <c r="BF273" s="297"/>
      <c r="BG273" s="26"/>
    </row>
    <row r="274" spans="1:59" ht="15" customHeight="1">
      <c r="A274" s="264"/>
      <c r="B274" s="679"/>
      <c r="C274" s="677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3"/>
      <c r="AQ274" s="73"/>
      <c r="AR274" s="73"/>
      <c r="AS274" s="73"/>
      <c r="AT274" s="73"/>
      <c r="AU274" s="73"/>
      <c r="AV274" s="73"/>
      <c r="AW274" s="73"/>
      <c r="AX274" s="73"/>
      <c r="AY274" s="73"/>
      <c r="AZ274" s="73"/>
      <c r="BA274" s="73"/>
      <c r="BB274" s="73"/>
      <c r="BC274" s="73"/>
      <c r="BD274" s="73"/>
      <c r="BE274" s="73"/>
      <c r="BF274" s="297"/>
      <c r="BG274" s="26"/>
    </row>
    <row r="275" spans="1:59" ht="15" customHeight="1">
      <c r="A275" s="264"/>
      <c r="B275" s="679"/>
      <c r="C275" s="677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  <c r="AP275" s="73"/>
      <c r="AQ275" s="73"/>
      <c r="AR275" s="73"/>
      <c r="AS275" s="73"/>
      <c r="AT275" s="73"/>
      <c r="AU275" s="73"/>
      <c r="AV275" s="73"/>
      <c r="AW275" s="73"/>
      <c r="AX275" s="73"/>
      <c r="AY275" s="73"/>
      <c r="AZ275" s="73"/>
      <c r="BA275" s="73"/>
      <c r="BB275" s="73"/>
      <c r="BC275" s="73"/>
      <c r="BD275" s="73"/>
      <c r="BE275" s="73"/>
      <c r="BF275" s="297"/>
      <c r="BG275" s="26"/>
    </row>
    <row r="276" spans="1:59" ht="15" customHeight="1">
      <c r="A276" s="264"/>
      <c r="B276" s="679"/>
      <c r="C276" s="677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  <c r="AP276" s="73"/>
      <c r="AQ276" s="73"/>
      <c r="AR276" s="73"/>
      <c r="AS276" s="73"/>
      <c r="AT276" s="73"/>
      <c r="AU276" s="73"/>
      <c r="AV276" s="73"/>
      <c r="AW276" s="73"/>
      <c r="AX276" s="73"/>
      <c r="AY276" s="73"/>
      <c r="AZ276" s="73"/>
      <c r="BA276" s="73"/>
      <c r="BB276" s="73"/>
      <c r="BC276" s="73"/>
      <c r="BD276" s="73"/>
      <c r="BE276" s="73"/>
      <c r="BF276" s="297"/>
      <c r="BG276" s="26"/>
    </row>
    <row r="277" spans="1:59" ht="15" customHeight="1">
      <c r="A277" s="264"/>
      <c r="B277" s="679"/>
      <c r="C277" s="677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  <c r="AP277" s="73"/>
      <c r="AQ277" s="73"/>
      <c r="AR277" s="73"/>
      <c r="AS277" s="73"/>
      <c r="AT277" s="73"/>
      <c r="AU277" s="73"/>
      <c r="AV277" s="73"/>
      <c r="AW277" s="73"/>
      <c r="AX277" s="73"/>
      <c r="AY277" s="73"/>
      <c r="AZ277" s="73"/>
      <c r="BA277" s="73"/>
      <c r="BB277" s="73"/>
      <c r="BC277" s="73"/>
      <c r="BD277" s="73"/>
      <c r="BE277" s="73"/>
      <c r="BF277" s="297"/>
      <c r="BG277" s="26"/>
    </row>
    <row r="278" spans="1:59" ht="15" customHeight="1">
      <c r="A278" s="264"/>
      <c r="B278" s="679"/>
      <c r="C278" s="677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3"/>
      <c r="AQ278" s="73"/>
      <c r="AR278" s="73"/>
      <c r="AS278" s="73"/>
      <c r="AT278" s="73"/>
      <c r="AU278" s="73"/>
      <c r="AV278" s="73"/>
      <c r="AW278" s="73"/>
      <c r="AX278" s="73"/>
      <c r="AY278" s="73"/>
      <c r="AZ278" s="73"/>
      <c r="BA278" s="73"/>
      <c r="BB278" s="73"/>
      <c r="BC278" s="73"/>
      <c r="BD278" s="73"/>
      <c r="BE278" s="73"/>
      <c r="BF278" s="297"/>
      <c r="BG278" s="26"/>
    </row>
    <row r="279" spans="1:59" ht="15" customHeight="1">
      <c r="A279" s="264"/>
      <c r="B279" s="679"/>
      <c r="C279" s="677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3"/>
      <c r="AQ279" s="73"/>
      <c r="AR279" s="73"/>
      <c r="AS279" s="73"/>
      <c r="AT279" s="73"/>
      <c r="AU279" s="73"/>
      <c r="AV279" s="73"/>
      <c r="AW279" s="73"/>
      <c r="AX279" s="73"/>
      <c r="AY279" s="73"/>
      <c r="AZ279" s="73"/>
      <c r="BA279" s="73"/>
      <c r="BB279" s="73"/>
      <c r="BC279" s="73"/>
      <c r="BD279" s="73"/>
      <c r="BE279" s="73"/>
      <c r="BF279" s="297"/>
      <c r="BG279" s="26"/>
    </row>
    <row r="280" spans="1:59" ht="15" customHeight="1">
      <c r="A280" s="264"/>
      <c r="B280" s="679"/>
      <c r="C280" s="677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  <c r="AP280" s="73"/>
      <c r="AQ280" s="73"/>
      <c r="AR280" s="73"/>
      <c r="AS280" s="73"/>
      <c r="AT280" s="73"/>
      <c r="AU280" s="73"/>
      <c r="AV280" s="73"/>
      <c r="AW280" s="73"/>
      <c r="AX280" s="73"/>
      <c r="AY280" s="73"/>
      <c r="AZ280" s="73"/>
      <c r="BA280" s="73"/>
      <c r="BB280" s="73"/>
      <c r="BC280" s="73"/>
      <c r="BD280" s="73"/>
      <c r="BE280" s="73"/>
      <c r="BF280" s="297"/>
      <c r="BG280" s="26"/>
    </row>
    <row r="281" spans="1:59" ht="15" customHeight="1">
      <c r="A281" s="264"/>
      <c r="B281" s="679"/>
      <c r="C281" s="677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3"/>
      <c r="AQ281" s="73"/>
      <c r="AR281" s="73"/>
      <c r="AS281" s="73"/>
      <c r="AT281" s="73"/>
      <c r="AU281" s="73"/>
      <c r="AV281" s="73"/>
      <c r="AW281" s="73"/>
      <c r="AX281" s="73"/>
      <c r="AY281" s="73"/>
      <c r="AZ281" s="73"/>
      <c r="BA281" s="73"/>
      <c r="BB281" s="73"/>
      <c r="BC281" s="73"/>
      <c r="BD281" s="73"/>
      <c r="BE281" s="73"/>
      <c r="BF281" s="297"/>
      <c r="BG281" s="26"/>
    </row>
    <row r="282" spans="1:59" ht="15" customHeight="1" thickBot="1">
      <c r="A282" s="264"/>
      <c r="B282" s="685"/>
      <c r="C282" s="683"/>
      <c r="D282" s="286"/>
      <c r="E282" s="286"/>
      <c r="F282" s="286"/>
      <c r="G282" s="286"/>
      <c r="H282" s="286"/>
      <c r="I282" s="286"/>
      <c r="J282" s="286"/>
      <c r="K282" s="286"/>
      <c r="L282" s="286"/>
      <c r="M282" s="286"/>
      <c r="N282" s="286"/>
      <c r="O282" s="286"/>
      <c r="P282" s="286"/>
      <c r="Q282" s="286"/>
      <c r="R282" s="286"/>
      <c r="S282" s="286"/>
      <c r="T282" s="286"/>
      <c r="U282" s="286"/>
      <c r="V282" s="286"/>
      <c r="W282" s="286"/>
      <c r="X282" s="286"/>
      <c r="Y282" s="286"/>
      <c r="Z282" s="286"/>
      <c r="AA282" s="286"/>
      <c r="AB282" s="286"/>
      <c r="AC282" s="286"/>
      <c r="AD282" s="286"/>
      <c r="AE282" s="286"/>
      <c r="AF282" s="286"/>
      <c r="AG282" s="286"/>
      <c r="AH282" s="286"/>
      <c r="AI282" s="286"/>
      <c r="AJ282" s="286"/>
      <c r="AK282" s="286"/>
      <c r="AL282" s="286"/>
      <c r="AM282" s="286"/>
      <c r="AN282" s="286"/>
      <c r="AO282" s="286"/>
      <c r="AP282" s="286"/>
      <c r="AQ282" s="286"/>
      <c r="AR282" s="286"/>
      <c r="AS282" s="286"/>
      <c r="AT282" s="286"/>
      <c r="AU282" s="286"/>
      <c r="AV282" s="286"/>
      <c r="AW282" s="286"/>
      <c r="AX282" s="286"/>
      <c r="AY282" s="286"/>
      <c r="AZ282" s="286"/>
      <c r="BA282" s="286"/>
      <c r="BB282" s="286"/>
      <c r="BC282" s="286"/>
      <c r="BD282" s="286"/>
      <c r="BE282" s="286"/>
      <c r="BF282" s="298"/>
      <c r="BG282" s="26"/>
    </row>
    <row r="283" spans="1:59" ht="15" customHeight="1" thickBot="1">
      <c r="A283" s="27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48"/>
    </row>
    <row r="284" spans="1:59" ht="15" customHeight="1">
      <c r="A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</row>
    <row r="285" spans="1:59" ht="15" customHeight="1">
      <c r="A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</row>
    <row r="286" spans="1:59" ht="15" customHeight="1">
      <c r="A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</row>
    <row r="287" spans="1:59" ht="15" customHeight="1">
      <c r="A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</row>
    <row r="288" spans="1:59" ht="15" customHeight="1">
      <c r="A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</row>
    <row r="289" spans="1:57" ht="15" customHeight="1">
      <c r="A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</row>
    <row r="290" spans="1:57" ht="15" customHeight="1">
      <c r="A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</row>
    <row r="291" spans="1:57" ht="15" customHeight="1">
      <c r="A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</row>
    <row r="292" spans="1:57" ht="15" customHeight="1">
      <c r="A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</row>
    <row r="293" spans="1:57" ht="15" customHeight="1">
      <c r="A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</row>
    <row r="294" spans="1:57" ht="15" customHeight="1">
      <c r="A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</row>
    <row r="295" spans="1:57" ht="15" customHeight="1">
      <c r="A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</row>
    <row r="296" spans="1:57" ht="15" customHeight="1">
      <c r="A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</row>
    <row r="297" spans="1:57" ht="15" customHeight="1">
      <c r="A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</row>
    <row r="298" spans="1:57" ht="15" customHeight="1">
      <c r="A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</row>
    <row r="299" spans="1:57" ht="15" customHeight="1">
      <c r="A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</row>
    <row r="300" spans="1:57" ht="15" customHeight="1">
      <c r="A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</row>
    <row r="301" spans="1:57" ht="15" customHeight="1">
      <c r="A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</row>
    <row r="302" spans="1:57" ht="15" customHeight="1">
      <c r="A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</row>
    <row r="303" spans="1:57" ht="15" customHeight="1">
      <c r="A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</row>
    <row r="304" spans="1:57" ht="15" customHeight="1">
      <c r="A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</row>
    <row r="305" spans="1:57" ht="15" customHeight="1">
      <c r="A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</row>
    <row r="306" spans="1:57" ht="15" customHeight="1">
      <c r="A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</row>
    <row r="307" spans="1:57" ht="15" customHeight="1">
      <c r="A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</row>
    <row r="308" spans="1:57" ht="15" customHeight="1">
      <c r="A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</row>
    <row r="309" spans="1:57" ht="15" customHeight="1">
      <c r="A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</row>
    <row r="310" spans="1:57" ht="15" customHeight="1">
      <c r="A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</row>
    <row r="311" spans="1:57" ht="15" customHeight="1">
      <c r="A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</row>
    <row r="312" spans="1:57" ht="15" customHeight="1">
      <c r="A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</row>
    <row r="313" spans="1:57" ht="15" customHeight="1">
      <c r="A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</row>
    <row r="314" spans="1:57" ht="15" customHeight="1">
      <c r="A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</row>
    <row r="315" spans="1:57" ht="15" customHeight="1">
      <c r="A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</row>
    <row r="316" spans="1:57" ht="15" customHeight="1">
      <c r="A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</row>
    <row r="317" spans="1:57" ht="15" customHeight="1">
      <c r="A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</row>
    <row r="318" spans="1:57" ht="15" customHeight="1">
      <c r="A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</row>
    <row r="319" spans="1:57" ht="15" customHeight="1">
      <c r="A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</row>
    <row r="320" spans="1:57" ht="15" customHeight="1">
      <c r="A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</row>
    <row r="321" spans="1:57" ht="15" customHeight="1">
      <c r="A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</row>
    <row r="322" spans="1:57" ht="15" customHeight="1">
      <c r="A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</row>
    <row r="323" spans="1:57" ht="15" customHeight="1">
      <c r="A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</row>
    <row r="324" spans="1:57" ht="15" customHeight="1">
      <c r="A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</row>
    <row r="325" spans="1:57" ht="15" customHeight="1">
      <c r="A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</row>
    <row r="326" spans="1:57" ht="15" customHeight="1">
      <c r="A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</row>
    <row r="327" spans="1:57" ht="15" customHeight="1">
      <c r="A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</row>
    <row r="328" spans="1:57" ht="15" customHeight="1">
      <c r="A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</row>
    <row r="329" spans="1:57" ht="15" customHeight="1">
      <c r="A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</row>
    <row r="330" spans="1:57" ht="15" customHeight="1">
      <c r="A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</row>
    <row r="331" spans="1:57" ht="15" customHeight="1">
      <c r="A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</row>
    <row r="332" spans="1:57" ht="15" customHeight="1">
      <c r="A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</row>
    <row r="333" spans="1:57" ht="15" customHeight="1">
      <c r="A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</row>
    <row r="334" spans="1:57" ht="15" customHeight="1">
      <c r="A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</row>
    <row r="335" spans="1:57" ht="15" customHeight="1">
      <c r="A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</row>
    <row r="336" spans="1:57" ht="15" customHeight="1">
      <c r="A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</row>
  </sheetData>
  <mergeCells count="1325">
    <mergeCell ref="B280:C280"/>
    <mergeCell ref="B281:C281"/>
    <mergeCell ref="B282:C282"/>
    <mergeCell ref="B275:C275"/>
    <mergeCell ref="B276:C276"/>
    <mergeCell ref="B277:C277"/>
    <mergeCell ref="B278:C278"/>
    <mergeCell ref="B279:C279"/>
    <mergeCell ref="B270:C270"/>
    <mergeCell ref="B271:C271"/>
    <mergeCell ref="B272:C272"/>
    <mergeCell ref="B273:C273"/>
    <mergeCell ref="B274:C274"/>
    <mergeCell ref="B265:C265"/>
    <mergeCell ref="B266:C266"/>
    <mergeCell ref="B267:C267"/>
    <mergeCell ref="B268:C268"/>
    <mergeCell ref="B269:C269"/>
    <mergeCell ref="B260:C260"/>
    <mergeCell ref="B261:C261"/>
    <mergeCell ref="B262:C262"/>
    <mergeCell ref="B263:C263"/>
    <mergeCell ref="B264:C264"/>
    <mergeCell ref="B255:C255"/>
    <mergeCell ref="B256:C256"/>
    <mergeCell ref="B257:C257"/>
    <mergeCell ref="B258:C258"/>
    <mergeCell ref="B259:C259"/>
    <mergeCell ref="B251:C251"/>
    <mergeCell ref="D251:BF251"/>
    <mergeCell ref="B252:C252"/>
    <mergeCell ref="B253:C253"/>
    <mergeCell ref="B254:C254"/>
    <mergeCell ref="AN248:AO248"/>
    <mergeCell ref="B249:C249"/>
    <mergeCell ref="D249:E249"/>
    <mergeCell ref="F249:G249"/>
    <mergeCell ref="J249:K249"/>
    <mergeCell ref="L249:M249"/>
    <mergeCell ref="R249:V249"/>
    <mergeCell ref="W249:AA249"/>
    <mergeCell ref="AB249:AD249"/>
    <mergeCell ref="AE249:AF249"/>
    <mergeCell ref="AJ249:AK249"/>
    <mergeCell ref="AN249:AO249"/>
    <mergeCell ref="R248:V248"/>
    <mergeCell ref="W248:AA248"/>
    <mergeCell ref="AB248:AD248"/>
    <mergeCell ref="AE248:AF248"/>
    <mergeCell ref="AJ248:AK248"/>
    <mergeCell ref="B248:C248"/>
    <mergeCell ref="D248:E248"/>
    <mergeCell ref="F248:G248"/>
    <mergeCell ref="J248:K248"/>
    <mergeCell ref="L248:M248"/>
    <mergeCell ref="AN246:AO246"/>
    <mergeCell ref="B247:C247"/>
    <mergeCell ref="D247:E247"/>
    <mergeCell ref="F247:G247"/>
    <mergeCell ref="J247:K247"/>
    <mergeCell ref="L247:M247"/>
    <mergeCell ref="R247:V247"/>
    <mergeCell ref="W247:AA247"/>
    <mergeCell ref="AB247:AD247"/>
    <mergeCell ref="AE247:AF247"/>
    <mergeCell ref="AJ247:AK247"/>
    <mergeCell ref="AN247:AO247"/>
    <mergeCell ref="R246:V246"/>
    <mergeCell ref="W246:AA246"/>
    <mergeCell ref="AB246:AD246"/>
    <mergeCell ref="AE246:AF246"/>
    <mergeCell ref="AJ246:AK246"/>
    <mergeCell ref="B246:C246"/>
    <mergeCell ref="D246:E246"/>
    <mergeCell ref="F246:G246"/>
    <mergeCell ref="J246:K246"/>
    <mergeCell ref="L246:M246"/>
    <mergeCell ref="AN244:AO244"/>
    <mergeCell ref="B245:C245"/>
    <mergeCell ref="D245:E245"/>
    <mergeCell ref="F245:G245"/>
    <mergeCell ref="J245:K245"/>
    <mergeCell ref="L245:M245"/>
    <mergeCell ref="R245:V245"/>
    <mergeCell ref="W245:AA245"/>
    <mergeCell ref="AB245:AD245"/>
    <mergeCell ref="AE245:AF245"/>
    <mergeCell ref="AJ245:AK245"/>
    <mergeCell ref="AN245:AO245"/>
    <mergeCell ref="R244:V244"/>
    <mergeCell ref="W244:AA244"/>
    <mergeCell ref="AB244:AD244"/>
    <mergeCell ref="AE244:AF244"/>
    <mergeCell ref="AJ244:AK244"/>
    <mergeCell ref="B244:C244"/>
    <mergeCell ref="D244:E244"/>
    <mergeCell ref="F244:G244"/>
    <mergeCell ref="J244:K244"/>
    <mergeCell ref="L244:M244"/>
    <mergeCell ref="AN242:AO242"/>
    <mergeCell ref="B243:C243"/>
    <mergeCell ref="D243:E243"/>
    <mergeCell ref="F243:G243"/>
    <mergeCell ref="J243:K243"/>
    <mergeCell ref="L243:M243"/>
    <mergeCell ref="R243:V243"/>
    <mergeCell ref="W243:AA243"/>
    <mergeCell ref="AB243:AD243"/>
    <mergeCell ref="AE243:AF243"/>
    <mergeCell ref="AJ243:AK243"/>
    <mergeCell ref="AN243:AO243"/>
    <mergeCell ref="R242:V242"/>
    <mergeCell ref="W242:AA242"/>
    <mergeCell ref="AB242:AD242"/>
    <mergeCell ref="AE242:AF242"/>
    <mergeCell ref="AJ242:AK242"/>
    <mergeCell ref="B242:C242"/>
    <mergeCell ref="D242:E242"/>
    <mergeCell ref="F242:G242"/>
    <mergeCell ref="J242:K242"/>
    <mergeCell ref="L242:M242"/>
    <mergeCell ref="AN240:AO240"/>
    <mergeCell ref="B241:C241"/>
    <mergeCell ref="D241:E241"/>
    <mergeCell ref="F241:G241"/>
    <mergeCell ref="J241:K241"/>
    <mergeCell ref="L241:M241"/>
    <mergeCell ref="R241:V241"/>
    <mergeCell ref="W241:AA241"/>
    <mergeCell ref="AB241:AD241"/>
    <mergeCell ref="AE241:AF241"/>
    <mergeCell ref="AJ241:AK241"/>
    <mergeCell ref="AN241:AO241"/>
    <mergeCell ref="R240:V240"/>
    <mergeCell ref="W240:AA240"/>
    <mergeCell ref="AB240:AD240"/>
    <mergeCell ref="AE240:AF240"/>
    <mergeCell ref="AJ240:AK240"/>
    <mergeCell ref="B240:C240"/>
    <mergeCell ref="D240:E240"/>
    <mergeCell ref="F240:G240"/>
    <mergeCell ref="J240:K240"/>
    <mergeCell ref="L240:M240"/>
    <mergeCell ref="AN238:AO238"/>
    <mergeCell ref="B239:C239"/>
    <mergeCell ref="D239:E239"/>
    <mergeCell ref="F239:G239"/>
    <mergeCell ref="J239:K239"/>
    <mergeCell ref="L239:M239"/>
    <mergeCell ref="R239:V239"/>
    <mergeCell ref="W239:AA239"/>
    <mergeCell ref="AB239:AD239"/>
    <mergeCell ref="AE239:AF239"/>
    <mergeCell ref="AJ239:AK239"/>
    <mergeCell ref="AN239:AO239"/>
    <mergeCell ref="R238:V238"/>
    <mergeCell ref="W238:AA238"/>
    <mergeCell ref="AB238:AD238"/>
    <mergeCell ref="AE238:AF238"/>
    <mergeCell ref="AJ238:AK238"/>
    <mergeCell ref="B238:C238"/>
    <mergeCell ref="D238:E238"/>
    <mergeCell ref="F238:G238"/>
    <mergeCell ref="J238:K238"/>
    <mergeCell ref="L238:M238"/>
    <mergeCell ref="AN236:AO236"/>
    <mergeCell ref="B237:C237"/>
    <mergeCell ref="D237:E237"/>
    <mergeCell ref="F237:G237"/>
    <mergeCell ref="J237:K237"/>
    <mergeCell ref="L237:M237"/>
    <mergeCell ref="R237:V237"/>
    <mergeCell ref="W237:AA237"/>
    <mergeCell ref="AB237:AD237"/>
    <mergeCell ref="AE237:AF237"/>
    <mergeCell ref="AJ237:AK237"/>
    <mergeCell ref="AN237:AO237"/>
    <mergeCell ref="R236:V236"/>
    <mergeCell ref="W236:AA236"/>
    <mergeCell ref="AB236:AD236"/>
    <mergeCell ref="AE236:AF236"/>
    <mergeCell ref="AJ236:AK236"/>
    <mergeCell ref="B236:C236"/>
    <mergeCell ref="D236:E236"/>
    <mergeCell ref="F236:G236"/>
    <mergeCell ref="J236:K236"/>
    <mergeCell ref="L236:M236"/>
    <mergeCell ref="AN234:AO234"/>
    <mergeCell ref="B235:C235"/>
    <mergeCell ref="D235:E235"/>
    <mergeCell ref="F235:G235"/>
    <mergeCell ref="J235:K235"/>
    <mergeCell ref="L235:M235"/>
    <mergeCell ref="R235:V235"/>
    <mergeCell ref="W235:AA235"/>
    <mergeCell ref="AB235:AD235"/>
    <mergeCell ref="AE235:AF235"/>
    <mergeCell ref="AJ235:AK235"/>
    <mergeCell ref="AN235:AO235"/>
    <mergeCell ref="R234:V234"/>
    <mergeCell ref="W234:AA234"/>
    <mergeCell ref="AB234:AD234"/>
    <mergeCell ref="AE234:AF234"/>
    <mergeCell ref="AJ234:AK234"/>
    <mergeCell ref="B234:C234"/>
    <mergeCell ref="D234:E234"/>
    <mergeCell ref="F234:G234"/>
    <mergeCell ref="J234:K234"/>
    <mergeCell ref="L234:M234"/>
    <mergeCell ref="AN232:AO232"/>
    <mergeCell ref="B233:C233"/>
    <mergeCell ref="D233:E233"/>
    <mergeCell ref="F233:G233"/>
    <mergeCell ref="J233:K233"/>
    <mergeCell ref="L233:M233"/>
    <mergeCell ref="R233:V233"/>
    <mergeCell ref="W233:AA233"/>
    <mergeCell ref="AB233:AD233"/>
    <mergeCell ref="AE233:AF233"/>
    <mergeCell ref="AJ233:AK233"/>
    <mergeCell ref="AN233:AO233"/>
    <mergeCell ref="R232:V232"/>
    <mergeCell ref="W232:AA232"/>
    <mergeCell ref="AB232:AD232"/>
    <mergeCell ref="AE232:AF232"/>
    <mergeCell ref="AJ232:AK232"/>
    <mergeCell ref="B232:C232"/>
    <mergeCell ref="D232:E232"/>
    <mergeCell ref="F232:G232"/>
    <mergeCell ref="J232:K232"/>
    <mergeCell ref="L232:M232"/>
    <mergeCell ref="AN230:AO230"/>
    <mergeCell ref="B231:C231"/>
    <mergeCell ref="D231:E231"/>
    <mergeCell ref="F231:G231"/>
    <mergeCell ref="J231:K231"/>
    <mergeCell ref="L231:M231"/>
    <mergeCell ref="R231:V231"/>
    <mergeCell ref="W231:AA231"/>
    <mergeCell ref="AB231:AD231"/>
    <mergeCell ref="AE231:AF231"/>
    <mergeCell ref="AJ231:AK231"/>
    <mergeCell ref="AN231:AO231"/>
    <mergeCell ref="R230:V230"/>
    <mergeCell ref="W230:AA230"/>
    <mergeCell ref="AB230:AD230"/>
    <mergeCell ref="AE230:AF230"/>
    <mergeCell ref="AJ230:AK230"/>
    <mergeCell ref="B230:C230"/>
    <mergeCell ref="D230:E230"/>
    <mergeCell ref="F230:G230"/>
    <mergeCell ref="J230:K230"/>
    <mergeCell ref="L230:M230"/>
    <mergeCell ref="AN228:AO228"/>
    <mergeCell ref="B229:C229"/>
    <mergeCell ref="D229:E229"/>
    <mergeCell ref="F229:G229"/>
    <mergeCell ref="J229:K229"/>
    <mergeCell ref="L229:M229"/>
    <mergeCell ref="R229:V229"/>
    <mergeCell ref="W229:AA229"/>
    <mergeCell ref="AB229:AD229"/>
    <mergeCell ref="AE229:AF229"/>
    <mergeCell ref="AJ229:AK229"/>
    <mergeCell ref="AN229:AO229"/>
    <mergeCell ref="R228:V228"/>
    <mergeCell ref="W228:AA228"/>
    <mergeCell ref="AB228:AD228"/>
    <mergeCell ref="AE228:AF228"/>
    <mergeCell ref="AJ228:AK228"/>
    <mergeCell ref="B228:C228"/>
    <mergeCell ref="D228:E228"/>
    <mergeCell ref="F228:G228"/>
    <mergeCell ref="J228:K228"/>
    <mergeCell ref="L228:M228"/>
    <mergeCell ref="AN226:AO226"/>
    <mergeCell ref="B227:C227"/>
    <mergeCell ref="D227:E227"/>
    <mergeCell ref="F227:G227"/>
    <mergeCell ref="J227:K227"/>
    <mergeCell ref="L227:M227"/>
    <mergeCell ref="R227:V227"/>
    <mergeCell ref="W227:AA227"/>
    <mergeCell ref="AB227:AD227"/>
    <mergeCell ref="AE227:AF227"/>
    <mergeCell ref="AJ227:AK227"/>
    <mergeCell ref="AN227:AO227"/>
    <mergeCell ref="R226:V226"/>
    <mergeCell ref="W226:AA226"/>
    <mergeCell ref="AB226:AD226"/>
    <mergeCell ref="AE226:AF226"/>
    <mergeCell ref="AJ226:AK226"/>
    <mergeCell ref="B226:C226"/>
    <mergeCell ref="D226:E226"/>
    <mergeCell ref="F226:G226"/>
    <mergeCell ref="J226:K226"/>
    <mergeCell ref="L226:M226"/>
    <mergeCell ref="AN224:AO224"/>
    <mergeCell ref="B225:C225"/>
    <mergeCell ref="D225:E225"/>
    <mergeCell ref="F225:G225"/>
    <mergeCell ref="J225:K225"/>
    <mergeCell ref="L225:M225"/>
    <mergeCell ref="R225:V225"/>
    <mergeCell ref="W225:AA225"/>
    <mergeCell ref="AB225:AD225"/>
    <mergeCell ref="AE225:AF225"/>
    <mergeCell ref="AJ225:AK225"/>
    <mergeCell ref="AN225:AO225"/>
    <mergeCell ref="R224:V224"/>
    <mergeCell ref="W224:AA224"/>
    <mergeCell ref="AB224:AD224"/>
    <mergeCell ref="AE224:AF224"/>
    <mergeCell ref="AJ224:AK224"/>
    <mergeCell ref="B224:C224"/>
    <mergeCell ref="D224:E224"/>
    <mergeCell ref="F224:G224"/>
    <mergeCell ref="J224:K224"/>
    <mergeCell ref="L224:M224"/>
    <mergeCell ref="AN222:AO222"/>
    <mergeCell ref="B223:C223"/>
    <mergeCell ref="D223:E223"/>
    <mergeCell ref="F223:G223"/>
    <mergeCell ref="J223:K223"/>
    <mergeCell ref="L223:M223"/>
    <mergeCell ref="R223:V223"/>
    <mergeCell ref="W223:AA223"/>
    <mergeCell ref="AB223:AD223"/>
    <mergeCell ref="AE223:AF223"/>
    <mergeCell ref="AJ223:AK223"/>
    <mergeCell ref="AN223:AO223"/>
    <mergeCell ref="R222:V222"/>
    <mergeCell ref="W222:AA222"/>
    <mergeCell ref="AB222:AD222"/>
    <mergeCell ref="AE222:AF222"/>
    <mergeCell ref="AJ222:AK222"/>
    <mergeCell ref="B222:C222"/>
    <mergeCell ref="D222:E222"/>
    <mergeCell ref="F222:G222"/>
    <mergeCell ref="J222:K222"/>
    <mergeCell ref="L222:M222"/>
    <mergeCell ref="AN220:AO220"/>
    <mergeCell ref="B221:C221"/>
    <mergeCell ref="D221:E221"/>
    <mergeCell ref="F221:G221"/>
    <mergeCell ref="J221:K221"/>
    <mergeCell ref="L221:M221"/>
    <mergeCell ref="R221:V221"/>
    <mergeCell ref="W221:AA221"/>
    <mergeCell ref="AB221:AD221"/>
    <mergeCell ref="AE221:AF221"/>
    <mergeCell ref="AJ221:AK221"/>
    <mergeCell ref="AN221:AO221"/>
    <mergeCell ref="R220:V220"/>
    <mergeCell ref="W220:AA220"/>
    <mergeCell ref="AB220:AD220"/>
    <mergeCell ref="AE220:AF220"/>
    <mergeCell ref="AJ220:AK220"/>
    <mergeCell ref="B220:C220"/>
    <mergeCell ref="D220:E220"/>
    <mergeCell ref="F220:G220"/>
    <mergeCell ref="J220:K220"/>
    <mergeCell ref="L220:M220"/>
    <mergeCell ref="AN218:AO218"/>
    <mergeCell ref="B219:C219"/>
    <mergeCell ref="D219:E219"/>
    <mergeCell ref="F219:G219"/>
    <mergeCell ref="J219:K219"/>
    <mergeCell ref="L219:M219"/>
    <mergeCell ref="R219:V219"/>
    <mergeCell ref="W219:AA219"/>
    <mergeCell ref="AB219:AD219"/>
    <mergeCell ref="AE219:AF219"/>
    <mergeCell ref="AJ219:AK219"/>
    <mergeCell ref="AN219:AO219"/>
    <mergeCell ref="R218:V218"/>
    <mergeCell ref="W218:AA218"/>
    <mergeCell ref="AB218:AD218"/>
    <mergeCell ref="AE218:AF218"/>
    <mergeCell ref="AJ218:AK218"/>
    <mergeCell ref="B218:C218"/>
    <mergeCell ref="D218:E218"/>
    <mergeCell ref="F218:G218"/>
    <mergeCell ref="J218:K218"/>
    <mergeCell ref="L218:M218"/>
    <mergeCell ref="AN216:AO216"/>
    <mergeCell ref="B217:C217"/>
    <mergeCell ref="D217:E217"/>
    <mergeCell ref="F217:G217"/>
    <mergeCell ref="J217:K217"/>
    <mergeCell ref="L217:M217"/>
    <mergeCell ref="R217:V217"/>
    <mergeCell ref="W217:AA217"/>
    <mergeCell ref="AB217:AD217"/>
    <mergeCell ref="AE217:AF217"/>
    <mergeCell ref="AJ217:AK217"/>
    <mergeCell ref="AN217:AO217"/>
    <mergeCell ref="R216:V216"/>
    <mergeCell ref="W216:AA216"/>
    <mergeCell ref="AB216:AD216"/>
    <mergeCell ref="AE216:AF216"/>
    <mergeCell ref="AJ216:AK216"/>
    <mergeCell ref="B216:C216"/>
    <mergeCell ref="D216:E216"/>
    <mergeCell ref="F216:G216"/>
    <mergeCell ref="J216:K216"/>
    <mergeCell ref="L216:M216"/>
    <mergeCell ref="AN214:AO214"/>
    <mergeCell ref="B215:C215"/>
    <mergeCell ref="D215:E215"/>
    <mergeCell ref="F215:G215"/>
    <mergeCell ref="J215:K215"/>
    <mergeCell ref="L215:M215"/>
    <mergeCell ref="R215:V215"/>
    <mergeCell ref="W215:AA215"/>
    <mergeCell ref="AB215:AD215"/>
    <mergeCell ref="AE215:AF215"/>
    <mergeCell ref="AJ215:AK215"/>
    <mergeCell ref="AN215:AO215"/>
    <mergeCell ref="R214:V214"/>
    <mergeCell ref="W214:AA214"/>
    <mergeCell ref="AB214:AD214"/>
    <mergeCell ref="AE214:AF214"/>
    <mergeCell ref="AJ214:AK214"/>
    <mergeCell ref="B214:C214"/>
    <mergeCell ref="D214:E214"/>
    <mergeCell ref="F214:G214"/>
    <mergeCell ref="J214:K214"/>
    <mergeCell ref="L214:M214"/>
    <mergeCell ref="AN212:AO212"/>
    <mergeCell ref="B213:C213"/>
    <mergeCell ref="D213:E213"/>
    <mergeCell ref="F213:G213"/>
    <mergeCell ref="J213:K213"/>
    <mergeCell ref="L213:M213"/>
    <mergeCell ref="R213:V213"/>
    <mergeCell ref="W213:AA213"/>
    <mergeCell ref="AB213:AD213"/>
    <mergeCell ref="AE213:AF213"/>
    <mergeCell ref="AJ213:AK213"/>
    <mergeCell ref="AN213:AO213"/>
    <mergeCell ref="R212:V212"/>
    <mergeCell ref="W212:AA212"/>
    <mergeCell ref="AB212:AD212"/>
    <mergeCell ref="AE212:AF212"/>
    <mergeCell ref="AJ212:AK212"/>
    <mergeCell ref="B212:C212"/>
    <mergeCell ref="D212:E212"/>
    <mergeCell ref="F212:G212"/>
    <mergeCell ref="J212:K212"/>
    <mergeCell ref="L212:M212"/>
    <mergeCell ref="AN210:AO210"/>
    <mergeCell ref="B211:C211"/>
    <mergeCell ref="D211:E211"/>
    <mergeCell ref="F211:G211"/>
    <mergeCell ref="J211:K211"/>
    <mergeCell ref="L211:M211"/>
    <mergeCell ref="R211:V211"/>
    <mergeCell ref="W211:AA211"/>
    <mergeCell ref="AB211:AD211"/>
    <mergeCell ref="AE211:AF211"/>
    <mergeCell ref="AJ211:AK211"/>
    <mergeCell ref="AN211:AO211"/>
    <mergeCell ref="R210:V210"/>
    <mergeCell ref="W210:AA210"/>
    <mergeCell ref="AB210:AD210"/>
    <mergeCell ref="AE210:AF210"/>
    <mergeCell ref="AJ210:AK210"/>
    <mergeCell ref="B210:C210"/>
    <mergeCell ref="D210:E210"/>
    <mergeCell ref="F210:G210"/>
    <mergeCell ref="J210:K210"/>
    <mergeCell ref="L210:M210"/>
    <mergeCell ref="AN208:AO208"/>
    <mergeCell ref="B209:C209"/>
    <mergeCell ref="D209:E209"/>
    <mergeCell ref="F209:G209"/>
    <mergeCell ref="J209:K209"/>
    <mergeCell ref="L209:M209"/>
    <mergeCell ref="R209:V209"/>
    <mergeCell ref="W209:AA209"/>
    <mergeCell ref="AB209:AD209"/>
    <mergeCell ref="AE209:AF209"/>
    <mergeCell ref="AJ209:AK209"/>
    <mergeCell ref="AN209:AO209"/>
    <mergeCell ref="R208:V208"/>
    <mergeCell ref="W208:AA208"/>
    <mergeCell ref="AB208:AD208"/>
    <mergeCell ref="AE208:AF208"/>
    <mergeCell ref="AJ208:AK208"/>
    <mergeCell ref="B208:C208"/>
    <mergeCell ref="D208:E208"/>
    <mergeCell ref="F208:G208"/>
    <mergeCell ref="J208:K208"/>
    <mergeCell ref="L208:M208"/>
    <mergeCell ref="AN206:AO206"/>
    <mergeCell ref="B207:C207"/>
    <mergeCell ref="D207:E207"/>
    <mergeCell ref="F207:G207"/>
    <mergeCell ref="J207:K207"/>
    <mergeCell ref="L207:M207"/>
    <mergeCell ref="R207:V207"/>
    <mergeCell ref="W207:AA207"/>
    <mergeCell ref="AB207:AD207"/>
    <mergeCell ref="AE207:AF207"/>
    <mergeCell ref="AJ207:AK207"/>
    <mergeCell ref="AN207:AO207"/>
    <mergeCell ref="R206:V206"/>
    <mergeCell ref="W206:AA206"/>
    <mergeCell ref="AB206:AD206"/>
    <mergeCell ref="AE206:AF206"/>
    <mergeCell ref="AJ206:AK206"/>
    <mergeCell ref="B206:C206"/>
    <mergeCell ref="D206:E206"/>
    <mergeCell ref="F206:G206"/>
    <mergeCell ref="J206:K206"/>
    <mergeCell ref="L206:M206"/>
    <mergeCell ref="AN204:AO204"/>
    <mergeCell ref="B205:C205"/>
    <mergeCell ref="D205:E205"/>
    <mergeCell ref="F205:G205"/>
    <mergeCell ref="J205:K205"/>
    <mergeCell ref="L205:M205"/>
    <mergeCell ref="R205:V205"/>
    <mergeCell ref="W205:AA205"/>
    <mergeCell ref="AB205:AD205"/>
    <mergeCell ref="AE205:AF205"/>
    <mergeCell ref="AJ205:AK205"/>
    <mergeCell ref="AN205:AO205"/>
    <mergeCell ref="R204:V204"/>
    <mergeCell ref="W204:AA204"/>
    <mergeCell ref="AB204:AD204"/>
    <mergeCell ref="AE204:AF204"/>
    <mergeCell ref="AJ204:AK204"/>
    <mergeCell ref="B204:C204"/>
    <mergeCell ref="D204:E204"/>
    <mergeCell ref="F204:G204"/>
    <mergeCell ref="J204:K204"/>
    <mergeCell ref="L204:M204"/>
    <mergeCell ref="AN202:AO202"/>
    <mergeCell ref="B203:C203"/>
    <mergeCell ref="D203:E203"/>
    <mergeCell ref="F203:G203"/>
    <mergeCell ref="J203:K203"/>
    <mergeCell ref="L203:M203"/>
    <mergeCell ref="R203:V203"/>
    <mergeCell ref="W203:AA203"/>
    <mergeCell ref="AB203:AD203"/>
    <mergeCell ref="AE203:AF203"/>
    <mergeCell ref="AJ203:AK203"/>
    <mergeCell ref="AN203:AO203"/>
    <mergeCell ref="R202:V202"/>
    <mergeCell ref="W202:AA202"/>
    <mergeCell ref="AB202:AD202"/>
    <mergeCell ref="AE202:AF202"/>
    <mergeCell ref="AJ202:AK202"/>
    <mergeCell ref="B202:C202"/>
    <mergeCell ref="D202:E202"/>
    <mergeCell ref="F202:G202"/>
    <mergeCell ref="J202:K202"/>
    <mergeCell ref="L202:M202"/>
    <mergeCell ref="AN200:AO200"/>
    <mergeCell ref="B201:C201"/>
    <mergeCell ref="D201:E201"/>
    <mergeCell ref="F201:G201"/>
    <mergeCell ref="J201:K201"/>
    <mergeCell ref="L201:M201"/>
    <mergeCell ref="R201:V201"/>
    <mergeCell ref="W201:AA201"/>
    <mergeCell ref="AB201:AD201"/>
    <mergeCell ref="AE201:AF201"/>
    <mergeCell ref="AJ201:AK201"/>
    <mergeCell ref="AN201:AO201"/>
    <mergeCell ref="R200:V200"/>
    <mergeCell ref="W200:AA200"/>
    <mergeCell ref="AB200:AD200"/>
    <mergeCell ref="AE200:AF200"/>
    <mergeCell ref="AJ200:AK200"/>
    <mergeCell ref="B200:C200"/>
    <mergeCell ref="D200:E200"/>
    <mergeCell ref="F200:G200"/>
    <mergeCell ref="J200:K200"/>
    <mergeCell ref="L200:M200"/>
    <mergeCell ref="AN198:AO198"/>
    <mergeCell ref="B199:C199"/>
    <mergeCell ref="D199:E199"/>
    <mergeCell ref="F199:G199"/>
    <mergeCell ref="J199:K199"/>
    <mergeCell ref="L199:M199"/>
    <mergeCell ref="R199:V199"/>
    <mergeCell ref="W199:AA199"/>
    <mergeCell ref="AB199:AD199"/>
    <mergeCell ref="AE199:AF199"/>
    <mergeCell ref="AJ199:AK199"/>
    <mergeCell ref="AN199:AO199"/>
    <mergeCell ref="R198:V198"/>
    <mergeCell ref="W198:AA198"/>
    <mergeCell ref="AB198:AD198"/>
    <mergeCell ref="AE198:AF198"/>
    <mergeCell ref="AJ198:AK198"/>
    <mergeCell ref="B198:C198"/>
    <mergeCell ref="D198:E198"/>
    <mergeCell ref="F198:G198"/>
    <mergeCell ref="J198:K198"/>
    <mergeCell ref="L198:M198"/>
    <mergeCell ref="AN196:AO196"/>
    <mergeCell ref="B197:C197"/>
    <mergeCell ref="D197:E197"/>
    <mergeCell ref="F197:G197"/>
    <mergeCell ref="J197:K197"/>
    <mergeCell ref="L197:M197"/>
    <mergeCell ref="R197:V197"/>
    <mergeCell ref="W197:AA197"/>
    <mergeCell ref="AB197:AD197"/>
    <mergeCell ref="AE197:AF197"/>
    <mergeCell ref="AJ197:AK197"/>
    <mergeCell ref="AN197:AO197"/>
    <mergeCell ref="R196:V196"/>
    <mergeCell ref="W196:AA196"/>
    <mergeCell ref="AB196:AD196"/>
    <mergeCell ref="AE196:AF196"/>
    <mergeCell ref="AJ196:AK196"/>
    <mergeCell ref="B196:C196"/>
    <mergeCell ref="D196:E196"/>
    <mergeCell ref="F196:G196"/>
    <mergeCell ref="J196:K196"/>
    <mergeCell ref="L196:M196"/>
    <mergeCell ref="AN194:AO194"/>
    <mergeCell ref="B195:C195"/>
    <mergeCell ref="D195:E195"/>
    <mergeCell ref="F195:G195"/>
    <mergeCell ref="J195:K195"/>
    <mergeCell ref="L195:M195"/>
    <mergeCell ref="R195:V195"/>
    <mergeCell ref="W195:AA195"/>
    <mergeCell ref="AB195:AD195"/>
    <mergeCell ref="AE195:AF195"/>
    <mergeCell ref="AJ195:AK195"/>
    <mergeCell ref="AN195:AO195"/>
    <mergeCell ref="R194:V194"/>
    <mergeCell ref="W194:AA194"/>
    <mergeCell ref="AB194:AD194"/>
    <mergeCell ref="AE194:AF194"/>
    <mergeCell ref="AJ194:AK194"/>
    <mergeCell ref="B194:C194"/>
    <mergeCell ref="D194:E194"/>
    <mergeCell ref="F194:G194"/>
    <mergeCell ref="J194:K194"/>
    <mergeCell ref="L194:M194"/>
    <mergeCell ref="AN192:AO192"/>
    <mergeCell ref="B193:C193"/>
    <mergeCell ref="D193:E193"/>
    <mergeCell ref="F193:G193"/>
    <mergeCell ref="J193:K193"/>
    <mergeCell ref="L193:M193"/>
    <mergeCell ref="R193:V193"/>
    <mergeCell ref="W193:AA193"/>
    <mergeCell ref="AB193:AD193"/>
    <mergeCell ref="AE193:AF193"/>
    <mergeCell ref="AJ193:AK193"/>
    <mergeCell ref="AN193:AO193"/>
    <mergeCell ref="R192:V192"/>
    <mergeCell ref="W192:AA192"/>
    <mergeCell ref="AB192:AD192"/>
    <mergeCell ref="AE192:AF192"/>
    <mergeCell ref="AJ192:AK192"/>
    <mergeCell ref="B192:C192"/>
    <mergeCell ref="D192:E192"/>
    <mergeCell ref="F192:G192"/>
    <mergeCell ref="J192:K192"/>
    <mergeCell ref="L192:M192"/>
    <mergeCell ref="AN190:AO190"/>
    <mergeCell ref="B191:C191"/>
    <mergeCell ref="D191:E191"/>
    <mergeCell ref="F191:G191"/>
    <mergeCell ref="J191:K191"/>
    <mergeCell ref="L191:M191"/>
    <mergeCell ref="R191:V191"/>
    <mergeCell ref="W191:AA191"/>
    <mergeCell ref="AB191:AD191"/>
    <mergeCell ref="AE191:AF191"/>
    <mergeCell ref="AJ191:AK191"/>
    <mergeCell ref="AN191:AO191"/>
    <mergeCell ref="R190:V190"/>
    <mergeCell ref="W190:AA190"/>
    <mergeCell ref="AB190:AD190"/>
    <mergeCell ref="AE190:AF190"/>
    <mergeCell ref="AJ190:AK190"/>
    <mergeCell ref="B190:C190"/>
    <mergeCell ref="D190:E190"/>
    <mergeCell ref="F190:G190"/>
    <mergeCell ref="J190:K190"/>
    <mergeCell ref="L190:M190"/>
    <mergeCell ref="AN188:AO188"/>
    <mergeCell ref="B189:C189"/>
    <mergeCell ref="D189:E189"/>
    <mergeCell ref="F189:G189"/>
    <mergeCell ref="J189:K189"/>
    <mergeCell ref="L189:M189"/>
    <mergeCell ref="R189:V189"/>
    <mergeCell ref="W189:AA189"/>
    <mergeCell ref="AB189:AD189"/>
    <mergeCell ref="AE189:AF189"/>
    <mergeCell ref="AJ189:AK189"/>
    <mergeCell ref="AN189:AO189"/>
    <mergeCell ref="R188:V188"/>
    <mergeCell ref="W188:AA188"/>
    <mergeCell ref="AB188:AD188"/>
    <mergeCell ref="AE188:AF188"/>
    <mergeCell ref="AJ188:AK188"/>
    <mergeCell ref="B188:C188"/>
    <mergeCell ref="D188:E188"/>
    <mergeCell ref="F188:G188"/>
    <mergeCell ref="J188:K188"/>
    <mergeCell ref="L188:M188"/>
    <mergeCell ref="AN186:AO186"/>
    <mergeCell ref="B187:C187"/>
    <mergeCell ref="D187:E187"/>
    <mergeCell ref="F187:G187"/>
    <mergeCell ref="J187:K187"/>
    <mergeCell ref="L187:M187"/>
    <mergeCell ref="R187:V187"/>
    <mergeCell ref="W187:AA187"/>
    <mergeCell ref="AB187:AD187"/>
    <mergeCell ref="AE187:AF187"/>
    <mergeCell ref="AJ187:AK187"/>
    <mergeCell ref="AN187:AO187"/>
    <mergeCell ref="R186:V186"/>
    <mergeCell ref="W186:AA186"/>
    <mergeCell ref="AB186:AD186"/>
    <mergeCell ref="AE186:AF186"/>
    <mergeCell ref="AJ186:AK186"/>
    <mergeCell ref="B186:C186"/>
    <mergeCell ref="D186:E186"/>
    <mergeCell ref="F186:G186"/>
    <mergeCell ref="J186:K186"/>
    <mergeCell ref="L186:M186"/>
    <mergeCell ref="AN184:AO184"/>
    <mergeCell ref="B185:C185"/>
    <mergeCell ref="D185:E185"/>
    <mergeCell ref="F185:G185"/>
    <mergeCell ref="J185:K185"/>
    <mergeCell ref="L185:M185"/>
    <mergeCell ref="R185:V185"/>
    <mergeCell ref="W185:AA185"/>
    <mergeCell ref="AB185:AD185"/>
    <mergeCell ref="AE185:AF185"/>
    <mergeCell ref="AJ185:AK185"/>
    <mergeCell ref="AN185:AO185"/>
    <mergeCell ref="R184:V184"/>
    <mergeCell ref="W184:AA184"/>
    <mergeCell ref="AB184:AD184"/>
    <mergeCell ref="AE184:AF184"/>
    <mergeCell ref="AJ184:AK184"/>
    <mergeCell ref="B184:C184"/>
    <mergeCell ref="D184:E184"/>
    <mergeCell ref="F184:G184"/>
    <mergeCell ref="J184:K184"/>
    <mergeCell ref="L184:M184"/>
    <mergeCell ref="AN182:AO182"/>
    <mergeCell ref="B183:C183"/>
    <mergeCell ref="D183:E183"/>
    <mergeCell ref="F183:G183"/>
    <mergeCell ref="J183:K183"/>
    <mergeCell ref="L183:M183"/>
    <mergeCell ref="R183:V183"/>
    <mergeCell ref="W183:AA183"/>
    <mergeCell ref="AB183:AD183"/>
    <mergeCell ref="AE183:AF183"/>
    <mergeCell ref="AJ183:AK183"/>
    <mergeCell ref="AN183:AO183"/>
    <mergeCell ref="R182:V182"/>
    <mergeCell ref="W182:AA182"/>
    <mergeCell ref="AB182:AD182"/>
    <mergeCell ref="AE182:AF182"/>
    <mergeCell ref="AJ182:AK182"/>
    <mergeCell ref="B182:C182"/>
    <mergeCell ref="D182:E182"/>
    <mergeCell ref="F182:G182"/>
    <mergeCell ref="J182:K182"/>
    <mergeCell ref="L182:M182"/>
    <mergeCell ref="AN180:AO180"/>
    <mergeCell ref="B181:C181"/>
    <mergeCell ref="D181:E181"/>
    <mergeCell ref="F181:G181"/>
    <mergeCell ref="J181:K181"/>
    <mergeCell ref="L181:M181"/>
    <mergeCell ref="R181:V181"/>
    <mergeCell ref="W181:AA181"/>
    <mergeCell ref="AB181:AD181"/>
    <mergeCell ref="AE181:AF181"/>
    <mergeCell ref="AJ181:AK181"/>
    <mergeCell ref="AN181:AO181"/>
    <mergeCell ref="R180:V180"/>
    <mergeCell ref="W180:AA180"/>
    <mergeCell ref="AB180:AD180"/>
    <mergeCell ref="AE180:AF180"/>
    <mergeCell ref="AJ180:AK180"/>
    <mergeCell ref="B180:C180"/>
    <mergeCell ref="D180:E180"/>
    <mergeCell ref="F180:G180"/>
    <mergeCell ref="J180:K180"/>
    <mergeCell ref="L180:M180"/>
    <mergeCell ref="AN178:AO178"/>
    <mergeCell ref="B179:C179"/>
    <mergeCell ref="D179:E179"/>
    <mergeCell ref="F179:G179"/>
    <mergeCell ref="J179:K179"/>
    <mergeCell ref="L179:M179"/>
    <mergeCell ref="R179:V179"/>
    <mergeCell ref="W179:AA179"/>
    <mergeCell ref="AB179:AD179"/>
    <mergeCell ref="AE179:AF179"/>
    <mergeCell ref="AJ179:AK179"/>
    <mergeCell ref="AN179:AO179"/>
    <mergeCell ref="R178:V178"/>
    <mergeCell ref="W178:AA178"/>
    <mergeCell ref="AB178:AD178"/>
    <mergeCell ref="AE178:AF178"/>
    <mergeCell ref="AJ178:AK178"/>
    <mergeCell ref="B178:C178"/>
    <mergeCell ref="D178:E178"/>
    <mergeCell ref="F178:G178"/>
    <mergeCell ref="J178:K178"/>
    <mergeCell ref="L178:M178"/>
    <mergeCell ref="AN176:AO176"/>
    <mergeCell ref="B177:C177"/>
    <mergeCell ref="D177:E177"/>
    <mergeCell ref="F177:G177"/>
    <mergeCell ref="J177:K177"/>
    <mergeCell ref="L177:M177"/>
    <mergeCell ref="R177:V177"/>
    <mergeCell ref="W177:AA177"/>
    <mergeCell ref="AB177:AD177"/>
    <mergeCell ref="AE177:AF177"/>
    <mergeCell ref="AJ177:AK177"/>
    <mergeCell ref="AN177:AO177"/>
    <mergeCell ref="R176:V176"/>
    <mergeCell ref="W176:AA176"/>
    <mergeCell ref="AB176:AD176"/>
    <mergeCell ref="AE176:AF176"/>
    <mergeCell ref="AJ176:AK176"/>
    <mergeCell ref="B176:C176"/>
    <mergeCell ref="D176:E176"/>
    <mergeCell ref="F176:G176"/>
    <mergeCell ref="J176:K176"/>
    <mergeCell ref="L176:M176"/>
    <mergeCell ref="AN174:AO174"/>
    <mergeCell ref="B175:C175"/>
    <mergeCell ref="D175:E175"/>
    <mergeCell ref="F175:G175"/>
    <mergeCell ref="J175:K175"/>
    <mergeCell ref="L175:M175"/>
    <mergeCell ref="R175:V175"/>
    <mergeCell ref="W175:AA175"/>
    <mergeCell ref="AB175:AD175"/>
    <mergeCell ref="AE175:AF175"/>
    <mergeCell ref="AJ175:AK175"/>
    <mergeCell ref="AN175:AO175"/>
    <mergeCell ref="R174:V174"/>
    <mergeCell ref="W174:AA174"/>
    <mergeCell ref="AB174:AD174"/>
    <mergeCell ref="AE174:AF174"/>
    <mergeCell ref="AJ174:AK174"/>
    <mergeCell ref="B174:C174"/>
    <mergeCell ref="D174:E174"/>
    <mergeCell ref="F174:G174"/>
    <mergeCell ref="J174:K174"/>
    <mergeCell ref="L174:M174"/>
    <mergeCell ref="AN172:AO172"/>
    <mergeCell ref="B173:C173"/>
    <mergeCell ref="D173:E173"/>
    <mergeCell ref="F173:G173"/>
    <mergeCell ref="J173:K173"/>
    <mergeCell ref="L173:M173"/>
    <mergeCell ref="R173:V173"/>
    <mergeCell ref="W173:AA173"/>
    <mergeCell ref="AB173:AD173"/>
    <mergeCell ref="AE173:AF173"/>
    <mergeCell ref="AJ173:AK173"/>
    <mergeCell ref="AN173:AO173"/>
    <mergeCell ref="R172:V172"/>
    <mergeCell ref="W172:AA172"/>
    <mergeCell ref="AB172:AD172"/>
    <mergeCell ref="AE172:AF172"/>
    <mergeCell ref="AJ172:AK172"/>
    <mergeCell ref="B172:C172"/>
    <mergeCell ref="D172:E172"/>
    <mergeCell ref="F172:G172"/>
    <mergeCell ref="J172:K172"/>
    <mergeCell ref="L172:M172"/>
    <mergeCell ref="AN170:AO170"/>
    <mergeCell ref="B171:C171"/>
    <mergeCell ref="D171:E171"/>
    <mergeCell ref="F171:G171"/>
    <mergeCell ref="J171:K171"/>
    <mergeCell ref="L171:M171"/>
    <mergeCell ref="R171:V171"/>
    <mergeCell ref="W171:AA171"/>
    <mergeCell ref="AB171:AD171"/>
    <mergeCell ref="AE171:AF171"/>
    <mergeCell ref="AJ171:AK171"/>
    <mergeCell ref="AN171:AO171"/>
    <mergeCell ref="R170:V170"/>
    <mergeCell ref="W170:AA170"/>
    <mergeCell ref="AB170:AD170"/>
    <mergeCell ref="AE170:AF170"/>
    <mergeCell ref="AJ170:AK170"/>
    <mergeCell ref="B170:C170"/>
    <mergeCell ref="D170:E170"/>
    <mergeCell ref="F170:G170"/>
    <mergeCell ref="J170:K170"/>
    <mergeCell ref="L170:M170"/>
    <mergeCell ref="AN168:AO168"/>
    <mergeCell ref="B169:C169"/>
    <mergeCell ref="D169:E169"/>
    <mergeCell ref="F169:G169"/>
    <mergeCell ref="J169:K169"/>
    <mergeCell ref="L169:M169"/>
    <mergeCell ref="R169:V169"/>
    <mergeCell ref="W169:AA169"/>
    <mergeCell ref="AB169:AD169"/>
    <mergeCell ref="AE169:AF169"/>
    <mergeCell ref="AJ169:AK169"/>
    <mergeCell ref="AN169:AO169"/>
    <mergeCell ref="R168:V168"/>
    <mergeCell ref="W168:AA168"/>
    <mergeCell ref="AB168:AD168"/>
    <mergeCell ref="AE168:AF168"/>
    <mergeCell ref="AJ168:AK168"/>
    <mergeCell ref="B168:C168"/>
    <mergeCell ref="D168:E168"/>
    <mergeCell ref="F168:G168"/>
    <mergeCell ref="J168:K168"/>
    <mergeCell ref="L168:M168"/>
    <mergeCell ref="AN166:AO166"/>
    <mergeCell ref="B167:C167"/>
    <mergeCell ref="D167:E167"/>
    <mergeCell ref="F167:G167"/>
    <mergeCell ref="J167:K167"/>
    <mergeCell ref="L167:M167"/>
    <mergeCell ref="R167:V167"/>
    <mergeCell ref="W167:AA167"/>
    <mergeCell ref="AB167:AD167"/>
    <mergeCell ref="AE167:AF167"/>
    <mergeCell ref="AJ167:AK167"/>
    <mergeCell ref="AN167:AO167"/>
    <mergeCell ref="R166:V166"/>
    <mergeCell ref="W166:AA166"/>
    <mergeCell ref="AB166:AD166"/>
    <mergeCell ref="AE166:AF166"/>
    <mergeCell ref="AJ166:AK166"/>
    <mergeCell ref="B166:C166"/>
    <mergeCell ref="D166:E166"/>
    <mergeCell ref="F166:G166"/>
    <mergeCell ref="J166:K166"/>
    <mergeCell ref="L166:M166"/>
    <mergeCell ref="AN164:AO164"/>
    <mergeCell ref="B165:C165"/>
    <mergeCell ref="D165:E165"/>
    <mergeCell ref="F165:G165"/>
    <mergeCell ref="J165:K165"/>
    <mergeCell ref="L165:M165"/>
    <mergeCell ref="R165:V165"/>
    <mergeCell ref="W165:AA165"/>
    <mergeCell ref="AB165:AD165"/>
    <mergeCell ref="AE165:AF165"/>
    <mergeCell ref="AJ165:AK165"/>
    <mergeCell ref="AN165:AO165"/>
    <mergeCell ref="R164:V164"/>
    <mergeCell ref="W164:AA164"/>
    <mergeCell ref="AB164:AD164"/>
    <mergeCell ref="AE164:AF164"/>
    <mergeCell ref="AJ164:AK164"/>
    <mergeCell ref="B164:C164"/>
    <mergeCell ref="D164:E164"/>
    <mergeCell ref="F164:G164"/>
    <mergeCell ref="J164:K164"/>
    <mergeCell ref="L164:M164"/>
    <mergeCell ref="AN162:AO162"/>
    <mergeCell ref="B163:C163"/>
    <mergeCell ref="D163:E163"/>
    <mergeCell ref="F163:G163"/>
    <mergeCell ref="J163:K163"/>
    <mergeCell ref="L163:M163"/>
    <mergeCell ref="R163:V163"/>
    <mergeCell ref="W163:AA163"/>
    <mergeCell ref="AB163:AD163"/>
    <mergeCell ref="AE163:AF163"/>
    <mergeCell ref="AJ163:AK163"/>
    <mergeCell ref="AN163:AO163"/>
    <mergeCell ref="R162:V162"/>
    <mergeCell ref="W162:AA162"/>
    <mergeCell ref="AB162:AD162"/>
    <mergeCell ref="AE162:AF162"/>
    <mergeCell ref="AJ162:AK162"/>
    <mergeCell ref="B162:C162"/>
    <mergeCell ref="D162:E162"/>
    <mergeCell ref="F162:G162"/>
    <mergeCell ref="J162:K162"/>
    <mergeCell ref="L162:M162"/>
    <mergeCell ref="AN160:AO160"/>
    <mergeCell ref="B161:C161"/>
    <mergeCell ref="D161:E161"/>
    <mergeCell ref="F161:G161"/>
    <mergeCell ref="J161:K161"/>
    <mergeCell ref="L161:M161"/>
    <mergeCell ref="R161:V161"/>
    <mergeCell ref="W161:AA161"/>
    <mergeCell ref="AB161:AD161"/>
    <mergeCell ref="AE161:AF161"/>
    <mergeCell ref="AJ161:AK161"/>
    <mergeCell ref="AN161:AO161"/>
    <mergeCell ref="R160:V160"/>
    <mergeCell ref="W160:AA160"/>
    <mergeCell ref="AB160:AD160"/>
    <mergeCell ref="AE160:AF160"/>
    <mergeCell ref="AJ160:AK160"/>
    <mergeCell ref="B160:C160"/>
    <mergeCell ref="D160:E160"/>
    <mergeCell ref="F160:G160"/>
    <mergeCell ref="J160:K160"/>
    <mergeCell ref="L160:M160"/>
    <mergeCell ref="AN158:AO158"/>
    <mergeCell ref="B159:C159"/>
    <mergeCell ref="D159:E159"/>
    <mergeCell ref="F159:G159"/>
    <mergeCell ref="J159:K159"/>
    <mergeCell ref="L159:M159"/>
    <mergeCell ref="R159:V159"/>
    <mergeCell ref="W159:AA159"/>
    <mergeCell ref="AB159:AD159"/>
    <mergeCell ref="AE159:AF159"/>
    <mergeCell ref="AJ159:AK159"/>
    <mergeCell ref="AN159:AO159"/>
    <mergeCell ref="R158:V158"/>
    <mergeCell ref="W158:AA158"/>
    <mergeCell ref="AB158:AD158"/>
    <mergeCell ref="AE158:AF158"/>
    <mergeCell ref="AJ158:AK158"/>
    <mergeCell ref="B158:C158"/>
    <mergeCell ref="D158:E158"/>
    <mergeCell ref="F158:G158"/>
    <mergeCell ref="J158:K158"/>
    <mergeCell ref="L158:M158"/>
    <mergeCell ref="AN156:AO156"/>
    <mergeCell ref="B157:C157"/>
    <mergeCell ref="D157:E157"/>
    <mergeCell ref="F157:G157"/>
    <mergeCell ref="J157:K157"/>
    <mergeCell ref="L157:M157"/>
    <mergeCell ref="R157:V157"/>
    <mergeCell ref="W157:AA157"/>
    <mergeCell ref="AB157:AD157"/>
    <mergeCell ref="AE157:AF157"/>
    <mergeCell ref="AJ157:AK157"/>
    <mergeCell ref="AN157:AO157"/>
    <mergeCell ref="R156:V156"/>
    <mergeCell ref="W156:AA156"/>
    <mergeCell ref="AB156:AD156"/>
    <mergeCell ref="AE156:AF156"/>
    <mergeCell ref="AJ156:AK156"/>
    <mergeCell ref="B156:C156"/>
    <mergeCell ref="D156:E156"/>
    <mergeCell ref="F156:G156"/>
    <mergeCell ref="J156:K156"/>
    <mergeCell ref="L156:M156"/>
    <mergeCell ref="AN154:AO154"/>
    <mergeCell ref="B155:C155"/>
    <mergeCell ref="D155:E155"/>
    <mergeCell ref="F155:G155"/>
    <mergeCell ref="J155:K155"/>
    <mergeCell ref="L155:M155"/>
    <mergeCell ref="R155:V155"/>
    <mergeCell ref="W155:AA155"/>
    <mergeCell ref="AB155:AD155"/>
    <mergeCell ref="AE155:AF155"/>
    <mergeCell ref="AJ155:AK155"/>
    <mergeCell ref="AN155:AO155"/>
    <mergeCell ref="R154:V154"/>
    <mergeCell ref="W154:AA154"/>
    <mergeCell ref="AB154:AD154"/>
    <mergeCell ref="AE154:AF154"/>
    <mergeCell ref="AJ154:AK154"/>
    <mergeCell ref="B154:C154"/>
    <mergeCell ref="D154:E154"/>
    <mergeCell ref="F154:G154"/>
    <mergeCell ref="J154:K154"/>
    <mergeCell ref="L154:M154"/>
    <mergeCell ref="AN152:AO152"/>
    <mergeCell ref="B153:C153"/>
    <mergeCell ref="D153:E153"/>
    <mergeCell ref="F153:G153"/>
    <mergeCell ref="J153:K153"/>
    <mergeCell ref="L153:M153"/>
    <mergeCell ref="R153:V153"/>
    <mergeCell ref="W153:AA153"/>
    <mergeCell ref="AB153:AD153"/>
    <mergeCell ref="AE153:AF153"/>
    <mergeCell ref="AJ153:AK153"/>
    <mergeCell ref="AN153:AO153"/>
    <mergeCell ref="R152:V152"/>
    <mergeCell ref="W152:AA152"/>
    <mergeCell ref="AB152:AD152"/>
    <mergeCell ref="AE152:AF152"/>
    <mergeCell ref="AJ152:AK152"/>
    <mergeCell ref="B152:C152"/>
    <mergeCell ref="D152:E152"/>
    <mergeCell ref="F152:G152"/>
    <mergeCell ref="J152:K152"/>
    <mergeCell ref="L152:M152"/>
    <mergeCell ref="AN150:AO150"/>
    <mergeCell ref="B151:C151"/>
    <mergeCell ref="D151:E151"/>
    <mergeCell ref="F151:G151"/>
    <mergeCell ref="J151:K151"/>
    <mergeCell ref="L151:M151"/>
    <mergeCell ref="R151:V151"/>
    <mergeCell ref="W151:AA151"/>
    <mergeCell ref="AB151:AD151"/>
    <mergeCell ref="AE151:AF151"/>
    <mergeCell ref="AJ151:AK151"/>
    <mergeCell ref="AN151:AO151"/>
    <mergeCell ref="R150:V150"/>
    <mergeCell ref="W150:AA150"/>
    <mergeCell ref="AB150:AD150"/>
    <mergeCell ref="AE150:AF150"/>
    <mergeCell ref="AJ150:AK150"/>
    <mergeCell ref="B150:C150"/>
    <mergeCell ref="D150:E150"/>
    <mergeCell ref="F150:G150"/>
    <mergeCell ref="J150:K150"/>
    <mergeCell ref="L150:M150"/>
    <mergeCell ref="AM146:AM149"/>
    <mergeCell ref="AN146:AO149"/>
    <mergeCell ref="AP146:AP149"/>
    <mergeCell ref="AQ146:BF149"/>
    <mergeCell ref="N147:N149"/>
    <mergeCell ref="O147:O149"/>
    <mergeCell ref="P147:P149"/>
    <mergeCell ref="Q147:Q149"/>
    <mergeCell ref="R148:V148"/>
    <mergeCell ref="W148:AA148"/>
    <mergeCell ref="AB148:AD149"/>
    <mergeCell ref="AE148:AF149"/>
    <mergeCell ref="AG148:AG149"/>
    <mergeCell ref="AH148:AH149"/>
    <mergeCell ref="AI148:AI149"/>
    <mergeCell ref="R149:V149"/>
    <mergeCell ref="N146:Q146"/>
    <mergeCell ref="R146:AA147"/>
    <mergeCell ref="AB146:AI147"/>
    <mergeCell ref="AJ146:AK149"/>
    <mergeCell ref="AL146:AL149"/>
    <mergeCell ref="W149:AA149"/>
    <mergeCell ref="B134:C134"/>
    <mergeCell ref="B131:C131"/>
    <mergeCell ref="B132:C132"/>
    <mergeCell ref="B123:C123"/>
    <mergeCell ref="B121:C121"/>
    <mergeCell ref="B122:C122"/>
    <mergeCell ref="B119:C119"/>
    <mergeCell ref="B120:C120"/>
    <mergeCell ref="B117:C117"/>
    <mergeCell ref="B118:C118"/>
    <mergeCell ref="B146:C149"/>
    <mergeCell ref="D146:G147"/>
    <mergeCell ref="H146:H149"/>
    <mergeCell ref="I146:I149"/>
    <mergeCell ref="J146:M147"/>
    <mergeCell ref="D148:E149"/>
    <mergeCell ref="F148:G149"/>
    <mergeCell ref="J148:K149"/>
    <mergeCell ref="L148:M149"/>
    <mergeCell ref="B141:C141"/>
    <mergeCell ref="B142:C142"/>
    <mergeCell ref="B139:C139"/>
    <mergeCell ref="B140:C140"/>
    <mergeCell ref="B137:C137"/>
    <mergeCell ref="B138:C138"/>
    <mergeCell ref="B135:C135"/>
    <mergeCell ref="B136:C136"/>
    <mergeCell ref="B113:C113"/>
    <mergeCell ref="B112:C112"/>
    <mergeCell ref="B127:C127"/>
    <mergeCell ref="B126:C126"/>
    <mergeCell ref="B125:C125"/>
    <mergeCell ref="B124:C124"/>
    <mergeCell ref="B130:C130"/>
    <mergeCell ref="B129:C129"/>
    <mergeCell ref="B128:C128"/>
    <mergeCell ref="B115:C115"/>
    <mergeCell ref="B116:C116"/>
    <mergeCell ref="B114:C114"/>
    <mergeCell ref="B111:C111"/>
    <mergeCell ref="D111:J111"/>
    <mergeCell ref="K111:AC111"/>
    <mergeCell ref="AD111:BF111"/>
    <mergeCell ref="B133:C133"/>
    <mergeCell ref="B95:C95"/>
    <mergeCell ref="B94:C94"/>
    <mergeCell ref="B93:C93"/>
    <mergeCell ref="B92:C92"/>
    <mergeCell ref="B99:C99"/>
    <mergeCell ref="B98:C98"/>
    <mergeCell ref="B97:C97"/>
    <mergeCell ref="B96:C96"/>
    <mergeCell ref="B103:C103"/>
    <mergeCell ref="B102:C102"/>
    <mergeCell ref="B101:C101"/>
    <mergeCell ref="B100:C100"/>
    <mergeCell ref="B107:C107"/>
    <mergeCell ref="B106:C106"/>
    <mergeCell ref="B105:C105"/>
    <mergeCell ref="B104:C104"/>
    <mergeCell ref="B108:C108"/>
    <mergeCell ref="B75:C75"/>
    <mergeCell ref="B74:C74"/>
    <mergeCell ref="B73:C73"/>
    <mergeCell ref="B72:C72"/>
    <mergeCell ref="B79:C79"/>
    <mergeCell ref="B78:C78"/>
    <mergeCell ref="B77:C77"/>
    <mergeCell ref="B76:C76"/>
    <mergeCell ref="B83:C83"/>
    <mergeCell ref="B82:C82"/>
    <mergeCell ref="B81:C81"/>
    <mergeCell ref="B80:C80"/>
    <mergeCell ref="B87:C87"/>
    <mergeCell ref="B86:C86"/>
    <mergeCell ref="B85:C85"/>
    <mergeCell ref="B84:C84"/>
    <mergeCell ref="B91:C91"/>
    <mergeCell ref="B90:C90"/>
    <mergeCell ref="B89:C89"/>
    <mergeCell ref="B88:C88"/>
    <mergeCell ref="B55:C55"/>
    <mergeCell ref="B54:C54"/>
    <mergeCell ref="B53:C53"/>
    <mergeCell ref="B52:C52"/>
    <mergeCell ref="B59:C59"/>
    <mergeCell ref="B58:C58"/>
    <mergeCell ref="B57:C57"/>
    <mergeCell ref="B56:C56"/>
    <mergeCell ref="B63:C63"/>
    <mergeCell ref="B62:C62"/>
    <mergeCell ref="B61:C61"/>
    <mergeCell ref="B60:C60"/>
    <mergeCell ref="B67:C67"/>
    <mergeCell ref="B66:C66"/>
    <mergeCell ref="B65:C65"/>
    <mergeCell ref="B64:C64"/>
    <mergeCell ref="B71:C71"/>
    <mergeCell ref="B70:C70"/>
    <mergeCell ref="B69:C69"/>
    <mergeCell ref="B68:C68"/>
    <mergeCell ref="AI46:AJ46"/>
    <mergeCell ref="B47:C47"/>
    <mergeCell ref="S47:T47"/>
    <mergeCell ref="AI47:AJ47"/>
    <mergeCell ref="B46:C46"/>
    <mergeCell ref="S46:T46"/>
    <mergeCell ref="AI44:AJ44"/>
    <mergeCell ref="B45:C45"/>
    <mergeCell ref="S45:T45"/>
    <mergeCell ref="AI45:AJ45"/>
    <mergeCell ref="B44:C44"/>
    <mergeCell ref="S44:T44"/>
    <mergeCell ref="AI50:AJ50"/>
    <mergeCell ref="B51:C51"/>
    <mergeCell ref="B50:C50"/>
    <mergeCell ref="S50:T50"/>
    <mergeCell ref="AI48:AJ48"/>
    <mergeCell ref="B49:C49"/>
    <mergeCell ref="S49:T49"/>
    <mergeCell ref="AI49:AJ49"/>
    <mergeCell ref="B48:C48"/>
    <mergeCell ref="S48:T48"/>
    <mergeCell ref="AL41:BF43"/>
    <mergeCell ref="AG42:AG43"/>
    <mergeCell ref="AH42:AH43"/>
    <mergeCell ref="AI42:AJ43"/>
    <mergeCell ref="AK42:AK43"/>
    <mergeCell ref="B41:C43"/>
    <mergeCell ref="D41:M43"/>
    <mergeCell ref="N41:R43"/>
    <mergeCell ref="S41:T43"/>
    <mergeCell ref="U41:AA43"/>
    <mergeCell ref="H11:J13"/>
    <mergeCell ref="E11:G13"/>
    <mergeCell ref="C11:D13"/>
    <mergeCell ref="AP11:AR13"/>
    <mergeCell ref="AN11:AO13"/>
    <mergeCell ref="AK11:AM13"/>
    <mergeCell ref="AH11:AJ13"/>
    <mergeCell ref="AE11:AG13"/>
    <mergeCell ref="AA11:AD13"/>
    <mergeCell ref="W11:Z13"/>
    <mergeCell ref="S11:V13"/>
    <mergeCell ref="O11:R13"/>
    <mergeCell ref="K11:N13"/>
    <mergeCell ref="AB41:AC43"/>
    <mergeCell ref="AD41:AE43"/>
    <mergeCell ref="AF41:AK41"/>
    <mergeCell ref="AF42:AF43"/>
    <mergeCell ref="AS2:AU2"/>
    <mergeCell ref="AV2:AY2"/>
    <mergeCell ref="AZ2:BA2"/>
    <mergeCell ref="BB2:BG2"/>
    <mergeCell ref="AZ1:BA1"/>
    <mergeCell ref="BB1:BG1"/>
    <mergeCell ref="AS1:AU1"/>
    <mergeCell ref="AV1:AY1"/>
    <mergeCell ref="AC2:AF2"/>
    <mergeCell ref="AG2:AI2"/>
    <mergeCell ref="AJ2:AR2"/>
    <mergeCell ref="A1:F1"/>
    <mergeCell ref="G1:Y1"/>
    <mergeCell ref="Z1:AB1"/>
    <mergeCell ref="AC1:AR1"/>
    <mergeCell ref="A2:F2"/>
    <mergeCell ref="G2:T2"/>
    <mergeCell ref="U2:V2"/>
    <mergeCell ref="W2:Y2"/>
    <mergeCell ref="Z2:AB2"/>
  </mergeCells>
  <phoneticPr fontId="28"/>
  <pageMargins left="0.39370078740157483" right="0.39370078740157483" top="0.78740157480314965" bottom="0.39370078740157483" header="0.59055118110236227" footer="0.19685039370078741"/>
  <pageSetup paperSize="9" scale="88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EB32A69-E6C6-43A6-9F9C-11A72F1E5FB4}">
          <x14:formula1>
            <xm:f>設計書マスタデータ!$D$2:$D$10</xm:f>
          </x14:formula1>
          <xm:sqref>AJ150:AK221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14</vt:i4>
      </vt:variant>
    </vt:vector>
  </HeadingPairs>
  <TitlesOfParts>
    <vt:vector size="25" baseType="lpstr">
      <vt:lpstr>表紙</vt:lpstr>
      <vt:lpstr>更新履歴</vt:lpstr>
      <vt:lpstr>仕様書フォーマット</vt:lpstr>
      <vt:lpstr>画面一覧</vt:lpstr>
      <vt:lpstr>作業履歴</vt:lpstr>
      <vt:lpstr>共通</vt:lpstr>
      <vt:lpstr>メインメニュー</vt:lpstr>
      <vt:lpstr>工事登録画面</vt:lpstr>
      <vt:lpstr>縦断図測定値入力</vt:lpstr>
      <vt:lpstr>ファンクションボタン</vt:lpstr>
      <vt:lpstr>設計書マスタデータ</vt:lpstr>
      <vt:lpstr>メインメニュー!Print_Area</vt:lpstr>
      <vt:lpstr>共通!Print_Area</vt:lpstr>
      <vt:lpstr>工事登録画面!Print_Area</vt:lpstr>
      <vt:lpstr>更新履歴!Print_Area</vt:lpstr>
      <vt:lpstr>仕様書フォーマット!Print_Area</vt:lpstr>
      <vt:lpstr>縦断図測定値入力!Print_Area</vt:lpstr>
      <vt:lpstr>表紙!Print_Area</vt:lpstr>
      <vt:lpstr>メインメニュー!Print_Titles</vt:lpstr>
      <vt:lpstr>画面一覧!Print_Titles</vt:lpstr>
      <vt:lpstr>共通!Print_Titles</vt:lpstr>
      <vt:lpstr>工事登録画面!Print_Titles</vt:lpstr>
      <vt:lpstr>更新履歴!Print_Titles</vt:lpstr>
      <vt:lpstr>仕様書フォーマット!Print_Titles</vt:lpstr>
      <vt:lpstr>縦断図測定値入力!Print_Titles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采野 伊久磨</dc:creator>
  <cp:lastModifiedBy>采野伊久磨</cp:lastModifiedBy>
  <cp:lastPrinted>2023-01-15T09:35:37Z</cp:lastPrinted>
  <dcterms:created xsi:type="dcterms:W3CDTF">2019-01-17T23:43:47Z</dcterms:created>
  <dcterms:modified xsi:type="dcterms:W3CDTF">2023-01-18T00:12:04Z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2173991</vt:lpwstr>
  </property>
  <property fmtid="{D5CDD505-2E9C-101B-9397-08002B2CF9AE}" pid="3" name="NXPowerLiteSettings">
    <vt:lpwstr>C74006B004C800</vt:lpwstr>
  </property>
  <property fmtid="{D5CDD505-2E9C-101B-9397-08002B2CF9AE}" pid="4" name="NXPowerLiteVersion">
    <vt:lpwstr>S9.1.2</vt:lpwstr>
  </property>
</Properties>
</file>