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\Documents\laend_v03\in\"/>
    </mc:Choice>
  </mc:AlternateContent>
  <xr:revisionPtr revIDLastSave="0" documentId="13_ncr:1_{C0DA9558-EB7F-4B4A-A96C-BB83DCC1974E}" xr6:coauthVersionLast="36" xr6:coauthVersionMax="47" xr10:uidLastSave="{00000000-0000-0000-0000-000000000000}"/>
  <bookViews>
    <workbookView xWindow="9255" yWindow="6525" windowWidth="43200" windowHeight="23655" tabRatio="500" activeTab="1" xr2:uid="{00000000-000D-0000-FFFF-FFFF00000000}"/>
  </bookViews>
  <sheets>
    <sheet name="Weighting" sheetId="1" r:id="rId1"/>
    <sheet name="Normalisation" sheetId="2" r:id="rId2"/>
    <sheet name="Normalisation_p_person" sheetId="3" r:id="rId3"/>
    <sheet name="Equilibrium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4" l="1"/>
  <c r="D8" i="4"/>
  <c r="D9" i="4"/>
  <c r="D15" i="4"/>
  <c r="D16" i="4"/>
  <c r="D17" i="4"/>
  <c r="B17" i="4"/>
  <c r="B16" i="4"/>
  <c r="B15" i="4"/>
  <c r="B14" i="4"/>
  <c r="D14" i="4" s="1"/>
  <c r="B13" i="4"/>
  <c r="D13" i="4" s="1"/>
  <c r="B12" i="4"/>
  <c r="D12" i="4" s="1"/>
  <c r="B11" i="4"/>
  <c r="D11" i="4" s="1"/>
  <c r="B10" i="4"/>
  <c r="D10" i="4" s="1"/>
  <c r="B9" i="4"/>
  <c r="B8" i="4"/>
  <c r="B7" i="4"/>
  <c r="B6" i="4"/>
  <c r="D6" i="4" s="1"/>
  <c r="B5" i="4"/>
  <c r="D5" i="4" s="1"/>
  <c r="B4" i="4"/>
  <c r="D4" i="4" s="1"/>
  <c r="B3" i="4"/>
  <c r="D3" i="4" s="1"/>
  <c r="B2" i="4"/>
  <c r="D2" i="4" s="1"/>
  <c r="E11" i="4" l="1"/>
  <c r="Y14" i="1" s="1"/>
  <c r="E16" i="4"/>
  <c r="Y19" i="1" s="1"/>
  <c r="E12" i="4"/>
  <c r="Y15" i="1" s="1"/>
  <c r="E14" i="4"/>
  <c r="Y17" i="1" s="1"/>
  <c r="E8" i="4"/>
  <c r="Y11" i="1" s="1"/>
  <c r="D18" i="4"/>
  <c r="E13" i="4" s="1"/>
  <c r="Y16" i="1" s="1"/>
  <c r="E4" i="4"/>
  <c r="Y7" i="1" s="1"/>
  <c r="E5" i="4"/>
  <c r="Y8" i="1" s="1"/>
  <c r="E6" i="4"/>
  <c r="Y9" i="1" s="1"/>
  <c r="E7" i="4"/>
  <c r="Y10" i="1" s="1"/>
  <c r="E3" i="4" l="1"/>
  <c r="Y6" i="1" s="1"/>
  <c r="E9" i="4"/>
  <c r="Y12" i="1" s="1"/>
  <c r="E17" i="4"/>
  <c r="Y20" i="1" s="1"/>
  <c r="E10" i="4"/>
  <c r="Y13" i="1" s="1"/>
  <c r="E2" i="4"/>
  <c r="E15" i="4"/>
  <c r="Y18" i="1" s="1"/>
  <c r="E18" i="4" l="1"/>
  <c r="Y5" i="1"/>
</calcChain>
</file>

<file path=xl/sharedStrings.xml><?xml version="1.0" encoding="utf-8"?>
<sst xmlns="http://schemas.openxmlformats.org/spreadsheetml/2006/main" count="266" uniqueCount="86">
  <si>
    <t>Indicator</t>
  </si>
  <si>
    <t>Symbol</t>
  </si>
  <si>
    <t>0Environment</t>
  </si>
  <si>
    <t>JRCII</t>
  </si>
  <si>
    <t>EnvCosts</t>
  </si>
  <si>
    <t>g_CCb</t>
  </si>
  <si>
    <t>g_CCf</t>
  </si>
  <si>
    <t>g_CCLU</t>
  </si>
  <si>
    <t>g_CCT</t>
  </si>
  <si>
    <t>g_AP</t>
  </si>
  <si>
    <t>g_ET</t>
  </si>
  <si>
    <t>g_EPf</t>
  </si>
  <si>
    <t>g_EPm</t>
  </si>
  <si>
    <t>g_EPt</t>
  </si>
  <si>
    <t>g_HTc</t>
  </si>
  <si>
    <t>g_IR</t>
  </si>
  <si>
    <t>g_HTnc</t>
  </si>
  <si>
    <t>g_ODP</t>
  </si>
  <si>
    <t>g_POC</t>
  </si>
  <si>
    <t>g_RE</t>
  </si>
  <si>
    <t>g_Wd</t>
  </si>
  <si>
    <t>g_Rf</t>
  </si>
  <si>
    <t>g_LU</t>
  </si>
  <si>
    <t>g_MM</t>
  </si>
  <si>
    <t>n_CCb</t>
  </si>
  <si>
    <t>n_CCf</t>
  </si>
  <si>
    <t>n_CCLU</t>
  </si>
  <si>
    <t>n_CCT</t>
  </si>
  <si>
    <t>n_AP</t>
  </si>
  <si>
    <t>n_ET</t>
  </si>
  <si>
    <t>n_EPf</t>
  </si>
  <si>
    <t>n_EPm</t>
  </si>
  <si>
    <t>n_EPt</t>
  </si>
  <si>
    <t>n_HTc</t>
  </si>
  <si>
    <t>n_IR</t>
  </si>
  <si>
    <t>n_HTnc</t>
  </si>
  <si>
    <t>n_ODP</t>
  </si>
  <si>
    <t>n_POC</t>
  </si>
  <si>
    <t>n_RE</t>
  </si>
  <si>
    <t>n_Wd</t>
  </si>
  <si>
    <t>n_Rf</t>
  </si>
  <si>
    <t>n_LU</t>
  </si>
  <si>
    <t>n_MM</t>
  </si>
  <si>
    <t>Equilibrium</t>
  </si>
  <si>
    <t>Impact category UUID</t>
  </si>
  <si>
    <t>WFs (excluding robustness)</t>
  </si>
  <si>
    <t>Robustness</t>
  </si>
  <si>
    <t>equal weighting incl. Robustness</t>
  </si>
  <si>
    <t>8fcc1773-b980-3584-adc3-ec8ca8cff5f5</t>
  </si>
  <si>
    <t>climate change - climate change biogenic</t>
  </si>
  <si>
    <t>0cab6f22-d1d2-3440-bd10-d41f9f22a9b0</t>
  </si>
  <si>
    <t>climate change - climate change fossil</t>
  </si>
  <si>
    <t>ddb85e4f-4ee0-3ce5-b0d3-e15059736d89</t>
  </si>
  <si>
    <t>climate change - climate change land use and land use change</t>
  </si>
  <si>
    <t>b89c5d14-1e6d-3084-b556-b793e04abc86</t>
  </si>
  <si>
    <t>climate change - climate change total</t>
  </si>
  <si>
    <t>7c45915a-5a34-34ce-8430-1ae9ded69428</t>
  </si>
  <si>
    <t>ecosystem quality - freshwater and terrestrial acidification</t>
  </si>
  <si>
    <t>cdf32735-4359-3f9c-a9d0-af5e98f4293c</t>
  </si>
  <si>
    <t>ecosystem quality - freshwater ecotoxicity</t>
  </si>
  <si>
    <t>04bf58fb-87a5-30fd-bd10-83041686e778</t>
  </si>
  <si>
    <t>ecosystem quality - freshwater eutrophication</t>
  </si>
  <si>
    <t>e506ab8b-96a8-3dcf-a8b4-c79bf40b70f4</t>
  </si>
  <si>
    <t>ecosystem quality - marine eutrophication</t>
  </si>
  <si>
    <t>892aa120-815c-364f-9149-efe359e68a13</t>
  </si>
  <si>
    <t>ecosystem quality - terrestrial eutrophication</t>
  </si>
  <si>
    <t>119dd047-699d-31a1-bd07-51b4a4adc767</t>
  </si>
  <si>
    <t>human health - carcinogenic effects</t>
  </si>
  <si>
    <t>768b93a5-5bc9-366c-8285-71b06ddf2bc4</t>
  </si>
  <si>
    <t>human health - ionising radiation</t>
  </si>
  <si>
    <t>61cbd330-bc79-3549-a3ab-7c73cae55cd9</t>
  </si>
  <si>
    <t>human health - non-carcinogenic effects</t>
  </si>
  <si>
    <t>0b5bcc71-968e-3426-bcb0-78100a812054</t>
  </si>
  <si>
    <t>human health - ozone layer depletion</t>
  </si>
  <si>
    <t>a2a256e1-2a18-3e32-8b41-4c2a893ac091</t>
  </si>
  <si>
    <t>human health - photochemical ozone creation</t>
  </si>
  <si>
    <t>d76d1250-242e-34e1-96d3-73d8fb565fed</t>
  </si>
  <si>
    <t>human health - respiratory effects, inorganics</t>
  </si>
  <si>
    <t>5ddb38b2-08ca-3ca0-bcd3-5a7b9eee9637</t>
  </si>
  <si>
    <t>resources - dissipated water</t>
  </si>
  <si>
    <t>1e5c33c2-a1a8-3a88-b8f7-2d3cb1713758</t>
  </si>
  <si>
    <t>resources - fossils</t>
  </si>
  <si>
    <t>5c4c78f5-9bf0-3a87-9d49-c1f1521635c6</t>
  </si>
  <si>
    <t>resources - land use</t>
  </si>
  <si>
    <t>c467b479-c23b-31b5-870a-52f486892d1f</t>
  </si>
  <si>
    <t>resources - minerals and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</si>
</sst>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Border="1"/>
    <xf numFmtId="0" fontId="0" fillId="0" borderId="0" xfId="0" applyNumberFormat="1"/>
    <xf numFmtId="0" fontId="2" fillId="0" borderId="0" xfId="0" applyFont="1"/>
  </cellXfs>
  <cellStyles count="2">
    <cellStyle name="Normal 2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zoomScaleNormal="100" workbookViewId="0">
      <pane xSplit="1" topLeftCell="B1" activePane="topRight" state="frozen"/>
      <selection pane="topRight" activeCell="D1" sqref="D1:D1048576"/>
    </sheetView>
  </sheetViews>
  <sheetFormatPr baseColWidth="10" defaultColWidth="9.140625" defaultRowHeight="15" x14ac:dyDescent="0.25"/>
  <cols>
    <col min="1" max="1" width="31.28515625" customWidth="1"/>
    <col min="2" max="2" width="58.140625" customWidth="1"/>
    <col min="3" max="25" width="10.7109375" customWidth="1"/>
    <col min="26" max="26" width="11.7109375" customWidth="1"/>
    <col min="27" max="1025" width="10.7109375" customWidth="1"/>
  </cols>
  <sheetData>
    <row r="1" spans="1:25" ht="30" x14ac:dyDescent="0.25">
      <c r="A1" t="s">
        <v>0</v>
      </c>
      <c r="B1" s="4" t="s">
        <v>44</v>
      </c>
      <c r="C1" t="s">
        <v>1</v>
      </c>
      <c r="D1" t="s">
        <v>49</v>
      </c>
      <c r="E1" t="s">
        <v>51</v>
      </c>
      <c r="F1" t="s">
        <v>53</v>
      </c>
      <c r="G1" t="s">
        <v>55</v>
      </c>
      <c r="H1" t="s">
        <v>57</v>
      </c>
      <c r="I1" t="s">
        <v>59</v>
      </c>
      <c r="J1" t="s">
        <v>61</v>
      </c>
      <c r="K1" t="s">
        <v>63</v>
      </c>
      <c r="L1" t="s">
        <v>65</v>
      </c>
      <c r="M1" t="s">
        <v>67</v>
      </c>
      <c r="N1" t="s">
        <v>69</v>
      </c>
      <c r="O1" t="s">
        <v>71</v>
      </c>
      <c r="P1" t="s">
        <v>73</v>
      </c>
      <c r="Q1" t="s">
        <v>75</v>
      </c>
      <c r="R1" t="s">
        <v>77</v>
      </c>
      <c r="S1" t="s">
        <v>79</v>
      </c>
      <c r="T1" t="s">
        <v>81</v>
      </c>
      <c r="U1" t="s">
        <v>83</v>
      </c>
      <c r="V1" t="s">
        <v>85</v>
      </c>
      <c r="W1" s="1" t="s">
        <v>3</v>
      </c>
      <c r="X1" s="1" t="s">
        <v>4</v>
      </c>
      <c r="Y1" s="1" t="s">
        <v>43</v>
      </c>
    </row>
    <row r="2" spans="1:25" x14ac:dyDescent="0.25">
      <c r="A2" t="s">
        <v>49</v>
      </c>
      <c r="B2" t="s">
        <v>48</v>
      </c>
      <c r="C2" t="s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51</v>
      </c>
      <c r="B3" t="s">
        <v>50</v>
      </c>
      <c r="C3" t="s">
        <v>6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53</v>
      </c>
      <c r="B4" t="s">
        <v>52</v>
      </c>
      <c r="C4" t="s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55</v>
      </c>
      <c r="B5" t="s">
        <v>54</v>
      </c>
      <c r="C5" t="s">
        <v>8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0.21060000000000001</v>
      </c>
      <c r="X5">
        <v>0.21060000000000001</v>
      </c>
      <c r="Y5" s="3">
        <f>VLOOKUP(A5,Equilibrium!$A$2:$E$17,5,FALSE)</f>
        <v>0.10444177671068429</v>
      </c>
    </row>
    <row r="6" spans="1:25" x14ac:dyDescent="0.25">
      <c r="A6" t="s">
        <v>57</v>
      </c>
      <c r="B6" t="s">
        <v>56</v>
      </c>
      <c r="C6" t="s">
        <v>9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6.2E-2</v>
      </c>
      <c r="X6">
        <v>6.2E-2</v>
      </c>
      <c r="Y6" s="3">
        <f>VLOOKUP(A6,Equilibrium!$A$2:$E$17,5,FALSE)</f>
        <v>8.0432172869147681E-2</v>
      </c>
    </row>
    <row r="7" spans="1:25" x14ac:dyDescent="0.25">
      <c r="A7" t="s">
        <v>59</v>
      </c>
      <c r="B7" t="s">
        <v>58</v>
      </c>
      <c r="C7" t="s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1.9199999999999998E-2</v>
      </c>
      <c r="X7">
        <v>1.9199999999999998E-2</v>
      </c>
      <c r="Y7" s="3">
        <f>VLOOKUP(A7,Equilibrium!$A$2:$E$17,5,FALSE)</f>
        <v>2.0408163265306128E-2</v>
      </c>
    </row>
    <row r="8" spans="1:25" x14ac:dyDescent="0.25">
      <c r="A8" t="s">
        <v>61</v>
      </c>
      <c r="B8" t="s">
        <v>60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2.8000000000000001E-2</v>
      </c>
      <c r="X8">
        <v>2.8000000000000001E-2</v>
      </c>
      <c r="Y8" s="3">
        <f>VLOOKUP(A8,Equilibrium!$A$2:$E$17,5,FALSE)</f>
        <v>5.6422569027611051E-2</v>
      </c>
    </row>
    <row r="9" spans="1:25" x14ac:dyDescent="0.25">
      <c r="A9" t="s">
        <v>63</v>
      </c>
      <c r="B9" t="s">
        <v>62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2.9600000000000001E-2</v>
      </c>
      <c r="X9">
        <v>2.9600000000000001E-2</v>
      </c>
      <c r="Y9" s="3">
        <f>VLOOKUP(A9,Equilibrium!$A$2:$E$17,5,FALSE)</f>
        <v>6.3625450180072041E-2</v>
      </c>
    </row>
    <row r="10" spans="1:25" x14ac:dyDescent="0.25">
      <c r="A10" t="s">
        <v>65</v>
      </c>
      <c r="B10" t="s">
        <v>64</v>
      </c>
      <c r="C10" t="s">
        <v>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3.7100000000000001E-2</v>
      </c>
      <c r="X10">
        <v>3.7100000000000001E-2</v>
      </c>
      <c r="Y10" s="3">
        <f>VLOOKUP(A10,Equilibrium!$A$2:$E$17,5,FALSE)</f>
        <v>8.0432172869147681E-2</v>
      </c>
    </row>
    <row r="11" spans="1:25" x14ac:dyDescent="0.25">
      <c r="A11" t="s">
        <v>67</v>
      </c>
      <c r="B11" t="s">
        <v>66</v>
      </c>
      <c r="C11" t="s">
        <v>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2.1299999999999999E-2</v>
      </c>
      <c r="X11">
        <v>2.1299999999999999E-2</v>
      </c>
      <c r="Y11" s="3">
        <f>VLOOKUP(A11,Equilibrium!$A$2:$E$17,5,FALSE)</f>
        <v>2.0408163265306128E-2</v>
      </c>
    </row>
    <row r="12" spans="1:25" x14ac:dyDescent="0.25">
      <c r="A12" t="s">
        <v>69</v>
      </c>
      <c r="B12" t="s">
        <v>68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5.0099999999999999E-2</v>
      </c>
      <c r="X12">
        <v>5.0099999999999999E-2</v>
      </c>
      <c r="Y12" s="3">
        <f>VLOOKUP(A12,Equilibrium!$A$2:$E$17,5,FALSE)</f>
        <v>5.6422569027611051E-2</v>
      </c>
    </row>
    <row r="13" spans="1:25" x14ac:dyDescent="0.25">
      <c r="A13" t="s">
        <v>71</v>
      </c>
      <c r="B13" t="s">
        <v>70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1.84E-2</v>
      </c>
      <c r="X13">
        <v>1.84E-2</v>
      </c>
      <c r="Y13" s="3">
        <f>VLOOKUP(A13,Equilibrium!$A$2:$E$17,5,FALSE)</f>
        <v>2.0408163265306128E-2</v>
      </c>
    </row>
    <row r="14" spans="1:25" x14ac:dyDescent="0.25">
      <c r="A14" t="s">
        <v>73</v>
      </c>
      <c r="B14" t="s">
        <v>72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6.3100000000000003E-2</v>
      </c>
      <c r="X14">
        <v>6.3100000000000003E-2</v>
      </c>
      <c r="Y14" s="3">
        <f>VLOOKUP(A14,Equilibrium!$A$2:$E$17,5,FALSE)</f>
        <v>7.2028811524609854E-2</v>
      </c>
    </row>
    <row r="15" spans="1:25" x14ac:dyDescent="0.25">
      <c r="A15" t="s">
        <v>75</v>
      </c>
      <c r="B15" t="s">
        <v>74</v>
      </c>
      <c r="C15" t="s">
        <v>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4.7800000000000002E-2</v>
      </c>
      <c r="X15">
        <v>4.7800000000000002E-2</v>
      </c>
      <c r="Y15" s="3">
        <f>VLOOKUP(A15,Equilibrium!$A$2:$E$17,5,FALSE)</f>
        <v>6.3625450180072041E-2</v>
      </c>
    </row>
    <row r="16" spans="1:25" x14ac:dyDescent="0.25">
      <c r="A16" t="s">
        <v>77</v>
      </c>
      <c r="B16" t="s">
        <v>76</v>
      </c>
      <c r="C16" t="s">
        <v>19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8.9599999999999999E-2</v>
      </c>
      <c r="X16">
        <v>8.9599999999999999E-2</v>
      </c>
      <c r="Y16" s="3">
        <f>VLOOKUP(A16,Equilibrium!$A$2:$E$17,5,FALSE)</f>
        <v>0.10444177671068429</v>
      </c>
    </row>
    <row r="17" spans="1:25" x14ac:dyDescent="0.25">
      <c r="A17" t="s">
        <v>79</v>
      </c>
      <c r="B17" t="s">
        <v>78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8.5099999999999995E-2</v>
      </c>
      <c r="X17">
        <v>8.5099999999999995E-2</v>
      </c>
      <c r="Y17" s="3">
        <f>VLOOKUP(A17,Equilibrium!$A$2:$E$17,5,FALSE)</f>
        <v>5.6422569027611051E-2</v>
      </c>
    </row>
    <row r="18" spans="1:25" x14ac:dyDescent="0.25">
      <c r="A18" t="s">
        <v>81</v>
      </c>
      <c r="B18" t="s">
        <v>80</v>
      </c>
      <c r="C18" t="s">
        <v>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8.3199999999999996E-2</v>
      </c>
      <c r="X18">
        <v>8.3199999999999996E-2</v>
      </c>
      <c r="Y18" s="3">
        <f>VLOOKUP(A18,Equilibrium!$A$2:$E$17,5,FALSE)</f>
        <v>7.2028811524609854E-2</v>
      </c>
    </row>
    <row r="19" spans="1:25" x14ac:dyDescent="0.25">
      <c r="A19" t="s">
        <v>83</v>
      </c>
      <c r="B19" t="s">
        <v>82</v>
      </c>
      <c r="C19" t="s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7.9399999999999998E-2</v>
      </c>
      <c r="X19">
        <v>7.9399999999999998E-2</v>
      </c>
      <c r="Y19" s="3">
        <f>VLOOKUP(A19,Equilibrium!$A$2:$E$17,5,FALSE)</f>
        <v>5.6422569027611051E-2</v>
      </c>
    </row>
    <row r="20" spans="1:25" x14ac:dyDescent="0.25">
      <c r="A20" t="s">
        <v>85</v>
      </c>
      <c r="B20" t="s">
        <v>84</v>
      </c>
      <c r="C20" t="s">
        <v>23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7.5499999999999998E-2</v>
      </c>
      <c r="X20">
        <v>7.5499999999999998E-2</v>
      </c>
      <c r="Y20" s="3">
        <f>VLOOKUP(A20,Equilibrium!$A$2:$E$17,5,FALSE)</f>
        <v>7.2028811524609854E-2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tabSelected="1" zoomScaleNormal="100" workbookViewId="0">
      <pane xSplit="1" topLeftCell="B1" activePane="topRight" state="frozen"/>
      <selection pane="topRight" activeCell="F26" sqref="F26"/>
    </sheetView>
  </sheetViews>
  <sheetFormatPr baseColWidth="10" defaultColWidth="9.140625" defaultRowHeight="15" x14ac:dyDescent="0.25"/>
  <cols>
    <col min="1" max="1" width="31.28515625" customWidth="1"/>
    <col min="2" max="2" width="38.140625" bestFit="1" customWidth="1"/>
    <col min="3" max="25" width="10.7109375" customWidth="1"/>
    <col min="26" max="26" width="11.28515625" customWidth="1"/>
    <col min="27" max="1025" width="10.7109375" customWidth="1"/>
  </cols>
  <sheetData>
    <row r="1" spans="1:25" ht="30" x14ac:dyDescent="0.25">
      <c r="A1" t="s">
        <v>0</v>
      </c>
      <c r="B1" s="4" t="s">
        <v>44</v>
      </c>
      <c r="C1" t="s">
        <v>1</v>
      </c>
      <c r="D1" t="s">
        <v>49</v>
      </c>
      <c r="E1" t="s">
        <v>51</v>
      </c>
      <c r="F1" t="s">
        <v>53</v>
      </c>
      <c r="G1" t="s">
        <v>55</v>
      </c>
      <c r="H1" t="s">
        <v>57</v>
      </c>
      <c r="I1" t="s">
        <v>59</v>
      </c>
      <c r="J1" t="s">
        <v>61</v>
      </c>
      <c r="K1" t="s">
        <v>63</v>
      </c>
      <c r="L1" t="s">
        <v>65</v>
      </c>
      <c r="M1" t="s">
        <v>67</v>
      </c>
      <c r="N1" t="s">
        <v>69</v>
      </c>
      <c r="O1" t="s">
        <v>71</v>
      </c>
      <c r="P1" t="s">
        <v>73</v>
      </c>
      <c r="Q1" t="s">
        <v>75</v>
      </c>
      <c r="R1" t="s">
        <v>77</v>
      </c>
      <c r="S1" t="s">
        <v>79</v>
      </c>
      <c r="T1" t="s">
        <v>81</v>
      </c>
      <c r="U1" t="s">
        <v>83</v>
      </c>
      <c r="V1" t="s">
        <v>85</v>
      </c>
      <c r="W1" s="1" t="s">
        <v>3</v>
      </c>
      <c r="X1" s="1" t="s">
        <v>4</v>
      </c>
      <c r="Y1" s="1" t="s">
        <v>43</v>
      </c>
    </row>
    <row r="2" spans="1:25" x14ac:dyDescent="0.25">
      <c r="A2" t="s">
        <v>49</v>
      </c>
      <c r="B2" t="s">
        <v>48</v>
      </c>
      <c r="C2" t="s">
        <v>24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51</v>
      </c>
      <c r="B3" t="s">
        <v>50</v>
      </c>
      <c r="C3" t="s">
        <v>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s="2">
        <v>1</v>
      </c>
      <c r="X3" s="2">
        <v>1</v>
      </c>
      <c r="Y3">
        <v>1</v>
      </c>
    </row>
    <row r="4" spans="1:25" x14ac:dyDescent="0.25">
      <c r="A4" t="s">
        <v>53</v>
      </c>
      <c r="B4" t="s">
        <v>52</v>
      </c>
      <c r="C4" t="s">
        <v>26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s="2">
        <v>1</v>
      </c>
      <c r="X4" s="2">
        <v>1</v>
      </c>
      <c r="Y4">
        <v>1</v>
      </c>
    </row>
    <row r="5" spans="1:25" x14ac:dyDescent="0.25">
      <c r="A5" t="s">
        <v>55</v>
      </c>
      <c r="B5" t="s">
        <v>54</v>
      </c>
      <c r="C5" t="s">
        <v>27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53499807644454.797</v>
      </c>
      <c r="X5">
        <v>53499807644454.797</v>
      </c>
      <c r="Y5">
        <v>53499807644454.797</v>
      </c>
    </row>
    <row r="6" spans="1:25" x14ac:dyDescent="0.25">
      <c r="A6" t="s">
        <v>57</v>
      </c>
      <c r="B6" t="s">
        <v>56</v>
      </c>
      <c r="C6" t="s">
        <v>28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383000000000</v>
      </c>
      <c r="X6">
        <v>383000000000</v>
      </c>
      <c r="Y6">
        <v>383000000000</v>
      </c>
    </row>
    <row r="7" spans="1:25" x14ac:dyDescent="0.25">
      <c r="A7" t="s">
        <v>59</v>
      </c>
      <c r="B7" t="s">
        <v>58</v>
      </c>
      <c r="C7" t="s">
        <v>29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81469333333333.297</v>
      </c>
      <c r="X7">
        <v>81469333333333.297</v>
      </c>
      <c r="Y7">
        <v>81469333333333.297</v>
      </c>
    </row>
    <row r="8" spans="1:25" x14ac:dyDescent="0.25">
      <c r="A8" t="s">
        <v>61</v>
      </c>
      <c r="B8" t="s">
        <v>60</v>
      </c>
      <c r="C8" t="s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17600000000</v>
      </c>
      <c r="X8">
        <v>17600000000</v>
      </c>
      <c r="Y8">
        <v>17600000000</v>
      </c>
    </row>
    <row r="9" spans="1:25" x14ac:dyDescent="0.25">
      <c r="A9" t="s">
        <v>63</v>
      </c>
      <c r="B9" t="s">
        <v>62</v>
      </c>
      <c r="C9" t="s">
        <v>31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195000000000</v>
      </c>
      <c r="X9">
        <v>195000000000</v>
      </c>
      <c r="Y9">
        <v>195000000000</v>
      </c>
    </row>
    <row r="10" spans="1:25" x14ac:dyDescent="0.25">
      <c r="A10" t="s">
        <v>65</v>
      </c>
      <c r="B10" t="s">
        <v>64</v>
      </c>
      <c r="C10" t="s">
        <v>32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1220000000000</v>
      </c>
      <c r="X10">
        <v>1220000000000</v>
      </c>
      <c r="Y10">
        <v>1220000000000</v>
      </c>
    </row>
    <row r="11" spans="1:25" x14ac:dyDescent="0.25">
      <c r="A11" t="s">
        <v>67</v>
      </c>
      <c r="B11" t="s">
        <v>66</v>
      </c>
      <c r="C11" t="s">
        <v>33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265544.36450839299</v>
      </c>
      <c r="X11">
        <v>265544.36450839299</v>
      </c>
      <c r="Y11">
        <v>265544.36450839299</v>
      </c>
    </row>
    <row r="12" spans="1:25" x14ac:dyDescent="0.25">
      <c r="A12" t="s">
        <v>69</v>
      </c>
      <c r="B12" t="s">
        <v>68</v>
      </c>
      <c r="C12" t="s">
        <v>34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29101753705457.102</v>
      </c>
      <c r="X12">
        <v>29101753705457.102</v>
      </c>
      <c r="Y12">
        <v>29101753705457.102</v>
      </c>
    </row>
    <row r="13" spans="1:25" x14ac:dyDescent="0.25">
      <c r="A13" t="s">
        <v>71</v>
      </c>
      <c r="B13" t="s">
        <v>70</v>
      </c>
      <c r="C13" t="s">
        <v>35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3274782.60869565</v>
      </c>
      <c r="X13">
        <v>3274782.60869565</v>
      </c>
      <c r="Y13">
        <v>3274782.60869565</v>
      </c>
    </row>
    <row r="14" spans="1:25" x14ac:dyDescent="0.25">
      <c r="A14" t="s">
        <v>73</v>
      </c>
      <c r="B14" t="s">
        <v>72</v>
      </c>
      <c r="C14" t="s">
        <v>36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161052494.61533201</v>
      </c>
      <c r="X14">
        <v>161052494.61533201</v>
      </c>
      <c r="Y14">
        <v>161052494.61533201</v>
      </c>
    </row>
    <row r="15" spans="1:25" x14ac:dyDescent="0.25">
      <c r="A15" t="s">
        <v>75</v>
      </c>
      <c r="B15" t="s">
        <v>74</v>
      </c>
      <c r="C15" t="s">
        <v>37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280000000000</v>
      </c>
      <c r="X15">
        <v>280000000000</v>
      </c>
      <c r="Y15">
        <v>280000000000</v>
      </c>
    </row>
    <row r="16" spans="1:25" x14ac:dyDescent="0.25">
      <c r="A16" t="s">
        <v>77</v>
      </c>
      <c r="B16" t="s">
        <v>76</v>
      </c>
      <c r="C16" t="s">
        <v>38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4390385.0282015996</v>
      </c>
      <c r="X16">
        <v>4390385.0282015996</v>
      </c>
      <c r="Y16">
        <v>4390385.0282015996</v>
      </c>
    </row>
    <row r="17" spans="1:25" x14ac:dyDescent="0.25">
      <c r="A17" t="s">
        <v>79</v>
      </c>
      <c r="B17" t="s">
        <v>78</v>
      </c>
      <c r="C17" t="s">
        <v>39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79086941966456.594</v>
      </c>
      <c r="X17">
        <v>79086941966456.594</v>
      </c>
      <c r="Y17">
        <v>79086941966456.594</v>
      </c>
    </row>
    <row r="18" spans="1:25" x14ac:dyDescent="0.25">
      <c r="A18" t="s">
        <v>81</v>
      </c>
      <c r="B18" t="s">
        <v>80</v>
      </c>
      <c r="C18" t="s">
        <v>40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450000000000000</v>
      </c>
      <c r="X18">
        <v>450000000000000</v>
      </c>
      <c r="Y18">
        <v>450000000000000</v>
      </c>
    </row>
    <row r="19" spans="1:25" x14ac:dyDescent="0.25">
      <c r="A19" t="s">
        <v>83</v>
      </c>
      <c r="B19" t="s">
        <v>82</v>
      </c>
      <c r="C19" t="s">
        <v>41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9202293796307390</v>
      </c>
      <c r="X19">
        <v>9202293796307390</v>
      </c>
      <c r="Y19">
        <v>9202293796307390</v>
      </c>
    </row>
    <row r="20" spans="1:25" x14ac:dyDescent="0.25">
      <c r="A20" t="s">
        <v>85</v>
      </c>
      <c r="B20" t="s">
        <v>84</v>
      </c>
      <c r="C20" t="s">
        <v>42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399000000</v>
      </c>
      <c r="X20">
        <v>399000000</v>
      </c>
      <c r="Y20">
        <v>399000000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zoomScaleNormal="100" workbookViewId="0">
      <pane xSplit="1" topLeftCell="B1" activePane="topRight" state="frozen"/>
      <selection pane="topRight" activeCell="E1" sqref="E1:W1"/>
    </sheetView>
  </sheetViews>
  <sheetFormatPr baseColWidth="10" defaultColWidth="9.140625" defaultRowHeight="15" x14ac:dyDescent="0.25"/>
  <cols>
    <col min="1" max="1" width="31.28515625" customWidth="1"/>
    <col min="2" max="2" width="38.140625" bestFit="1" customWidth="1"/>
    <col min="3" max="26" width="10.7109375" customWidth="1"/>
    <col min="27" max="27" width="11.28515625" customWidth="1"/>
    <col min="28" max="1026" width="10.7109375" customWidth="1"/>
  </cols>
  <sheetData>
    <row r="1" spans="1:26" ht="30" x14ac:dyDescent="0.25">
      <c r="A1" t="s">
        <v>0</v>
      </c>
      <c r="B1" s="4" t="s">
        <v>44</v>
      </c>
      <c r="C1" t="s">
        <v>1</v>
      </c>
      <c r="D1" s="1" t="s">
        <v>2</v>
      </c>
      <c r="E1" t="s">
        <v>49</v>
      </c>
      <c r="F1" t="s">
        <v>51</v>
      </c>
      <c r="G1" t="s">
        <v>53</v>
      </c>
      <c r="H1" t="s">
        <v>55</v>
      </c>
      <c r="I1" t="s">
        <v>57</v>
      </c>
      <c r="J1" t="s">
        <v>59</v>
      </c>
      <c r="K1" t="s">
        <v>61</v>
      </c>
      <c r="L1" t="s">
        <v>63</v>
      </c>
      <c r="M1" t="s">
        <v>65</v>
      </c>
      <c r="N1" t="s">
        <v>67</v>
      </c>
      <c r="O1" t="s">
        <v>69</v>
      </c>
      <c r="P1" t="s">
        <v>71</v>
      </c>
      <c r="Q1" t="s">
        <v>73</v>
      </c>
      <c r="R1" t="s">
        <v>75</v>
      </c>
      <c r="S1" t="s">
        <v>77</v>
      </c>
      <c r="T1" t="s">
        <v>79</v>
      </c>
      <c r="U1" t="s">
        <v>81</v>
      </c>
      <c r="V1" t="s">
        <v>83</v>
      </c>
      <c r="W1" t="s">
        <v>85</v>
      </c>
      <c r="X1" s="1" t="s">
        <v>3</v>
      </c>
      <c r="Y1" s="1" t="s">
        <v>4</v>
      </c>
      <c r="Z1" s="1" t="s">
        <v>43</v>
      </c>
    </row>
    <row r="2" spans="1:26" x14ac:dyDescent="0.25">
      <c r="A2" t="s">
        <v>49</v>
      </c>
      <c r="B2" t="s">
        <v>48</v>
      </c>
      <c r="C2" t="s">
        <v>24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51</v>
      </c>
      <c r="B3" t="s">
        <v>50</v>
      </c>
      <c r="C3" t="s">
        <v>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 s="2">
        <v>1</v>
      </c>
      <c r="Y3" s="2">
        <v>1</v>
      </c>
      <c r="Z3">
        <v>1</v>
      </c>
    </row>
    <row r="4" spans="1:26" x14ac:dyDescent="0.25">
      <c r="A4" t="s">
        <v>53</v>
      </c>
      <c r="B4" t="s">
        <v>52</v>
      </c>
      <c r="C4" t="s">
        <v>26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 s="2">
        <v>1</v>
      </c>
      <c r="Y4" s="2">
        <v>1</v>
      </c>
      <c r="Z4">
        <v>1</v>
      </c>
    </row>
    <row r="5" spans="1:26" x14ac:dyDescent="0.25">
      <c r="A5" t="s">
        <v>55</v>
      </c>
      <c r="B5" t="s">
        <v>54</v>
      </c>
      <c r="C5" t="s">
        <v>27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7758.2176141186264</v>
      </c>
      <c r="Y5">
        <v>7758.2176141186264</v>
      </c>
      <c r="Z5">
        <v>7758.2176141186264</v>
      </c>
    </row>
    <row r="6" spans="1:26" x14ac:dyDescent="0.25">
      <c r="A6" t="s">
        <v>57</v>
      </c>
      <c r="B6" t="s">
        <v>56</v>
      </c>
      <c r="C6" t="s">
        <v>28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55.54033700372409</v>
      </c>
      <c r="Y6">
        <v>55.54033700372409</v>
      </c>
      <c r="Z6">
        <v>55.54033700372409</v>
      </c>
    </row>
    <row r="7" spans="1:26" x14ac:dyDescent="0.25">
      <c r="A7" t="s">
        <v>59</v>
      </c>
      <c r="B7" t="s">
        <v>58</v>
      </c>
      <c r="C7" t="s">
        <v>29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11814.188586950559</v>
      </c>
      <c r="Y7">
        <v>11814.188586950559</v>
      </c>
      <c r="Z7">
        <v>11814.188586950559</v>
      </c>
    </row>
    <row r="8" spans="1:26" x14ac:dyDescent="0.25">
      <c r="A8" t="s">
        <v>61</v>
      </c>
      <c r="B8" t="s">
        <v>60</v>
      </c>
      <c r="C8" t="s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2.5522452513460681</v>
      </c>
      <c r="Y8">
        <v>2.5522452513460681</v>
      </c>
      <c r="Z8">
        <v>2.5522452513460681</v>
      </c>
    </row>
    <row r="9" spans="1:26" x14ac:dyDescent="0.25">
      <c r="A9" t="s">
        <v>63</v>
      </c>
      <c r="B9" t="s">
        <v>62</v>
      </c>
      <c r="C9" t="s">
        <v>31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28.277717273436547</v>
      </c>
      <c r="Y9">
        <v>28.277717273436547</v>
      </c>
      <c r="Z9">
        <v>28.277717273436547</v>
      </c>
    </row>
    <row r="10" spans="1:26" x14ac:dyDescent="0.25">
      <c r="A10" t="s">
        <v>65</v>
      </c>
      <c r="B10" t="s">
        <v>64</v>
      </c>
      <c r="C10" t="s">
        <v>32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176.9170003773979</v>
      </c>
      <c r="Y10">
        <v>176.9170003773979</v>
      </c>
      <c r="Z10">
        <v>176.9170003773979</v>
      </c>
    </row>
    <row r="11" spans="1:26" x14ac:dyDescent="0.25">
      <c r="A11" t="s">
        <v>67</v>
      </c>
      <c r="B11" t="s">
        <v>66</v>
      </c>
      <c r="C11" t="s">
        <v>33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3.8507633144219056E-5</v>
      </c>
      <c r="Y11">
        <v>3.8507633144219056E-5</v>
      </c>
      <c r="Z11">
        <v>3.8507633144219056E-5</v>
      </c>
    </row>
    <row r="12" spans="1:26" x14ac:dyDescent="0.25">
      <c r="A12" t="s">
        <v>69</v>
      </c>
      <c r="B12" t="s">
        <v>68</v>
      </c>
      <c r="C12" t="s">
        <v>34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4220.1598125338478</v>
      </c>
      <c r="Y12">
        <v>4220.1598125338478</v>
      </c>
      <c r="Z12">
        <v>4220.1598125338478</v>
      </c>
    </row>
    <row r="13" spans="1:26" x14ac:dyDescent="0.25">
      <c r="A13" t="s">
        <v>71</v>
      </c>
      <c r="B13" t="s">
        <v>70</v>
      </c>
      <c r="C13" t="s">
        <v>35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4.7488911149057734E-4</v>
      </c>
      <c r="Y13">
        <v>4.7488911149057734E-4</v>
      </c>
      <c r="Z13">
        <v>4.7488911149057734E-4</v>
      </c>
    </row>
    <row r="14" spans="1:26" x14ac:dyDescent="0.25">
      <c r="A14" t="s">
        <v>73</v>
      </c>
      <c r="B14" t="s">
        <v>72</v>
      </c>
      <c r="C14" t="s">
        <v>36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2.3354855943148876E-2</v>
      </c>
      <c r="Y14">
        <v>2.3354855943148876E-2</v>
      </c>
      <c r="Z14">
        <v>2.3354855943148876E-2</v>
      </c>
    </row>
    <row r="15" spans="1:26" x14ac:dyDescent="0.25">
      <c r="A15" t="s">
        <v>75</v>
      </c>
      <c r="B15" t="s">
        <v>74</v>
      </c>
      <c r="C15" t="s">
        <v>37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40.603901725960171</v>
      </c>
      <c r="Y15">
        <v>40.603901725960171</v>
      </c>
      <c r="Z15">
        <v>40.603901725960171</v>
      </c>
    </row>
    <row r="16" spans="1:26" x14ac:dyDescent="0.25">
      <c r="A16" t="s">
        <v>77</v>
      </c>
      <c r="B16" t="s">
        <v>76</v>
      </c>
      <c r="C16" t="s">
        <v>38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6.3666700794365945E-4</v>
      </c>
      <c r="Y16">
        <v>6.3666700794365945E-4</v>
      </c>
      <c r="Z16">
        <v>6.3666700794365945E-4</v>
      </c>
    </row>
    <row r="17" spans="1:26" x14ac:dyDescent="0.25">
      <c r="A17" t="s">
        <v>79</v>
      </c>
      <c r="B17" t="s">
        <v>78</v>
      </c>
      <c r="C17" t="s">
        <v>39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11468.708640759718</v>
      </c>
      <c r="Y17">
        <v>11468.708640759718</v>
      </c>
      <c r="Z17">
        <v>11468.708640759718</v>
      </c>
    </row>
    <row r="18" spans="1:26" x14ac:dyDescent="0.25">
      <c r="A18" t="s">
        <v>81</v>
      </c>
      <c r="B18" t="s">
        <v>80</v>
      </c>
      <c r="C18" t="s">
        <v>40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65256.270631007421</v>
      </c>
      <c r="Y18">
        <v>65256.270631007421</v>
      </c>
      <c r="Z18">
        <v>65256.270631007421</v>
      </c>
    </row>
    <row r="19" spans="1:26" x14ac:dyDescent="0.25">
      <c r="A19" t="s">
        <v>83</v>
      </c>
      <c r="B19" t="s">
        <v>82</v>
      </c>
      <c r="C19" t="s">
        <v>41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1334460.83199528</v>
      </c>
      <c r="Y19">
        <v>1334460.83199528</v>
      </c>
      <c r="Z19">
        <v>1334460.83199528</v>
      </c>
    </row>
    <row r="20" spans="1:26" x14ac:dyDescent="0.25">
      <c r="A20" t="s">
        <v>85</v>
      </c>
      <c r="B20" t="s">
        <v>84</v>
      </c>
      <c r="C20" t="s">
        <v>42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5.7860559959493248E-2</v>
      </c>
      <c r="Y20">
        <v>5.7860559959493248E-2</v>
      </c>
      <c r="Z20">
        <v>5.7860559959493248E-2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2" sqref="A2:A17"/>
    </sheetView>
  </sheetViews>
  <sheetFormatPr baseColWidth="10" defaultColWidth="11.42578125" defaultRowHeight="15" x14ac:dyDescent="0.25"/>
  <cols>
    <col min="1" max="1" width="45.42578125" customWidth="1"/>
  </cols>
  <sheetData>
    <row r="1" spans="1:5" x14ac:dyDescent="0.25">
      <c r="B1" t="s">
        <v>45</v>
      </c>
      <c r="C1" t="s">
        <v>46</v>
      </c>
      <c r="E1" t="s">
        <v>47</v>
      </c>
    </row>
    <row r="2" spans="1:5" x14ac:dyDescent="0.25">
      <c r="A2" t="s">
        <v>55</v>
      </c>
      <c r="B2" s="3">
        <f>1/16</f>
        <v>6.25E-2</v>
      </c>
      <c r="C2">
        <v>0.87</v>
      </c>
      <c r="D2">
        <f>B2*C2</f>
        <v>5.4375E-2</v>
      </c>
      <c r="E2">
        <f>D2/$D$18</f>
        <v>0.10444177671068429</v>
      </c>
    </row>
    <row r="3" spans="1:5" x14ac:dyDescent="0.25">
      <c r="A3" t="s">
        <v>57</v>
      </c>
      <c r="B3" s="3">
        <f t="shared" ref="B3:B17" si="0">1/16</f>
        <v>6.25E-2</v>
      </c>
      <c r="C3">
        <v>0.67</v>
      </c>
      <c r="D3">
        <f t="shared" ref="D3:D17" si="1">B3*C3</f>
        <v>4.1875000000000002E-2</v>
      </c>
      <c r="E3">
        <f t="shared" ref="E3:E17" si="2">D3/$D$18</f>
        <v>8.0432172869147681E-2</v>
      </c>
    </row>
    <row r="4" spans="1:5" x14ac:dyDescent="0.25">
      <c r="A4" t="s">
        <v>59</v>
      </c>
      <c r="B4" s="3">
        <f t="shared" si="0"/>
        <v>6.25E-2</v>
      </c>
      <c r="C4">
        <v>0.17</v>
      </c>
      <c r="D4">
        <f t="shared" si="1"/>
        <v>1.0625000000000001E-2</v>
      </c>
      <c r="E4">
        <f t="shared" si="2"/>
        <v>2.0408163265306128E-2</v>
      </c>
    </row>
    <row r="5" spans="1:5" x14ac:dyDescent="0.25">
      <c r="A5" t="s">
        <v>61</v>
      </c>
      <c r="B5" s="3">
        <f t="shared" si="0"/>
        <v>6.25E-2</v>
      </c>
      <c r="C5">
        <v>0.47</v>
      </c>
      <c r="D5">
        <f t="shared" si="1"/>
        <v>2.9374999999999998E-2</v>
      </c>
      <c r="E5">
        <f t="shared" si="2"/>
        <v>5.6422569027611051E-2</v>
      </c>
    </row>
    <row r="6" spans="1:5" x14ac:dyDescent="0.25">
      <c r="A6" t="s">
        <v>63</v>
      </c>
      <c r="B6" s="3">
        <f t="shared" si="0"/>
        <v>6.25E-2</v>
      </c>
      <c r="C6">
        <v>0.53</v>
      </c>
      <c r="D6">
        <f t="shared" si="1"/>
        <v>3.3125000000000002E-2</v>
      </c>
      <c r="E6">
        <f t="shared" si="2"/>
        <v>6.3625450180072041E-2</v>
      </c>
    </row>
    <row r="7" spans="1:5" x14ac:dyDescent="0.25">
      <c r="A7" t="s">
        <v>65</v>
      </c>
      <c r="B7" s="3">
        <f t="shared" si="0"/>
        <v>6.25E-2</v>
      </c>
      <c r="C7">
        <v>0.67</v>
      </c>
      <c r="D7">
        <f t="shared" si="1"/>
        <v>4.1875000000000002E-2</v>
      </c>
      <c r="E7">
        <f t="shared" si="2"/>
        <v>8.0432172869147681E-2</v>
      </c>
    </row>
    <row r="8" spans="1:5" x14ac:dyDescent="0.25">
      <c r="A8" t="s">
        <v>67</v>
      </c>
      <c r="B8" s="3">
        <f t="shared" si="0"/>
        <v>6.25E-2</v>
      </c>
      <c r="C8">
        <v>0.17</v>
      </c>
      <c r="D8">
        <f t="shared" si="1"/>
        <v>1.0625000000000001E-2</v>
      </c>
      <c r="E8">
        <f t="shared" si="2"/>
        <v>2.0408163265306128E-2</v>
      </c>
    </row>
    <row r="9" spans="1:5" x14ac:dyDescent="0.25">
      <c r="A9" t="s">
        <v>69</v>
      </c>
      <c r="B9" s="3">
        <f t="shared" si="0"/>
        <v>6.25E-2</v>
      </c>
      <c r="C9">
        <v>0.47</v>
      </c>
      <c r="D9">
        <f t="shared" si="1"/>
        <v>2.9374999999999998E-2</v>
      </c>
      <c r="E9">
        <f t="shared" si="2"/>
        <v>5.6422569027611051E-2</v>
      </c>
    </row>
    <row r="10" spans="1:5" x14ac:dyDescent="0.25">
      <c r="A10" t="s">
        <v>71</v>
      </c>
      <c r="B10" s="3">
        <f t="shared" si="0"/>
        <v>6.25E-2</v>
      </c>
      <c r="C10">
        <v>0.17</v>
      </c>
      <c r="D10">
        <f t="shared" si="1"/>
        <v>1.0625000000000001E-2</v>
      </c>
      <c r="E10">
        <f t="shared" si="2"/>
        <v>2.0408163265306128E-2</v>
      </c>
    </row>
    <row r="11" spans="1:5" x14ac:dyDescent="0.25">
      <c r="A11" t="s">
        <v>73</v>
      </c>
      <c r="B11" s="3">
        <f t="shared" si="0"/>
        <v>6.25E-2</v>
      </c>
      <c r="C11">
        <v>0.6</v>
      </c>
      <c r="D11">
        <f t="shared" si="1"/>
        <v>3.7499999999999999E-2</v>
      </c>
      <c r="E11">
        <f t="shared" si="2"/>
        <v>7.2028811524609854E-2</v>
      </c>
    </row>
    <row r="12" spans="1:5" x14ac:dyDescent="0.25">
      <c r="A12" t="s">
        <v>75</v>
      </c>
      <c r="B12" s="3">
        <f t="shared" si="0"/>
        <v>6.25E-2</v>
      </c>
      <c r="C12">
        <v>0.53</v>
      </c>
      <c r="D12">
        <f t="shared" si="1"/>
        <v>3.3125000000000002E-2</v>
      </c>
      <c r="E12">
        <f t="shared" si="2"/>
        <v>6.3625450180072041E-2</v>
      </c>
    </row>
    <row r="13" spans="1:5" x14ac:dyDescent="0.25">
      <c r="A13" t="s">
        <v>77</v>
      </c>
      <c r="B13" s="3">
        <f t="shared" si="0"/>
        <v>6.25E-2</v>
      </c>
      <c r="C13">
        <v>0.87</v>
      </c>
      <c r="D13">
        <f t="shared" si="1"/>
        <v>5.4375E-2</v>
      </c>
      <c r="E13">
        <f t="shared" si="2"/>
        <v>0.10444177671068429</v>
      </c>
    </row>
    <row r="14" spans="1:5" x14ac:dyDescent="0.25">
      <c r="A14" t="s">
        <v>79</v>
      </c>
      <c r="B14" s="3">
        <f t="shared" si="0"/>
        <v>6.25E-2</v>
      </c>
      <c r="C14">
        <v>0.47</v>
      </c>
      <c r="D14">
        <f t="shared" si="1"/>
        <v>2.9374999999999998E-2</v>
      </c>
      <c r="E14">
        <f t="shared" si="2"/>
        <v>5.6422569027611051E-2</v>
      </c>
    </row>
    <row r="15" spans="1:5" x14ac:dyDescent="0.25">
      <c r="A15" t="s">
        <v>81</v>
      </c>
      <c r="B15" s="3">
        <f t="shared" si="0"/>
        <v>6.25E-2</v>
      </c>
      <c r="C15">
        <v>0.6</v>
      </c>
      <c r="D15">
        <f t="shared" si="1"/>
        <v>3.7499999999999999E-2</v>
      </c>
      <c r="E15">
        <f t="shared" si="2"/>
        <v>7.2028811524609854E-2</v>
      </c>
    </row>
    <row r="16" spans="1:5" x14ac:dyDescent="0.25">
      <c r="A16" t="s">
        <v>83</v>
      </c>
      <c r="B16" s="3">
        <f t="shared" si="0"/>
        <v>6.25E-2</v>
      </c>
      <c r="C16">
        <v>0.47</v>
      </c>
      <c r="D16">
        <f t="shared" si="1"/>
        <v>2.9374999999999998E-2</v>
      </c>
      <c r="E16">
        <f t="shared" si="2"/>
        <v>5.6422569027611051E-2</v>
      </c>
    </row>
    <row r="17" spans="1:5" x14ac:dyDescent="0.25">
      <c r="A17" t="s">
        <v>85</v>
      </c>
      <c r="B17" s="3">
        <f t="shared" si="0"/>
        <v>6.25E-2</v>
      </c>
      <c r="C17">
        <v>0.6</v>
      </c>
      <c r="D17">
        <f t="shared" si="1"/>
        <v>3.7499999999999999E-2</v>
      </c>
      <c r="E17">
        <f t="shared" si="2"/>
        <v>7.2028811524609854E-2</v>
      </c>
    </row>
    <row r="18" spans="1:5" x14ac:dyDescent="0.25">
      <c r="D18">
        <f>SUM(D2:D17)</f>
        <v>0.52062499999999989</v>
      </c>
      <c r="E18">
        <f>SUM(E2:E17)</f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EAF58C9867844D9756BB5D34FDD3E4" ma:contentTypeVersion="6" ma:contentTypeDescription="Ein neues Dokument erstellen." ma:contentTypeScope="" ma:versionID="aa5f93f6104443c22a1ff50b45cefe5a">
  <xsd:schema xmlns:xsd="http://www.w3.org/2001/XMLSchema" xmlns:xs="http://www.w3.org/2001/XMLSchema" xmlns:p="http://schemas.microsoft.com/office/2006/metadata/properties" xmlns:ns2="6bb99173-af22-4cb4-b5fd-ad152aa5b4dc" targetNamespace="http://schemas.microsoft.com/office/2006/metadata/properties" ma:root="true" ma:fieldsID="850f7173faa2e781e35635ec3bba6722" ns2:_="">
    <xsd:import namespace="6bb99173-af22-4cb4-b5fd-ad152aa5b4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b99173-af22-4cb4-b5fd-ad152aa5b4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366DE-FE66-4875-9452-59B9A39715CA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6bb99173-af22-4cb4-b5fd-ad152aa5b4d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EE121A-86B5-42BB-8B03-E867A0D40B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b99173-af22-4cb4-b5fd-ad152aa5b4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2CF93E-AE9E-40F0-A3F0-4C37B6C06D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Weighting</vt:lpstr>
      <vt:lpstr>Normalisation</vt:lpstr>
      <vt:lpstr>Normalisation_p_person</vt:lpstr>
      <vt:lpstr>Equilibrium</vt:lpstr>
    </vt:vector>
  </TitlesOfParts>
  <Company>HS Pforzheim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Lazar, Lukas</dc:creator>
  <dc:description/>
  <cp:lastModifiedBy>LL</cp:lastModifiedBy>
  <cp:revision>7</cp:revision>
  <dcterms:created xsi:type="dcterms:W3CDTF">2019-02-18T15:26:49Z</dcterms:created>
  <dcterms:modified xsi:type="dcterms:W3CDTF">2022-03-15T09:33:33Z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HS Pforzheim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0x01010097EAF58C9867844D9756BB5D34FDD3E4</vt:lpwstr>
  </property>
</Properties>
</file>