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3 Población\"/>
    </mc:Choice>
  </mc:AlternateContent>
  <xr:revisionPtr revIDLastSave="0" documentId="13_ncr:1_{891C6B17-F9A5-4BF6-BEAC-D877D6B8C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3,14  " sheetId="1" r:id="rId1"/>
  </sheets>
  <definedNames>
    <definedName name="_xlnm.Print_Area" localSheetId="0">'  3,14  '!$B$2:$M$51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G9" i="1"/>
  <c r="R42" i="1" l="1"/>
  <c r="R50" i="1"/>
  <c r="R43" i="1"/>
  <c r="R51" i="1"/>
  <c r="R44" i="1"/>
  <c r="R52" i="1"/>
  <c r="R38" i="1"/>
  <c r="R37" i="1"/>
  <c r="R39" i="1"/>
  <c r="R47" i="1"/>
  <c r="R40" i="1"/>
  <c r="R41" i="1"/>
  <c r="R45" i="1"/>
  <c r="R53" i="1"/>
  <c r="R46" i="1"/>
  <c r="R48" i="1"/>
  <c r="R49" i="1"/>
  <c r="Q40" i="1"/>
  <c r="Q48" i="1"/>
  <c r="Q41" i="1"/>
  <c r="Q49" i="1"/>
  <c r="Q42" i="1"/>
  <c r="Q50" i="1"/>
  <c r="Q45" i="1"/>
  <c r="Q38" i="1"/>
  <c r="Q37" i="1"/>
  <c r="Q39" i="1"/>
  <c r="Q43" i="1"/>
  <c r="Q51" i="1"/>
  <c r="Q44" i="1"/>
  <c r="Q52" i="1"/>
  <c r="Q53" i="1"/>
  <c r="Q46" i="1"/>
  <c r="Q47" i="1"/>
  <c r="R36" i="1" l="1"/>
  <c r="Q36" i="1"/>
  <c r="I9" i="1"/>
  <c r="F9" i="1"/>
  <c r="O42" i="1" l="1"/>
  <c r="O50" i="1"/>
  <c r="O43" i="1"/>
  <c r="O51" i="1"/>
  <c r="O44" i="1"/>
  <c r="O52" i="1"/>
  <c r="O38" i="1"/>
  <c r="O39" i="1"/>
  <c r="O40" i="1"/>
  <c r="O41" i="1"/>
  <c r="O45" i="1"/>
  <c r="O46" i="1"/>
  <c r="O47" i="1"/>
  <c r="O48" i="1"/>
  <c r="O49" i="1"/>
  <c r="P37" i="1"/>
  <c r="P38" i="1"/>
  <c r="P46" i="1"/>
  <c r="P39" i="1"/>
  <c r="P47" i="1"/>
  <c r="P53" i="1"/>
  <c r="P40" i="1"/>
  <c r="P48" i="1"/>
  <c r="P42" i="1"/>
  <c r="P43" i="1"/>
  <c r="P51" i="1"/>
  <c r="P41" i="1"/>
  <c r="P49" i="1"/>
  <c r="P50" i="1"/>
  <c r="P44" i="1"/>
  <c r="P52" i="1"/>
  <c r="P45" i="1"/>
  <c r="O53" i="1"/>
  <c r="O3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P36" i="1" l="1"/>
  <c r="O36" i="1"/>
  <c r="C9" i="1"/>
  <c r="D9" i="1"/>
</calcChain>
</file>

<file path=xl/sharedStrings.xml><?xml version="1.0" encoding="utf-8"?>
<sst xmlns="http://schemas.openxmlformats.org/spreadsheetml/2006/main" count="34" uniqueCount="29">
  <si>
    <t>Total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</si>
  <si>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</si>
  <si>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</si>
  <si>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</si>
  <si>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</si>
  <si>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</si>
  <si>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</si>
  <si>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</si>
  <si>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</si>
  <si>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</si>
  <si>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</si>
  <si>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</si>
  <si>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</si>
  <si>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</si>
  <si>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</si>
  <si>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</si>
  <si>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>Hombre</t>
  </si>
  <si>
    <t>Mujer</t>
  </si>
  <si>
    <t>Población Censada</t>
  </si>
  <si>
    <t>Índice de masculinidad</t>
  </si>
  <si>
    <t xml:space="preserve">       DE EDAD, CENSO NACIONAL 2007 Y 2017</t>
  </si>
  <si>
    <t>Grupo quinquenal      de edad</t>
  </si>
  <si>
    <t xml:space="preserve"> 80 y más</t>
  </si>
  <si>
    <t xml:space="preserve"> 0-4</t>
  </si>
  <si>
    <t xml:space="preserve">   Fuente: Instituto Nacional de Estadística e Informática (INEI) - Censos Nacionales de Población y Vivienda.</t>
  </si>
  <si>
    <t xml:space="preserve">Fuente: Instituto Nacional de Estadística e Informática (INEI) - Censos Nacionales de Población y Vivienda. </t>
  </si>
  <si>
    <t>ICA: PIRÁMIDE DE POBLACIÓN CENSADA, SEGÚN SEXO Y GRUPOS</t>
  </si>
  <si>
    <t>QUINQUENALES DE EDAD, 2007 Y 2017</t>
  </si>
  <si>
    <t xml:space="preserve">3.14 ICA: POBLACIÓN CENSADA POR SEXO E ÍNDICE DE MASCULINIDAD, SEGÚN GRUPO QUINQUENAL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</si>
</sst>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7"/>
      <name val="Arial Narrow"/>
      <family val="2"/>
    </font>
    <font>
      <b/>
      <sz val="9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8"/>
      <color theme="0"/>
      <name val="Arial Narrow"/>
      <family val="2"/>
    </font>
    <font>
      <b/>
      <sz val="7"/>
      <color theme="1"/>
      <name val="Arial Narrow"/>
      <family val="2"/>
    </font>
    <font>
      <sz val="11"/>
      <color theme="0"/>
      <name val="Calibri"/>
      <family val="2"/>
      <scheme val="minor"/>
    </font>
    <font>
      <sz val="11"/>
      <name val="Arial Narrow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9" fillId="0" borderId="0" applyFont="0" applyFill="0" applyBorder="0" applyAlignment="0" applyProtection="0"/>
  </cellStyleXfs>
  <cellXfs count="40">
    <xf numFmtId="0" fontId="0" fillId="0" borderId="0" xfId="0"/>
    <xf numFmtId="3" fontId="2" fillId="2" borderId="1" xfId="1" applyNumberFormat="1" applyFont="1" applyFill="1" applyBorder="1"/>
    <xf numFmtId="3" fontId="3" fillId="2" borderId="1" xfId="1" applyNumberFormat="1" applyFont="1" applyFill="1" applyBorder="1" applyAlignment="1">
      <alignment vertical="center"/>
    </xf>
    <xf numFmtId="3" fontId="3" fillId="2" borderId="1" xfId="1" applyNumberFormat="1" applyFont="1" applyFill="1" applyBorder="1"/>
    <xf numFmtId="2" fontId="3" fillId="2" borderId="1" xfId="1" applyNumberFormat="1" applyFont="1" applyFill="1" applyBorder="1"/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164" fontId="4" fillId="0" borderId="0" xfId="0" applyNumberFormat="1" applyFont="1"/>
    <xf numFmtId="164" fontId="5" fillId="0" borderId="0" xfId="0" applyNumberFormat="1" applyFont="1"/>
    <xf numFmtId="3" fontId="6" fillId="2" borderId="1" xfId="1" applyNumberFormat="1" applyFont="1" applyFill="1" applyBorder="1"/>
    <xf numFmtId="0" fontId="8" fillId="0" borderId="0" xfId="0" applyFont="1"/>
    <xf numFmtId="0" fontId="8" fillId="0" borderId="8" xfId="0" applyFont="1" applyBorder="1"/>
    <xf numFmtId="10" fontId="4" fillId="0" borderId="0" xfId="2" applyNumberFormat="1" applyFont="1"/>
    <xf numFmtId="10" fontId="4" fillId="0" borderId="0" xfId="0" applyNumberFormat="1" applyFont="1"/>
    <xf numFmtId="10" fontId="10" fillId="0" borderId="0" xfId="2" applyNumberFormat="1" applyFont="1" applyBorder="1"/>
    <xf numFmtId="0" fontId="11" fillId="0" borderId="0" xfId="0" applyFont="1"/>
    <xf numFmtId="0" fontId="7" fillId="0" borderId="0" xfId="0" applyFont="1" applyAlignment="1">
      <alignment vertical="top"/>
    </xf>
    <xf numFmtId="165" fontId="4" fillId="0" borderId="0" xfId="0" applyNumberFormat="1" applyFont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9" fontId="10" fillId="0" borderId="0" xfId="0" applyNumberFormat="1" applyFont="1"/>
    <xf numFmtId="10" fontId="10" fillId="0" borderId="0" xfId="0" applyNumberFormat="1" applyFont="1"/>
    <xf numFmtId="0" fontId="13" fillId="0" borderId="0" xfId="0" applyFont="1"/>
    <xf numFmtId="0" fontId="14" fillId="0" borderId="0" xfId="0" applyFont="1"/>
    <xf numFmtId="0" fontId="12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3">
    <cellStyle name="Normal" xfId="0" builtinId="0"/>
    <cellStyle name="Normal_Libro3" xfId="1" xr:uid="{00000000-0005-0000-0000-000001000000}"/>
    <cellStyle name="Porcentaje" xfId="2" builtinId="5"/>
  </cellStyles>
  <dxfs count="0"/>
  <tableStyles count="0" defaultTableStyle="TableStyleMedium2" defaultPivotStyle="PivotStyleLight16"/>
  <colors>
    <mruColors>
      <color rgb="FF1A29B6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ES" sz="800" b="1">
                <a:solidFill>
                  <a:schemeClr val="tx1"/>
                </a:solidFill>
                <a:latin typeface="Arial Narrow" panose="020B0606020202030204" pitchFamily="34" charset="0"/>
              </a:rPr>
              <a:t>Grupo de edad</a:t>
            </a:r>
          </a:p>
        </c:rich>
      </c:tx>
      <c:layout>
        <c:manualLayout>
          <c:xMode val="edge"/>
          <c:yMode val="edge"/>
          <c:x val="1.1854111986001767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Censo 2007</c:v>
          </c:tx>
          <c:spPr>
            <a:solidFill>
              <a:srgbClr val="CCCCFF"/>
            </a:solidFill>
            <a:ln>
              <a:noFill/>
            </a:ln>
            <a:effectLst/>
          </c:spPr>
          <c:invertIfNegative val="0"/>
          <c:cat>
            <c:strRef>
              <c:f>'  3,14  '!$B$10:$B$26</c:f>
              <c:strCache>
                <c:ptCount val="17"/>
                <c:pt idx="0">
                  <c:v> 0-4</c:v>
                </c:pt>
                <c:pt idx="1">
                  <c:v> 5-9</c:v>
                </c:pt>
                <c:pt idx="2">
                  <c:v> 10-14</c:v>
                </c:pt>
                <c:pt idx="3">
                  <c:v> 15-19</c:v>
                </c:pt>
                <c:pt idx="4">
                  <c:v> 20-24</c:v>
                </c:pt>
                <c:pt idx="5">
                  <c:v> 25-29</c:v>
                </c:pt>
                <c:pt idx="6">
                  <c:v> 30-34</c:v>
                </c:pt>
                <c:pt idx="7">
                  <c:v> 35-39</c:v>
                </c:pt>
                <c:pt idx="8">
                  <c:v> 40-44</c:v>
                </c:pt>
                <c:pt idx="9">
                  <c:v> 45-49</c:v>
                </c:pt>
                <c:pt idx="10">
                  <c:v> 50-54</c:v>
                </c:pt>
                <c:pt idx="11">
                  <c:v> 55-59</c:v>
                </c:pt>
                <c:pt idx="12">
                  <c:v> 60-64</c:v>
                </c:pt>
                <c:pt idx="13">
                  <c:v> 65-69</c:v>
                </c:pt>
                <c:pt idx="14">
                  <c:v> 70-74</c:v>
                </c:pt>
                <c:pt idx="15">
                  <c:v> 75-79</c:v>
                </c:pt>
                <c:pt idx="16">
                  <c:v> 80 y más</c:v>
                </c:pt>
              </c:strCache>
            </c:strRef>
          </c:cat>
          <c:val>
            <c:numRef>
              <c:f>'  3,14  '!$O$37:$O$53</c:f>
              <c:numCache>
                <c:formatCode>0.00%</c:formatCode>
                <c:ptCount val="17"/>
                <c:pt idx="0">
                  <c:v>-9.9896430532052771E-2</c:v>
                </c:pt>
                <c:pt idx="1">
                  <c:v>-9.254469616792968E-2</c:v>
                </c:pt>
                <c:pt idx="2">
                  <c:v>-0.10399676274668493</c:v>
                </c:pt>
                <c:pt idx="3">
                  <c:v>-9.9030521865608706E-2</c:v>
                </c:pt>
                <c:pt idx="4">
                  <c:v>-9.6195095448036991E-2</c:v>
                </c:pt>
                <c:pt idx="5">
                  <c:v>-8.4451562880249922E-2</c:v>
                </c:pt>
                <c:pt idx="6">
                  <c:v>-7.5665136706038152E-2</c:v>
                </c:pt>
                <c:pt idx="7">
                  <c:v>-6.7572003418358395E-2</c:v>
                </c:pt>
                <c:pt idx="8">
                  <c:v>-5.909119206759747E-2</c:v>
                </c:pt>
                <c:pt idx="9">
                  <c:v>-4.9096455434001346E-2</c:v>
                </c:pt>
                <c:pt idx="10">
                  <c:v>-4.2412546054456032E-2</c:v>
                </c:pt>
                <c:pt idx="11">
                  <c:v>-3.3852501230948594E-2</c:v>
                </c:pt>
                <c:pt idx="12">
                  <c:v>-2.813071259189668E-2</c:v>
                </c:pt>
                <c:pt idx="13">
                  <c:v>-2.2329690480098249E-2</c:v>
                </c:pt>
                <c:pt idx="14">
                  <c:v>-1.7923743442015246E-2</c:v>
                </c:pt>
                <c:pt idx="15">
                  <c:v>-1.3215011347365205E-2</c:v>
                </c:pt>
                <c:pt idx="16">
                  <c:v>-1.4595937586661611E-2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C-454B-8DB9-98D2576626A0}"/>
            </c:ext>
          </c:extLst>
        </c:ser>
        <c:ser>
          <c:idx val="1"/>
          <c:order val="1"/>
          <c:tx>
            <c:v>Censo 2007</c:v>
          </c:tx>
          <c:spPr>
            <a:solidFill>
              <a:srgbClr val="CCCCFF"/>
            </a:solidFill>
            <a:ln>
              <a:noFill/>
            </a:ln>
            <a:effectLst/>
          </c:spPr>
          <c:invertIfNegative val="0"/>
          <c:cat>
            <c:strRef>
              <c:f>'  3,14  '!$B$10:$B$26</c:f>
              <c:strCache>
                <c:ptCount val="17"/>
                <c:pt idx="0">
                  <c:v> 0-4</c:v>
                </c:pt>
                <c:pt idx="1">
                  <c:v> 5-9</c:v>
                </c:pt>
                <c:pt idx="2">
                  <c:v> 10-14</c:v>
                </c:pt>
                <c:pt idx="3">
                  <c:v> 15-19</c:v>
                </c:pt>
                <c:pt idx="4">
                  <c:v> 20-24</c:v>
                </c:pt>
                <c:pt idx="5">
                  <c:v> 25-29</c:v>
                </c:pt>
                <c:pt idx="6">
                  <c:v> 30-34</c:v>
                </c:pt>
                <c:pt idx="7">
                  <c:v> 35-39</c:v>
                </c:pt>
                <c:pt idx="8">
                  <c:v> 40-44</c:v>
                </c:pt>
                <c:pt idx="9">
                  <c:v> 45-49</c:v>
                </c:pt>
                <c:pt idx="10">
                  <c:v> 50-54</c:v>
                </c:pt>
                <c:pt idx="11">
                  <c:v> 55-59</c:v>
                </c:pt>
                <c:pt idx="12">
                  <c:v> 60-64</c:v>
                </c:pt>
                <c:pt idx="13">
                  <c:v> 65-69</c:v>
                </c:pt>
                <c:pt idx="14">
                  <c:v> 70-74</c:v>
                </c:pt>
                <c:pt idx="15">
                  <c:v> 75-79</c:v>
                </c:pt>
                <c:pt idx="16">
                  <c:v> 80 y más</c:v>
                </c:pt>
              </c:strCache>
            </c:strRef>
          </c:cat>
          <c:val>
            <c:numRef>
              <c:f>'  3,14  '!$P$37:$P$53</c:f>
              <c:numCache>
                <c:formatCode>0.00%</c:formatCode>
                <c:ptCount val="17"/>
                <c:pt idx="0">
                  <c:v>9.4807918649210982E-2</c:v>
                </c:pt>
                <c:pt idx="1">
                  <c:v>8.6443580461084496E-2</c:v>
                </c:pt>
                <c:pt idx="2">
                  <c:v>9.8079465396350818E-2</c:v>
                </c:pt>
                <c:pt idx="3">
                  <c:v>9.7334791072833049E-2</c:v>
                </c:pt>
                <c:pt idx="4">
                  <c:v>9.4710302164854723E-2</c:v>
                </c:pt>
                <c:pt idx="5">
                  <c:v>8.4296017805246745E-2</c:v>
                </c:pt>
                <c:pt idx="6">
                  <c:v>7.9027516692418823E-2</c:v>
                </c:pt>
                <c:pt idx="7">
                  <c:v>7.2063277794202144E-2</c:v>
                </c:pt>
                <c:pt idx="8">
                  <c:v>6.2823180289279482E-2</c:v>
                </c:pt>
                <c:pt idx="9">
                  <c:v>5.2344747954237394E-2</c:v>
                </c:pt>
                <c:pt idx="10">
                  <c:v>4.5126706196694427E-2</c:v>
                </c:pt>
                <c:pt idx="11">
                  <c:v>3.6017693685050173E-2</c:v>
                </c:pt>
                <c:pt idx="12">
                  <c:v>2.8180484512447496E-2</c:v>
                </c:pt>
                <c:pt idx="13">
                  <c:v>2.2052958337284476E-2</c:v>
                </c:pt>
                <c:pt idx="14">
                  <c:v>1.7983745460833478E-2</c:v>
                </c:pt>
                <c:pt idx="15">
                  <c:v>1.262878403329001E-2</c:v>
                </c:pt>
                <c:pt idx="16">
                  <c:v>1.6078829494681295E-2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C-454B-8DB9-98D2576626A0}"/>
            </c:ext>
          </c:extLst>
        </c:ser>
        <c:ser>
          <c:idx val="2"/>
          <c:order val="2"/>
          <c:tx>
            <c:v>Censo 2017</c:v>
          </c:tx>
          <c:spPr>
            <a:noFill/>
            <a:ln w="19050">
              <a:solidFill>
                <a:srgbClr val="1A29B6"/>
              </a:solidFill>
            </a:ln>
            <a:effectLst/>
          </c:spPr>
          <c:invertIfNegative val="0"/>
          <c:cat>
            <c:strRef>
              <c:f>'  3,14  '!$B$10:$B$26</c:f>
              <c:strCache>
                <c:ptCount val="17"/>
                <c:pt idx="0">
                  <c:v> 0-4</c:v>
                </c:pt>
                <c:pt idx="1">
                  <c:v> 5-9</c:v>
                </c:pt>
                <c:pt idx="2">
                  <c:v> 10-14</c:v>
                </c:pt>
                <c:pt idx="3">
                  <c:v> 15-19</c:v>
                </c:pt>
                <c:pt idx="4">
                  <c:v> 20-24</c:v>
                </c:pt>
                <c:pt idx="5">
                  <c:v> 25-29</c:v>
                </c:pt>
                <c:pt idx="6">
                  <c:v> 30-34</c:v>
                </c:pt>
                <c:pt idx="7">
                  <c:v> 35-39</c:v>
                </c:pt>
                <c:pt idx="8">
                  <c:v> 40-44</c:v>
                </c:pt>
                <c:pt idx="9">
                  <c:v> 45-49</c:v>
                </c:pt>
                <c:pt idx="10">
                  <c:v> 50-54</c:v>
                </c:pt>
                <c:pt idx="11">
                  <c:v> 55-59</c:v>
                </c:pt>
                <c:pt idx="12">
                  <c:v> 60-64</c:v>
                </c:pt>
                <c:pt idx="13">
                  <c:v> 65-69</c:v>
                </c:pt>
                <c:pt idx="14">
                  <c:v> 70-74</c:v>
                </c:pt>
                <c:pt idx="15">
                  <c:v> 75-79</c:v>
                </c:pt>
                <c:pt idx="16">
                  <c:v> 80 y más</c:v>
                </c:pt>
              </c:strCache>
            </c:strRef>
          </c:cat>
          <c:val>
            <c:numRef>
              <c:f>'  3,14  '!$Q$37:$Q$53</c:f>
              <c:numCache>
                <c:formatCode>0.00%</c:formatCode>
                <c:ptCount val="17"/>
                <c:pt idx="0">
                  <c:v>-9.5251027983056749E-2</c:v>
                </c:pt>
                <c:pt idx="1">
                  <c:v>-9.6558936901137329E-2</c:v>
                </c:pt>
                <c:pt idx="2">
                  <c:v>-8.7494103689303729E-2</c:v>
                </c:pt>
                <c:pt idx="3">
                  <c:v>-7.9803885132720589E-2</c:v>
                </c:pt>
                <c:pt idx="4">
                  <c:v>-8.7775220724519598E-2</c:v>
                </c:pt>
                <c:pt idx="5">
                  <c:v>-8.2517379226880502E-2</c:v>
                </c:pt>
                <c:pt idx="6">
                  <c:v>-7.8164829876546743E-2</c:v>
                </c:pt>
                <c:pt idx="7">
                  <c:v>-7.1241727297417054E-2</c:v>
                </c:pt>
                <c:pt idx="8">
                  <c:v>-6.3973184293657712E-2</c:v>
                </c:pt>
                <c:pt idx="9">
                  <c:v>-5.6099524959857441E-2</c:v>
                </c:pt>
                <c:pt idx="10">
                  <c:v>-4.8225865626057164E-2</c:v>
                </c:pt>
                <c:pt idx="11">
                  <c:v>-4.059044106786356E-2</c:v>
                </c:pt>
                <c:pt idx="12">
                  <c:v>-3.288354607698795E-2</c:v>
                </c:pt>
                <c:pt idx="13">
                  <c:v>-2.6255854619610535E-2</c:v>
                </c:pt>
                <c:pt idx="14">
                  <c:v>-2.0347632184565246E-2</c:v>
                </c:pt>
                <c:pt idx="15">
                  <c:v>-1.4563291832835423E-2</c:v>
                </c:pt>
                <c:pt idx="16">
                  <c:v>-1.8253548506982662E-2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FC-454B-8DB9-98D2576626A0}"/>
            </c:ext>
          </c:extLst>
        </c:ser>
        <c:ser>
          <c:idx val="3"/>
          <c:order val="3"/>
          <c:tx>
            <c:v>Censo 2017</c:v>
          </c:tx>
          <c:spPr>
            <a:noFill/>
            <a:ln w="19050">
              <a:solidFill>
                <a:srgbClr val="1A29B6"/>
              </a:solidFill>
            </a:ln>
            <a:effectLst/>
          </c:spPr>
          <c:invertIfNegative val="0"/>
          <c:cat>
            <c:strRef>
              <c:f>'  3,14  '!$B$10:$B$26</c:f>
              <c:strCache>
                <c:ptCount val="17"/>
                <c:pt idx="0">
                  <c:v> 0-4</c:v>
                </c:pt>
                <c:pt idx="1">
                  <c:v> 5-9</c:v>
                </c:pt>
                <c:pt idx="2">
                  <c:v> 10-14</c:v>
                </c:pt>
                <c:pt idx="3">
                  <c:v> 15-19</c:v>
                </c:pt>
                <c:pt idx="4">
                  <c:v> 20-24</c:v>
                </c:pt>
                <c:pt idx="5">
                  <c:v> 25-29</c:v>
                </c:pt>
                <c:pt idx="6">
                  <c:v> 30-34</c:v>
                </c:pt>
                <c:pt idx="7">
                  <c:v> 35-39</c:v>
                </c:pt>
                <c:pt idx="8">
                  <c:v> 40-44</c:v>
                </c:pt>
                <c:pt idx="9">
                  <c:v> 45-49</c:v>
                </c:pt>
                <c:pt idx="10">
                  <c:v> 50-54</c:v>
                </c:pt>
                <c:pt idx="11">
                  <c:v> 55-59</c:v>
                </c:pt>
                <c:pt idx="12">
                  <c:v> 60-64</c:v>
                </c:pt>
                <c:pt idx="13">
                  <c:v> 65-69</c:v>
                </c:pt>
                <c:pt idx="14">
                  <c:v> 70-74</c:v>
                </c:pt>
                <c:pt idx="15">
                  <c:v> 75-79</c:v>
                </c:pt>
                <c:pt idx="16">
                  <c:v> 80 y más</c:v>
                </c:pt>
              </c:strCache>
            </c:strRef>
          </c:cat>
          <c:val>
            <c:numRef>
              <c:f>'  3,14  '!$R$37:$R$53</c:f>
              <c:numCache>
                <c:formatCode>0.00%</c:formatCode>
                <c:ptCount val="17"/>
                <c:pt idx="0">
                  <c:v>8.9554558932370631E-2</c:v>
                </c:pt>
                <c:pt idx="1">
                  <c:v>9.1793480908839917E-2</c:v>
                </c:pt>
                <c:pt idx="2">
                  <c:v>8.3169571078232349E-2</c:v>
                </c:pt>
                <c:pt idx="3">
                  <c:v>7.823698235079847E-2</c:v>
                </c:pt>
                <c:pt idx="4">
                  <c:v>8.7355079104709618E-2</c:v>
                </c:pt>
                <c:pt idx="5">
                  <c:v>8.2058230532399398E-2</c:v>
                </c:pt>
                <c:pt idx="6">
                  <c:v>7.7489901649841889E-2</c:v>
                </c:pt>
                <c:pt idx="7">
                  <c:v>7.0587525608395152E-2</c:v>
                </c:pt>
                <c:pt idx="8">
                  <c:v>6.7019171204447212E-2</c:v>
                </c:pt>
                <c:pt idx="9">
                  <c:v>5.8576231233077578E-2</c:v>
                </c:pt>
                <c:pt idx="10">
                  <c:v>5.1509126217196312E-2</c:v>
                </c:pt>
                <c:pt idx="11">
                  <c:v>4.2530237047314338E-2</c:v>
                </c:pt>
                <c:pt idx="12">
                  <c:v>3.5277521919394171E-2</c:v>
                </c:pt>
                <c:pt idx="13">
                  <c:v>2.7806714909828289E-2</c:v>
                </c:pt>
                <c:pt idx="14">
                  <c:v>2.0758170905150912E-2</c:v>
                </c:pt>
                <c:pt idx="15">
                  <c:v>1.5055300212755592E-2</c:v>
                </c:pt>
                <c:pt idx="16">
                  <c:v>2.1222196185248173E-2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FC-454B-8DB9-98D257662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249019616"/>
        <c:axId val="249020000"/>
      </c:barChart>
      <c:catAx>
        <c:axId val="249019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PE"/>
          </a:p>
        </c:txPr>
        <c:crossAx val="249020000"/>
        <c:crosses val="autoZero"/>
        <c:auto val="1"/>
        <c:lblAlgn val="ctr"/>
        <c:lblOffset val="100"/>
        <c:noMultiLvlLbl val="0"/>
      </c:catAx>
      <c:valAx>
        <c:axId val="249020000"/>
        <c:scaling>
          <c:orientation val="minMax"/>
          <c:max val="0.11000000000000001"/>
          <c:min val="-0.11000000000000001"/>
        </c:scaling>
        <c:delete val="0"/>
        <c:axPos val="b"/>
        <c:numFmt formatCode="0%;0%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PE"/>
          </a:p>
        </c:txPr>
        <c:crossAx val="249019616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33</xdr:row>
      <xdr:rowOff>23814</xdr:rowOff>
    </xdr:from>
    <xdr:to>
      <xdr:col>12</xdr:col>
      <xdr:colOff>552451</xdr:colOff>
      <xdr:row>49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0.81905</cdr:x>
      <cdr:y>0.14905</cdr:y>
    </cdr:from>
    <cdr:to>
      <cdr:x>0.86208</cdr:x>
      <cdr:y>0.25015</cdr:y>
    </cdr:to>
    <cdr:pic>
      <cdr:nvPicPr>
        <cdr:cNvPr id="3" name="Imagen 2">
          <a:extLst xmlns:a="http://schemas.openxmlformats.org/drawingml/2006/main">
            <a:ext uri="{FF2B5EF4-FFF2-40B4-BE49-F238E27FC236}">
              <a16:creationId xmlns:a16="http://schemas.microsoft.com/office/drawing/2014/main" id="{19D4A38D-A66F-55DD-3CC9-B33E93592C9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641850" y="584200"/>
          <a:ext cx="243861" cy="396274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0.22745</cdr:x>
      <cdr:y>0.14419</cdr:y>
    </cdr:from>
    <cdr:to>
      <cdr:x>0.27156</cdr:x>
      <cdr:y>0.23596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2032326-04F4-C026-972D-58D44C2802F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1289050" y="565150"/>
          <a:ext cx="249958" cy="359695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14.7109375" customWidth="1"/>
    <col min="3" max="4" width="7.7109375" customWidth="1"/>
    <col min="5" max="5" width="1.7109375" customWidth="1"/>
    <col min="6" max="7" width="7.7109375" customWidth="1"/>
    <col min="8" max="8" width="1.7109375" customWidth="1"/>
    <col min="9" max="10" width="7.7109375" customWidth="1"/>
    <col min="11" max="11" width="1.7109375" customWidth="1"/>
    <col min="12" max="13" width="8.7109375" customWidth="1"/>
  </cols>
  <sheetData>
    <row r="1" spans="1:14" ht="9.75" customHeigh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2.75" customHeight="1" x14ac:dyDescent="0.3">
      <c r="A2" s="14"/>
      <c r="B2" s="20" t="s">
        <v>28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2.75" customHeight="1" x14ac:dyDescent="0.3">
      <c r="A3" s="14"/>
      <c r="B3" s="20" t="s">
        <v>20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3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customHeight="1" x14ac:dyDescent="0.3">
      <c r="A5" s="14"/>
      <c r="B5" s="34" t="s">
        <v>21</v>
      </c>
      <c r="C5" s="38" t="s">
        <v>18</v>
      </c>
      <c r="D5" s="39"/>
      <c r="E5" s="39"/>
      <c r="F5" s="39"/>
      <c r="G5" s="39"/>
      <c r="H5" s="39"/>
      <c r="I5" s="39"/>
      <c r="J5" s="39"/>
      <c r="K5" s="22"/>
      <c r="L5" s="36" t="s">
        <v>19</v>
      </c>
      <c r="M5" s="36"/>
      <c r="N5" s="14"/>
    </row>
    <row r="6" spans="1:14" ht="15" customHeight="1" x14ac:dyDescent="0.3">
      <c r="A6" s="14"/>
      <c r="B6" s="35"/>
      <c r="C6" s="38" t="s">
        <v>0</v>
      </c>
      <c r="D6" s="39"/>
      <c r="E6" s="10"/>
      <c r="F6" s="39" t="s">
        <v>16</v>
      </c>
      <c r="G6" s="39"/>
      <c r="H6" s="10"/>
      <c r="I6" s="39" t="s">
        <v>17</v>
      </c>
      <c r="J6" s="39"/>
      <c r="K6" s="23"/>
      <c r="L6" s="37"/>
      <c r="M6" s="37"/>
      <c r="N6" s="14"/>
    </row>
    <row r="7" spans="1:14" ht="15" customHeight="1" x14ac:dyDescent="0.3">
      <c r="A7" s="14"/>
      <c r="B7" s="35"/>
      <c r="C7" s="8">
        <v>2007</v>
      </c>
      <c r="D7" s="9">
        <v>2017</v>
      </c>
      <c r="E7" s="9"/>
      <c r="F7" s="9">
        <v>2007</v>
      </c>
      <c r="G7" s="9">
        <v>2017</v>
      </c>
      <c r="H7" s="9"/>
      <c r="I7" s="9">
        <v>2007</v>
      </c>
      <c r="J7" s="9">
        <v>2017</v>
      </c>
      <c r="K7" s="9"/>
      <c r="L7" s="9">
        <v>2007</v>
      </c>
      <c r="M7" s="9">
        <v>2017</v>
      </c>
      <c r="N7" s="14"/>
    </row>
    <row r="8" spans="1:14" ht="6" customHeight="1" x14ac:dyDescent="0.3">
      <c r="A8" s="14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4"/>
    </row>
    <row r="9" spans="1:14" ht="13.5" customHeight="1" x14ac:dyDescent="0.3">
      <c r="A9" s="14"/>
      <c r="B9" s="1" t="s">
        <v>0</v>
      </c>
      <c r="C9" s="12">
        <f>SUM(C10:C26)</f>
        <v>711932</v>
      </c>
      <c r="D9" s="12">
        <f>SUM(D10:D26)</f>
        <v>850765</v>
      </c>
      <c r="E9" s="12"/>
      <c r="F9" s="12">
        <f>SUM(F10:F26)</f>
        <v>353386</v>
      </c>
      <c r="G9" s="12">
        <f>SUM(G10:G26)</f>
        <v>419754</v>
      </c>
      <c r="H9" s="12"/>
      <c r="I9" s="12">
        <f t="shared" ref="I9:J9" si="0">SUM(I10:I26)</f>
        <v>358546</v>
      </c>
      <c r="J9" s="12">
        <f t="shared" si="0"/>
        <v>431011</v>
      </c>
      <c r="K9" s="12"/>
      <c r="L9" s="30">
        <v>98.6</v>
      </c>
      <c r="M9" s="30">
        <v>97.4</v>
      </c>
      <c r="N9" s="14"/>
    </row>
    <row r="10" spans="1:14" ht="13.5" customHeight="1" x14ac:dyDescent="0.3">
      <c r="A10" s="14"/>
      <c r="B10" s="2" t="s">
        <v>23</v>
      </c>
      <c r="C10" s="11">
        <v>69295</v>
      </c>
      <c r="D10" s="11">
        <v>78581</v>
      </c>
      <c r="E10" s="11"/>
      <c r="F10" s="11">
        <v>35302</v>
      </c>
      <c r="G10" s="11">
        <v>39982</v>
      </c>
      <c r="H10" s="11"/>
      <c r="I10" s="11">
        <v>33993</v>
      </c>
      <c r="J10" s="11">
        <v>38599</v>
      </c>
      <c r="K10" s="11"/>
      <c r="L10" s="31">
        <v>103.9</v>
      </c>
      <c r="M10" s="31">
        <v>103.6</v>
      </c>
      <c r="N10" s="14"/>
    </row>
    <row r="11" spans="1:14" ht="13.5" customHeight="1" x14ac:dyDescent="0.3">
      <c r="A11" s="14"/>
      <c r="B11" s="3" t="s">
        <v>1</v>
      </c>
      <c r="C11" s="11">
        <f t="shared" ref="C11:C26" si="1">F11+I11</f>
        <v>63698</v>
      </c>
      <c r="D11" s="11">
        <f t="shared" ref="D11:D26" si="2">G11+J11</f>
        <v>80095</v>
      </c>
      <c r="E11" s="11"/>
      <c r="F11" s="11">
        <v>32704</v>
      </c>
      <c r="G11" s="11">
        <v>40531</v>
      </c>
      <c r="H11" s="11"/>
      <c r="I11" s="11">
        <v>30994</v>
      </c>
      <c r="J11" s="11">
        <v>39564</v>
      </c>
      <c r="K11" s="11"/>
      <c r="L11" s="31">
        <v>105.5</v>
      </c>
      <c r="M11" s="31">
        <v>102.4</v>
      </c>
      <c r="N11" s="14"/>
    </row>
    <row r="12" spans="1:14" ht="13.5" customHeight="1" x14ac:dyDescent="0.3">
      <c r="A12" s="14"/>
      <c r="B12" s="4" t="s">
        <v>2</v>
      </c>
      <c r="C12" s="11">
        <f t="shared" si="1"/>
        <v>71917</v>
      </c>
      <c r="D12" s="11">
        <f t="shared" si="2"/>
        <v>72573</v>
      </c>
      <c r="E12" s="11"/>
      <c r="F12" s="11">
        <v>36751</v>
      </c>
      <c r="G12" s="11">
        <v>36726</v>
      </c>
      <c r="H12" s="11"/>
      <c r="I12" s="11">
        <v>35166</v>
      </c>
      <c r="J12" s="11">
        <v>35847</v>
      </c>
      <c r="K12" s="11"/>
      <c r="L12" s="31">
        <v>104.5</v>
      </c>
      <c r="M12" s="31">
        <v>102.5</v>
      </c>
      <c r="N12" s="14"/>
    </row>
    <row r="13" spans="1:14" ht="13.5" customHeight="1" x14ac:dyDescent="0.3">
      <c r="A13" s="14"/>
      <c r="B13" s="3" t="s">
        <v>3</v>
      </c>
      <c r="C13" s="11">
        <f t="shared" si="1"/>
        <v>69895</v>
      </c>
      <c r="D13" s="11">
        <f t="shared" si="2"/>
        <v>67219</v>
      </c>
      <c r="E13" s="11"/>
      <c r="F13" s="11">
        <v>34996</v>
      </c>
      <c r="G13" s="11">
        <v>33498</v>
      </c>
      <c r="H13" s="11"/>
      <c r="I13" s="11">
        <v>34899</v>
      </c>
      <c r="J13" s="11">
        <v>33721</v>
      </c>
      <c r="K13" s="11"/>
      <c r="L13" s="31">
        <v>100.3</v>
      </c>
      <c r="M13" s="31">
        <v>99.3</v>
      </c>
      <c r="N13" s="14"/>
    </row>
    <row r="14" spans="1:14" ht="13.5" customHeight="1" x14ac:dyDescent="0.3">
      <c r="A14" s="14"/>
      <c r="B14" s="3" t="s">
        <v>4</v>
      </c>
      <c r="C14" s="11">
        <f t="shared" si="1"/>
        <v>67952</v>
      </c>
      <c r="D14" s="11">
        <f t="shared" si="2"/>
        <v>74495</v>
      </c>
      <c r="E14" s="11"/>
      <c r="F14" s="11">
        <v>33994</v>
      </c>
      <c r="G14" s="11">
        <v>36844</v>
      </c>
      <c r="H14" s="11"/>
      <c r="I14" s="11">
        <v>33958</v>
      </c>
      <c r="J14" s="11">
        <v>37651</v>
      </c>
      <c r="K14" s="11"/>
      <c r="L14" s="31">
        <v>100.1</v>
      </c>
      <c r="M14" s="31">
        <v>97.9</v>
      </c>
      <c r="N14" s="14"/>
    </row>
    <row r="15" spans="1:14" ht="13.5" customHeight="1" x14ac:dyDescent="0.3">
      <c r="A15" s="14"/>
      <c r="B15" s="3" t="s">
        <v>5</v>
      </c>
      <c r="C15" s="11">
        <f t="shared" si="1"/>
        <v>60068</v>
      </c>
      <c r="D15" s="11">
        <f t="shared" si="2"/>
        <v>70005</v>
      </c>
      <c r="E15" s="11"/>
      <c r="F15" s="11">
        <v>29844</v>
      </c>
      <c r="G15" s="11">
        <v>34637</v>
      </c>
      <c r="H15" s="11"/>
      <c r="I15" s="11">
        <v>30224</v>
      </c>
      <c r="J15" s="11">
        <v>35368</v>
      </c>
      <c r="K15" s="11"/>
      <c r="L15" s="31">
        <v>98.7</v>
      </c>
      <c r="M15" s="31">
        <v>97.9</v>
      </c>
      <c r="N15" s="14"/>
    </row>
    <row r="16" spans="1:14" ht="13.5" customHeight="1" x14ac:dyDescent="0.3">
      <c r="A16" s="14"/>
      <c r="B16" s="3" t="s">
        <v>6</v>
      </c>
      <c r="C16" s="11">
        <f t="shared" si="1"/>
        <v>55074</v>
      </c>
      <c r="D16" s="11">
        <f t="shared" si="2"/>
        <v>66209</v>
      </c>
      <c r="E16" s="11"/>
      <c r="F16" s="11">
        <v>26739</v>
      </c>
      <c r="G16" s="11">
        <v>32810</v>
      </c>
      <c r="H16" s="11"/>
      <c r="I16" s="11">
        <v>28335</v>
      </c>
      <c r="J16" s="11">
        <v>33399</v>
      </c>
      <c r="K16" s="11"/>
      <c r="L16" s="31">
        <v>94.4</v>
      </c>
      <c r="M16" s="31">
        <v>98.2</v>
      </c>
      <c r="N16" s="14"/>
    </row>
    <row r="17" spans="1:21" ht="13.5" customHeight="1" x14ac:dyDescent="0.3">
      <c r="A17" s="14"/>
      <c r="B17" s="3" t="s">
        <v>7</v>
      </c>
      <c r="C17" s="11">
        <f t="shared" si="1"/>
        <v>49717</v>
      </c>
      <c r="D17" s="11">
        <f t="shared" si="2"/>
        <v>60328</v>
      </c>
      <c r="E17" s="11"/>
      <c r="F17" s="11">
        <v>23879</v>
      </c>
      <c r="G17" s="11">
        <v>29904</v>
      </c>
      <c r="H17" s="11"/>
      <c r="I17" s="11">
        <v>25838</v>
      </c>
      <c r="J17" s="11">
        <v>30424</v>
      </c>
      <c r="K17" s="11"/>
      <c r="L17" s="31">
        <v>92.4</v>
      </c>
      <c r="M17" s="31">
        <v>98.3</v>
      </c>
      <c r="N17" s="14"/>
    </row>
    <row r="18" spans="1:21" ht="13.5" customHeight="1" x14ac:dyDescent="0.3">
      <c r="A18" s="14"/>
      <c r="B18" s="3" t="s">
        <v>8</v>
      </c>
      <c r="C18" s="11">
        <f t="shared" si="1"/>
        <v>43407</v>
      </c>
      <c r="D18" s="11">
        <f t="shared" si="2"/>
        <v>55739</v>
      </c>
      <c r="E18" s="11"/>
      <c r="F18" s="11">
        <v>20882</v>
      </c>
      <c r="G18" s="11">
        <v>26853</v>
      </c>
      <c r="H18" s="11"/>
      <c r="I18" s="11">
        <v>22525</v>
      </c>
      <c r="J18" s="11">
        <v>28886</v>
      </c>
      <c r="K18" s="11"/>
      <c r="L18" s="31">
        <v>92.7</v>
      </c>
      <c r="M18" s="21">
        <v>93</v>
      </c>
      <c r="N18" s="14"/>
    </row>
    <row r="19" spans="1:21" ht="13.5" customHeight="1" x14ac:dyDescent="0.3">
      <c r="A19" s="14"/>
      <c r="B19" s="3" t="s">
        <v>9</v>
      </c>
      <c r="C19" s="11">
        <f t="shared" si="1"/>
        <v>36118</v>
      </c>
      <c r="D19" s="11">
        <f t="shared" si="2"/>
        <v>48795</v>
      </c>
      <c r="E19" s="11"/>
      <c r="F19" s="11">
        <v>17350</v>
      </c>
      <c r="G19" s="11">
        <v>23548</v>
      </c>
      <c r="H19" s="11"/>
      <c r="I19" s="11">
        <v>18768</v>
      </c>
      <c r="J19" s="11">
        <v>25247</v>
      </c>
      <c r="K19" s="11"/>
      <c r="L19" s="31">
        <v>92.4</v>
      </c>
      <c r="M19" s="31">
        <v>93.3</v>
      </c>
      <c r="N19" s="14"/>
    </row>
    <row r="20" spans="1:21" ht="13.5" customHeight="1" x14ac:dyDescent="0.3">
      <c r="A20" s="14"/>
      <c r="B20" s="3" t="s">
        <v>10</v>
      </c>
      <c r="C20" s="11">
        <f t="shared" si="1"/>
        <v>31168</v>
      </c>
      <c r="D20" s="11">
        <f t="shared" si="2"/>
        <v>42444</v>
      </c>
      <c r="E20" s="11"/>
      <c r="F20" s="11">
        <v>14988</v>
      </c>
      <c r="G20" s="11">
        <v>20243</v>
      </c>
      <c r="H20" s="11"/>
      <c r="I20" s="11">
        <v>16180</v>
      </c>
      <c r="J20" s="11">
        <v>22201</v>
      </c>
      <c r="K20" s="11"/>
      <c r="L20" s="31">
        <v>92.6</v>
      </c>
      <c r="M20" s="31">
        <v>91.2</v>
      </c>
      <c r="N20" s="14"/>
    </row>
    <row r="21" spans="1:21" ht="13.5" customHeight="1" x14ac:dyDescent="0.3">
      <c r="A21" s="14"/>
      <c r="B21" s="3" t="s">
        <v>11</v>
      </c>
      <c r="C21" s="11">
        <f t="shared" si="1"/>
        <v>24877</v>
      </c>
      <c r="D21" s="11">
        <f t="shared" si="2"/>
        <v>35369</v>
      </c>
      <c r="E21" s="11"/>
      <c r="F21" s="11">
        <v>11963</v>
      </c>
      <c r="G21" s="11">
        <v>17038</v>
      </c>
      <c r="H21" s="11"/>
      <c r="I21" s="11">
        <v>12914</v>
      </c>
      <c r="J21" s="11">
        <v>18331</v>
      </c>
      <c r="K21" s="11"/>
      <c r="L21" s="31">
        <v>92.6</v>
      </c>
      <c r="M21" s="31">
        <v>92.9</v>
      </c>
      <c r="N21" s="14"/>
    </row>
    <row r="22" spans="1:21" ht="13.5" customHeight="1" x14ac:dyDescent="0.3">
      <c r="A22" s="14"/>
      <c r="B22" s="3" t="s">
        <v>12</v>
      </c>
      <c r="C22" s="11">
        <f t="shared" si="1"/>
        <v>20045</v>
      </c>
      <c r="D22" s="11">
        <f t="shared" si="2"/>
        <v>29008</v>
      </c>
      <c r="E22" s="11"/>
      <c r="F22" s="11">
        <v>9941</v>
      </c>
      <c r="G22" s="11">
        <v>13803</v>
      </c>
      <c r="H22" s="11"/>
      <c r="I22" s="11">
        <v>10104</v>
      </c>
      <c r="J22" s="11">
        <v>15205</v>
      </c>
      <c r="K22" s="11"/>
      <c r="L22" s="31">
        <v>98.4</v>
      </c>
      <c r="M22" s="31">
        <v>90.8</v>
      </c>
      <c r="N22" s="14"/>
    </row>
    <row r="23" spans="1:21" ht="13.5" customHeight="1" x14ac:dyDescent="0.3">
      <c r="A23" s="14"/>
      <c r="B23" s="3" t="s">
        <v>13</v>
      </c>
      <c r="C23" s="11">
        <f t="shared" si="1"/>
        <v>15798</v>
      </c>
      <c r="D23" s="11">
        <f t="shared" si="2"/>
        <v>23006</v>
      </c>
      <c r="E23" s="11"/>
      <c r="F23" s="11">
        <v>7891</v>
      </c>
      <c r="G23" s="11">
        <v>11021</v>
      </c>
      <c r="H23" s="11"/>
      <c r="I23" s="11">
        <v>7907</v>
      </c>
      <c r="J23" s="11">
        <v>11985</v>
      </c>
      <c r="K23" s="11"/>
      <c r="L23" s="31">
        <v>99.8</v>
      </c>
      <c r="M23" s="21">
        <v>92</v>
      </c>
      <c r="N23" s="14"/>
    </row>
    <row r="24" spans="1:21" ht="13.5" customHeight="1" x14ac:dyDescent="0.3">
      <c r="A24" s="14"/>
      <c r="B24" s="3" t="s">
        <v>14</v>
      </c>
      <c r="C24" s="11">
        <f t="shared" si="1"/>
        <v>12782</v>
      </c>
      <c r="D24" s="11">
        <f t="shared" si="2"/>
        <v>17488</v>
      </c>
      <c r="E24" s="11"/>
      <c r="F24" s="11">
        <v>6334</v>
      </c>
      <c r="G24" s="11">
        <v>8541</v>
      </c>
      <c r="H24" s="11"/>
      <c r="I24" s="11">
        <v>6448</v>
      </c>
      <c r="J24" s="11">
        <v>8947</v>
      </c>
      <c r="K24" s="11"/>
      <c r="L24" s="31">
        <v>98.2</v>
      </c>
      <c r="M24" s="31">
        <v>95.5</v>
      </c>
      <c r="N24" s="14"/>
    </row>
    <row r="25" spans="1:21" ht="13.5" customHeight="1" x14ac:dyDescent="0.3">
      <c r="A25" s="14"/>
      <c r="B25" s="3" t="s">
        <v>15</v>
      </c>
      <c r="C25" s="11">
        <f t="shared" si="1"/>
        <v>9198</v>
      </c>
      <c r="D25" s="11">
        <f t="shared" si="2"/>
        <v>12602</v>
      </c>
      <c r="E25" s="11"/>
      <c r="F25" s="11">
        <v>4670</v>
      </c>
      <c r="G25" s="11">
        <v>6113</v>
      </c>
      <c r="H25" s="11"/>
      <c r="I25" s="11">
        <v>4528</v>
      </c>
      <c r="J25" s="11">
        <v>6489</v>
      </c>
      <c r="K25" s="11"/>
      <c r="L25" s="31">
        <v>103.1</v>
      </c>
      <c r="M25" s="31">
        <v>94.2</v>
      </c>
      <c r="N25" s="14"/>
    </row>
    <row r="26" spans="1:21" ht="13.5" customHeight="1" x14ac:dyDescent="0.3">
      <c r="A26" s="14"/>
      <c r="B26" s="3" t="s">
        <v>22</v>
      </c>
      <c r="C26" s="11">
        <f t="shared" si="1"/>
        <v>10923</v>
      </c>
      <c r="D26" s="11">
        <f t="shared" si="2"/>
        <v>16809</v>
      </c>
      <c r="E26" s="11"/>
      <c r="F26" s="11">
        <v>5158</v>
      </c>
      <c r="G26" s="11">
        <v>7662</v>
      </c>
      <c r="H26" s="11"/>
      <c r="I26" s="11">
        <v>5765</v>
      </c>
      <c r="J26" s="11">
        <v>9147</v>
      </c>
      <c r="K26" s="11"/>
      <c r="L26" s="31">
        <v>89.5</v>
      </c>
      <c r="M26" s="31">
        <v>83.8</v>
      </c>
      <c r="N26" s="14"/>
    </row>
    <row r="27" spans="1:21" ht="3" customHeight="1" x14ac:dyDescent="0.3">
      <c r="A27" s="14"/>
      <c r="B27" s="1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4"/>
    </row>
    <row r="28" spans="1:21" ht="13.5" customHeight="1" x14ac:dyDescent="0.3">
      <c r="A28" s="14"/>
      <c r="B28" s="13" t="s">
        <v>25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21" ht="9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21" ht="9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21" ht="13.5" customHeight="1" x14ac:dyDescent="0.3">
      <c r="A31" s="14"/>
      <c r="B31" s="33" t="s">
        <v>26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27"/>
      <c r="O31" s="28"/>
      <c r="P31" s="28"/>
      <c r="Q31" s="28"/>
      <c r="R31" s="28"/>
      <c r="S31" s="28"/>
      <c r="T31" s="28"/>
      <c r="U31" s="28"/>
    </row>
    <row r="32" spans="1:21" ht="13.5" customHeight="1" x14ac:dyDescent="0.3">
      <c r="A32" s="14"/>
      <c r="B32" s="33" t="s">
        <v>27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27"/>
      <c r="O32" s="28"/>
      <c r="P32" s="28"/>
      <c r="Q32" s="28"/>
      <c r="R32" s="28"/>
      <c r="S32" s="28"/>
      <c r="T32" s="28"/>
      <c r="U32" s="28"/>
    </row>
    <row r="33" spans="1:21" ht="2.25" customHeight="1" x14ac:dyDescent="0.3">
      <c r="A33" s="14"/>
      <c r="N33" s="27"/>
      <c r="O33" s="29"/>
      <c r="P33" s="29"/>
      <c r="Q33" s="29"/>
      <c r="R33" s="29"/>
      <c r="S33" s="29"/>
      <c r="T33" s="28"/>
      <c r="U33" s="28"/>
    </row>
    <row r="34" spans="1:21" ht="16.5" x14ac:dyDescent="0.3">
      <c r="A34" s="14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27"/>
      <c r="O34" s="24" t="s">
        <v>16</v>
      </c>
      <c r="P34" s="24" t="s">
        <v>17</v>
      </c>
      <c r="Q34" s="24" t="s">
        <v>16</v>
      </c>
      <c r="R34" s="24" t="s">
        <v>17</v>
      </c>
      <c r="S34" s="29"/>
      <c r="T34" s="28"/>
      <c r="U34" s="28"/>
    </row>
    <row r="35" spans="1:21" ht="16.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27"/>
      <c r="O35" s="25">
        <v>20.07</v>
      </c>
      <c r="P35" s="25">
        <v>20.07</v>
      </c>
      <c r="Q35" s="25">
        <v>20.170000000000002</v>
      </c>
      <c r="R35" s="25">
        <v>20.170000000000002</v>
      </c>
      <c r="S35" s="29"/>
      <c r="T35" s="28"/>
      <c r="U35" s="28"/>
    </row>
    <row r="36" spans="1:21" x14ac:dyDescent="0.25">
      <c r="N36" s="28"/>
      <c r="O36" s="18">
        <f>SUM(O37:O53)</f>
        <v>-1</v>
      </c>
      <c r="P36" s="26">
        <f>SUM(P37:P53)</f>
        <v>1</v>
      </c>
      <c r="Q36" s="26">
        <f>SUM(Q37:Q53)</f>
        <v>-1</v>
      </c>
      <c r="R36" s="26">
        <f>SUM(R37:R53)</f>
        <v>0.99999999999999989</v>
      </c>
      <c r="S36" s="29"/>
      <c r="T36" s="28"/>
      <c r="U36" s="28"/>
    </row>
    <row r="37" spans="1:21" x14ac:dyDescent="0.25">
      <c r="N37" s="28"/>
      <c r="O37" s="18">
        <f t="shared" ref="O37:O53" si="3">F10/$F$9*-1</f>
        <v>-9.9896430532052771E-2</v>
      </c>
      <c r="P37" s="18">
        <f>I10/$I$9</f>
        <v>9.4807918649210982E-2</v>
      </c>
      <c r="Q37" s="18">
        <f t="shared" ref="Q37:Q53" si="4">G10/$G$9*-1</f>
        <v>-9.5251027983056749E-2</v>
      </c>
      <c r="R37" s="18">
        <f>J10/$J$9</f>
        <v>8.9554558932370631E-2</v>
      </c>
      <c r="S37" s="29"/>
      <c r="T37" s="28"/>
      <c r="U37" s="28"/>
    </row>
    <row r="38" spans="1:21" x14ac:dyDescent="0.25">
      <c r="N38" s="28"/>
      <c r="O38" s="18">
        <f t="shared" si="3"/>
        <v>-9.254469616792968E-2</v>
      </c>
      <c r="P38" s="18">
        <f t="shared" ref="P38:P53" si="5">I11/$I$9</f>
        <v>8.6443580461084496E-2</v>
      </c>
      <c r="Q38" s="18">
        <f t="shared" si="4"/>
        <v>-9.6558936901137329E-2</v>
      </c>
      <c r="R38" s="18">
        <f t="shared" ref="R38:R53" si="6">J11/$J$9</f>
        <v>9.1793480908839917E-2</v>
      </c>
      <c r="S38" s="29"/>
      <c r="T38" s="28"/>
      <c r="U38" s="28"/>
    </row>
    <row r="39" spans="1:21" x14ac:dyDescent="0.25">
      <c r="N39" s="28"/>
      <c r="O39" s="18">
        <f t="shared" si="3"/>
        <v>-0.10399676274668493</v>
      </c>
      <c r="P39" s="18">
        <f t="shared" si="5"/>
        <v>9.8079465396350818E-2</v>
      </c>
      <c r="Q39" s="18">
        <f t="shared" si="4"/>
        <v>-8.7494103689303729E-2</v>
      </c>
      <c r="R39" s="18">
        <f t="shared" si="6"/>
        <v>8.3169571078232349E-2</v>
      </c>
      <c r="S39" s="29"/>
      <c r="T39" s="28"/>
      <c r="U39" s="28"/>
    </row>
    <row r="40" spans="1:21" x14ac:dyDescent="0.25">
      <c r="N40" s="28"/>
      <c r="O40" s="18">
        <f t="shared" si="3"/>
        <v>-9.9030521865608706E-2</v>
      </c>
      <c r="P40" s="18">
        <f t="shared" si="5"/>
        <v>9.7334791072833049E-2</v>
      </c>
      <c r="Q40" s="18">
        <f t="shared" si="4"/>
        <v>-7.9803885132720589E-2</v>
      </c>
      <c r="R40" s="18">
        <f t="shared" si="6"/>
        <v>7.823698235079847E-2</v>
      </c>
      <c r="S40" s="29"/>
      <c r="T40" s="28"/>
      <c r="U40" s="28"/>
    </row>
    <row r="41" spans="1:21" x14ac:dyDescent="0.25">
      <c r="N41" s="28"/>
      <c r="O41" s="18">
        <f t="shared" si="3"/>
        <v>-9.6195095448036991E-2</v>
      </c>
      <c r="P41" s="18">
        <f t="shared" si="5"/>
        <v>9.4710302164854723E-2</v>
      </c>
      <c r="Q41" s="18">
        <f t="shared" si="4"/>
        <v>-8.7775220724519598E-2</v>
      </c>
      <c r="R41" s="18">
        <f t="shared" si="6"/>
        <v>8.7355079104709618E-2</v>
      </c>
      <c r="S41" s="29"/>
      <c r="T41" s="28"/>
      <c r="U41" s="28"/>
    </row>
    <row r="42" spans="1:21" x14ac:dyDescent="0.25">
      <c r="N42" s="28"/>
      <c r="O42" s="18">
        <f t="shared" si="3"/>
        <v>-8.4451562880249922E-2</v>
      </c>
      <c r="P42" s="18">
        <f t="shared" si="5"/>
        <v>8.4296017805246745E-2</v>
      </c>
      <c r="Q42" s="18">
        <f t="shared" si="4"/>
        <v>-8.2517379226880502E-2</v>
      </c>
      <c r="R42" s="18">
        <f t="shared" si="6"/>
        <v>8.2058230532399398E-2</v>
      </c>
      <c r="S42" s="29"/>
      <c r="T42" s="28"/>
      <c r="U42" s="28"/>
    </row>
    <row r="43" spans="1:21" x14ac:dyDescent="0.25">
      <c r="N43" s="28"/>
      <c r="O43" s="18">
        <f t="shared" si="3"/>
        <v>-7.5665136706038152E-2</v>
      </c>
      <c r="P43" s="18">
        <f t="shared" si="5"/>
        <v>7.9027516692418823E-2</v>
      </c>
      <c r="Q43" s="18">
        <f t="shared" si="4"/>
        <v>-7.8164829876546743E-2</v>
      </c>
      <c r="R43" s="18">
        <f t="shared" si="6"/>
        <v>7.7489901649841889E-2</v>
      </c>
      <c r="S43" s="29"/>
      <c r="T43" s="28"/>
      <c r="U43" s="28"/>
    </row>
    <row r="44" spans="1:21" x14ac:dyDescent="0.25">
      <c r="N44" s="28"/>
      <c r="O44" s="18">
        <f t="shared" si="3"/>
        <v>-6.7572003418358395E-2</v>
      </c>
      <c r="P44" s="18">
        <f t="shared" si="5"/>
        <v>7.2063277794202144E-2</v>
      </c>
      <c r="Q44" s="18">
        <f t="shared" si="4"/>
        <v>-7.1241727297417054E-2</v>
      </c>
      <c r="R44" s="18">
        <f t="shared" si="6"/>
        <v>7.0587525608395152E-2</v>
      </c>
      <c r="S44" s="29"/>
      <c r="T44" s="28"/>
      <c r="U44" s="28"/>
    </row>
    <row r="45" spans="1:21" x14ac:dyDescent="0.25">
      <c r="N45" s="28"/>
      <c r="O45" s="18">
        <f t="shared" si="3"/>
        <v>-5.909119206759747E-2</v>
      </c>
      <c r="P45" s="18">
        <f t="shared" si="5"/>
        <v>6.2823180289279482E-2</v>
      </c>
      <c r="Q45" s="18">
        <f t="shared" si="4"/>
        <v>-6.3973184293657712E-2</v>
      </c>
      <c r="R45" s="18">
        <f t="shared" si="6"/>
        <v>6.7019171204447212E-2</v>
      </c>
      <c r="S45" s="29"/>
      <c r="T45" s="28"/>
      <c r="U45" s="28"/>
    </row>
    <row r="46" spans="1:21" x14ac:dyDescent="0.25">
      <c r="N46" s="28"/>
      <c r="O46" s="18">
        <f t="shared" si="3"/>
        <v>-4.9096455434001346E-2</v>
      </c>
      <c r="P46" s="18">
        <f t="shared" si="5"/>
        <v>5.2344747954237394E-2</v>
      </c>
      <c r="Q46" s="18">
        <f t="shared" si="4"/>
        <v>-5.6099524959857441E-2</v>
      </c>
      <c r="R46" s="18">
        <f t="shared" si="6"/>
        <v>5.8576231233077578E-2</v>
      </c>
      <c r="S46" s="29"/>
      <c r="T46" s="28"/>
      <c r="U46" s="28"/>
    </row>
    <row r="47" spans="1:21" x14ac:dyDescent="0.25">
      <c r="N47" s="28"/>
      <c r="O47" s="18">
        <f t="shared" si="3"/>
        <v>-4.2412546054456032E-2</v>
      </c>
      <c r="P47" s="18">
        <f t="shared" si="5"/>
        <v>4.5126706196694427E-2</v>
      </c>
      <c r="Q47" s="18">
        <f t="shared" si="4"/>
        <v>-4.8225865626057164E-2</v>
      </c>
      <c r="R47" s="18">
        <f t="shared" si="6"/>
        <v>5.1509126217196312E-2</v>
      </c>
      <c r="S47" s="29"/>
      <c r="T47" s="28"/>
      <c r="U47" s="28"/>
    </row>
    <row r="48" spans="1:21" x14ac:dyDescent="0.25">
      <c r="N48" s="28"/>
      <c r="O48" s="18">
        <f t="shared" si="3"/>
        <v>-3.3852501230948594E-2</v>
      </c>
      <c r="P48" s="18">
        <f t="shared" si="5"/>
        <v>3.6017693685050173E-2</v>
      </c>
      <c r="Q48" s="18">
        <f t="shared" si="4"/>
        <v>-4.059044106786356E-2</v>
      </c>
      <c r="R48" s="18">
        <f t="shared" si="6"/>
        <v>4.2530237047314338E-2</v>
      </c>
      <c r="S48" s="29"/>
      <c r="T48" s="28"/>
      <c r="U48" s="28"/>
    </row>
    <row r="49" spans="2:21" x14ac:dyDescent="0.25">
      <c r="N49" s="28"/>
      <c r="O49" s="18">
        <f t="shared" si="3"/>
        <v>-2.813071259189668E-2</v>
      </c>
      <c r="P49" s="18">
        <f t="shared" si="5"/>
        <v>2.8180484512447496E-2</v>
      </c>
      <c r="Q49" s="18">
        <f t="shared" si="4"/>
        <v>-3.288354607698795E-2</v>
      </c>
      <c r="R49" s="18">
        <f t="shared" si="6"/>
        <v>3.5277521919394171E-2</v>
      </c>
      <c r="S49" s="29"/>
      <c r="T49" s="28"/>
      <c r="U49" s="28"/>
    </row>
    <row r="50" spans="2:21" x14ac:dyDescent="0.25">
      <c r="N50" s="28"/>
      <c r="O50" s="18">
        <f t="shared" si="3"/>
        <v>-2.2329690480098249E-2</v>
      </c>
      <c r="P50" s="18">
        <f t="shared" si="5"/>
        <v>2.2052958337284476E-2</v>
      </c>
      <c r="Q50" s="18">
        <f t="shared" si="4"/>
        <v>-2.6255854619610535E-2</v>
      </c>
      <c r="R50" s="18">
        <f t="shared" si="6"/>
        <v>2.7806714909828289E-2</v>
      </c>
      <c r="S50" s="29"/>
      <c r="T50" s="28"/>
      <c r="U50" s="28"/>
    </row>
    <row r="51" spans="2:21" x14ac:dyDescent="0.25">
      <c r="B51" s="19" t="s">
        <v>24</v>
      </c>
      <c r="N51" s="28"/>
      <c r="O51" s="18">
        <f t="shared" si="3"/>
        <v>-1.7923743442015246E-2</v>
      </c>
      <c r="P51" s="18">
        <f t="shared" si="5"/>
        <v>1.7983745460833478E-2</v>
      </c>
      <c r="Q51" s="18">
        <f t="shared" si="4"/>
        <v>-2.0347632184565246E-2</v>
      </c>
      <c r="R51" s="18">
        <f t="shared" si="6"/>
        <v>2.0758170905150912E-2</v>
      </c>
      <c r="S51" s="29"/>
      <c r="T51" s="28"/>
      <c r="U51" s="28"/>
    </row>
    <row r="52" spans="2:21" x14ac:dyDescent="0.25">
      <c r="N52" s="28"/>
      <c r="O52" s="18">
        <f t="shared" si="3"/>
        <v>-1.3215011347365205E-2</v>
      </c>
      <c r="P52" s="18">
        <f t="shared" si="5"/>
        <v>1.262878403329001E-2</v>
      </c>
      <c r="Q52" s="18">
        <f t="shared" si="4"/>
        <v>-1.4563291832835423E-2</v>
      </c>
      <c r="R52" s="18">
        <f t="shared" si="6"/>
        <v>1.5055300212755592E-2</v>
      </c>
      <c r="S52" s="29"/>
      <c r="T52" s="28"/>
      <c r="U52" s="28"/>
    </row>
    <row r="53" spans="2:21" x14ac:dyDescent="0.25">
      <c r="O53" s="18">
        <f t="shared" si="3"/>
        <v>-1.4595937586661611E-2</v>
      </c>
      <c r="P53" s="18">
        <f t="shared" si="5"/>
        <v>1.6078829494681295E-2</v>
      </c>
      <c r="Q53" s="18">
        <f t="shared" si="4"/>
        <v>-1.8253548506982662E-2</v>
      </c>
      <c r="R53" s="18">
        <f t="shared" si="6"/>
        <v>2.1222196185248173E-2</v>
      </c>
      <c r="S53" s="29"/>
    </row>
    <row r="54" spans="2:21" x14ac:dyDescent="0.25">
      <c r="O54" s="17"/>
      <c r="P54" s="16"/>
      <c r="Q54" s="16"/>
      <c r="R54" s="16"/>
    </row>
  </sheetData>
  <mergeCells count="9">
    <mergeCell ref="B34:M34"/>
    <mergeCell ref="B31:M31"/>
    <mergeCell ref="B5:B7"/>
    <mergeCell ref="L5:M6"/>
    <mergeCell ref="C6:D6"/>
    <mergeCell ref="F6:G6"/>
    <mergeCell ref="I6:J6"/>
    <mergeCell ref="C5:J5"/>
    <mergeCell ref="B32:M32"/>
  </mergeCells>
  <pageMargins left="0.7" right="0.7" top="0.75" bottom="0.75" header="0.3" footer="0.3"/>
  <pageSetup paperSize="9" orientation="portrait" horizontalDpi="1200" verticalDpi="1200" r:id="rId1"/>
  <ignoredErrors>
    <ignoredError sqref="B12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3,14  </vt:lpstr>
      <vt:lpstr>'  3,14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LUISCANO</dc:creator>
  <cp:lastModifiedBy>LUIS CANO</cp:lastModifiedBy>
  <dcterms:created xsi:type="dcterms:W3CDTF">2018-09-21T23:42:28Z</dcterms:created>
  <dcterms:modified xsi:type="dcterms:W3CDTF">2023-09-04T15:12:35Z</dcterms:modified>
</cp:coreProperties>
</file>