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IS\IS-hdw\altium\Projects\INS_AHRS\EVB_r2-1\Manufacturing\IS-EVB-r2.1.2-G2-R_Assembly\BOM\"/>
    </mc:Choice>
  </mc:AlternateContent>
  <xr:revisionPtr revIDLastSave="0" documentId="8_{650A88E2-6001-45BA-80B8-41908C057548}" xr6:coauthVersionLast="46" xr6:coauthVersionMax="46" xr10:uidLastSave="{00000000-0000-0000-0000-000000000000}"/>
  <bookViews>
    <workbookView xWindow="5775" yWindow="3960" windowWidth="20385" windowHeight="11835" xr2:uid="{00000000-000D-0000-FFFF-FFFF00000000}"/>
  </bookViews>
  <sheets>
    <sheet name="BOM" sheetId="1" r:id="rId1"/>
    <sheet name="Digikey Ord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3" l="1"/>
  <c r="F10" i="3"/>
  <c r="D10" i="3"/>
  <c r="G9" i="3"/>
  <c r="F9" i="3"/>
  <c r="D9" i="3"/>
  <c r="G8" i="3"/>
  <c r="F8" i="3"/>
  <c r="D8" i="3"/>
  <c r="C3" i="3"/>
  <c r="H5" i="1"/>
  <c r="D7" i="1"/>
  <c r="E7" i="1"/>
  <c r="E10" i="3" l="1"/>
  <c r="E9" i="3"/>
</calcChain>
</file>

<file path=xl/sharedStrings.xml><?xml version="1.0" encoding="utf-8"?>
<sst xmlns="http://schemas.openxmlformats.org/spreadsheetml/2006/main" count="480" uniqueCount="312">
  <si>
    <t>Report Date:</t>
  </si>
  <si>
    <t>Print Date:</t>
  </si>
  <si>
    <t>PCB Part Number:</t>
  </si>
  <si>
    <t>BOM</t>
  </si>
  <si>
    <t>Production Qty:</t>
  </si>
  <si>
    <t>Total Cost:</t>
  </si>
  <si>
    <t>Total</t>
  </si>
  <si>
    <t>C O N F I D E N T I A L   /   P R O R I E T A R Y</t>
  </si>
  <si>
    <t>info@inertialsense.com</t>
  </si>
  <si>
    <t>801-610-6359</t>
  </si>
  <si>
    <r>
      <rPr>
        <b/>
        <i/>
        <sz val="20"/>
        <color rgb="FF666666"/>
        <rFont val="Arial"/>
        <family val="2"/>
      </rPr>
      <t>Inertial</t>
    </r>
    <r>
      <rPr>
        <b/>
        <i/>
        <sz val="20"/>
        <color rgb="FFEE3135"/>
        <rFont val="Arial"/>
        <family val="2"/>
      </rPr>
      <t>Sense</t>
    </r>
  </si>
  <si>
    <t>3000 S Sierra Vista Way Suite 2</t>
  </si>
  <si>
    <t>Provo, UT 84606</t>
  </si>
  <si>
    <t>IS-EVB-r2.1.2-G2-R</t>
  </si>
  <si>
    <t>Evaluation Board</t>
  </si>
  <si>
    <t>IS-EVB-r2.1.2</t>
  </si>
  <si>
    <t>100</t>
  </si>
  <si>
    <t>1/22/2021</t>
  </si>
  <si>
    <t>10:26 AM</t>
  </si>
  <si>
    <t>Fitted</t>
  </si>
  <si>
    <t>Not Fitted</t>
  </si>
  <si>
    <t>Quantity</t>
  </si>
  <si>
    <t>Description</t>
  </si>
  <si>
    <t>BATTERY LITH 3V RECHARGE SMD</t>
  </si>
  <si>
    <t>CAP CER 10UF 35V X5R 0805</t>
  </si>
  <si>
    <t>CAP CER .10UF 50V X7R 10% 0402</t>
  </si>
  <si>
    <t>CAP CER 0.22UF 16V X7R 0402</t>
  </si>
  <si>
    <t>CAP CER 10PF 50V C0G 0402</t>
  </si>
  <si>
    <t>CAP CER 15PF 16V C0G/NP0 0402</t>
  </si>
  <si>
    <t>CAP CER 0.1UF 25V X5R 0201</t>
  </si>
  <si>
    <t>CAP CER 22UF 10V X5R 1206</t>
  </si>
  <si>
    <t>CAP CER 0.0033UF 50V X7R 0402</t>
  </si>
  <si>
    <t>CAP CER 1UF 25V X7R 0603</t>
  </si>
  <si>
    <t>CAP CER 0.047UF 16V Y5V 0402</t>
  </si>
  <si>
    <t>CAP CER 2.2UF 6.3V X5R 0603</t>
  </si>
  <si>
    <t>LED RGB DIFFUSED 0404 SMD</t>
  </si>
  <si>
    <t>DIODE SCHOTTKY 30V 2A 0603</t>
  </si>
  <si>
    <t>CONN HEADER PH SIDE 2POS 2MM SMD</t>
  </si>
  <si>
    <t>CONN HEADER GH SIDE 4POS 1.25MM</t>
  </si>
  <si>
    <t>CONN HEADER GH SIDE 5POS 1.25MM</t>
  </si>
  <si>
    <t>CONN HEADER GH SIDE 9POS 1.25MM</t>
  </si>
  <si>
    <t>CONN HEADER 10POS DUAL .05" SMD</t>
  </si>
  <si>
    <t>CONN HEADER GH SIDE 14POS 1.25MM</t>
  </si>
  <si>
    <t>CONN MICRO SD CARD PUSH-PULL R/A</t>
  </si>
  <si>
    <t>FIXED IND 1UH 3.3A 40 MOHM</t>
  </si>
  <si>
    <t>FERRITE BEAD 240 OHM 0201 1LN</t>
  </si>
  <si>
    <t>FIXED IND 10UH 350MA 1.066 OHM</t>
  </si>
  <si>
    <t>FERRITE BEAD 470 OHM 0402</t>
  </si>
  <si>
    <t>CONN USB MICRO B RECPT SMT R/A</t>
  </si>
  <si>
    <t>CONN UMC RCPT STR 50 OHM SMD</t>
  </si>
  <si>
    <t>CONN RPSMA JCK STR 50OHM EDGEMNT</t>
  </si>
  <si>
    <t>CONN SMA RCPT STR 50OHM EDGE MNT</t>
  </si>
  <si>
    <t>CBL ASSY UMCC PLUG-PLUG 1.969"</t>
  </si>
  <si>
    <t>RND STANDOFF M2.5X0.45 STEEL 5MM</t>
  </si>
  <si>
    <t>4V DRIVE PCH+PCH MOSFET</t>
  </si>
  <si>
    <t>RES SMD 100K OHM 1% 1/16W 0402</t>
  </si>
  <si>
    <t>RES SMD 5.62K OHM 1% 1/10W 0402</t>
  </si>
  <si>
    <t>RES 10K OHM 1/16W 1% 0402 SMD</t>
  </si>
  <si>
    <t>RES SMD 560K OHM 1% 1/10W 0402</t>
  </si>
  <si>
    <t>RES SMD 150K OHM 1% 1/10W 0402</t>
  </si>
  <si>
    <t>RES SMD 470 OHM 5% 1/16W 0402</t>
  </si>
  <si>
    <t>RES SMD 120 OHM 5% 1/4W 0603</t>
  </si>
  <si>
    <t>RES 470 OHM 1/16W 1% 0402 SMD</t>
  </si>
  <si>
    <t>RES SMD 1M OHM 5% 1/10W 0402</t>
  </si>
  <si>
    <t>RES 1.00K OHM 1/16W 1% 0402 SMD</t>
  </si>
  <si>
    <t>RES SMD 0 OHM JUMPER 1/16W 0402</t>
  </si>
  <si>
    <t>RES SMD 1M OHM 1% 1/16W 0402</t>
  </si>
  <si>
    <t>SWITCH TACTILE SPST-NO 0.05A 16V</t>
  </si>
  <si>
    <t>TVS DIODE 5.5V SOT5</t>
  </si>
  <si>
    <t>IC GATE XOR 2CH 2-INP US8</t>
  </si>
  <si>
    <t>IC MCU 32BIT 1MB FLASH 144LFBGA</t>
  </si>
  <si>
    <t>IC REG BUCK ADJ 3.5A 11VQFN</t>
  </si>
  <si>
    <t>IC TXRX CAN 3.3V SOT23-8</t>
  </si>
  <si>
    <t>IC TXRX RS232/485 24TSSOP</t>
  </si>
  <si>
    <t>WIFI/BLE MODULE</t>
  </si>
  <si>
    <t>Inertial Sense uINS</t>
  </si>
  <si>
    <t>XBEE PRO MOD TXRX ISM 915MHZ UFL</t>
  </si>
  <si>
    <t>VARISTOR 0402</t>
  </si>
  <si>
    <t>CRYSTAL 32.7680KHZ 9PF SMD</t>
  </si>
  <si>
    <t>OSC XO 12.000MHZ HCMOS SMD</t>
  </si>
  <si>
    <t>OSC MEMS 32.768KHZ LVCMOS SMD</t>
  </si>
  <si>
    <t>RES SMD 0 OHM JUMPER 1/10W 0603</t>
  </si>
  <si>
    <t>IC FLASH 128M SPI 133MHZ 8SOIC</t>
  </si>
  <si>
    <t>IC FLASH 1G/2G SPI 8UPDFN</t>
  </si>
  <si>
    <t>Designator</t>
  </si>
  <si>
    <t>BAT1</t>
  </si>
  <si>
    <t>C1, C12, C20, C29, C52, C54, C55, C56</t>
  </si>
  <si>
    <t>C2_I, C2_M, C5, C9, C13, C14, C16, C22, C23, C24, C25, C26, C27, C28, C30, C32, C41, C51, C57</t>
  </si>
  <si>
    <t>C3</t>
  </si>
  <si>
    <t>C4</t>
  </si>
  <si>
    <t>C6, C7</t>
  </si>
  <si>
    <t>C8, C11, C19, C36, C37, C38, C39, C40, C42, C43, C44, C45, C46, C47, C48, C49, C50</t>
  </si>
  <si>
    <t>C10, C18, C33</t>
  </si>
  <si>
    <t>C15, C21</t>
  </si>
  <si>
    <t>C17, C31</t>
  </si>
  <si>
    <t>C34</t>
  </si>
  <si>
    <t>C35, C53</t>
  </si>
  <si>
    <t>D1, D2, D3, D4, D5</t>
  </si>
  <si>
    <t>D6, D7</t>
  </si>
  <si>
    <t>H1</t>
  </si>
  <si>
    <t>H2</t>
  </si>
  <si>
    <t>H3</t>
  </si>
  <si>
    <t>H4</t>
  </si>
  <si>
    <t>H5</t>
  </si>
  <si>
    <t>H7, H8</t>
  </si>
  <si>
    <t>H9</t>
  </si>
  <si>
    <t>I1, I3, I4, I8</t>
  </si>
  <si>
    <t>I2</t>
  </si>
  <si>
    <t>I5</t>
  </si>
  <si>
    <t>I6, I7</t>
  </si>
  <si>
    <t>J2_I, J2_M</t>
  </si>
  <si>
    <t>J3, J4, J8</t>
  </si>
  <si>
    <t>J5</t>
  </si>
  <si>
    <t>J6, J7</t>
  </si>
  <si>
    <t>J9, J10, J11</t>
  </si>
  <si>
    <t>MP1, MP2, MP3, MP4</t>
  </si>
  <si>
    <t>Q1, Q2, Q5, Q6</t>
  </si>
  <si>
    <t>R1, R2, R8, R14, R23, R38, R39, R44, R45, R48, R49</t>
  </si>
  <si>
    <t>R4</t>
  </si>
  <si>
    <t>R5, R9, R19, R20, R35, R41, R43</t>
  </si>
  <si>
    <t>R6, R12</t>
  </si>
  <si>
    <t>R7, R13</t>
  </si>
  <si>
    <t>R10, R28, R29, R30, R31, R32, R36, R40, R42, R46, R55, R56</t>
  </si>
  <si>
    <t>R11</t>
  </si>
  <si>
    <t>R21, R24, R33, R34</t>
  </si>
  <si>
    <t>R22</t>
  </si>
  <si>
    <t>R26</t>
  </si>
  <si>
    <t>R51</t>
  </si>
  <si>
    <t>R54</t>
  </si>
  <si>
    <t>S1, S2, S3</t>
  </si>
  <si>
    <t>U1_I, U1_M</t>
  </si>
  <si>
    <t>U2</t>
  </si>
  <si>
    <t>U3</t>
  </si>
  <si>
    <t>U4, U7</t>
  </si>
  <si>
    <t>U5, U13</t>
  </si>
  <si>
    <t>U6</t>
  </si>
  <si>
    <t>U8</t>
  </si>
  <si>
    <t>U9</t>
  </si>
  <si>
    <t>U10</t>
  </si>
  <si>
    <t>V1</t>
  </si>
  <si>
    <t>Y1</t>
  </si>
  <si>
    <t>Y2</t>
  </si>
  <si>
    <t>Y3</t>
  </si>
  <si>
    <t>H6</t>
  </si>
  <si>
    <t>R3</t>
  </si>
  <si>
    <t>R17, R18, R27, R37</t>
  </si>
  <si>
    <t>R25, R53</t>
  </si>
  <si>
    <t>R47</t>
  </si>
  <si>
    <t>U11</t>
  </si>
  <si>
    <t>U12</t>
  </si>
  <si>
    <t>Manufacturer Part Number</t>
  </si>
  <si>
    <t>MS621T-FL11E</t>
  </si>
  <si>
    <t>C2012X5R1V106K085AC</t>
  </si>
  <si>
    <t>C1005X7R1H104K</t>
  </si>
  <si>
    <t>GRM155R71C224KA12D</t>
  </si>
  <si>
    <t>C1005C0G1H100D050BA</t>
  </si>
  <si>
    <t>C0402C150J4GACTU</t>
  </si>
  <si>
    <t>GRM033R6YA104KE14D</t>
  </si>
  <si>
    <t>CL31A226KPHNNNE</t>
  </si>
  <si>
    <t>CL05B332JB5NNNC</t>
  </si>
  <si>
    <t>CL10B105KA8NNNC</t>
  </si>
  <si>
    <t>CC0402ZRY5V7BB473</t>
  </si>
  <si>
    <t>CL10A225KQ8NNWC</t>
  </si>
  <si>
    <t>SMLP34RGB2W3</t>
  </si>
  <si>
    <t>VSKY20301608-G4-08</t>
  </si>
  <si>
    <t>S2B-PH-SM4-TB(LF)(SN)</t>
  </si>
  <si>
    <t>SM04B-GHS-TB(LF)(SN)-</t>
  </si>
  <si>
    <t>SM05B-GHS-TB(LF)(SN)</t>
  </si>
  <si>
    <t>SM09B-GHS-TB(LF)(SN)</t>
  </si>
  <si>
    <t>FTSH-105-01-L-DV-K-A-P</t>
  </si>
  <si>
    <t>SM14B-GHS-TB(LF)(SN)</t>
  </si>
  <si>
    <t>114-00841-68</t>
  </si>
  <si>
    <t>DFE252012F-1R0M=P2</t>
  </si>
  <si>
    <t>MMZ0603S241HT000</t>
  </si>
  <si>
    <t>CBC2016T100M</t>
  </si>
  <si>
    <t>BK1005HM471-T</t>
  </si>
  <si>
    <t>10118194-0001LF</t>
  </si>
  <si>
    <t>128-0711-201</t>
  </si>
  <si>
    <t>132255RP</t>
  </si>
  <si>
    <t>415-0084-050</t>
  </si>
  <si>
    <t>9774050951R</t>
  </si>
  <si>
    <t>TT8J3TR</t>
  </si>
  <si>
    <t>ERJ-2RKF1003X</t>
  </si>
  <si>
    <t>ERJ-2RKF5621X</t>
  </si>
  <si>
    <t>ERJ-2RKF1002X</t>
  </si>
  <si>
    <t>ERJ-2RKF5603X</t>
  </si>
  <si>
    <t>ERJ-2RKF1503X</t>
  </si>
  <si>
    <t>CRCW0402470RJNED</t>
  </si>
  <si>
    <t>ESR03EZPJ121</t>
  </si>
  <si>
    <t>CRCW0402470RFKED</t>
  </si>
  <si>
    <t>ERJ-2GEJ105X</t>
  </si>
  <si>
    <t>RC0402FR-071KL</t>
  </si>
  <si>
    <t>RC0402JR-070RL</t>
  </si>
  <si>
    <t>RC0402FR-071ML</t>
  </si>
  <si>
    <t>PTS810SJK250SMTRLFS</t>
  </si>
  <si>
    <t>TPD3E001DRLR</t>
  </si>
  <si>
    <t>SN74LVC2G86DCUR</t>
  </si>
  <si>
    <t>ATSAME70Q20B-CNT</t>
  </si>
  <si>
    <t>TPS62135RGXR</t>
  </si>
  <si>
    <t>TCAN334DCNR</t>
  </si>
  <si>
    <t>SP330EEY-L</t>
  </si>
  <si>
    <t>ATWINC3400-MR210UA122</t>
  </si>
  <si>
    <t>IS-uINS-3.2-G2</t>
  </si>
  <si>
    <t>XBP9X-DMUS-001</t>
  </si>
  <si>
    <t>CG0402MLC-12LG</t>
  </si>
  <si>
    <t>ABS06-32.768KHZ-9-1-T</t>
  </si>
  <si>
    <t>ECS-2520S33-120-FN-TR</t>
  </si>
  <si>
    <t>SIT1533AI-H4-DCC-32.768E</t>
  </si>
  <si>
    <t>RC0603JR-070RL</t>
  </si>
  <si>
    <t>W25Q128JVSIQTR</t>
  </si>
  <si>
    <t>MT29F2G01ABAGDWB-IT:GTR</t>
  </si>
  <si>
    <t>Manufacturer</t>
  </si>
  <si>
    <t>Seiko</t>
  </si>
  <si>
    <t>TDK</t>
  </si>
  <si>
    <t>TDK Corporation</t>
  </si>
  <si>
    <t>Murata</t>
  </si>
  <si>
    <t>KEMET</t>
  </si>
  <si>
    <t>Samsung</t>
  </si>
  <si>
    <t>Yageo</t>
  </si>
  <si>
    <t>Rohm Semiconductor</t>
  </si>
  <si>
    <t>Vishay</t>
  </si>
  <si>
    <t>JST</t>
  </si>
  <si>
    <t>Samtec</t>
  </si>
  <si>
    <t>Amphenol Commercial</t>
  </si>
  <si>
    <t>Taiyo Yuden</t>
  </si>
  <si>
    <t>Amphenol FCI</t>
  </si>
  <si>
    <t>Emerson Network Power Connectivity Johnson</t>
  </si>
  <si>
    <t>Amphenol Connex</t>
  </si>
  <si>
    <t>Molex</t>
  </si>
  <si>
    <t>Bel Cinch</t>
  </si>
  <si>
    <t>Wurth Electronics</t>
  </si>
  <si>
    <t>Rohm</t>
  </si>
  <si>
    <t>Panasonic</t>
  </si>
  <si>
    <t>Vishay Dale</t>
  </si>
  <si>
    <t>ITT C&amp;K</t>
  </si>
  <si>
    <t>Texas Instruments</t>
  </si>
  <si>
    <t>Microchip</t>
  </si>
  <si>
    <t>Exar</t>
  </si>
  <si>
    <t>Inertial Sense</t>
  </si>
  <si>
    <t>Digi International</t>
  </si>
  <si>
    <t>Bourns</t>
  </si>
  <si>
    <t>Abracon LLC</t>
  </si>
  <si>
    <t>ECS Inc.</t>
  </si>
  <si>
    <t>SiTime</t>
  </si>
  <si>
    <t>Winbond</t>
  </si>
  <si>
    <t>Micron Technology</t>
  </si>
  <si>
    <t>Supplier Part Number 1</t>
  </si>
  <si>
    <t>728-1080-ND</t>
  </si>
  <si>
    <t>445-14417-6-ND</t>
  </si>
  <si>
    <t>445-5932-1-ND</t>
  </si>
  <si>
    <t>490-5418-6-ND</t>
  </si>
  <si>
    <t>445-1235-6-ND</t>
  </si>
  <si>
    <t>399-8947-6-ND</t>
  </si>
  <si>
    <t>490-10430-1-ND</t>
  </si>
  <si>
    <t>1276-1287-6-ND</t>
  </si>
  <si>
    <t>1276-1548-6-ND</t>
  </si>
  <si>
    <t>1276-1184-6-ND</t>
  </si>
  <si>
    <t>311-1046-6-ND</t>
  </si>
  <si>
    <t>1276-1886-1-ND</t>
  </si>
  <si>
    <t>SMLP34RGB2W3TR-ND</t>
  </si>
  <si>
    <t>VSKY20301608-G4-08GICT-ND</t>
  </si>
  <si>
    <t>455-1749-1-ND</t>
  </si>
  <si>
    <t>455-1566-1-ND</t>
  </si>
  <si>
    <t>455-1567-1-ND</t>
  </si>
  <si>
    <t>455-1571-2-ND</t>
  </si>
  <si>
    <t>SAM9440-ND</t>
  </si>
  <si>
    <t>455-1576-6-ND</t>
  </si>
  <si>
    <t>114-00841-68-6-ND</t>
  </si>
  <si>
    <t>490-13053-6-ND</t>
  </si>
  <si>
    <t>445-172341-1-ND</t>
  </si>
  <si>
    <t>587-1606-1-ND</t>
  </si>
  <si>
    <t>587-1838-6-ND</t>
  </si>
  <si>
    <t>609-4618-6-ND</t>
  </si>
  <si>
    <t>J983CT-ND</t>
  </si>
  <si>
    <t>ACX1425-ND</t>
  </si>
  <si>
    <t>WM5534-ND</t>
  </si>
  <si>
    <t>J918-ND</t>
  </si>
  <si>
    <t>732-7098-1-ND</t>
  </si>
  <si>
    <t>TT8J3TRCT-ND</t>
  </si>
  <si>
    <t>P100KLDKR-ND</t>
  </si>
  <si>
    <t>P5.62KLDKR-ND</t>
  </si>
  <si>
    <t>P10.0KLDKR-ND</t>
  </si>
  <si>
    <t>P560KLDKR-ND</t>
  </si>
  <si>
    <t>P150KLDKR-ND</t>
  </si>
  <si>
    <t>541-470JDKR-ND</t>
  </si>
  <si>
    <t>RHM120DDKR-ND</t>
  </si>
  <si>
    <t>541-470LCT-ND</t>
  </si>
  <si>
    <t>P1.0MJDKR-ND</t>
  </si>
  <si>
    <t>311-1.00KLRCT-ND</t>
  </si>
  <si>
    <t>311-0.0JRDKR-ND</t>
  </si>
  <si>
    <t>311-1.00MLRCT-ND</t>
  </si>
  <si>
    <t>CKN10503DKR-ND</t>
  </si>
  <si>
    <t>296-21885-1-ND</t>
  </si>
  <si>
    <t>595-SN74LVC2G86DCUR</t>
  </si>
  <si>
    <t>ATSAME70Q20B-CNTDKR-ND</t>
  </si>
  <si>
    <t>296-47242-6-ND</t>
  </si>
  <si>
    <t>296-47830-1-ND</t>
  </si>
  <si>
    <t>1016-1977-ND</t>
  </si>
  <si>
    <t>ATWINC3400-MR210UA122-ND</t>
  </si>
  <si>
    <t>602-1890-ND</t>
  </si>
  <si>
    <t>CG0402MLC-12LGCT-ND</t>
  </si>
  <si>
    <t>535-10247-1-ND</t>
  </si>
  <si>
    <t>XC2194TR-ND</t>
  </si>
  <si>
    <t>1473-1239-1-ND</t>
  </si>
  <si>
    <t>311-0.0GRDKR-ND</t>
  </si>
  <si>
    <t>W25Q128JVSIQCT-ND</t>
  </si>
  <si>
    <t>557-1664-6-ND</t>
  </si>
  <si>
    <t>Supplier 1</t>
  </si>
  <si>
    <t>Digi-Key</t>
  </si>
  <si>
    <t>Mouser</t>
  </si>
  <si>
    <t>Supplier Unit Price 1</t>
  </si>
  <si>
    <t>Supplier Subtotal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</si>
</sst>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h:mm\ AM/PM;@"/>
  </numFmts>
  <fonts count="19" x14ac:knownFonts="1">
    <font>
      <sz val="10"/>
      <color indexed="8"/>
      <name val="MS Sans Serif"/>
      <family val="2"/>
    </font>
    <font>
      <b/>
      <sz val="7.9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b/>
      <sz val="24"/>
      <color indexed="8"/>
      <name val="Arial"/>
      <family val="2"/>
    </font>
    <font>
      <sz val="9"/>
      <color indexed="8"/>
      <name val="Arial"/>
      <family val="2"/>
    </font>
    <font>
      <sz val="10"/>
      <color indexed="47"/>
      <name val="Arial"/>
      <family val="2"/>
    </font>
    <font>
      <b/>
      <sz val="20"/>
      <color indexed="8"/>
      <name val="Arial"/>
      <family val="2"/>
    </font>
    <font>
      <b/>
      <sz val="10"/>
      <color indexed="8"/>
      <name val="MS Sans Serif"/>
      <family val="2"/>
    </font>
    <font>
      <u/>
      <sz val="10"/>
      <color theme="10"/>
      <name val="MS Sans Serif"/>
      <family val="2"/>
    </font>
    <font>
      <b/>
      <u/>
      <sz val="10"/>
      <color theme="10"/>
      <name val="MS Sans Serif"/>
      <family val="2"/>
    </font>
    <font>
      <b/>
      <i/>
      <sz val="20"/>
      <color rgb="FFCC0000"/>
      <name val="Arial"/>
      <family val="2"/>
    </font>
    <font>
      <b/>
      <i/>
      <sz val="20"/>
      <color rgb="FF666666"/>
      <name val="Arial"/>
      <family val="2"/>
    </font>
    <font>
      <b/>
      <i/>
      <sz val="20"/>
      <color rgb="FFEE313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 applyNumberFormat="1" applyFill="1" applyBorder="1" applyAlignment="1" applyProtection="1"/>
    <xf numFmtId="0" fontId="3" fillId="0" borderId="0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wrapText="1"/>
    </xf>
    <xf numFmtId="0" fontId="3" fillId="0" borderId="2" xfId="0" applyNumberFormat="1" applyFont="1" applyFill="1" applyBorder="1" applyAlignment="1" applyProtection="1"/>
    <xf numFmtId="0" fontId="3" fillId="0" borderId="2" xfId="0" applyNumberFormat="1" applyFont="1" applyFill="1" applyBorder="1" applyAlignment="1" applyProtection="1">
      <alignment wrapText="1"/>
    </xf>
    <xf numFmtId="0" fontId="3" fillId="0" borderId="2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11" fillId="3" borderId="0" xfId="0" applyNumberFormat="1" applyFont="1" applyFill="1" applyBorder="1" applyAlignment="1"/>
    <xf numFmtId="0" fontId="7" fillId="3" borderId="3" xfId="0" applyNumberFormat="1" applyFont="1" applyFill="1" applyBorder="1" applyAlignment="1">
      <alignment horizontal="center"/>
    </xf>
    <xf numFmtId="0" fontId="7" fillId="3" borderId="3" xfId="0" applyNumberFormat="1" applyFont="1" applyFill="1" applyBorder="1" applyAlignment="1"/>
    <xf numFmtId="0" fontId="7" fillId="3" borderId="0" xfId="0" applyNumberFormat="1" applyFont="1" applyFill="1" applyBorder="1" applyAlignment="1"/>
    <xf numFmtId="0" fontId="0" fillId="0" borderId="0" xfId="0" applyNumberFormat="1" applyAlignment="1">
      <alignment vertical="top"/>
    </xf>
    <xf numFmtId="0" fontId="11" fillId="3" borderId="4" xfId="0" applyNumberFormat="1" applyFont="1" applyFill="1" applyBorder="1" applyAlignment="1"/>
    <xf numFmtId="0" fontId="9" fillId="4" borderId="0" xfId="0" applyNumberFormat="1" applyFont="1" applyFill="1" applyBorder="1" applyAlignment="1">
      <alignment horizontal="center" vertical="center"/>
    </xf>
    <xf numFmtId="0" fontId="8" fillId="3" borderId="3" xfId="0" applyNumberFormat="1" applyFont="1" applyFill="1" applyBorder="1" applyAlignment="1">
      <alignment vertical="center"/>
    </xf>
    <xf numFmtId="0" fontId="6" fillId="4" borderId="0" xfId="0" applyNumberFormat="1" applyFont="1" applyFill="1" applyBorder="1" applyAlignment="1">
      <alignment horizontal="center"/>
    </xf>
    <xf numFmtId="0" fontId="6" fillId="4" borderId="0" xfId="0" applyNumberFormat="1" applyFont="1" applyFill="1" applyBorder="1" applyAlignment="1"/>
    <xf numFmtId="0" fontId="6" fillId="4" borderId="2" xfId="0" applyNumberFormat="1" applyFont="1" applyFill="1" applyBorder="1" applyAlignment="1"/>
    <xf numFmtId="0" fontId="6" fillId="4" borderId="5" xfId="0" applyNumberFormat="1" applyFont="1" applyFill="1" applyBorder="1" applyAlignment="1"/>
    <xf numFmtId="0" fontId="3" fillId="4" borderId="0" xfId="0" applyNumberFormat="1" applyFont="1" applyFill="1" applyBorder="1" applyAlignment="1"/>
    <xf numFmtId="0" fontId="3" fillId="4" borderId="6" xfId="0" applyNumberFormat="1" applyFont="1" applyFill="1" applyBorder="1" applyAlignment="1"/>
    <xf numFmtId="0" fontId="6" fillId="4" borderId="1" xfId="0" applyNumberFormat="1" applyFont="1" applyFill="1" applyBorder="1" applyAlignment="1">
      <alignment horizontal="center"/>
    </xf>
    <xf numFmtId="0" fontId="6" fillId="4" borderId="7" xfId="0" applyNumberFormat="1" applyFont="1" applyFill="1" applyBorder="1" applyAlignment="1"/>
    <xf numFmtId="0" fontId="10" fillId="4" borderId="0" xfId="0" applyNumberFormat="1" applyFont="1" applyFill="1" applyBorder="1" applyAlignment="1"/>
    <xf numFmtId="0" fontId="3" fillId="4" borderId="0" xfId="0" applyNumberFormat="1" applyFont="1" applyFill="1" applyBorder="1" applyAlignment="1">
      <alignment horizontal="center"/>
    </xf>
    <xf numFmtId="0" fontId="10" fillId="4" borderId="8" xfId="0" applyNumberFormat="1" applyFont="1" applyFill="1" applyBorder="1" applyAlignment="1"/>
    <xf numFmtId="0" fontId="5" fillId="2" borderId="9" xfId="0" applyNumberFormat="1" applyFont="1" applyFill="1" applyBorder="1" applyAlignment="1">
      <alignment horizontal="center" vertical="top" wrapText="1"/>
    </xf>
    <xf numFmtId="0" fontId="5" fillId="2" borderId="10" xfId="0" applyNumberFormat="1" applyFont="1" applyFill="1" applyBorder="1" applyAlignment="1">
      <alignment vertical="top" wrapText="1"/>
    </xf>
    <xf numFmtId="0" fontId="5" fillId="4" borderId="9" xfId="0" applyNumberFormat="1" applyFont="1" applyFill="1" applyBorder="1" applyAlignment="1">
      <alignment horizontal="center" vertical="top" wrapText="1"/>
    </xf>
    <xf numFmtId="0" fontId="5" fillId="4" borderId="10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 wrapText="1"/>
    </xf>
    <xf numFmtId="14" fontId="3" fillId="4" borderId="0" xfId="0" applyNumberFormat="1" applyFont="1" applyFill="1" applyBorder="1" applyAlignment="1">
      <alignment horizontal="left"/>
    </xf>
    <xf numFmtId="165" fontId="3" fillId="4" borderId="0" xfId="0" applyNumberFormat="1" applyFont="1" applyFill="1" applyBorder="1" applyAlignment="1">
      <alignment horizontal="left"/>
    </xf>
    <xf numFmtId="0" fontId="12" fillId="4" borderId="12" xfId="0" applyNumberFormat="1" applyFont="1" applyFill="1" applyBorder="1" applyAlignment="1">
      <alignment vertical="center"/>
    </xf>
    <xf numFmtId="0" fontId="6" fillId="4" borderId="0" xfId="0" applyNumberFormat="1" applyFont="1" applyFill="1" applyBorder="1" applyAlignment="1">
      <alignment horizontal="left"/>
    </xf>
    <xf numFmtId="0" fontId="6" fillId="4" borderId="13" xfId="0" applyNumberFormat="1" applyFont="1" applyFill="1" applyBorder="1" applyAlignment="1"/>
    <xf numFmtId="0" fontId="12" fillId="4" borderId="0" xfId="0" applyNumberFormat="1" applyFont="1" applyFill="1" applyBorder="1" applyAlignment="1">
      <alignment horizontal="left"/>
    </xf>
    <xf numFmtId="0" fontId="15" fillId="4" borderId="0" xfId="1" applyNumberFormat="1" applyFont="1" applyFill="1" applyBorder="1" applyAlignment="1" applyProtection="1"/>
    <xf numFmtId="164" fontId="7" fillId="3" borderId="0" xfId="0" applyNumberFormat="1" applyFont="1" applyFill="1" applyBorder="1" applyAlignment="1"/>
    <xf numFmtId="164" fontId="8" fillId="3" borderId="3" xfId="0" applyNumberFormat="1" applyFont="1" applyFill="1" applyBorder="1" applyAlignment="1">
      <alignment vertical="center"/>
    </xf>
    <xf numFmtId="164" fontId="6" fillId="4" borderId="2" xfId="0" applyNumberFormat="1" applyFont="1" applyFill="1" applyBorder="1" applyAlignment="1"/>
    <xf numFmtId="164" fontId="3" fillId="4" borderId="0" xfId="0" applyNumberFormat="1" applyFont="1" applyFill="1" applyBorder="1" applyAlignment="1">
      <alignment horizontal="left"/>
    </xf>
    <xf numFmtId="164" fontId="6" fillId="4" borderId="0" xfId="0" applyNumberFormat="1" applyFont="1" applyFill="1" applyBorder="1" applyAlignment="1"/>
    <xf numFmtId="164" fontId="10" fillId="4" borderId="0" xfId="0" applyNumberFormat="1" applyFont="1" applyFill="1" applyBorder="1" applyAlignment="1"/>
    <xf numFmtId="164" fontId="5" fillId="2" borderId="10" xfId="0" applyNumberFormat="1" applyFont="1" applyFill="1" applyBorder="1" applyAlignment="1">
      <alignment vertical="top" wrapText="1"/>
    </xf>
    <xf numFmtId="164" fontId="5" fillId="4" borderId="10" xfId="0" applyNumberFormat="1" applyFont="1" applyFill="1" applyBorder="1" applyAlignment="1">
      <alignment vertical="top" wrapText="1"/>
    </xf>
    <xf numFmtId="164" fontId="3" fillId="0" borderId="2" xfId="0" applyNumberFormat="1" applyFont="1" applyFill="1" applyBorder="1" applyAlignment="1" applyProtection="1"/>
    <xf numFmtId="164" fontId="1" fillId="0" borderId="0" xfId="0" applyNumberFormat="1" applyFont="1" applyAlignment="1">
      <alignment horizontal="left" vertical="center"/>
    </xf>
    <xf numFmtId="164" fontId="3" fillId="0" borderId="0" xfId="0" applyNumberFormat="1" applyFont="1" applyFill="1" applyBorder="1" applyAlignment="1" applyProtection="1"/>
    <xf numFmtId="0" fontId="6" fillId="4" borderId="0" xfId="0" applyNumberFormat="1" applyFont="1" applyFill="1" applyBorder="1" applyAlignment="1">
      <alignment horizontal="right"/>
    </xf>
    <xf numFmtId="0" fontId="11" fillId="3" borderId="4" xfId="0" applyNumberFormat="1" applyFont="1" applyFill="1" applyBorder="1" applyAlignment="1">
      <alignment horizontal="center" wrapText="1"/>
    </xf>
    <xf numFmtId="0" fontId="4" fillId="3" borderId="9" xfId="0" applyNumberFormat="1" applyFont="1" applyFill="1" applyBorder="1" applyAlignment="1">
      <alignment horizontal="center" vertical="center" wrapText="1"/>
    </xf>
    <xf numFmtId="0" fontId="4" fillId="3" borderId="10" xfId="0" applyNumberFormat="1" applyFont="1" applyFill="1" applyBorder="1" applyAlignment="1">
      <alignment horizontal="center" vertical="center" wrapText="1"/>
    </xf>
    <xf numFmtId="164" fontId="4" fillId="3" borderId="1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wrapText="1"/>
    </xf>
    <xf numFmtId="164" fontId="6" fillId="4" borderId="7" xfId="0" applyNumberFormat="1" applyFont="1" applyFill="1" applyBorder="1" applyAlignment="1">
      <alignment horizontal="left" indent="1"/>
    </xf>
    <xf numFmtId="0" fontId="0" fillId="0" borderId="0" xfId="0" applyNumberFormat="1" applyFill="1" applyBorder="1" applyAlignment="1" applyProtection="1">
      <alignment horizontal="left"/>
    </xf>
    <xf numFmtId="0" fontId="0" fillId="0" borderId="0" xfId="0" applyNumberFormat="1" applyFill="1" applyBorder="1" applyAlignment="1" applyProtection="1">
      <alignment horizontal="center"/>
    </xf>
    <xf numFmtId="0" fontId="13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center"/>
    </xf>
    <xf numFmtId="0" fontId="0" fillId="5" borderId="0" xfId="0" applyNumberFormat="1" applyFill="1" applyBorder="1" applyAlignment="1" applyProtection="1">
      <alignment horizontal="center"/>
    </xf>
    <xf numFmtId="0" fontId="0" fillId="5" borderId="0" xfId="0" applyNumberFormat="1" applyFill="1" applyBorder="1" applyAlignment="1" applyProtection="1"/>
    <xf numFmtId="0" fontId="14" fillId="4" borderId="0" xfId="1" applyNumberFormat="1" applyFill="1" applyBorder="1" applyAlignment="1" applyProtection="1"/>
    <xf numFmtId="0" fontId="16" fillId="0" borderId="0" xfId="0" applyNumberFormat="1" applyFont="1" applyFill="1" applyBorder="1" applyAlignment="1" applyProtection="1"/>
    <xf numFmtId="0" fontId="3" fillId="4" borderId="0" xfId="0" applyFont="1" applyFill="1"/>
    <xf numFmtId="0" fontId="12" fillId="4" borderId="11" xfId="0" quotePrefix="1" applyNumberFormat="1" applyFont="1" applyFill="1" applyBorder="1" applyAlignment="1">
      <alignment horizontal="left"/>
    </xf>
    <xf numFmtId="0" fontId="12" fillId="4" borderId="7" xfId="0" quotePrefix="1" applyNumberFormat="1" applyFont="1" applyFill="1" applyBorder="1" applyAlignment="1">
      <alignment horizontal="left"/>
    </xf>
    <xf numFmtId="0" fontId="6" fillId="4" borderId="13" xfId="0" quotePrefix="1" applyNumberFormat="1" applyFont="1" applyFill="1" applyBorder="1" applyAlignment="1">
      <alignment horizontal="left"/>
    </xf>
    <xf numFmtId="0" fontId="6" fillId="4" borderId="7" xfId="0" quotePrefix="1" applyNumberFormat="1" applyFont="1" applyFill="1" applyBorder="1" applyAlignment="1">
      <alignment horizontal="left" indent="1"/>
    </xf>
    <xf numFmtId="0" fontId="3" fillId="4" borderId="0" xfId="0" quotePrefix="1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6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EE3135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112263</xdr:colOff>
      <xdr:row>2</xdr:row>
      <xdr:rowOff>104178</xdr:rowOff>
    </xdr:from>
    <xdr:to>
      <xdr:col>11</xdr:col>
      <xdr:colOff>450927</xdr:colOff>
      <xdr:row>6</xdr:row>
      <xdr:rowOff>82897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422D50-7AE1-48D3-992D-B5EE03F21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4987" y="656352"/>
          <a:ext cx="894520" cy="8916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inertialsen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75"/>
  <sheetViews>
    <sheetView tabSelected="1" zoomScale="115" zoomScaleNormal="115" workbookViewId="0">
      <selection activeCell="I4" sqref="I4:I5"/>
    </sheetView>
  </sheetViews>
  <sheetFormatPr defaultColWidth="11.42578125" defaultRowHeight="12.75" x14ac:dyDescent="0.2"/>
  <cols>
    <col min="1" max="1" width="2.5703125" style="1" customWidth="1"/>
    <col min="2" max="2" width="1.28515625" style="7" customWidth="1"/>
    <col min="3" max="3" width="18.5703125" style="7" customWidth="1"/>
    <col min="4" max="4" width="10.7109375" style="1" customWidth="1"/>
    <col min="5" max="5" width="40.7109375" style="1" customWidth="1"/>
    <col min="6" max="6" width="31.28515625" style="1" customWidth="1"/>
    <col min="7" max="7" width="22.7109375" style="1" customWidth="1"/>
    <col min="8" max="8" width="24.7109375" style="1" customWidth="1"/>
    <col min="9" max="9" width="19.42578125" style="3" customWidth="1"/>
    <col min="10" max="10" width="11.7109375" style="51" customWidth="1"/>
    <col min="11" max="11" width="7.7109375" style="51" customWidth="1"/>
    <col min="12" max="12" width="9.7109375" style="1" customWidth="1"/>
    <col min="13" max="16384" width="11.42578125" style="1"/>
  </cols>
  <sheetData>
    <row r="1" spans="1:12" s="12" customFormat="1" ht="13.5" thickBot="1" x14ac:dyDescent="0.25">
      <c r="A1" s="8"/>
      <c r="B1" s="9"/>
      <c r="C1" s="10"/>
      <c r="D1" s="10"/>
      <c r="E1" s="11"/>
      <c r="F1" s="11"/>
      <c r="G1" s="11"/>
      <c r="H1" s="11"/>
      <c r="I1" s="11"/>
      <c r="J1" s="41"/>
      <c r="K1" s="41"/>
      <c r="L1" s="11"/>
    </row>
    <row r="2" spans="1:12" s="12" customFormat="1" ht="30.75" thickBot="1" x14ac:dyDescent="0.45">
      <c r="A2" s="13"/>
      <c r="B2" s="14"/>
      <c r="C2" s="39" t="s">
        <v>3</v>
      </c>
      <c r="D2" s="68" t="s">
        <v>13</v>
      </c>
      <c r="E2" s="36"/>
      <c r="F2" s="15"/>
      <c r="G2" s="15" t="s">
        <v>7</v>
      </c>
      <c r="H2" s="15"/>
      <c r="I2" s="15"/>
      <c r="J2" s="42"/>
      <c r="K2" s="42"/>
      <c r="L2" s="15"/>
    </row>
    <row r="3" spans="1:12" s="12" customFormat="1" ht="26.25" x14ac:dyDescent="0.4">
      <c r="A3" s="13"/>
      <c r="B3" s="16"/>
      <c r="C3" s="17"/>
      <c r="D3" s="69" t="s">
        <v>14</v>
      </c>
      <c r="E3" s="23"/>
      <c r="F3" s="18"/>
      <c r="G3" s="18"/>
      <c r="H3" s="18"/>
      <c r="I3" s="66" t="s">
        <v>10</v>
      </c>
      <c r="J3" s="18"/>
      <c r="K3" s="43"/>
      <c r="L3" s="19"/>
    </row>
    <row r="4" spans="1:12" s="12" customFormat="1" ht="15.95" customHeight="1" x14ac:dyDescent="0.2">
      <c r="A4" s="13"/>
      <c r="B4" s="22"/>
      <c r="C4" s="17" t="s">
        <v>2</v>
      </c>
      <c r="D4" s="70" t="s">
        <v>15</v>
      </c>
      <c r="E4" s="38"/>
      <c r="F4" s="52"/>
      <c r="G4" s="52" t="s">
        <v>4</v>
      </c>
      <c r="H4" s="71" t="s">
        <v>16</v>
      </c>
      <c r="I4" s="67" t="s">
        <v>11</v>
      </c>
      <c r="J4" s="20"/>
      <c r="K4" s="44"/>
      <c r="L4" s="21"/>
    </row>
    <row r="5" spans="1:12" s="12" customFormat="1" ht="15.95" customHeight="1" x14ac:dyDescent="0.2">
      <c r="A5" s="13"/>
      <c r="B5" s="16"/>
      <c r="C5" s="17"/>
      <c r="D5" s="37"/>
      <c r="E5" s="17"/>
      <c r="F5" s="52"/>
      <c r="G5" s="52" t="s">
        <v>5</v>
      </c>
      <c r="H5" s="58">
        <f>SUM(L9:L73)</f>
        <v>18316.070000000003</v>
      </c>
      <c r="I5" s="67" t="s">
        <v>12</v>
      </c>
      <c r="J5" s="20"/>
      <c r="K5" s="44"/>
      <c r="L5" s="21"/>
    </row>
    <row r="6" spans="1:12" s="12" customFormat="1" ht="15.95" customHeight="1" x14ac:dyDescent="0.2">
      <c r="A6" s="13"/>
      <c r="B6" s="16"/>
      <c r="C6" s="24" t="s">
        <v>0</v>
      </c>
      <c r="D6" s="72" t="s">
        <v>17</v>
      </c>
      <c r="E6" s="72" t="s">
        <v>18</v>
      </c>
      <c r="F6" s="17"/>
      <c r="G6" s="17"/>
      <c r="H6" s="17"/>
      <c r="I6" s="20" t="s">
        <v>9</v>
      </c>
      <c r="J6" s="20"/>
      <c r="K6" s="45"/>
      <c r="L6" s="21"/>
    </row>
    <row r="7" spans="1:12" s="12" customFormat="1" ht="15.95" customHeight="1" x14ac:dyDescent="0.2">
      <c r="A7" s="13"/>
      <c r="B7" s="25"/>
      <c r="C7" s="20" t="s">
        <v>1</v>
      </c>
      <c r="D7" s="34">
        <f ca="1">TODAY()</f>
        <v>44218</v>
      </c>
      <c r="E7" s="35">
        <f ca="1">NOW()</f>
        <v>44218.435454861108</v>
      </c>
      <c r="F7" s="24"/>
      <c r="G7" s="24"/>
      <c r="H7" s="24"/>
      <c r="I7" s="65" t="s">
        <v>8</v>
      </c>
      <c r="J7" s="40"/>
      <c r="K7" s="46"/>
      <c r="L7" s="26"/>
    </row>
    <row r="8" spans="1:12" s="57" customFormat="1" ht="35.25" customHeight="1" x14ac:dyDescent="0.2">
      <c r="A8" s="53"/>
      <c r="B8" s="54"/>
      <c r="C8" s="54" t="s">
        <v>19</v>
      </c>
      <c r="D8" s="55" t="s">
        <v>21</v>
      </c>
      <c r="E8" s="55" t="s">
        <v>22</v>
      </c>
      <c r="F8" s="55" t="s">
        <v>84</v>
      </c>
      <c r="G8" s="54" t="s">
        <v>150</v>
      </c>
      <c r="H8" s="55" t="s">
        <v>211</v>
      </c>
      <c r="I8" s="54" t="s">
        <v>246</v>
      </c>
      <c r="J8" s="54" t="s">
        <v>307</v>
      </c>
      <c r="K8" s="56" t="s">
        <v>310</v>
      </c>
      <c r="L8" s="56" t="s">
        <v>311</v>
      </c>
    </row>
    <row r="9" spans="1:12" x14ac:dyDescent="0.2">
      <c r="A9" s="13"/>
      <c r="B9" s="27"/>
      <c r="C9" s="27" t="s">
        <v>19</v>
      </c>
      <c r="D9" s="27">
        <v>1</v>
      </c>
      <c r="E9" s="28" t="s">
        <v>23</v>
      </c>
      <c r="F9" s="28" t="s">
        <v>85</v>
      </c>
      <c r="G9" s="28" t="s">
        <v>151</v>
      </c>
      <c r="H9" s="28" t="s">
        <v>212</v>
      </c>
      <c r="I9" s="28" t="s">
        <v>247</v>
      </c>
      <c r="J9" s="47" t="s">
        <v>308</v>
      </c>
      <c r="K9" s="47">
        <v>1.79</v>
      </c>
      <c r="L9" s="47">
        <v>179.14</v>
      </c>
    </row>
    <row r="10" spans="1:12" x14ac:dyDescent="0.2">
      <c r="A10" s="13"/>
      <c r="B10" s="29"/>
      <c r="C10" s="29" t="s">
        <v>19</v>
      </c>
      <c r="D10" s="29">
        <v>8</v>
      </c>
      <c r="E10" s="30" t="s">
        <v>24</v>
      </c>
      <c r="F10" s="30" t="s">
        <v>86</v>
      </c>
      <c r="G10" s="30" t="s">
        <v>152</v>
      </c>
      <c r="H10" s="30" t="s">
        <v>213</v>
      </c>
      <c r="I10" s="30" t="s">
        <v>248</v>
      </c>
      <c r="J10" s="48" t="s">
        <v>308</v>
      </c>
      <c r="K10" s="48">
        <v>0.16483999999999999</v>
      </c>
      <c r="L10" s="48">
        <v>131.87</v>
      </c>
    </row>
    <row r="11" spans="1:12" ht="33.75" x14ac:dyDescent="0.2">
      <c r="A11" s="13"/>
      <c r="B11" s="27"/>
      <c r="C11" s="27" t="s">
        <v>19</v>
      </c>
      <c r="D11" s="27">
        <v>19</v>
      </c>
      <c r="E11" s="28" t="s">
        <v>25</v>
      </c>
      <c r="F11" s="28" t="s">
        <v>87</v>
      </c>
      <c r="G11" s="28" t="s">
        <v>153</v>
      </c>
      <c r="H11" s="28" t="s">
        <v>214</v>
      </c>
      <c r="I11" s="28" t="s">
        <v>249</v>
      </c>
      <c r="J11" s="47" t="s">
        <v>308</v>
      </c>
      <c r="K11" s="47">
        <v>2.1479999999999999E-2</v>
      </c>
      <c r="L11" s="47">
        <v>40.81</v>
      </c>
    </row>
    <row r="12" spans="1:12" x14ac:dyDescent="0.2">
      <c r="A12" s="13"/>
      <c r="B12" s="29"/>
      <c r="C12" s="29" t="s">
        <v>19</v>
      </c>
      <c r="D12" s="29">
        <v>1</v>
      </c>
      <c r="E12" s="30" t="s">
        <v>26</v>
      </c>
      <c r="F12" s="30" t="s">
        <v>88</v>
      </c>
      <c r="G12" s="30" t="s">
        <v>154</v>
      </c>
      <c r="H12" s="30" t="s">
        <v>215</v>
      </c>
      <c r="I12" s="30" t="s">
        <v>250</v>
      </c>
      <c r="J12" s="48" t="s">
        <v>308</v>
      </c>
      <c r="K12" s="48">
        <v>3.78E-2</v>
      </c>
      <c r="L12" s="48">
        <v>3.78</v>
      </c>
    </row>
    <row r="13" spans="1:12" x14ac:dyDescent="0.2">
      <c r="A13" s="13"/>
      <c r="B13" s="27"/>
      <c r="C13" s="27" t="s">
        <v>19</v>
      </c>
      <c r="D13" s="27">
        <v>1</v>
      </c>
      <c r="E13" s="28" t="s">
        <v>27</v>
      </c>
      <c r="F13" s="28" t="s">
        <v>89</v>
      </c>
      <c r="G13" s="28" t="s">
        <v>155</v>
      </c>
      <c r="H13" s="28" t="s">
        <v>213</v>
      </c>
      <c r="I13" s="28" t="s">
        <v>251</v>
      </c>
      <c r="J13" s="47" t="s">
        <v>308</v>
      </c>
      <c r="K13" s="47">
        <v>2.9100000000000001E-2</v>
      </c>
      <c r="L13" s="47">
        <v>2.91</v>
      </c>
    </row>
    <row r="14" spans="1:12" x14ac:dyDescent="0.2">
      <c r="A14" s="13"/>
      <c r="B14" s="29"/>
      <c r="C14" s="29" t="s">
        <v>19</v>
      </c>
      <c r="D14" s="29">
        <v>2</v>
      </c>
      <c r="E14" s="30" t="s">
        <v>28</v>
      </c>
      <c r="F14" s="30" t="s">
        <v>90</v>
      </c>
      <c r="G14" s="30" t="s">
        <v>156</v>
      </c>
      <c r="H14" s="30" t="s">
        <v>216</v>
      </c>
      <c r="I14" s="30" t="s">
        <v>252</v>
      </c>
      <c r="J14" s="48" t="s">
        <v>308</v>
      </c>
      <c r="K14" s="48">
        <v>9.7000000000000003E-3</v>
      </c>
      <c r="L14" s="48">
        <v>1.94</v>
      </c>
    </row>
    <row r="15" spans="1:12" ht="33.75" x14ac:dyDescent="0.2">
      <c r="A15" s="13"/>
      <c r="B15" s="27"/>
      <c r="C15" s="27" t="s">
        <v>19</v>
      </c>
      <c r="D15" s="27">
        <v>17</v>
      </c>
      <c r="E15" s="28" t="s">
        <v>29</v>
      </c>
      <c r="F15" s="28" t="s">
        <v>91</v>
      </c>
      <c r="G15" s="28" t="s">
        <v>157</v>
      </c>
      <c r="H15" s="28" t="s">
        <v>215</v>
      </c>
      <c r="I15" s="28" t="s">
        <v>253</v>
      </c>
      <c r="J15" s="47" t="s">
        <v>308</v>
      </c>
      <c r="K15" s="47">
        <v>1.2699999999999999E-2</v>
      </c>
      <c r="L15" s="47">
        <v>21.59</v>
      </c>
    </row>
    <row r="16" spans="1:12" x14ac:dyDescent="0.2">
      <c r="A16" s="13"/>
      <c r="B16" s="29"/>
      <c r="C16" s="29" t="s">
        <v>19</v>
      </c>
      <c r="D16" s="29">
        <v>3</v>
      </c>
      <c r="E16" s="30" t="s">
        <v>30</v>
      </c>
      <c r="F16" s="30" t="s">
        <v>92</v>
      </c>
      <c r="G16" s="30" t="s">
        <v>158</v>
      </c>
      <c r="H16" s="30" t="s">
        <v>217</v>
      </c>
      <c r="I16" s="30" t="s">
        <v>254</v>
      </c>
      <c r="J16" s="48" t="s">
        <v>308</v>
      </c>
      <c r="K16" s="48">
        <v>0.16830000000000001</v>
      </c>
      <c r="L16" s="48">
        <v>50.49</v>
      </c>
    </row>
    <row r="17" spans="1:12" x14ac:dyDescent="0.2">
      <c r="A17" s="13"/>
      <c r="B17" s="27"/>
      <c r="C17" s="27" t="s">
        <v>19</v>
      </c>
      <c r="D17" s="27">
        <v>2</v>
      </c>
      <c r="E17" s="28" t="s">
        <v>31</v>
      </c>
      <c r="F17" s="28" t="s">
        <v>93</v>
      </c>
      <c r="G17" s="28" t="s">
        <v>159</v>
      </c>
      <c r="H17" s="28" t="s">
        <v>217</v>
      </c>
      <c r="I17" s="28" t="s">
        <v>255</v>
      </c>
      <c r="J17" s="47" t="s">
        <v>308</v>
      </c>
      <c r="K17" s="47">
        <v>1.34E-2</v>
      </c>
      <c r="L17" s="47">
        <v>2.68</v>
      </c>
    </row>
    <row r="18" spans="1:12" x14ac:dyDescent="0.2">
      <c r="A18" s="13"/>
      <c r="B18" s="29"/>
      <c r="C18" s="29" t="s">
        <v>19</v>
      </c>
      <c r="D18" s="29">
        <v>2</v>
      </c>
      <c r="E18" s="30" t="s">
        <v>32</v>
      </c>
      <c r="F18" s="30" t="s">
        <v>94</v>
      </c>
      <c r="G18" s="30" t="s">
        <v>160</v>
      </c>
      <c r="H18" s="30" t="s">
        <v>217</v>
      </c>
      <c r="I18" s="30" t="s">
        <v>256</v>
      </c>
      <c r="J18" s="48" t="s">
        <v>308</v>
      </c>
      <c r="K18" s="48">
        <v>2.01E-2</v>
      </c>
      <c r="L18" s="48">
        <v>4.0199999999999996</v>
      </c>
    </row>
    <row r="19" spans="1:12" x14ac:dyDescent="0.2">
      <c r="A19" s="13"/>
      <c r="B19" s="27"/>
      <c r="C19" s="27" t="s">
        <v>19</v>
      </c>
      <c r="D19" s="27">
        <v>1</v>
      </c>
      <c r="E19" s="28" t="s">
        <v>33</v>
      </c>
      <c r="F19" s="28" t="s">
        <v>95</v>
      </c>
      <c r="G19" s="28" t="s">
        <v>161</v>
      </c>
      <c r="H19" s="28" t="s">
        <v>218</v>
      </c>
      <c r="I19" s="28" t="s">
        <v>257</v>
      </c>
      <c r="J19" s="47" t="s">
        <v>308</v>
      </c>
      <c r="K19" s="47">
        <v>1.12E-2</v>
      </c>
      <c r="L19" s="47">
        <v>1.1200000000000001</v>
      </c>
    </row>
    <row r="20" spans="1:12" x14ac:dyDescent="0.2">
      <c r="A20" s="13"/>
      <c r="B20" s="29"/>
      <c r="C20" s="29" t="s">
        <v>19</v>
      </c>
      <c r="D20" s="29">
        <v>2</v>
      </c>
      <c r="E20" s="30" t="s">
        <v>34</v>
      </c>
      <c r="F20" s="30" t="s">
        <v>96</v>
      </c>
      <c r="G20" s="30" t="s">
        <v>162</v>
      </c>
      <c r="H20" s="30" t="s">
        <v>217</v>
      </c>
      <c r="I20" s="30" t="s">
        <v>258</v>
      </c>
      <c r="J20" s="48" t="s">
        <v>308</v>
      </c>
      <c r="K20" s="48">
        <v>3.1699999999999999E-2</v>
      </c>
      <c r="L20" s="48">
        <v>6.34</v>
      </c>
    </row>
    <row r="21" spans="1:12" x14ac:dyDescent="0.2">
      <c r="A21" s="13"/>
      <c r="B21" s="27"/>
      <c r="C21" s="27" t="s">
        <v>19</v>
      </c>
      <c r="D21" s="27">
        <v>5</v>
      </c>
      <c r="E21" s="28" t="s">
        <v>35</v>
      </c>
      <c r="F21" s="28" t="s">
        <v>97</v>
      </c>
      <c r="G21" s="28" t="s">
        <v>163</v>
      </c>
      <c r="H21" s="28" t="s">
        <v>219</v>
      </c>
      <c r="I21" s="28" t="s">
        <v>259</v>
      </c>
      <c r="J21" s="47" t="s">
        <v>308</v>
      </c>
      <c r="K21" s="47">
        <v>0.35759000000000002</v>
      </c>
      <c r="L21" s="47">
        <v>1787.95</v>
      </c>
    </row>
    <row r="22" spans="1:12" ht="22.5" x14ac:dyDescent="0.2">
      <c r="A22" s="13"/>
      <c r="B22" s="29"/>
      <c r="C22" s="29" t="s">
        <v>19</v>
      </c>
      <c r="D22" s="29">
        <v>2</v>
      </c>
      <c r="E22" s="30" t="s">
        <v>36</v>
      </c>
      <c r="F22" s="30" t="s">
        <v>98</v>
      </c>
      <c r="G22" s="30" t="s">
        <v>164</v>
      </c>
      <c r="H22" s="30" t="s">
        <v>220</v>
      </c>
      <c r="I22" s="30" t="s">
        <v>260</v>
      </c>
      <c r="J22" s="48" t="s">
        <v>308</v>
      </c>
      <c r="K22" s="48"/>
      <c r="L22" s="48"/>
    </row>
    <row r="23" spans="1:12" x14ac:dyDescent="0.2">
      <c r="A23" s="13"/>
      <c r="B23" s="27"/>
      <c r="C23" s="27" t="s">
        <v>19</v>
      </c>
      <c r="D23" s="27">
        <v>1</v>
      </c>
      <c r="E23" s="28" t="s">
        <v>37</v>
      </c>
      <c r="F23" s="28" t="s">
        <v>99</v>
      </c>
      <c r="G23" s="28" t="s">
        <v>165</v>
      </c>
      <c r="H23" s="28" t="s">
        <v>221</v>
      </c>
      <c r="I23" s="28" t="s">
        <v>261</v>
      </c>
      <c r="J23" s="47" t="s">
        <v>308</v>
      </c>
      <c r="K23" s="47">
        <v>0.38129999999999997</v>
      </c>
      <c r="L23" s="47">
        <v>38.130000000000003</v>
      </c>
    </row>
    <row r="24" spans="1:12" x14ac:dyDescent="0.2">
      <c r="A24" s="13"/>
      <c r="B24" s="29"/>
      <c r="C24" s="29" t="s">
        <v>19</v>
      </c>
      <c r="D24" s="29">
        <v>1</v>
      </c>
      <c r="E24" s="30" t="s">
        <v>38</v>
      </c>
      <c r="F24" s="30" t="s">
        <v>100</v>
      </c>
      <c r="G24" s="30" t="s">
        <v>166</v>
      </c>
      <c r="H24" s="30" t="s">
        <v>221</v>
      </c>
      <c r="I24" s="30" t="s">
        <v>262</v>
      </c>
      <c r="J24" s="48" t="s">
        <v>308</v>
      </c>
      <c r="K24" s="48">
        <v>0.31419999999999998</v>
      </c>
      <c r="L24" s="48">
        <v>31.42</v>
      </c>
    </row>
    <row r="25" spans="1:12" x14ac:dyDescent="0.2">
      <c r="A25" s="13"/>
      <c r="B25" s="27"/>
      <c r="C25" s="27" t="s">
        <v>19</v>
      </c>
      <c r="D25" s="27">
        <v>1</v>
      </c>
      <c r="E25" s="28" t="s">
        <v>39</v>
      </c>
      <c r="F25" s="28" t="s">
        <v>101</v>
      </c>
      <c r="G25" s="28" t="s">
        <v>167</v>
      </c>
      <c r="H25" s="28" t="s">
        <v>221</v>
      </c>
      <c r="I25" s="28" t="s">
        <v>263</v>
      </c>
      <c r="J25" s="47" t="s">
        <v>308</v>
      </c>
      <c r="K25" s="47"/>
      <c r="L25" s="47"/>
    </row>
    <row r="26" spans="1:12" x14ac:dyDescent="0.2">
      <c r="A26" s="13"/>
      <c r="B26" s="29"/>
      <c r="C26" s="29" t="s">
        <v>19</v>
      </c>
      <c r="D26" s="29">
        <v>1</v>
      </c>
      <c r="E26" s="30" t="s">
        <v>40</v>
      </c>
      <c r="F26" s="30" t="s">
        <v>102</v>
      </c>
      <c r="G26" s="30" t="s">
        <v>168</v>
      </c>
      <c r="H26" s="30" t="s">
        <v>221</v>
      </c>
      <c r="I26" s="30" t="s">
        <v>264</v>
      </c>
      <c r="J26" s="48" t="s">
        <v>308</v>
      </c>
      <c r="K26" s="48"/>
      <c r="L26" s="48"/>
    </row>
    <row r="27" spans="1:12" x14ac:dyDescent="0.2">
      <c r="A27" s="13"/>
      <c r="B27" s="27"/>
      <c r="C27" s="27" t="s">
        <v>19</v>
      </c>
      <c r="D27" s="27">
        <v>1</v>
      </c>
      <c r="E27" s="28" t="s">
        <v>41</v>
      </c>
      <c r="F27" s="28" t="s">
        <v>103</v>
      </c>
      <c r="G27" s="28" t="s">
        <v>169</v>
      </c>
      <c r="H27" s="28" t="s">
        <v>222</v>
      </c>
      <c r="I27" s="28" t="s">
        <v>265</v>
      </c>
      <c r="J27" s="47" t="s">
        <v>308</v>
      </c>
      <c r="K27" s="47">
        <v>3.32</v>
      </c>
      <c r="L27" s="47">
        <v>332</v>
      </c>
    </row>
    <row r="28" spans="1:12" x14ac:dyDescent="0.2">
      <c r="A28" s="13"/>
      <c r="B28" s="29"/>
      <c r="C28" s="29" t="s">
        <v>19</v>
      </c>
      <c r="D28" s="29">
        <v>2</v>
      </c>
      <c r="E28" s="30" t="s">
        <v>42</v>
      </c>
      <c r="F28" s="30" t="s">
        <v>104</v>
      </c>
      <c r="G28" s="30" t="s">
        <v>170</v>
      </c>
      <c r="H28" s="30" t="s">
        <v>221</v>
      </c>
      <c r="I28" s="30" t="s">
        <v>266</v>
      </c>
      <c r="J28" s="48" t="s">
        <v>308</v>
      </c>
      <c r="K28" s="48"/>
      <c r="L28" s="48"/>
    </row>
    <row r="29" spans="1:12" x14ac:dyDescent="0.2">
      <c r="A29" s="13"/>
      <c r="B29" s="27"/>
      <c r="C29" s="27" t="s">
        <v>19</v>
      </c>
      <c r="D29" s="27">
        <v>1</v>
      </c>
      <c r="E29" s="28" t="s">
        <v>43</v>
      </c>
      <c r="F29" s="28" t="s">
        <v>105</v>
      </c>
      <c r="G29" s="28" t="s">
        <v>171</v>
      </c>
      <c r="H29" s="28" t="s">
        <v>223</v>
      </c>
      <c r="I29" s="28" t="s">
        <v>267</v>
      </c>
      <c r="J29" s="47" t="s">
        <v>308</v>
      </c>
      <c r="K29" s="47">
        <v>1.0900000000000001</v>
      </c>
      <c r="L29" s="47">
        <v>108.57</v>
      </c>
    </row>
    <row r="30" spans="1:12" x14ac:dyDescent="0.2">
      <c r="A30" s="13"/>
      <c r="B30" s="29"/>
      <c r="C30" s="29" t="s">
        <v>19</v>
      </c>
      <c r="D30" s="29">
        <v>4</v>
      </c>
      <c r="E30" s="30" t="s">
        <v>44</v>
      </c>
      <c r="F30" s="30" t="s">
        <v>106</v>
      </c>
      <c r="G30" s="30" t="s">
        <v>172</v>
      </c>
      <c r="H30" s="30" t="s">
        <v>215</v>
      </c>
      <c r="I30" s="30" t="s">
        <v>268</v>
      </c>
      <c r="J30" s="48" t="s">
        <v>308</v>
      </c>
      <c r="K30" s="48">
        <v>0.34076000000000001</v>
      </c>
      <c r="L30" s="48">
        <v>136.30000000000001</v>
      </c>
    </row>
    <row r="31" spans="1:12" x14ac:dyDescent="0.2">
      <c r="A31" s="13"/>
      <c r="B31" s="27"/>
      <c r="C31" s="27" t="s">
        <v>19</v>
      </c>
      <c r="D31" s="27">
        <v>1</v>
      </c>
      <c r="E31" s="28" t="s">
        <v>45</v>
      </c>
      <c r="F31" s="28" t="s">
        <v>107</v>
      </c>
      <c r="G31" s="28" t="s">
        <v>173</v>
      </c>
      <c r="H31" s="28" t="s">
        <v>214</v>
      </c>
      <c r="I31" s="28" t="s">
        <v>269</v>
      </c>
      <c r="J31" s="47" t="s">
        <v>308</v>
      </c>
      <c r="K31" s="47">
        <v>5.5E-2</v>
      </c>
      <c r="L31" s="47">
        <v>5.5</v>
      </c>
    </row>
    <row r="32" spans="1:12" x14ac:dyDescent="0.2">
      <c r="A32" s="13"/>
      <c r="B32" s="29"/>
      <c r="C32" s="29" t="s">
        <v>19</v>
      </c>
      <c r="D32" s="29">
        <v>1</v>
      </c>
      <c r="E32" s="30" t="s">
        <v>46</v>
      </c>
      <c r="F32" s="30" t="s">
        <v>108</v>
      </c>
      <c r="G32" s="30" t="s">
        <v>174</v>
      </c>
      <c r="H32" s="30" t="s">
        <v>224</v>
      </c>
      <c r="I32" s="30" t="s">
        <v>270</v>
      </c>
      <c r="J32" s="48" t="s">
        <v>308</v>
      </c>
      <c r="K32" s="48">
        <v>0.14399999999999999</v>
      </c>
      <c r="L32" s="48">
        <v>14.4</v>
      </c>
    </row>
    <row r="33" spans="1:12" x14ac:dyDescent="0.2">
      <c r="A33" s="13"/>
      <c r="B33" s="27"/>
      <c r="C33" s="27" t="s">
        <v>19</v>
      </c>
      <c r="D33" s="27">
        <v>2</v>
      </c>
      <c r="E33" s="28" t="s">
        <v>47</v>
      </c>
      <c r="F33" s="28" t="s">
        <v>109</v>
      </c>
      <c r="G33" s="28" t="s">
        <v>175</v>
      </c>
      <c r="H33" s="28" t="s">
        <v>224</v>
      </c>
      <c r="I33" s="28" t="s">
        <v>271</v>
      </c>
      <c r="J33" s="47" t="s">
        <v>308</v>
      </c>
      <c r="K33" s="47">
        <v>1.9800000000000002E-2</v>
      </c>
      <c r="L33" s="47">
        <v>4.95</v>
      </c>
    </row>
    <row r="34" spans="1:12" x14ac:dyDescent="0.2">
      <c r="A34" s="13"/>
      <c r="B34" s="29"/>
      <c r="C34" s="29" t="s">
        <v>19</v>
      </c>
      <c r="D34" s="29">
        <v>2</v>
      </c>
      <c r="E34" s="30" t="s">
        <v>48</v>
      </c>
      <c r="F34" s="30" t="s">
        <v>110</v>
      </c>
      <c r="G34" s="30" t="s">
        <v>176</v>
      </c>
      <c r="H34" s="30" t="s">
        <v>225</v>
      </c>
      <c r="I34" s="30" t="s">
        <v>272</v>
      </c>
      <c r="J34" s="48" t="s">
        <v>308</v>
      </c>
      <c r="K34" s="48">
        <v>0.31580000000000003</v>
      </c>
      <c r="L34" s="48">
        <v>63.16</v>
      </c>
    </row>
    <row r="35" spans="1:12" ht="22.5" x14ac:dyDescent="0.2">
      <c r="A35" s="13"/>
      <c r="B35" s="27"/>
      <c r="C35" s="27" t="s">
        <v>19</v>
      </c>
      <c r="D35" s="27">
        <v>3</v>
      </c>
      <c r="E35" s="28" t="s">
        <v>49</v>
      </c>
      <c r="F35" s="28" t="s">
        <v>111</v>
      </c>
      <c r="G35" s="28" t="s">
        <v>177</v>
      </c>
      <c r="H35" s="28" t="s">
        <v>226</v>
      </c>
      <c r="I35" s="28" t="s">
        <v>273</v>
      </c>
      <c r="J35" s="47" t="s">
        <v>308</v>
      </c>
      <c r="K35" s="47">
        <v>0.48599999999999999</v>
      </c>
      <c r="L35" s="47">
        <v>145.80000000000001</v>
      </c>
    </row>
    <row r="36" spans="1:12" x14ac:dyDescent="0.2">
      <c r="A36" s="13"/>
      <c r="B36" s="29"/>
      <c r="C36" s="29" t="s">
        <v>19</v>
      </c>
      <c r="D36" s="29">
        <v>1</v>
      </c>
      <c r="E36" s="30" t="s">
        <v>50</v>
      </c>
      <c r="F36" s="30" t="s">
        <v>112</v>
      </c>
      <c r="G36" s="30" t="s">
        <v>178</v>
      </c>
      <c r="H36" s="30" t="s">
        <v>227</v>
      </c>
      <c r="I36" s="30" t="s">
        <v>274</v>
      </c>
      <c r="J36" s="48" t="s">
        <v>308</v>
      </c>
      <c r="K36" s="48">
        <v>7.1</v>
      </c>
      <c r="L36" s="48">
        <v>710.4</v>
      </c>
    </row>
    <row r="37" spans="1:12" x14ac:dyDescent="0.2">
      <c r="A37" s="13"/>
      <c r="B37" s="27"/>
      <c r="C37" s="27" t="s">
        <v>19</v>
      </c>
      <c r="D37" s="27">
        <v>2</v>
      </c>
      <c r="E37" s="28" t="s">
        <v>51</v>
      </c>
      <c r="F37" s="28" t="s">
        <v>113</v>
      </c>
      <c r="G37" s="28">
        <v>732511150</v>
      </c>
      <c r="H37" s="28" t="s">
        <v>228</v>
      </c>
      <c r="I37" s="28" t="s">
        <v>275</v>
      </c>
      <c r="J37" s="47" t="s">
        <v>308</v>
      </c>
      <c r="K37" s="47">
        <v>2.1</v>
      </c>
      <c r="L37" s="47">
        <v>420.32</v>
      </c>
    </row>
    <row r="38" spans="1:12" x14ac:dyDescent="0.2">
      <c r="A38" s="13"/>
      <c r="B38" s="29"/>
      <c r="C38" s="29" t="s">
        <v>19</v>
      </c>
      <c r="D38" s="29">
        <v>3</v>
      </c>
      <c r="E38" s="30" t="s">
        <v>52</v>
      </c>
      <c r="F38" s="30" t="s">
        <v>114</v>
      </c>
      <c r="G38" s="30" t="s">
        <v>179</v>
      </c>
      <c r="H38" s="30" t="s">
        <v>229</v>
      </c>
      <c r="I38" s="30" t="s">
        <v>276</v>
      </c>
      <c r="J38" s="48" t="s">
        <v>308</v>
      </c>
      <c r="K38" s="48"/>
      <c r="L38" s="48"/>
    </row>
    <row r="39" spans="1:12" x14ac:dyDescent="0.2">
      <c r="A39" s="13"/>
      <c r="B39" s="27"/>
      <c r="C39" s="27" t="s">
        <v>19</v>
      </c>
      <c r="D39" s="27">
        <v>4</v>
      </c>
      <c r="E39" s="28" t="s">
        <v>53</v>
      </c>
      <c r="F39" s="28" t="s">
        <v>115</v>
      </c>
      <c r="G39" s="28" t="s">
        <v>180</v>
      </c>
      <c r="H39" s="28" t="s">
        <v>230</v>
      </c>
      <c r="I39" s="28" t="s">
        <v>277</v>
      </c>
      <c r="J39" s="47" t="s">
        <v>308</v>
      </c>
      <c r="K39" s="47">
        <v>0.73899999999999999</v>
      </c>
      <c r="L39" s="47">
        <v>295.60000000000002</v>
      </c>
    </row>
    <row r="40" spans="1:12" x14ac:dyDescent="0.2">
      <c r="A40" s="13"/>
      <c r="B40" s="29"/>
      <c r="C40" s="29" t="s">
        <v>19</v>
      </c>
      <c r="D40" s="29">
        <v>4</v>
      </c>
      <c r="E40" s="30" t="s">
        <v>54</v>
      </c>
      <c r="F40" s="30" t="s">
        <v>116</v>
      </c>
      <c r="G40" s="30" t="s">
        <v>181</v>
      </c>
      <c r="H40" s="30" t="s">
        <v>231</v>
      </c>
      <c r="I40" s="30" t="s">
        <v>278</v>
      </c>
      <c r="J40" s="48" t="s">
        <v>308</v>
      </c>
      <c r="K40" s="48">
        <v>0.36399999999999999</v>
      </c>
      <c r="L40" s="48">
        <v>145.6</v>
      </c>
    </row>
    <row r="41" spans="1:12" ht="22.5" x14ac:dyDescent="0.2">
      <c r="A41" s="13"/>
      <c r="B41" s="27"/>
      <c r="C41" s="27" t="s">
        <v>19</v>
      </c>
      <c r="D41" s="27">
        <v>11</v>
      </c>
      <c r="E41" s="28" t="s">
        <v>55</v>
      </c>
      <c r="F41" s="28" t="s">
        <v>117</v>
      </c>
      <c r="G41" s="28" t="s">
        <v>182</v>
      </c>
      <c r="H41" s="28" t="s">
        <v>232</v>
      </c>
      <c r="I41" s="28" t="s">
        <v>279</v>
      </c>
      <c r="J41" s="47" t="s">
        <v>308</v>
      </c>
      <c r="K41" s="47">
        <v>3.98E-3</v>
      </c>
      <c r="L41" s="47">
        <v>4.38</v>
      </c>
    </row>
    <row r="42" spans="1:12" x14ac:dyDescent="0.2">
      <c r="A42" s="13"/>
      <c r="B42" s="29"/>
      <c r="C42" s="29" t="s">
        <v>19</v>
      </c>
      <c r="D42" s="29">
        <v>1</v>
      </c>
      <c r="E42" s="30" t="s">
        <v>56</v>
      </c>
      <c r="F42" s="30" t="s">
        <v>118</v>
      </c>
      <c r="G42" s="30" t="s">
        <v>183</v>
      </c>
      <c r="H42" s="30" t="s">
        <v>232</v>
      </c>
      <c r="I42" s="30" t="s">
        <v>280</v>
      </c>
      <c r="J42" s="48" t="s">
        <v>308</v>
      </c>
      <c r="K42" s="48">
        <v>8.8000000000000005E-3</v>
      </c>
      <c r="L42" s="48">
        <v>0.88</v>
      </c>
    </row>
    <row r="43" spans="1:12" x14ac:dyDescent="0.2">
      <c r="A43" s="13"/>
      <c r="B43" s="27"/>
      <c r="C43" s="27" t="s">
        <v>19</v>
      </c>
      <c r="D43" s="27">
        <v>7</v>
      </c>
      <c r="E43" s="28" t="s">
        <v>57</v>
      </c>
      <c r="F43" s="28" t="s">
        <v>119</v>
      </c>
      <c r="G43" s="28" t="s">
        <v>184</v>
      </c>
      <c r="H43" s="28" t="s">
        <v>232</v>
      </c>
      <c r="I43" s="28" t="s">
        <v>281</v>
      </c>
      <c r="J43" s="47" t="s">
        <v>308</v>
      </c>
      <c r="K43" s="47">
        <v>3.98E-3</v>
      </c>
      <c r="L43" s="47">
        <v>3.98</v>
      </c>
    </row>
    <row r="44" spans="1:12" x14ac:dyDescent="0.2">
      <c r="A44" s="13"/>
      <c r="B44" s="29"/>
      <c r="C44" s="29" t="s">
        <v>19</v>
      </c>
      <c r="D44" s="29">
        <v>2</v>
      </c>
      <c r="E44" s="30" t="s">
        <v>58</v>
      </c>
      <c r="F44" s="30" t="s">
        <v>120</v>
      </c>
      <c r="G44" s="30" t="s">
        <v>185</v>
      </c>
      <c r="H44" s="30" t="s">
        <v>232</v>
      </c>
      <c r="I44" s="30" t="s">
        <v>282</v>
      </c>
      <c r="J44" s="48" t="s">
        <v>308</v>
      </c>
      <c r="K44" s="48">
        <v>8.8000000000000005E-3</v>
      </c>
      <c r="L44" s="48">
        <v>1.76</v>
      </c>
    </row>
    <row r="45" spans="1:12" x14ac:dyDescent="0.2">
      <c r="A45" s="13"/>
      <c r="B45" s="27"/>
      <c r="C45" s="27" t="s">
        <v>19</v>
      </c>
      <c r="D45" s="27">
        <v>2</v>
      </c>
      <c r="E45" s="28" t="s">
        <v>59</v>
      </c>
      <c r="F45" s="28" t="s">
        <v>121</v>
      </c>
      <c r="G45" s="28" t="s">
        <v>186</v>
      </c>
      <c r="H45" s="28" t="s">
        <v>232</v>
      </c>
      <c r="I45" s="28" t="s">
        <v>283</v>
      </c>
      <c r="J45" s="47" t="s">
        <v>308</v>
      </c>
      <c r="K45" s="47">
        <v>8.8999999999999999E-3</v>
      </c>
      <c r="L45" s="47">
        <v>1.78</v>
      </c>
    </row>
    <row r="46" spans="1:12" ht="22.5" x14ac:dyDescent="0.2">
      <c r="A46" s="13"/>
      <c r="B46" s="29"/>
      <c r="C46" s="29" t="s">
        <v>19</v>
      </c>
      <c r="D46" s="29">
        <v>12</v>
      </c>
      <c r="E46" s="30" t="s">
        <v>60</v>
      </c>
      <c r="F46" s="30" t="s">
        <v>122</v>
      </c>
      <c r="G46" s="30" t="s">
        <v>187</v>
      </c>
      <c r="H46" s="30" t="s">
        <v>233</v>
      </c>
      <c r="I46" s="30" t="s">
        <v>284</v>
      </c>
      <c r="J46" s="48" t="s">
        <v>308</v>
      </c>
      <c r="K46" s="48">
        <v>5.11E-3</v>
      </c>
      <c r="L46" s="48">
        <v>6.13</v>
      </c>
    </row>
    <row r="47" spans="1:12" x14ac:dyDescent="0.2">
      <c r="A47" s="13"/>
      <c r="B47" s="27"/>
      <c r="C47" s="27" t="s">
        <v>19</v>
      </c>
      <c r="D47" s="27">
        <v>1</v>
      </c>
      <c r="E47" s="28" t="s">
        <v>61</v>
      </c>
      <c r="F47" s="28" t="s">
        <v>123</v>
      </c>
      <c r="G47" s="28" t="s">
        <v>188</v>
      </c>
      <c r="H47" s="28" t="s">
        <v>231</v>
      </c>
      <c r="I47" s="28" t="s">
        <v>285</v>
      </c>
      <c r="J47" s="47" t="s">
        <v>308</v>
      </c>
      <c r="K47" s="47">
        <v>2.75E-2</v>
      </c>
      <c r="L47" s="47">
        <v>2.75</v>
      </c>
    </row>
    <row r="48" spans="1:12" x14ac:dyDescent="0.2">
      <c r="A48" s="13"/>
      <c r="B48" s="29"/>
      <c r="C48" s="29" t="s">
        <v>19</v>
      </c>
      <c r="D48" s="29">
        <v>4</v>
      </c>
      <c r="E48" s="30" t="s">
        <v>62</v>
      </c>
      <c r="F48" s="30" t="s">
        <v>124</v>
      </c>
      <c r="G48" s="30" t="s">
        <v>189</v>
      </c>
      <c r="H48" s="30" t="s">
        <v>233</v>
      </c>
      <c r="I48" s="30" t="s">
        <v>286</v>
      </c>
      <c r="J48" s="48" t="s">
        <v>308</v>
      </c>
      <c r="K48" s="48">
        <v>1.3299999999999999E-2</v>
      </c>
      <c r="L48" s="48">
        <v>5.32</v>
      </c>
    </row>
    <row r="49" spans="1:12" x14ac:dyDescent="0.2">
      <c r="A49" s="13"/>
      <c r="B49" s="27"/>
      <c r="C49" s="27" t="s">
        <v>19</v>
      </c>
      <c r="D49" s="27">
        <v>1</v>
      </c>
      <c r="E49" s="28" t="s">
        <v>63</v>
      </c>
      <c r="F49" s="28" t="s">
        <v>125</v>
      </c>
      <c r="G49" s="28" t="s">
        <v>190</v>
      </c>
      <c r="H49" s="28" t="s">
        <v>232</v>
      </c>
      <c r="I49" s="28" t="s">
        <v>287</v>
      </c>
      <c r="J49" s="47" t="s">
        <v>308</v>
      </c>
      <c r="K49" s="47">
        <v>7.7000000000000002E-3</v>
      </c>
      <c r="L49" s="47">
        <v>0.77</v>
      </c>
    </row>
    <row r="50" spans="1:12" x14ac:dyDescent="0.2">
      <c r="A50" s="13"/>
      <c r="B50" s="29"/>
      <c r="C50" s="29" t="s">
        <v>19</v>
      </c>
      <c r="D50" s="29">
        <v>1</v>
      </c>
      <c r="E50" s="30" t="s">
        <v>64</v>
      </c>
      <c r="F50" s="30" t="s">
        <v>126</v>
      </c>
      <c r="G50" s="30" t="s">
        <v>191</v>
      </c>
      <c r="H50" s="30" t="s">
        <v>218</v>
      </c>
      <c r="I50" s="30" t="s">
        <v>288</v>
      </c>
      <c r="J50" s="48" t="s">
        <v>308</v>
      </c>
      <c r="K50" s="48">
        <v>5.7999999999999996E-3</v>
      </c>
      <c r="L50" s="48">
        <v>0.57999999999999996</v>
      </c>
    </row>
    <row r="51" spans="1:12" x14ac:dyDescent="0.2">
      <c r="A51" s="13"/>
      <c r="B51" s="27"/>
      <c r="C51" s="27" t="s">
        <v>19</v>
      </c>
      <c r="D51" s="27">
        <v>1</v>
      </c>
      <c r="E51" s="28" t="s">
        <v>65</v>
      </c>
      <c r="F51" s="28" t="s">
        <v>127</v>
      </c>
      <c r="G51" s="28" t="s">
        <v>192</v>
      </c>
      <c r="H51" s="28" t="s">
        <v>218</v>
      </c>
      <c r="I51" s="28" t="s">
        <v>289</v>
      </c>
      <c r="J51" s="47" t="s">
        <v>308</v>
      </c>
      <c r="K51" s="47">
        <v>4.7000000000000002E-3</v>
      </c>
      <c r="L51" s="47">
        <v>0.47</v>
      </c>
    </row>
    <row r="52" spans="1:12" x14ac:dyDescent="0.2">
      <c r="A52" s="13"/>
      <c r="B52" s="29"/>
      <c r="C52" s="29" t="s">
        <v>19</v>
      </c>
      <c r="D52" s="29">
        <v>1</v>
      </c>
      <c r="E52" s="30" t="s">
        <v>66</v>
      </c>
      <c r="F52" s="30" t="s">
        <v>128</v>
      </c>
      <c r="G52" s="30" t="s">
        <v>193</v>
      </c>
      <c r="H52" s="30" t="s">
        <v>218</v>
      </c>
      <c r="I52" s="30" t="s">
        <v>290</v>
      </c>
      <c r="J52" s="48" t="s">
        <v>308</v>
      </c>
      <c r="K52" s="48">
        <v>5.7999999999999996E-3</v>
      </c>
      <c r="L52" s="48">
        <v>0.57999999999999996</v>
      </c>
    </row>
    <row r="53" spans="1:12" x14ac:dyDescent="0.2">
      <c r="A53" s="13"/>
      <c r="B53" s="27"/>
      <c r="C53" s="27" t="s">
        <v>19</v>
      </c>
      <c r="D53" s="27">
        <v>3</v>
      </c>
      <c r="E53" s="28" t="s">
        <v>67</v>
      </c>
      <c r="F53" s="28" t="s">
        <v>129</v>
      </c>
      <c r="G53" s="28" t="s">
        <v>194</v>
      </c>
      <c r="H53" s="28" t="s">
        <v>234</v>
      </c>
      <c r="I53" s="28" t="s">
        <v>291</v>
      </c>
      <c r="J53" s="47" t="s">
        <v>308</v>
      </c>
      <c r="K53" s="47">
        <v>0.24532000000000001</v>
      </c>
      <c r="L53" s="47">
        <v>73.599999999999994</v>
      </c>
    </row>
    <row r="54" spans="1:12" x14ac:dyDescent="0.2">
      <c r="A54" s="13"/>
      <c r="B54" s="29"/>
      <c r="C54" s="29" t="s">
        <v>19</v>
      </c>
      <c r="D54" s="29">
        <v>2</v>
      </c>
      <c r="E54" s="30" t="s">
        <v>68</v>
      </c>
      <c r="F54" s="30" t="s">
        <v>130</v>
      </c>
      <c r="G54" s="30" t="s">
        <v>195</v>
      </c>
      <c r="H54" s="30" t="s">
        <v>235</v>
      </c>
      <c r="I54" s="30" t="s">
        <v>292</v>
      </c>
      <c r="J54" s="48" t="s">
        <v>308</v>
      </c>
      <c r="K54" s="48">
        <v>0.29120000000000001</v>
      </c>
      <c r="L54" s="48">
        <v>58.24</v>
      </c>
    </row>
    <row r="55" spans="1:12" x14ac:dyDescent="0.2">
      <c r="A55" s="13"/>
      <c r="B55" s="27"/>
      <c r="C55" s="27" t="s">
        <v>19</v>
      </c>
      <c r="D55" s="27">
        <v>1</v>
      </c>
      <c r="E55" s="28" t="s">
        <v>69</v>
      </c>
      <c r="F55" s="28" t="s">
        <v>131</v>
      </c>
      <c r="G55" s="28" t="s">
        <v>196</v>
      </c>
      <c r="H55" s="28" t="s">
        <v>235</v>
      </c>
      <c r="I55" s="28" t="s">
        <v>293</v>
      </c>
      <c r="J55" s="47" t="s">
        <v>309</v>
      </c>
      <c r="K55" s="47">
        <v>0.36399999999999999</v>
      </c>
      <c r="L55" s="47">
        <v>36.4</v>
      </c>
    </row>
    <row r="56" spans="1:12" ht="22.5" x14ac:dyDescent="0.2">
      <c r="A56" s="13"/>
      <c r="B56" s="29"/>
      <c r="C56" s="29" t="s">
        <v>19</v>
      </c>
      <c r="D56" s="29">
        <v>1</v>
      </c>
      <c r="E56" s="30" t="s">
        <v>70</v>
      </c>
      <c r="F56" s="30" t="s">
        <v>132</v>
      </c>
      <c r="G56" s="30" t="s">
        <v>197</v>
      </c>
      <c r="H56" s="30" t="s">
        <v>236</v>
      </c>
      <c r="I56" s="30" t="s">
        <v>294</v>
      </c>
      <c r="J56" s="48" t="s">
        <v>308</v>
      </c>
      <c r="K56" s="48">
        <v>16.53</v>
      </c>
      <c r="L56" s="48">
        <v>1653</v>
      </c>
    </row>
    <row r="57" spans="1:12" x14ac:dyDescent="0.2">
      <c r="A57" s="13"/>
      <c r="B57" s="27"/>
      <c r="C57" s="27" t="s">
        <v>19</v>
      </c>
      <c r="D57" s="27">
        <v>2</v>
      </c>
      <c r="E57" s="28" t="s">
        <v>71</v>
      </c>
      <c r="F57" s="28" t="s">
        <v>133</v>
      </c>
      <c r="G57" s="28" t="s">
        <v>198</v>
      </c>
      <c r="H57" s="28" t="s">
        <v>235</v>
      </c>
      <c r="I57" s="28" t="s">
        <v>295</v>
      </c>
      <c r="J57" s="47" t="s">
        <v>308</v>
      </c>
      <c r="K57" s="47">
        <v>1.55</v>
      </c>
      <c r="L57" s="47">
        <v>309.52</v>
      </c>
    </row>
    <row r="58" spans="1:12" x14ac:dyDescent="0.2">
      <c r="A58" s="13"/>
      <c r="B58" s="29"/>
      <c r="C58" s="29" t="s">
        <v>19</v>
      </c>
      <c r="D58" s="29">
        <v>2</v>
      </c>
      <c r="E58" s="30" t="s">
        <v>72</v>
      </c>
      <c r="F58" s="30" t="s">
        <v>134</v>
      </c>
      <c r="G58" s="30" t="s">
        <v>199</v>
      </c>
      <c r="H58" s="30" t="s">
        <v>235</v>
      </c>
      <c r="I58" s="30" t="s">
        <v>296</v>
      </c>
      <c r="J58" s="48" t="s">
        <v>308</v>
      </c>
      <c r="K58" s="48">
        <v>1.81</v>
      </c>
      <c r="L58" s="48">
        <v>362.94</v>
      </c>
    </row>
    <row r="59" spans="1:12" x14ac:dyDescent="0.2">
      <c r="A59" s="13"/>
      <c r="B59" s="27"/>
      <c r="C59" s="27" t="s">
        <v>19</v>
      </c>
      <c r="D59" s="27">
        <v>1</v>
      </c>
      <c r="E59" s="28" t="s">
        <v>73</v>
      </c>
      <c r="F59" s="28" t="s">
        <v>135</v>
      </c>
      <c r="G59" s="28" t="s">
        <v>200</v>
      </c>
      <c r="H59" s="28" t="s">
        <v>237</v>
      </c>
      <c r="I59" s="28" t="s">
        <v>297</v>
      </c>
      <c r="J59" s="47" t="s">
        <v>308</v>
      </c>
      <c r="K59" s="47">
        <v>2.87</v>
      </c>
      <c r="L59" s="47">
        <v>286.89</v>
      </c>
    </row>
    <row r="60" spans="1:12" ht="22.5" x14ac:dyDescent="0.2">
      <c r="A60" s="13"/>
      <c r="B60" s="29"/>
      <c r="C60" s="29" t="s">
        <v>19</v>
      </c>
      <c r="D60" s="29">
        <v>1</v>
      </c>
      <c r="E60" s="30" t="s">
        <v>74</v>
      </c>
      <c r="F60" s="30" t="s">
        <v>136</v>
      </c>
      <c r="G60" s="30" t="s">
        <v>201</v>
      </c>
      <c r="H60" s="30" t="s">
        <v>236</v>
      </c>
      <c r="I60" s="30" t="s">
        <v>298</v>
      </c>
      <c r="J60" s="48" t="s">
        <v>308</v>
      </c>
      <c r="K60" s="48">
        <v>10.199999999999999</v>
      </c>
      <c r="L60" s="48">
        <v>1020</v>
      </c>
    </row>
    <row r="61" spans="1:12" x14ac:dyDescent="0.2">
      <c r="A61" s="13"/>
      <c r="B61" s="27"/>
      <c r="C61" s="27" t="s">
        <v>19</v>
      </c>
      <c r="D61" s="27">
        <v>1</v>
      </c>
      <c r="E61" s="28" t="s">
        <v>75</v>
      </c>
      <c r="F61" s="28" t="s">
        <v>137</v>
      </c>
      <c r="G61" s="28" t="s">
        <v>202</v>
      </c>
      <c r="H61" s="28" t="s">
        <v>238</v>
      </c>
      <c r="I61" s="28" t="s">
        <v>202</v>
      </c>
      <c r="J61" s="47" t="s">
        <v>238</v>
      </c>
      <c r="K61" s="47"/>
      <c r="L61" s="47"/>
    </row>
    <row r="62" spans="1:12" x14ac:dyDescent="0.2">
      <c r="A62" s="13"/>
      <c r="B62" s="29"/>
      <c r="C62" s="29" t="s">
        <v>19</v>
      </c>
      <c r="D62" s="29">
        <v>1</v>
      </c>
      <c r="E62" s="30" t="s">
        <v>76</v>
      </c>
      <c r="F62" s="30" t="s">
        <v>138</v>
      </c>
      <c r="G62" s="30" t="s">
        <v>203</v>
      </c>
      <c r="H62" s="30" t="s">
        <v>239</v>
      </c>
      <c r="I62" s="30" t="s">
        <v>299</v>
      </c>
      <c r="J62" s="48" t="s">
        <v>308</v>
      </c>
      <c r="K62" s="48">
        <v>86.25</v>
      </c>
      <c r="L62" s="48">
        <v>8625</v>
      </c>
    </row>
    <row r="63" spans="1:12" x14ac:dyDescent="0.2">
      <c r="A63" s="13"/>
      <c r="B63" s="27"/>
      <c r="C63" s="27" t="s">
        <v>19</v>
      </c>
      <c r="D63" s="27">
        <v>1</v>
      </c>
      <c r="E63" s="28" t="s">
        <v>77</v>
      </c>
      <c r="F63" s="28" t="s">
        <v>139</v>
      </c>
      <c r="G63" s="28" t="s">
        <v>204</v>
      </c>
      <c r="H63" s="28" t="s">
        <v>240</v>
      </c>
      <c r="I63" s="28" t="s">
        <v>300</v>
      </c>
      <c r="J63" s="47" t="s">
        <v>308</v>
      </c>
      <c r="K63" s="47">
        <v>0.22750000000000001</v>
      </c>
      <c r="L63" s="47">
        <v>22.75</v>
      </c>
    </row>
    <row r="64" spans="1:12" x14ac:dyDescent="0.2">
      <c r="A64" s="13"/>
      <c r="B64" s="29"/>
      <c r="C64" s="29" t="s">
        <v>19</v>
      </c>
      <c r="D64" s="29">
        <v>1</v>
      </c>
      <c r="E64" s="30" t="s">
        <v>78</v>
      </c>
      <c r="F64" s="30" t="s">
        <v>140</v>
      </c>
      <c r="G64" s="30" t="s">
        <v>205</v>
      </c>
      <c r="H64" s="30" t="s">
        <v>241</v>
      </c>
      <c r="I64" s="30" t="s">
        <v>301</v>
      </c>
      <c r="J64" s="48" t="s">
        <v>308</v>
      </c>
      <c r="K64" s="48">
        <v>1.42</v>
      </c>
      <c r="L64" s="48">
        <v>141.75</v>
      </c>
    </row>
    <row r="65" spans="1:12" x14ac:dyDescent="0.2">
      <c r="A65" s="13"/>
      <c r="B65" s="27"/>
      <c r="C65" s="27" t="s">
        <v>19</v>
      </c>
      <c r="D65" s="27">
        <v>1</v>
      </c>
      <c r="E65" s="28" t="s">
        <v>79</v>
      </c>
      <c r="F65" s="28" t="s">
        <v>141</v>
      </c>
      <c r="G65" s="28" t="s">
        <v>206</v>
      </c>
      <c r="H65" s="28" t="s">
        <v>242</v>
      </c>
      <c r="I65" s="28" t="s">
        <v>302</v>
      </c>
      <c r="J65" s="47" t="s">
        <v>308</v>
      </c>
      <c r="K65" s="47">
        <v>0.92925000000000002</v>
      </c>
      <c r="L65" s="47">
        <v>929.25</v>
      </c>
    </row>
    <row r="66" spans="1:12" x14ac:dyDescent="0.2">
      <c r="A66" s="13"/>
      <c r="B66" s="29"/>
      <c r="C66" s="29" t="s">
        <v>19</v>
      </c>
      <c r="D66" s="29">
        <v>1</v>
      </c>
      <c r="E66" s="30" t="s">
        <v>80</v>
      </c>
      <c r="F66" s="30" t="s">
        <v>142</v>
      </c>
      <c r="G66" s="30" t="s">
        <v>207</v>
      </c>
      <c r="H66" s="30" t="s">
        <v>243</v>
      </c>
      <c r="I66" s="30" t="s">
        <v>303</v>
      </c>
      <c r="J66" s="48" t="s">
        <v>308</v>
      </c>
      <c r="K66" s="48">
        <v>0.80559999999999998</v>
      </c>
      <c r="L66" s="48">
        <v>80.56</v>
      </c>
    </row>
    <row r="67" spans="1:12" x14ac:dyDescent="0.2">
      <c r="A67" s="13"/>
      <c r="B67" s="27"/>
      <c r="C67" s="27" t="s">
        <v>20</v>
      </c>
      <c r="D67" s="27">
        <v>0</v>
      </c>
      <c r="E67" s="28" t="s">
        <v>41</v>
      </c>
      <c r="F67" s="28" t="s">
        <v>143</v>
      </c>
      <c r="G67" s="28" t="s">
        <v>169</v>
      </c>
      <c r="H67" s="28" t="s">
        <v>222</v>
      </c>
      <c r="I67" s="28" t="s">
        <v>265</v>
      </c>
      <c r="J67" s="47" t="s">
        <v>308</v>
      </c>
      <c r="K67" s="47"/>
      <c r="L67" s="47"/>
    </row>
    <row r="68" spans="1:12" x14ac:dyDescent="0.2">
      <c r="A68" s="13"/>
      <c r="B68" s="29"/>
      <c r="C68" s="29" t="s">
        <v>20</v>
      </c>
      <c r="D68" s="29">
        <v>0</v>
      </c>
      <c r="E68" s="30" t="s">
        <v>81</v>
      </c>
      <c r="F68" s="30" t="s">
        <v>144</v>
      </c>
      <c r="G68" s="30" t="s">
        <v>208</v>
      </c>
      <c r="H68" s="30" t="s">
        <v>218</v>
      </c>
      <c r="I68" s="30" t="s">
        <v>304</v>
      </c>
      <c r="J68" s="48" t="s">
        <v>308</v>
      </c>
      <c r="K68" s="48"/>
      <c r="L68" s="48"/>
    </row>
    <row r="69" spans="1:12" x14ac:dyDescent="0.2">
      <c r="A69" s="13"/>
      <c r="B69" s="27"/>
      <c r="C69" s="27" t="s">
        <v>20</v>
      </c>
      <c r="D69" s="27">
        <v>0</v>
      </c>
      <c r="E69" s="28" t="s">
        <v>65</v>
      </c>
      <c r="F69" s="28" t="s">
        <v>145</v>
      </c>
      <c r="G69" s="28" t="s">
        <v>192</v>
      </c>
      <c r="H69" s="28" t="s">
        <v>218</v>
      </c>
      <c r="I69" s="28" t="s">
        <v>289</v>
      </c>
      <c r="J69" s="47" t="s">
        <v>308</v>
      </c>
      <c r="K69" s="47"/>
      <c r="L69" s="47"/>
    </row>
    <row r="70" spans="1:12" x14ac:dyDescent="0.2">
      <c r="A70" s="13"/>
      <c r="B70" s="29"/>
      <c r="C70" s="29" t="s">
        <v>20</v>
      </c>
      <c r="D70" s="29">
        <v>0</v>
      </c>
      <c r="E70" s="30" t="s">
        <v>64</v>
      </c>
      <c r="F70" s="30" t="s">
        <v>146</v>
      </c>
      <c r="G70" s="30"/>
      <c r="H70" s="30"/>
      <c r="I70" s="30"/>
      <c r="J70" s="48"/>
      <c r="K70" s="48"/>
      <c r="L70" s="48"/>
    </row>
    <row r="71" spans="1:12" x14ac:dyDescent="0.2">
      <c r="A71" s="13"/>
      <c r="B71" s="27"/>
      <c r="C71" s="27" t="s">
        <v>20</v>
      </c>
      <c r="D71" s="27">
        <v>0</v>
      </c>
      <c r="E71" s="28" t="s">
        <v>64</v>
      </c>
      <c r="F71" s="28" t="s">
        <v>147</v>
      </c>
      <c r="G71" s="28" t="s">
        <v>191</v>
      </c>
      <c r="H71" s="28" t="s">
        <v>218</v>
      </c>
      <c r="I71" s="28" t="s">
        <v>288</v>
      </c>
      <c r="J71" s="47" t="s">
        <v>308</v>
      </c>
      <c r="K71" s="47"/>
      <c r="L71" s="47"/>
    </row>
    <row r="72" spans="1:12" x14ac:dyDescent="0.2">
      <c r="A72" s="13"/>
      <c r="B72" s="29"/>
      <c r="C72" s="29" t="s">
        <v>20</v>
      </c>
      <c r="D72" s="29">
        <v>0</v>
      </c>
      <c r="E72" s="30" t="s">
        <v>82</v>
      </c>
      <c r="F72" s="30" t="s">
        <v>148</v>
      </c>
      <c r="G72" s="30" t="s">
        <v>209</v>
      </c>
      <c r="H72" s="30" t="s">
        <v>244</v>
      </c>
      <c r="I72" s="30" t="s">
        <v>305</v>
      </c>
      <c r="J72" s="48" t="s">
        <v>308</v>
      </c>
      <c r="K72" s="48"/>
      <c r="L72" s="48"/>
    </row>
    <row r="73" spans="1:12" ht="13.5" thickBot="1" x14ac:dyDescent="0.25">
      <c r="A73" s="13"/>
      <c r="B73" s="27"/>
      <c r="C73" s="27" t="s">
        <v>20</v>
      </c>
      <c r="D73" s="27">
        <v>0</v>
      </c>
      <c r="E73" s="28" t="s">
        <v>83</v>
      </c>
      <c r="F73" s="28" t="s">
        <v>149</v>
      </c>
      <c r="G73" s="28" t="s">
        <v>210</v>
      </c>
      <c r="H73" s="28" t="s">
        <v>245</v>
      </c>
      <c r="I73" s="28" t="s">
        <v>306</v>
      </c>
      <c r="J73" s="47" t="s">
        <v>308</v>
      </c>
      <c r="K73" s="47"/>
      <c r="L73" s="47"/>
    </row>
    <row r="74" spans="1:12" x14ac:dyDescent="0.2">
      <c r="A74" s="2"/>
      <c r="B74" s="6"/>
      <c r="C74" s="6"/>
      <c r="D74" s="6"/>
      <c r="E74" s="4"/>
      <c r="F74" s="4"/>
      <c r="G74" s="4"/>
      <c r="H74" s="4"/>
      <c r="I74" s="5"/>
      <c r="J74" s="49"/>
      <c r="K74" s="49"/>
      <c r="L74" s="4"/>
    </row>
    <row r="75" spans="1:12" x14ac:dyDescent="0.2">
      <c r="B75" s="31"/>
      <c r="C75" s="31"/>
      <c r="D75" s="32"/>
      <c r="F75" s="32"/>
      <c r="G75" s="32"/>
      <c r="H75" s="32"/>
      <c r="I75" s="33"/>
      <c r="J75" s="50"/>
      <c r="K75" s="50"/>
    </row>
  </sheetData>
  <phoneticPr fontId="2" type="noConversion"/>
  <conditionalFormatting sqref="B8:F8 I8 L8">
    <cfRule type="cellIs" dxfId="5" priority="8" stopIfTrue="1" operator="equal">
      <formula>"NO"</formula>
    </cfRule>
  </conditionalFormatting>
  <conditionalFormatting sqref="G8:H8">
    <cfRule type="cellIs" dxfId="4" priority="5" stopIfTrue="1" operator="equal">
      <formula>"NO"</formula>
    </cfRule>
  </conditionalFormatting>
  <conditionalFormatting sqref="K8">
    <cfRule type="cellIs" dxfId="3" priority="6" stopIfTrue="1" operator="equal">
      <formula>"NO"</formula>
    </cfRule>
  </conditionalFormatting>
  <conditionalFormatting sqref="L8">
    <cfRule type="cellIs" dxfId="2" priority="3" stopIfTrue="1" operator="equal">
      <formula>"NO"</formula>
    </cfRule>
  </conditionalFormatting>
  <conditionalFormatting sqref="K8">
    <cfRule type="cellIs" dxfId="1" priority="2" stopIfTrue="1" operator="equal">
      <formula>"NO"</formula>
    </cfRule>
  </conditionalFormatting>
  <conditionalFormatting sqref="J8">
    <cfRule type="cellIs" dxfId="0" priority="1" stopIfTrue="1" operator="equal">
      <formula>"NO"</formula>
    </cfRule>
  </conditionalFormatting>
  <hyperlinks>
    <hyperlink ref="I7" r:id="rId1" xr:uid="{00000000-0004-0000-0000-000000000000}"/>
  </hyperlinks>
  <pageMargins left="0.75" right="0.75" top="1" bottom="1" header="0" footer="0"/>
  <pageSetup paperSize="9" scale="72" orientation="landscape" blackAndWhite="1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0"/>
  <sheetViews>
    <sheetView workbookViewId="0">
      <selection activeCell="F16" sqref="F16"/>
    </sheetView>
  </sheetViews>
  <sheetFormatPr defaultRowHeight="12.75" x14ac:dyDescent="0.2"/>
  <cols>
    <col min="4" max="4" width="11.5703125" style="60" customWidth="1"/>
    <col min="5" max="5" width="9.140625" style="60"/>
    <col min="6" max="6" width="29.28515625" style="60" customWidth="1"/>
    <col min="7" max="7" width="95.42578125" customWidth="1"/>
  </cols>
  <sheetData>
    <row r="3" spans="2:7" x14ac:dyDescent="0.2">
      <c r="B3" s="52" t="s">
        <v>4</v>
      </c>
      <c r="C3" s="59" t="str">
        <f>BOM!$H$4</f>
        <v>100</v>
      </c>
    </row>
    <row r="8" spans="2:7" s="61" customFormat="1" x14ac:dyDescent="0.2">
      <c r="D8" s="62" t="str">
        <f>BOM!D8</f>
        <v>Quantity</v>
      </c>
      <c r="E8" s="62" t="s">
        <v>6</v>
      </c>
      <c r="F8" s="62" t="str">
        <f>BOM!I8</f>
        <v>Supplier Part Number 1</v>
      </c>
      <c r="G8" s="61" t="str">
        <f>BOM!F8</f>
        <v>Designator</v>
      </c>
    </row>
    <row r="9" spans="2:7" x14ac:dyDescent="0.2">
      <c r="D9" s="60">
        <f>BOM!D9</f>
        <v>1</v>
      </c>
      <c r="E9" s="63">
        <f>D9*C$3</f>
        <v>100</v>
      </c>
      <c r="F9" s="63" t="str">
        <f>BOM!I9</f>
        <v>728-1080-ND</v>
      </c>
      <c r="G9" s="64" t="str">
        <f>BOM!F9</f>
        <v>BAT1</v>
      </c>
    </row>
    <row r="10" spans="2:7" x14ac:dyDescent="0.2">
      <c r="D10" s="60">
        <f>BOM!D10</f>
        <v>8</v>
      </c>
      <c r="E10" s="63">
        <f>D10*C$3</f>
        <v>800</v>
      </c>
      <c r="F10" s="63" t="str">
        <f>BOM!I10</f>
        <v>445-14417-6-ND</v>
      </c>
      <c r="G10" s="64" t="str">
        <f>BOM!F10</f>
        <v>C1, C12, C20, C29, C52, C54, C55, C56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Digikey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Johnson</dc:creator>
  <cp:lastModifiedBy>Walt Johnson</cp:lastModifiedBy>
  <cp:lastPrinted>2011-09-14T21:39:56Z</cp:lastPrinted>
  <dcterms:created xsi:type="dcterms:W3CDTF">2004-05-26T01:39:55Z</dcterms:created>
  <dcterms:modified xsi:type="dcterms:W3CDTF">2021-01-22T17:27:04Z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2057040473</vt:i4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i4>-234167776</vt:i4>
  </property>
  <property fmtid="{D5CDD505-2E9C-101B-9397-08002B2CF9AE}" pid="7" name="_ReviewingToolsShownOnce">
    <vt:lpwstr/>
  </property>
</Properties>
</file>