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codeName="ThisWorkbook"/>
  <mc:AlternateContent xmlns:mc="http://schemas.openxmlformats.org/markup-compatibility/2006">
    <mc:Choice Requires="x15">
      <x15ac:absPath xmlns:x15ac="http://schemas.microsoft.com/office/spreadsheetml/2010/11/ac" url="C:\Users\Ines\Documents\2BaDig-x\Sofware project 2\Documenten om in te dienen\Timesheets\"/>
    </mc:Choice>
  </mc:AlternateContent>
  <bookViews>
    <workbookView xWindow="0" yWindow="0" windowWidth="20490" windowHeight="7680" xr2:uid="{00000000-000D-0000-FFFF-FFFF00000000}"/>
  </bookViews>
  <sheets>
    <sheet name="Overzicht." sheetId="7" r:id="rId1"/>
    <sheet name="Inès" sheetId="1" r:id="rId2"/>
    <sheet name="Eva" sheetId="2" r:id="rId3"/>
    <sheet name="Sebastian" sheetId="3" r:id="rId4"/>
    <sheet name="Charles" sheetId="4" r:id="rId5"/>
    <sheet name="Gill" sheetId="5" r:id="rId6"/>
    <sheet name="Michiel" sheetId="6" r:id="rId7"/>
  </sheets>
  <definedNames>
    <definedName name="_xlnm.Print_Titles" localSheetId="1">Inès!$10:$10</definedName>
    <definedName name="Kolomtitel1">Urenstaat[[#Headers],[Datum(s)]]</definedName>
    <definedName name="WerkweekUren">Inès!#REF!</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7" l="1"/>
  <c r="F6" i="6"/>
  <c r="F6" i="5"/>
  <c r="C8" i="7"/>
  <c r="C7" i="7"/>
  <c r="C6" i="7"/>
  <c r="C5" i="7"/>
  <c r="F6" i="2"/>
  <c r="C4" i="7"/>
  <c r="F6" i="1" l="1"/>
  <c r="G49" i="6"/>
  <c r="G57" i="6"/>
  <c r="G59" i="6"/>
  <c r="G58" i="6"/>
  <c r="G56" i="6"/>
  <c r="G55" i="6"/>
  <c r="G54" i="6"/>
  <c r="G48" i="6"/>
  <c r="F6" i="3"/>
  <c r="G56" i="3"/>
  <c r="G55" i="3"/>
  <c r="G50" i="4"/>
  <c r="G51" i="4"/>
  <c r="G52" i="4"/>
  <c r="G53" i="4"/>
  <c r="G54" i="4"/>
  <c r="G55" i="4"/>
  <c r="G56" i="4"/>
  <c r="G57" i="4"/>
  <c r="G58" i="4"/>
  <c r="G59" i="4"/>
  <c r="G60" i="4"/>
  <c r="G61" i="4"/>
  <c r="G30" i="4"/>
  <c r="G31" i="4"/>
  <c r="G32" i="4"/>
  <c r="G33" i="4"/>
  <c r="G34" i="4"/>
  <c r="G35" i="4"/>
  <c r="G36" i="4"/>
  <c r="G37" i="4"/>
  <c r="G38" i="4"/>
  <c r="G39" i="4"/>
  <c r="G40" i="4"/>
  <c r="G41" i="4"/>
  <c r="G42" i="4"/>
  <c r="G43" i="4"/>
  <c r="G44" i="4"/>
  <c r="G45" i="4"/>
  <c r="G46" i="4"/>
  <c r="G47" i="4"/>
  <c r="G48" i="4"/>
  <c r="G49" i="4"/>
  <c r="G62" i="4"/>
  <c r="G63" i="4"/>
  <c r="G47" i="6"/>
  <c r="G46" i="6"/>
  <c r="G45" i="6"/>
  <c r="G52" i="6"/>
  <c r="G51" i="6"/>
  <c r="G39" i="6"/>
  <c r="G44" i="6"/>
  <c r="G43" i="6"/>
  <c r="G61" i="6"/>
  <c r="G55" i="5"/>
  <c r="G54" i="5"/>
  <c r="G53" i="5"/>
  <c r="G51" i="5"/>
  <c r="G48" i="5"/>
  <c r="G52" i="5"/>
  <c r="G52" i="3"/>
  <c r="G34" i="1"/>
  <c r="G35" i="1"/>
  <c r="G36" i="1"/>
  <c r="G37" i="1"/>
  <c r="G38" i="1"/>
  <c r="G39" i="1"/>
  <c r="G40" i="1"/>
  <c r="G41" i="1"/>
  <c r="G42" i="1"/>
  <c r="G43" i="1"/>
  <c r="G44" i="1"/>
  <c r="G45" i="1"/>
  <c r="G46" i="1"/>
  <c r="G51" i="3"/>
  <c r="G50" i="3"/>
  <c r="G49" i="3"/>
  <c r="G50" i="5"/>
  <c r="G49" i="5"/>
  <c r="G48" i="3"/>
  <c r="G47" i="3"/>
  <c r="G56" i="2"/>
  <c r="G57" i="2"/>
  <c r="G58" i="2"/>
  <c r="G59" i="2"/>
  <c r="G60" i="2"/>
  <c r="G46" i="3"/>
  <c r="G45" i="3"/>
  <c r="G31" i="5"/>
  <c r="G32" i="5"/>
  <c r="G33" i="5"/>
  <c r="G34" i="5"/>
  <c r="G35" i="5"/>
  <c r="G36" i="5"/>
  <c r="G37" i="5"/>
  <c r="G38" i="5"/>
  <c r="G39" i="5"/>
  <c r="G40" i="5"/>
  <c r="G41" i="5"/>
  <c r="G43" i="5"/>
  <c r="G44" i="5"/>
  <c r="G45" i="5"/>
  <c r="G46" i="5"/>
  <c r="G47" i="5"/>
  <c r="G42" i="5"/>
  <c r="G44" i="3"/>
  <c r="G41" i="3"/>
  <c r="G35" i="3"/>
  <c r="G36" i="3"/>
  <c r="G37" i="3"/>
  <c r="G38" i="3"/>
  <c r="G39" i="3"/>
  <c r="G40" i="3"/>
  <c r="G42" i="3"/>
  <c r="G43" i="3"/>
  <c r="G37" i="2"/>
  <c r="G38" i="2"/>
  <c r="G39" i="2"/>
  <c r="G40" i="2"/>
  <c r="G41" i="2"/>
  <c r="G42" i="2"/>
  <c r="G43" i="2"/>
  <c r="G44" i="2"/>
  <c r="G45" i="2"/>
  <c r="G46" i="2"/>
  <c r="G47" i="2"/>
  <c r="G47" i="1"/>
  <c r="G48" i="1"/>
  <c r="G49" i="1"/>
  <c r="G50" i="1"/>
  <c r="G29" i="4"/>
  <c r="G64" i="4"/>
  <c r="G65" i="4"/>
  <c r="G48" i="2"/>
  <c r="G49" i="2"/>
  <c r="G50" i="2"/>
  <c r="G51" i="2"/>
  <c r="G52" i="2"/>
  <c r="G53" i="2"/>
  <c r="G54" i="2"/>
  <c r="G55" i="2"/>
  <c r="G61" i="2"/>
  <c r="G62" i="2"/>
  <c r="G63" i="2"/>
  <c r="G19" i="6"/>
  <c r="G20" i="6"/>
  <c r="G21" i="6"/>
  <c r="G22" i="6"/>
  <c r="G23" i="6"/>
  <c r="G24" i="6"/>
  <c r="G25" i="6"/>
  <c r="G26" i="6"/>
  <c r="G27" i="6"/>
  <c r="G28" i="6"/>
  <c r="G29" i="6"/>
  <c r="G30" i="6"/>
  <c r="G31" i="6"/>
  <c r="G32" i="6"/>
  <c r="G33" i="6"/>
  <c r="G34" i="6"/>
  <c r="G35" i="6"/>
  <c r="E6" i="6"/>
  <c r="G36" i="6"/>
  <c r="G37" i="6"/>
  <c r="G38" i="6"/>
  <c r="G40" i="6"/>
  <c r="G41" i="6"/>
  <c r="G42" i="6"/>
  <c r="G22" i="5"/>
  <c r="G23" i="5"/>
  <c r="G24" i="5"/>
  <c r="G25" i="5"/>
  <c r="G26" i="5"/>
  <c r="G27" i="5"/>
  <c r="G28" i="5"/>
  <c r="G29" i="5"/>
  <c r="G30" i="5"/>
  <c r="G21" i="1"/>
  <c r="G22" i="1"/>
  <c r="G23" i="1"/>
  <c r="G24" i="1"/>
  <c r="G25" i="1"/>
  <c r="G26" i="1"/>
  <c r="G27" i="1"/>
  <c r="G28" i="1"/>
  <c r="G29" i="1"/>
  <c r="G30" i="1"/>
  <c r="G31" i="1"/>
  <c r="G32" i="1"/>
  <c r="G33" i="1"/>
  <c r="E6" i="1"/>
  <c r="G23" i="2"/>
  <c r="G24" i="2"/>
  <c r="G25" i="2"/>
  <c r="G26" i="2"/>
  <c r="G27" i="2"/>
  <c r="G28" i="2"/>
  <c r="G29" i="2"/>
  <c r="G30" i="2"/>
  <c r="G31" i="2"/>
  <c r="G32" i="2"/>
  <c r="G33" i="2"/>
  <c r="G34" i="2"/>
  <c r="G35" i="2"/>
  <c r="G36" i="2"/>
  <c r="E6" i="2"/>
  <c r="G20" i="3"/>
  <c r="G21" i="3"/>
  <c r="G22" i="3"/>
  <c r="G25" i="3"/>
  <c r="G26" i="3"/>
  <c r="G27" i="3"/>
  <c r="G28" i="3"/>
  <c r="G29" i="3"/>
  <c r="G30" i="3"/>
  <c r="G31" i="3"/>
  <c r="G32" i="3"/>
  <c r="G33" i="3"/>
  <c r="G34" i="3"/>
  <c r="E6" i="3"/>
  <c r="G18" i="4"/>
  <c r="G19" i="4"/>
  <c r="G20" i="4"/>
  <c r="G21" i="4"/>
  <c r="G22" i="4"/>
  <c r="G23" i="4"/>
  <c r="G24" i="4"/>
  <c r="G25" i="4"/>
  <c r="G26" i="4"/>
  <c r="G27" i="4"/>
  <c r="G28" i="4"/>
  <c r="G9" i="1"/>
  <c r="G10" i="1"/>
  <c r="G11" i="1"/>
  <c r="G12" i="1"/>
  <c r="G13" i="1"/>
  <c r="G14" i="1"/>
  <c r="G15" i="1"/>
  <c r="G16" i="1"/>
  <c r="G17" i="1"/>
  <c r="G18" i="1"/>
  <c r="G19" i="1"/>
  <c r="G20" i="1"/>
  <c r="D6" i="1"/>
  <c r="G9" i="5"/>
  <c r="G10" i="5"/>
  <c r="G12" i="5"/>
  <c r="G13" i="5"/>
  <c r="G14" i="5"/>
  <c r="G15" i="5"/>
  <c r="G16" i="5"/>
  <c r="G17" i="5"/>
  <c r="G18" i="5"/>
  <c r="G19" i="5"/>
  <c r="G20" i="5"/>
  <c r="G21" i="5"/>
  <c r="G60" i="6"/>
  <c r="G16" i="6"/>
  <c r="G19" i="3"/>
  <c r="G15" i="4"/>
  <c r="G16" i="4"/>
  <c r="G17" i="4"/>
  <c r="G9" i="3"/>
  <c r="G14" i="4"/>
  <c r="G13" i="4"/>
  <c r="G66" i="4"/>
  <c r="G11" i="4"/>
  <c r="G10" i="2"/>
  <c r="G11" i="2"/>
  <c r="G15" i="6"/>
  <c r="G14" i="6"/>
  <c r="G13" i="6"/>
  <c r="G12" i="6"/>
  <c r="G9" i="6"/>
  <c r="G10" i="6"/>
  <c r="G11" i="6"/>
  <c r="B6" i="6"/>
  <c r="G78" i="4"/>
  <c r="G77" i="4"/>
  <c r="G76" i="4"/>
  <c r="G75" i="4"/>
  <c r="G74" i="4"/>
  <c r="G73" i="4"/>
  <c r="G72" i="4"/>
  <c r="G71" i="4"/>
  <c r="G70" i="4"/>
  <c r="G69" i="4"/>
  <c r="G68" i="4"/>
  <c r="G67" i="4"/>
  <c r="G9" i="4"/>
  <c r="G10" i="4"/>
  <c r="G12" i="4"/>
  <c r="B6" i="4"/>
  <c r="G18" i="3"/>
  <c r="G17" i="3"/>
  <c r="G16" i="3"/>
  <c r="G15" i="3"/>
  <c r="G14" i="3"/>
  <c r="G13" i="3"/>
  <c r="G12" i="3"/>
  <c r="G10" i="3"/>
  <c r="G11" i="3"/>
  <c r="G22" i="2"/>
  <c r="G21" i="2"/>
  <c r="G20" i="2"/>
  <c r="G19" i="2"/>
  <c r="G18" i="2"/>
  <c r="G17" i="2"/>
  <c r="G16" i="2"/>
  <c r="G15" i="2"/>
  <c r="G14" i="2"/>
  <c r="G13" i="2"/>
  <c r="G12" i="2"/>
  <c r="G9" i="2"/>
  <c r="D6" i="6"/>
  <c r="D6" i="4"/>
  <c r="D6" i="3"/>
  <c r="B6" i="1"/>
  <c r="B6" i="2"/>
  <c r="D6" i="2"/>
  <c r="B6" i="3"/>
  <c r="B6" i="5"/>
  <c r="D6" i="5"/>
  <c r="E6" i="5"/>
</calcChain>
</file>

<file path=xl/sharedStrings.xml><?xml version="1.0" encoding="utf-8"?>
<sst xmlns="http://schemas.openxmlformats.org/spreadsheetml/2006/main" count="481" uniqueCount="353">
  <si>
    <t>Timesheet Software Project 2</t>
  </si>
  <si>
    <t>Inès Vermeir</t>
  </si>
  <si>
    <t>Project manager</t>
  </si>
  <si>
    <t>5/10/2017 - 22/12/2017</t>
  </si>
  <si>
    <t>Sprint 1 (05/10 - 26/10)</t>
  </si>
  <si>
    <t>Sprint 2 (27/10 - 22/11)</t>
  </si>
  <si>
    <t>Sprint 3 (23/11 - 22/12)</t>
  </si>
  <si>
    <t>Uren</t>
  </si>
  <si>
    <t>Datum(s)</t>
  </si>
  <si>
    <t>Tijd in</t>
  </si>
  <si>
    <t>Begin pauze</t>
  </si>
  <si>
    <t>Einde pauze</t>
  </si>
  <si>
    <t>Tijd uit</t>
  </si>
  <si>
    <t>Gewerkte uren</t>
  </si>
  <si>
    <t>Opmerkingen</t>
  </si>
  <si>
    <t>groepbesrpeking: uitleg docent, kennismaking groep, contact gegevens uitwisselen, ideeen over app bespreken en vragen voor de klant opstellen</t>
  </si>
  <si>
    <t>verslag 1 gemaakt, planning aangevuld, timesheet app gezocht</t>
  </si>
  <si>
    <t xml:space="preserve">groepbespreking: vragen voor de klant overlopen/aanvullen + UML bespreken </t>
  </si>
  <si>
    <t xml:space="preserve">UML schets gemaakt, verslag 2 geschreven </t>
  </si>
  <si>
    <t>groepbespreking: UML, ERD en mockups bespreken</t>
  </si>
  <si>
    <t xml:space="preserve">uitleg docent github + groepsbespreking: github, uml, erd, mockups, planning </t>
  </si>
  <si>
    <t>to do + begin planning, gitHub uitzoeken</t>
  </si>
  <si>
    <t>Planning online gezet,  hoe database gelinkt moet worden gezocht</t>
  </si>
  <si>
    <t>gitHub tutorial bekijken</t>
  </si>
  <si>
    <t>groepbespreking: planning bekijken, info odata</t>
  </si>
  <si>
    <t>gitHub handleiding maken, gitHub aanmaken (repo, branches), readme file aangepast als test</t>
  </si>
  <si>
    <t>groepbespreking: github in orde brengen, dao uitleg</t>
  </si>
  <si>
    <t>functies (change...) toevoegen aan klasse locatie</t>
  </si>
  <si>
    <t xml:space="preserve">api Google maps zoeken en implementeren  </t>
  </si>
  <si>
    <t>alle functies aangemaakt in location en loaction dao, functies van location getest</t>
  </si>
  <si>
    <t>groepsbespreking: hibernate besproken,definitieve structuur (uml en erd)</t>
  </si>
  <si>
    <t>Planning aanvullen, blog maken, timesheets: extra overzicht tab, klasse controleren</t>
  </si>
  <si>
    <t>per persoon sprint overzicht aanvullen</t>
  </si>
  <si>
    <t>uitleg docent, bespreking met docent, hibernate implementeren, groepbespreking</t>
  </si>
  <si>
    <t>conflict met push oplossen</t>
  </si>
  <si>
    <t>structuur aanbrengen in main klasse, location functies toevoegen aan main klasse</t>
  </si>
  <si>
    <t>blog aanvullen, layout blog aanpassen</t>
  </si>
  <si>
    <t>location hibernate klasse aanmaken</t>
  </si>
  <si>
    <t>errors uit code halen</t>
  </si>
  <si>
    <t>groepbespreking: acitivity diagram overlopen + uitleg javafx</t>
  </si>
  <si>
    <t>timescheets in orde zetten, code controleren</t>
  </si>
  <si>
    <t>groepsbespreking</t>
  </si>
  <si>
    <t>Klasses overlopen, views bekijken, blog aanvullen</t>
  </si>
  <si>
    <t xml:space="preserve">Groepsbspreking: problemen github proberen oplossen, bespreken hoe views er zullen uitzien </t>
  </si>
  <si>
    <t>Onverwachte groepsbespreking: uitleg views en controllers door Gill</t>
  </si>
  <si>
    <t>allTrainining view, errors oplossen</t>
  </si>
  <si>
    <t xml:space="preserve">alltraining view + controller, addTraining + controller </t>
  </si>
  <si>
    <t>Groepsbespreking: verder werken aan view en controllers</t>
  </si>
  <si>
    <t>controller en view: training</t>
  </si>
  <si>
    <t>controller en view: training toevoegen</t>
  </si>
  <si>
    <t>controller en view: training toevoegen, sessie toevoegen</t>
  </si>
  <si>
    <t>Groepsbespreking + controller en view: training toevoegen, sessie toevoegen, training detail, update,  delete</t>
  </si>
  <si>
    <t>Groepsbespreking + controller en view: training toevoegen, sessie toevoegen, training detail, update,  delete</t>
  </si>
  <si>
    <t>elke Controller en view van training en sessie, fouten eruit halen, alles testen</t>
  </si>
  <si>
    <t>Fouten verder uit het programma halen, database aanpassen, samengezetten met Michiel en Eva</t>
  </si>
  <si>
    <t>laatste groepsbespreking: alles testen en direct fouten oplossen</t>
  </si>
  <si>
    <t>Eva Bouton</t>
  </si>
  <si>
    <t>5/10/2017 -  22/10/2017</t>
  </si>
  <si>
    <t>Sprint 2  (27/10 - 22/11)</t>
  </si>
  <si>
    <t>voorstelling software project II, eerste groepsvergadering</t>
  </si>
  <si>
    <t>schets ERD maken, vragen klant overlopen</t>
  </si>
  <si>
    <t>groepsvergadering (vragen voor Klant samen overlopen/aanvullen)</t>
  </si>
  <si>
    <t>ERD maken (terug te vinden in map 'ERD')</t>
  </si>
  <si>
    <t>Aanpassen ERD, UML maken, vragen klant doornemen</t>
  </si>
  <si>
    <t>Groepsvergadering (overlopen UML, ERD, Mockups, Use Cases)</t>
  </si>
  <si>
    <t>ERD en UML aanpassen</t>
  </si>
  <si>
    <t>Uitleg docenten - teamvergadering - github installatie</t>
  </si>
  <si>
    <t>ERD en UML vertalen naar engels - bestuderen github en installatie plugin in eclipse</t>
  </si>
  <si>
    <t>groepsvergadering - to do tegen volgende meeting + afspraak teamsessie github</t>
  </si>
  <si>
    <t>UML aanpassen volgens commentaar docenten + test aanmaken organisatie op github</t>
  </si>
  <si>
    <t xml:space="preserve">Planning aanpassen, github desktop installeren, class Location aanmaken </t>
  </si>
  <si>
    <t>Gesprek met docenten - in groep github implementeren en eerste merge</t>
  </si>
  <si>
    <t>UML updaten -toevoeging DAO klasses en bijhorende functies</t>
  </si>
  <si>
    <t>klasse sessie updaten, merge, troubleshooting (Charles)</t>
  </si>
  <si>
    <t>merge nieuwe klassen naar master branche en merge master branche naar groep</t>
  </si>
  <si>
    <t>oplossen problemen eclipse, userklasse (samen met Charles en Michiel)</t>
  </si>
  <si>
    <t>aanmaken functies in DAOklasse van Sessie</t>
  </si>
  <si>
    <t>vervolg aanmaken functies DAOklasse (nog te testen, want andere klasses voor nodig)</t>
  </si>
  <si>
    <t>mergen nieuwe klasses, errors wegwerken</t>
  </si>
  <si>
    <t>les, uitleg docenten, overleg in groep ivm hibernate, merge en libraries goed zetten, afspraken maken rond menu klasse en uitbreiding code</t>
  </si>
  <si>
    <t>toevoeging lib map (met hulp van Sebastian) en wegwerken errors alvorens te mergen naar andere branches. Aanpassing structuur survey klasse zoals afgesproken in groep (toevoeging klasse question) + aanpassing in database.</t>
  </si>
  <si>
    <t>wegwerken errors door merge (heel veel problemen door aanmaak nieuwe lib file en verandering van naam van source file), na heel lang zoeken en testen uiteindelijk kunnen oplossen -&gt; master branche up-to-date en running! + start hibernate functies voor klasse user</t>
  </si>
  <si>
    <t>opkuisen main klasse (om later problemen bij merge te vermijden) + volgen van tutorial voor hibernate en hibernate functies voor klasse User  maken (getest en werkende) +merge naar alle branches</t>
  </si>
  <si>
    <t>schrijven code loginfunctie in main</t>
  </si>
  <si>
    <t>nieuwe ERD maken (exacte weergave van tabellenstructuur in database) + structuur database controleren + UML updaten</t>
  </si>
  <si>
    <t>werken aan hibernate voor klasse Session (ingewikkeld door onetoMany relatie, veel opzoekwerk en testen) + helpen errorfixing hibernate location + filmpje maken voor demo</t>
  </si>
  <si>
    <t>werkcollege - structuur van menu vastleggen in overleg met de hele groep + testen javaFx</t>
  </si>
  <si>
    <t>verwijderen overbodige files hibernate + overbodige klasses + merge naar main</t>
  </si>
  <si>
    <t>datamember 'part' toevoegen aan klasse sessie en database + aanpassing hibernate annotations</t>
  </si>
  <si>
    <t>groepsoverleg (afspraken, uitleg testen) + werken aan addSession functie in menu</t>
  </si>
  <si>
    <t>werken aan functies voor klasse sessie in menu (addSession nog verder aan te passen)</t>
  </si>
  <si>
    <t>werken aan menufuncties voor klasse sessie</t>
  </si>
  <si>
    <t>merge + checken</t>
  </si>
  <si>
    <t>maken functies user voor adminMenu</t>
  </si>
  <si>
    <t>merge</t>
  </si>
  <si>
    <t>groepsoverleg (verdeling taken)</t>
  </si>
  <si>
    <t>oplossen problemen na merge</t>
  </si>
  <si>
    <t>opzoeken werking csv en implementatie ervan voor backup (functies voor klasses die nog niet af zijn, moeten nog gemaakt worden)</t>
  </si>
  <si>
    <t>groepsbespreking (verdeling taken tegen maandag)</t>
  </si>
  <si>
    <t>merge code in master + oplossen problemen</t>
  </si>
  <si>
    <t>opzoeken functie backup van volledige database + maken view voor survey (show predefined surveys) + settings</t>
  </si>
  <si>
    <t>groepsvergadering + verder werken aan view</t>
  </si>
  <si>
    <t>werken aan view voor survey (add new survey werkt)</t>
  </si>
  <si>
    <t>Survey views + onderzoek doorgeven values tussen twee controllers</t>
  </si>
  <si>
    <t>Survey views afgewerkt</t>
  </si>
  <si>
    <t>Settingsview aanmaken (+ addUser functionaliteit toevoegen) + pdf uploaden (java code en view)</t>
  </si>
  <si>
    <t>Sessie (afwerken desktop app)</t>
  </si>
  <si>
    <t>Sessie (statistieken, merge, aanpassing certificate)</t>
  </si>
  <si>
    <t>merge, aantal aanpassingen, extra checks toevoegen, homeview maken</t>
  </si>
  <si>
    <t>aantal aanpassingen aan verschillende views</t>
  </si>
  <si>
    <t>afwerken settings, homeview, aanpassing aan certificate</t>
  </si>
  <si>
    <t>code checken voor laatste aanpassingen/requirements samen met Inès en Sebastian</t>
  </si>
  <si>
    <t>laatste  aanpassingen aan code (Inès en Michiel)</t>
  </si>
  <si>
    <t>alle code samenzetten en testen + aanpassing aan de database  (met Inès en Michiel)</t>
  </si>
  <si>
    <t>Sebastian Garcia Martinez</t>
  </si>
  <si>
    <t>Database manager</t>
  </si>
  <si>
    <t>Sprint 3  (23/11 - 22/12)</t>
  </si>
  <si>
    <t xml:space="preserve">Kick-off en eerste groepsmeeting </t>
  </si>
  <si>
    <t>extra vragen klant toevoegen</t>
  </si>
  <si>
    <t xml:space="preserve">2de groepsmeeting om samen vragen voor klant te overlopen </t>
  </si>
  <si>
    <t xml:space="preserve">eerste versie UML diagram maken </t>
  </si>
  <si>
    <t>18/10/17</t>
  </si>
  <si>
    <t>groepsmeeting om UML- ERD- mockups-use cases te overlopen</t>
  </si>
  <si>
    <t>uitleg odata door docenten, Installatie github, koppelen github-eclipse, beginnen onderzoek odata</t>
  </si>
  <si>
    <t>verder informatie ivm odata zoeken, postman installeren en voorbeelden docent uitproberen</t>
  </si>
  <si>
    <t>groepsmeeting over github, planning en taken deze week,odata</t>
  </si>
  <si>
    <t>Leren werken met github, handleiding volgen, test op eigen repo commit en pushen via command line en eclipse</t>
  </si>
  <si>
    <t>Link met database gemaakt en getest, tabel Book, Singleton, klasse BaseDAO, klasse Book en BookDAO gemaakt (Voorlopig op eigen repo in gitHub)</t>
  </si>
  <si>
    <t xml:space="preserve">gesprek met docenten, dao uitleggen samenfuncties bepalen en gitHub in orde bregen </t>
  </si>
  <si>
    <t>alle tabellen gemaakt van ERD diagram met foreign keys, updateBook en getBook toegevoegd aan BookDAO maar nog niet 100% functioneel</t>
  </si>
  <si>
    <t>methode updateBook en getBook van BookDAO gefixt en getest </t>
  </si>
  <si>
    <t>Hibernate onderzoeken als mogelijke framework voor database connectie,Hibernate configureren op Eclipse, test gemaakt met klasse Book en methoden gemaakt voor create, delete, update en read met Hibernate </t>
  </si>
  <si>
    <t>Odata libraries gebruikt om oData te consumen maar het lukt nog niet, geprobeerd met Jackson en Gson library </t>
  </si>
  <si>
    <t>troubleshooting problemen met Odata, onderzoeken naar mogelijke oplossingen, POJO klasse MetadataOdata gemaakt, Odata consumen met Jackson gelukt</t>
  </si>
  <si>
    <t>archiveBook methode op BookDAO toegevoegd en getest toevoeging archive kolom database en andere aanpassingen</t>
  </si>
  <si>
    <t>groepsmeeting om uml-erd en hibernate te bespreken</t>
  </si>
  <si>
    <t>Onderzoeken google books api, manieren om google books api aan te spreken zoeken, POJO klasse toegoevoegd, consumen werkt nog niet met Jackson</t>
  </si>
  <si>
    <t>uitleg docenten, hibernate gekozen als db framework, extra uitleg daarover, en troubleshooting problemen met libraries, afspraken rond menu </t>
  </si>
  <si>
    <t>Troubleshooting problemen (project structuur, bugs door classpath en libraries )met Michiel via TeamViewer</t>
  </si>
  <si>
    <t xml:space="preserve">Onderzoeken en leren  werken met Tree Model in Jackson aangezien dat Data binding complex was voor Google Books API, tutorials volgen, na veel pogingen consumen Google Books API gelukt </t>
  </si>
  <si>
    <t xml:space="preserve">Onderzoeken cardinaliteit in Hibernate(one to many, many to one relationship...), getBooksByContent in TestJackson klasse aangepast zodat alle boeken weergegeven worden ipv 10 boeken door documentatie Google Books API te bekijken   , HibernateFactory klasse een beetje aangepast wordt nu SingletonHibernate </t>
  </si>
  <si>
    <t>Problemen te fixen bij getAllSessions(Hibernate methode) met Eva bij Session, opzoeken en verschillende methodes proberen maar lukt het niet, </t>
  </si>
  <si>
    <t xml:space="preserve">Aanpassen Java klassen van tussentabellen om te mappen met Hibernate, getAllSessions van Session klasse werkt na veel pogingen  </t>
  </si>
  <si>
    <t>meeting ivm menu en uitleg van activity diagram van Charles, inleiding en basis demo JavaFx samen volgen en testen</t>
  </si>
  <si>
    <t>Veel conflicten in Eclipse met gitHub wegdoen,onderzoek  naar log en library log4j2 , log geimplementeerd  en getest In TestJackson klasse en Main</t>
  </si>
  <si>
    <t>Onderzoeken naar Encryption, tutorial volgen, Apache Commons Codes library geimplementeerd voor encryption bij User klasse getest met SHA256Hex</t>
  </si>
  <si>
    <t>TestJackson klasse aangepast, methode getBookByISBN toegevoegd en fillBook, tabel trainings_book toegevoegd database, overleg rond feautures, JUnit en toekomstige taken</t>
  </si>
  <si>
    <t>Test strategy  bekijken, JUnit tutorial volgen en JUnit cases maken voor getEmployees (oData), getBooksByContent en getBookByISBN (Google Books API)</t>
  </si>
  <si>
    <t>Overleg views en taken met groep, addBook methode om book te linken met training added nog niet getest, testen encryption bij user voor password niet gelukt, troubleshooten dat probleem</t>
  </si>
  <si>
    <t>Aanpassen klasse User en Login methode met JBCrypt library voor beter Encryption met Salt ipv commons codes en testen, terugzetten van test cases en aanpassen  getBook in BookDB, oplossen conflicten met build waardoor ik niet kon testen</t>
  </si>
  <si>
    <t>groepsmeeting ivm taken en uitleg views en controllers van Gill</t>
  </si>
  <si>
    <t>EmployeeController aanpassen om oData op View te tonen eerst niet gelukt omdat Employee een POJO is, troubleshooting probleem, testen, problemen met building workspace oplossen </t>
  </si>
  <si>
    <t>Tutorials javafx kijken, view book maken, controller book implementeren om GoogleBookAPI results weer te geven,search book nog te implementeren in controller en ook effectief linken met trainingen</t>
  </si>
  <si>
    <t>meeting met docenten, verder werken aan Book View - search Book optie in view maken, PHP code voor oData consumen maken</t>
  </si>
  <si>
    <t>addBook in Training aangepast en getest nu linkBook, onderzoeken probleem connection Hibernate, SingletonHibernate aanpassen, TestJackson klasse aanpassen om geen boeken zonder isbn te krijgen</t>
  </si>
  <si>
    <t>link  met training in view book succesvol aangemaakt, POJO klasse BookTraining en methode getBooksTrainings() maken voor toekomstige BoekOverzicht view om koppelingen te zien, alle DB klassen aanpassen om probleem met Hibernate testen</t>
  </si>
  <si>
    <t xml:space="preserve">BookOverview view beginnen maken, samen overleg overblijvende taken </t>
  </si>
  <si>
    <t>bug fixen bij link book training waardoor nullpointerexception ontstond en singletonHibernate problem in begin van programma oplossen</t>
  </si>
  <si>
    <t>verder werkend BookOverview view en testen, overleg link employees and training in groep</t>
  </si>
  <si>
    <t>afwerken bookOverview en probleem oplossen waardoor mijn code wegwas bij pullen van github</t>
  </si>
  <si>
    <t>Aanpassen  Employee view om employee te koppelen aan training, controller aanpassen en view designen, application POJO klasse gemaakt, add methode getApplications() in TrainingDB, effectief koppeling nog niet af</t>
  </si>
  <si>
    <t>afwerken employee view en aanpassen om enkel link te maken met active trainings, Students_enrolled_in_session POJO maken en method linkEmployee in sessionDB, link Employee successvol na veel testen</t>
  </si>
  <si>
    <t>Code checken een laatste aanpasingen en vereisten met Ines en Eva</t>
  </si>
  <si>
    <t>getStudents_enrolled in sessionDB added, aanpassen EmployeeController,
validation of employee al gekoppeld is aan training voordat het toegevoegd wordt maken na veel testen eindelijk gelukt, PHP script voor reminder les volgende dag schrijven</t>
  </si>
  <si>
    <t>Bar chart onderzoeken en proberen te doen, bar chart wel gelukt, pie chart na veel pogingen niet gelukt,_x000D_
getCertificatesByEmployeeID in certificates_uploadDB gemaakt, kleine aanpassingen EmployeeController</t>
  </si>
  <si>
    <t>meeting met alle groepsleden en BookOverview delete option zetten, Employeeview aangepast, application deleten na toevoeging van employee</t>
  </si>
  <si>
    <t>Charles White</t>
  </si>
  <si>
    <t>Test manager</t>
  </si>
  <si>
    <t>5/10/2017 - 22/10/2017</t>
  </si>
  <si>
    <t>Contact #1 Presentatie Project door Docenten - 1°Groepsmeeting: uitwisseling contactgegevens, project bespreking, vragen bespreken</t>
  </si>
  <si>
    <t>Besproken vragen ingeven, beschikbaarheden ingeven</t>
  </si>
  <si>
    <t>Aanzet Use Cases</t>
  </si>
  <si>
    <t>2°Groepsmeeting: groepsbespreking &amp; aanvulling vragen aan klant, presentatie Eva aanzet ERD, presentatie aanzet Use Case</t>
  </si>
  <si>
    <t>Use Case Software gezocht - Visual Paradigm Community Edition geïnstalleerd; Use Cases gebouwd met nieuwe software: Login, Cursus Kiezen, Opleidingen Beheren, Deelnemers Beheren; Use Case documentatie: Login, Cursus Kiezen</t>
  </si>
  <si>
    <t>16/10/2017</t>
  </si>
  <si>
    <t>Vragen van klanten gelezen en nieuwe diagram op papier</t>
  </si>
  <si>
    <t>17/10/2017</t>
  </si>
  <si>
    <t>Software-wissel voor Use Cases --&gt; ArgoUML; nieuwe Use Case diagrammen gemaakt; Use Case Documentation File samengesteld</t>
  </si>
  <si>
    <t>2° Contact met Docenten; Repository Rep; Github account; ODATA rep; Mock-up verificatie</t>
  </si>
  <si>
    <t>24/10/2017</t>
  </si>
  <si>
    <t>klasse user en certificate, login; GitHub tutorial bekeken/pdf gelezen; GitHub-Bash-struggle, uiteindelijk toegang tot branche</t>
  </si>
  <si>
    <t>27/10/2017</t>
  </si>
  <si>
    <t>geen projectbijdrage: troubleshooting GIT en Eclipse - geen push mogelijk - klasse user</t>
  </si>
  <si>
    <t>geen projectbijdrage: troubleshooting GIT en Eclipse - geen toevoeging klasse mogelijk</t>
  </si>
  <si>
    <t>troubleshooting Git en Eclipse - problemen opgelost</t>
  </si>
  <si>
    <t>testing strategy - bronnenonderzoek verderzetten</t>
  </si>
  <si>
    <t>testing strategy - bronnenonderzoek en document draft</t>
  </si>
  <si>
    <t>15/11/2017</t>
  </si>
  <si>
    <t>pull-push conflicten oplossen Certificate - User DB; test strategy; hibernate tutorial</t>
  </si>
  <si>
    <t>i-text7 &amp; i-text5 pdf creatie - code in apart project</t>
  </si>
  <si>
    <t>16/11/2017</t>
  </si>
  <si>
    <t>activity diagram op papier</t>
  </si>
  <si>
    <t>17/11/2017</t>
  </si>
  <si>
    <t>activity diagram digitaal</t>
  </si>
  <si>
    <t>les: project meeting: activity diagram --&gt; menustructuur; Javafx: inleiding</t>
  </si>
  <si>
    <t>22/11/2017</t>
  </si>
  <si>
    <t>links check met docent - errors resolved</t>
  </si>
  <si>
    <t>26/11/2017</t>
  </si>
  <si>
    <t>CertificateDB met hibernate links</t>
  </si>
  <si>
    <t>Gewettigde Afwezigheid - Groepsmeeting - week van 'crash landing'</t>
  </si>
  <si>
    <t>DB annotations toegevoegd en getest: insert, update &amp; delete ok; get en getall geen error maar ook geen output; pulling errors</t>
  </si>
  <si>
    <t>i-text5 pdf in project code ingevoegd en leeg test document afgeprint - nog geen success met pdf-creatie op basis van DB-gegevens</t>
  </si>
  <si>
    <t>DB-info in Database: tutorials, tutorial videos en code-pogingen</t>
  </si>
  <si>
    <t>DB-info in Database: tutorials, tutorial videos en code-pogingen (with constant interruptions)</t>
  </si>
  <si>
    <t>DB-info in Database: tutorials, tutorial videos en code-pogingen (with constant interruptions); pulling errors</t>
  </si>
  <si>
    <t>DB-info in Database: tutorials, tutorial videos en code-pogingen (document intussen uitgebreid met datum - gebruikersnaam - tabel - lijst)</t>
  </si>
  <si>
    <t>DB-info in Database: tutorials, tutorial videos en code-pogingen (document uitgebreid met logo)</t>
  </si>
  <si>
    <t>Impromptu meeting met Inês en Eva - Pdf-presentatie en wijzigingen aan code</t>
  </si>
  <si>
    <t>Gevonden dat code certificate(insert, update) en Pdf-creatie niet meer werkt na wijzigingen van de middag</t>
  </si>
  <si>
    <t>Pogingen om code te herstellen - Pulling errors remain - new clone - Certificate Pdf Errors - commit gelukt? - andere error message</t>
  </si>
  <si>
    <t>Contactmoment – groepsvergadering – meeting met docenten – new local errors van branche – reset en rebase uitgevoerd: Certificate code verwijderd – poging iTest te uploaden</t>
  </si>
  <si>
    <t>Pogingen met Gill om project lokaal en in branche te corrigeren: reset no luck</t>
  </si>
  <si>
    <t>Error checking in project setup and branche – clone download – no luck</t>
  </si>
  <si>
    <t>Error checking in project setup and branche – no luck</t>
  </si>
  <si>
    <t>13/12/17</t>
  </si>
  <si>
    <t>14/12/17</t>
  </si>
  <si>
    <t>Error checking in project setup and branche – nieuwe master clone – lokaal webapp verwijderd – no luck</t>
  </si>
  <si>
    <t>17/12/17</t>
  </si>
  <si>
    <t>Error checking in project setup and branche – nieuwe master clone – no luck</t>
  </si>
  <si>
    <t>18/12/17</t>
  </si>
  <si>
    <t>Contactmoment – groepsvergadering – Error checking: no luck → correctie branche door Eva – nieuwe afspraak to-do's</t>
  </si>
  <si>
    <t>Certificate code hersteld via backup – unit test folders aangemaakt – connectie getest: commit (push-pull) succesvol</t>
  </si>
  <si>
    <t>19/12/17</t>
  </si>
  <si>
    <t>Contactmoment – groepsmeeting – new focus: Error log setup –&gt; Manual Testing – Usability Testing</t>
  </si>
  <si>
    <t>views tutorial – sql injection tutorial – error log: usability testing</t>
  </si>
  <si>
    <t>20/12/17</t>
  </si>
  <si>
    <t>GUI error checking – SQL injection tutorial &amp; pogingen</t>
  </si>
  <si>
    <t>Groepsvergadering – (vroeger vertrokken)</t>
  </si>
  <si>
    <t>21/12/17</t>
  </si>
  <si>
    <t>GUI error checking – SQL injection tutorials &amp; pogingen (manually &amp; scanner)</t>
  </si>
  <si>
    <t>GUI error checking – SQL injection (Acunetix) missing library tutorials &amp; pogingen</t>
  </si>
  <si>
    <t>22/12/17</t>
  </si>
  <si>
    <t>GUI error checking</t>
  </si>
  <si>
    <t>Groepsvergadering – project overlopen – check software OBS Studio voor demo-filmpje (vroeger vertrokken)</t>
  </si>
  <si>
    <t xml:space="preserve">Aanvullen mock data in database – aanmaak &amp; upload mock certificates – creatie mock surveys – setup videoscript – </t>
  </si>
  <si>
    <t>23/12/17</t>
  </si>
  <si>
    <t>Demo-filmpje</t>
  </si>
  <si>
    <t>Datum</t>
  </si>
  <si>
    <t>Gill Steens</t>
  </si>
  <si>
    <t>Usability engineer/ designer </t>
  </si>
  <si>
    <t>WC 1: Kick-off Software Project 2: Uitleg, groepenverdeling, kennismaking, eerste vergadering. Afspraken gemaakt tegen zondag</t>
  </si>
  <si>
    <t>Mockups v01: inspiratie opdoen</t>
  </si>
  <si>
    <t>Nalezen vragen voor de klant</t>
  </si>
  <si>
    <t>groepsmeeting:  Overlopen van vragen voor de klant, use case v01, ERD-diagram. Afspraken gemaakt tegen donderdag.</t>
  </si>
  <si>
    <t>Mockups v02: opstellen functionaliteiten, beslissing kleuren en fonts</t>
  </si>
  <si>
    <t>Mockups v03: opstellen homescreen (dashboard)</t>
  </si>
  <si>
    <t>Mockups v04: dashboard afwerken + beginnen andere schermen</t>
  </si>
  <si>
    <t>Mockups v05: "employees" scherm gemaakt</t>
  </si>
  <si>
    <t>Mockups v06: "educations" scherm gemaakt</t>
  </si>
  <si>
    <t>Mockups v05: "create employee, create educations, link employee &amp; education" scherm gemaakt</t>
  </si>
  <si>
    <t>WC 2: Uitleg Git, uitleg ERP, laatste maal overlegd over mockups, ERD, UML, rolverdeling</t>
  </si>
  <si>
    <t>Code standaards gelezen, klasse Employee aangemaakt en Git tutorial overlopen</t>
  </si>
  <si>
    <t>WC 3: Uitleg gekregen + Git helemaal in orde brengen</t>
  </si>
  <si>
    <t>Blog aangemaakt op tumblr + designen + leden toevoegen</t>
  </si>
  <si>
    <t>Laravel onderzoek, web-app aangemaakt, dashboard beginnen designen en database gekoppeld</t>
  </si>
  <si>
    <t>Opzoekwerk java(fx) + aanmaken dashboard</t>
  </si>
  <si>
    <t>Laravel apart project aangemakt waar we surveys kunnen aanmaken, bewerken en invullen</t>
  </si>
  <si>
    <t>groepsmeeting: hibernate besproken,definitieve structuur (uml en erd)</t>
  </si>
  <si>
    <t>WC 4: Uitleg gekregen van profs. Laravel projecten(dashboard + survey), tumblr-blog en java(fx)app getoond aan team</t>
  </si>
  <si>
    <t>Webapp aangepast voor demo</t>
  </si>
  <si>
    <t>Filmpje gemaakt en ge-upload</t>
  </si>
  <si>
    <t>WC5: java(fx) + flow</t>
  </si>
  <si>
    <t>WC6: Mockups beginnen afwerken eclipse app + oplijsting functionaliteiten</t>
  </si>
  <si>
    <t>WC7: overzicht features, webapp op de git gezet</t>
  </si>
  <si>
    <t>Webapp op online server gezt: https://gillsteens.be/SWP2/hr/ en gekoppeld aan online database</t>
  </si>
  <si>
    <t>Opzoekwerk hoe we navigatie gaan toepassen</t>
  </si>
  <si>
    <t>Navigator framework toegepast</t>
  </si>
  <si>
    <t>Views beginnen aanmaken en linken aan navigator</t>
  </si>
  <si>
    <t>Errors opgelost Navigator en gepusht</t>
  </si>
  <si>
    <t>Tableview Jfoenix + zoekfunctie in tabel studenten</t>
  </si>
  <si>
    <t>Navigatie actieve links toegevoegd + final git push met template voor de anderen</t>
  </si>
  <si>
    <t xml:space="preserve">WC8: </t>
  </si>
  <si>
    <t>XSS opzoekwerk laravel</t>
  </si>
  <si>
    <t>Webapp: personeelslid kan registreren, aanmelden, trainingen bekijken en training aanvragen locale database</t>
  </si>
  <si>
    <t>//WC9:</t>
  </si>
  <si>
    <t>//webapp linken database school</t>
  </si>
  <si>
    <t>//webapp registratie linken met odata id en manager id + registratie valideren</t>
  </si>
  <si>
    <t xml:space="preserve">//webapp manager functies </t>
  </si>
  <si>
    <t>// 2uur zondag avond mails</t>
  </si>
  <si>
    <t>//3uur wc maandag survey +  2u thuis search and filter</t>
  </si>
  <si>
    <t xml:space="preserve">//3u wc dinsdag </t>
  </si>
  <si>
    <t>//late meeting</t>
  </si>
  <si>
    <t>//van 14u tot snachts 4u</t>
  </si>
  <si>
    <t>//webapp online: https://dtprojecten.ehb.be/~17SP2G9/</t>
  </si>
  <si>
    <t>//testing</t>
  </si>
  <si>
    <t>Michiel Roelants</t>
  </si>
  <si>
    <t>Software engineer </t>
  </si>
  <si>
    <t>kick-off project</t>
  </si>
  <si>
    <t>vragen opstellen, doornemen project, mini-analyse(UML,ERD,normaiseren)</t>
  </si>
  <si>
    <t>vergadering1 UML/ERD</t>
  </si>
  <si>
    <t xml:space="preserve">vergadering2 UML/ERD/mock-ups/use case bespreken </t>
  </si>
  <si>
    <t>Agenda via SharePoint aanleg</t>
  </si>
  <si>
    <t>2 de Contact met Docenten; Repository Rep; Github account; ODATA rep; Mock-up verificatie</t>
  </si>
  <si>
    <t>git bash installeren</t>
  </si>
  <si>
    <t>github in eclipse aangemaakt/git bash troubleshooting</t>
  </si>
  <si>
    <t>klasse Survey aangemaakt ( getters &amp; setters + constructors + methoden)</t>
  </si>
  <si>
    <t>klasse SurveyDAO methode addsurvey/ deleteSurvey</t>
  </si>
  <si>
    <t>klasse SurveyDAO methode getsurveybyid, getallquestion</t>
  </si>
  <si>
    <t>klasse SurveyDAO methode getallsurveys, getallsurveysBytrainingsid</t>
  </si>
  <si>
    <t>klasse SurveyDAO methode deletequestionsbyid, update</t>
  </si>
  <si>
    <t>klasse SurveyDAO methode addsurveyQuestions/ deleteSurveyQuestions + kopellen met addsurvey/deleteSurvey</t>
  </si>
  <si>
    <t>klasse training ( getters &amp; setters + constructors + methodes)</t>
  </si>
  <si>
    <t>surveydao methode getallquestions</t>
  </si>
  <si>
    <t>samenkomst lesuur, uitleg docenten, afspraken hibernate, libraries goed zetten, afspraken maken rond menu klasse en uitbreiding code</t>
  </si>
  <si>
    <t>menu maken van de klasse Survey en Training </t>
  </si>
  <si>
    <t>aanmaken van de methodes in menu Training(alle trainingen bekijken, training aanmaken, training bekijken per id)</t>
  </si>
  <si>
    <t>13/11/17</t>
  </si>
  <si>
    <t>Error fixing menu klasse training</t>
  </si>
  <si>
    <t>zelfstudie hibernate</t>
  </si>
  <si>
    <t>hibernate toepassen table Training((geen arraylist))</t>
  </si>
  <si>
    <t>14/11/17</t>
  </si>
  <si>
    <t>hibernate toepassen op benodigde tabellen van training(Book,Employee)</t>
  </si>
  <si>
    <t>15/11/17</t>
  </si>
  <si>
    <t>Error fixing/ hivernate one to many + many to one (niet gevonden)</t>
  </si>
  <si>
    <t>16/11/17</t>
  </si>
  <si>
    <t>Survey &amp; question klasse afwerken (nieuwe variabel toegevoegd)</t>
  </si>
  <si>
    <t>db functies van menu</t>
  </si>
  <si>
    <t>opmaken menu training</t>
  </si>
  <si>
    <t xml:space="preserve">afmaken / herwerken training menu </t>
  </si>
  <si>
    <t>hibernate elementcollection klasse Survey</t>
  </si>
  <si>
    <t>hibernate one to many mapping relatie question</t>
  </si>
  <si>
    <t>klasse survey db functies</t>
  </si>
  <si>
    <t>opzoeken hibernate hasmap answer aantal</t>
  </si>
  <si>
    <t>klasse survey menu</t>
  </si>
  <si>
    <t>nieuwe klasse voorafgedefinieerde surveys DB klassen</t>
  </si>
  <si>
    <t>DB functies predefined survey</t>
  </si>
  <si>
    <t>herschrijven klasse (predefined) survey answer toevoegen als klasse question(arraylist answer)</t>
  </si>
  <si>
    <t>Error fixing egit na nieuwe merge</t>
  </si>
  <si>
    <t>jUnit  testen hibernate functies van Survey/prdefined Survey</t>
  </si>
  <si>
    <t>jUnit  testen hibernate functies van training</t>
  </si>
  <si>
    <t>14/06/2017</t>
  </si>
  <si>
    <t>login wachtwoord hashed aan login toevoegen/ (jar Sebastian)</t>
  </si>
  <si>
    <t>omzetten gregoriaanse kalender naar standard format -&gt; van db</t>
  </si>
  <si>
    <t>15/06/2017</t>
  </si>
  <si>
    <t>change password alle velden ingevuld</t>
  </si>
  <si>
    <t>change password boolean password changed ten opzichte van oud</t>
  </si>
  <si>
    <t>boolean WW confirmed == new WW</t>
  </si>
  <si>
    <t>16/06/2017</t>
  </si>
  <si>
    <t>opzoeken data naar controllers overbrengen login-&gt; settings</t>
  </si>
  <si>
    <t>opzoeken backupmethoden</t>
  </si>
  <si>
    <t>werkcollege afwerken csv laatste klassen/tables</t>
  </si>
  <si>
    <t>implementeren van backup methoden</t>
  </si>
  <si>
    <t>error fixing geen pull masterbranch / manueel bijzetten code voorbije  weken</t>
  </si>
  <si>
    <t>corrigeren/path invoegen backup/ javafx view aanmaken</t>
  </si>
  <si>
    <t>opzoeken javafx directorychooser (niet gelukt)</t>
  </si>
  <si>
    <t>21/12/2017</t>
  </si>
  <si>
    <t>overlopen project</t>
  </si>
  <si>
    <t>vergadering/ overlopen project/ debugging / corrigeren fouten</t>
  </si>
  <si>
    <t>Timesheet Software Project 2: groep 9</t>
  </si>
  <si>
    <t>Architect/build manager</t>
  </si>
  <si>
    <t>?</t>
  </si>
  <si>
    <t>5/10/2017 -22/12/2017</t>
  </si>
  <si>
    <t>Totaal gewerkte 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</si>
</sst>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0.00_ ;\-#,##0.00\ "/>
    <numFmt numFmtId="166" formatCode="d/mm/yy;@"/>
    <numFmt numFmtId="167" formatCode="h:mm;@"/>
  </numFmts>
  <fonts count="9" x14ac:knownFonts="1">
    <font>
      <sz val="11"/>
      <color theme="1"/>
      <name val="Calibri"/>
      <family val="2"/>
      <scheme val="minor"/>
    </font>
    <font>
      <sz val="24"/>
      <color theme="4"/>
      <name val="Calibri"/>
      <family val="2"/>
      <scheme val="major"/>
    </font>
    <font>
      <sz val="12"/>
      <color theme="4"/>
      <name val="Calibri"/>
      <family val="2"/>
      <scheme val="major"/>
    </font>
    <font>
      <sz val="16"/>
      <color theme="5"/>
      <name val="Calibri"/>
      <family val="2"/>
      <scheme val="major"/>
    </font>
    <font>
      <sz val="20"/>
      <color theme="4"/>
      <name val="Calibri"/>
      <family val="2"/>
      <scheme val="minor"/>
    </font>
    <font>
      <sz val="11"/>
      <color theme="5"/>
      <name val="Calibri"/>
      <family val="2"/>
      <scheme val="major"/>
    </font>
    <font>
      <sz val="11"/>
      <color rgb="FF9C0006"/>
      <name val="Calibri"/>
      <family val="2"/>
      <scheme val="minor"/>
    </font>
    <font>
      <b/>
      <sz val="11"/>
      <color rgb="FF3F3F3F"/>
      <name val="Calibri"/>
      <family val="2"/>
      <scheme val="minor"/>
    </font>
    <font>
      <sz val="11"/>
      <color rgb="FF595959"/>
      <name val="Calibri"/>
      <family val="2"/>
      <scheme val="minor"/>
    </font>
  </fonts>
  <fills count="7">
    <fill>
      <patternFill patternType="none"/>
    </fill>
    <fill>
      <patternFill patternType="gray125"/>
    </fill>
    <fill>
      <patternFill patternType="solid">
        <fgColor theme="5" tint="0.39994506668294322"/>
        <bgColor indexed="64"/>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right/>
      <top style="thick">
        <color theme="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rgb="FF3F3F3F"/>
      </right>
      <top style="medium">
        <color indexed="64"/>
      </top>
      <bottom style="thin">
        <color rgb="FF3F3F3F"/>
      </bottom>
      <diagonal/>
    </border>
    <border>
      <left style="medium">
        <color indexed="64"/>
      </left>
      <right style="thin">
        <color rgb="FF3F3F3F"/>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s>
  <cellStyleXfs count="8">
    <xf numFmtId="0" fontId="0" fillId="0" borderId="0">
      <alignment horizontal="left"/>
    </xf>
    <xf numFmtId="0" fontId="1" fillId="2" borderId="1" applyNumberFormat="0" applyProtection="0">
      <alignment horizontal="left"/>
    </xf>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Protection="0">
      <alignment wrapText="1"/>
    </xf>
    <xf numFmtId="0" fontId="4" fillId="0" borderId="0" applyNumberFormat="0" applyFill="0" applyBorder="0" applyProtection="0">
      <alignment horizontal="left"/>
    </xf>
    <xf numFmtId="0" fontId="6" fillId="3" borderId="0" applyNumberFormat="0" applyBorder="0" applyAlignment="0" applyProtection="0"/>
    <xf numFmtId="0" fontId="7" fillId="4" borderId="2" applyNumberFormat="0" applyAlignment="0" applyProtection="0"/>
  </cellStyleXfs>
  <cellXfs count="44">
    <xf numFmtId="0" fontId="0" fillId="0" borderId="0" xfId="0">
      <alignment horizontal="left"/>
    </xf>
    <xf numFmtId="0" fontId="0" fillId="0" borderId="0" xfId="0" applyAlignment="1">
      <alignment wrapText="1"/>
    </xf>
    <xf numFmtId="0" fontId="1" fillId="2" borderId="1" xfId="1">
      <alignment horizontal="left"/>
    </xf>
    <xf numFmtId="0" fontId="2" fillId="0" borderId="0" xfId="2"/>
    <xf numFmtId="0" fontId="3" fillId="0" borderId="0" xfId="3"/>
    <xf numFmtId="164" fontId="0" fillId="0" borderId="0" xfId="0" applyNumberFormat="1">
      <alignment horizontal="left"/>
    </xf>
    <xf numFmtId="4" fontId="0" fillId="0" borderId="0" xfId="0" applyNumberFormat="1" applyFont="1" applyFill="1" applyBorder="1">
      <alignment horizontal="left"/>
    </xf>
    <xf numFmtId="4" fontId="0" fillId="0" borderId="0" xfId="0" applyNumberFormat="1">
      <alignment horizontal="left"/>
    </xf>
    <xf numFmtId="165" fontId="4" fillId="0" borderId="0" xfId="5" applyNumberFormat="1" applyAlignment="1">
      <alignment horizontal="left"/>
    </xf>
    <xf numFmtId="166" fontId="0" fillId="0" borderId="0" xfId="0" applyNumberFormat="1" applyFont="1" applyFill="1" applyBorder="1">
      <alignment horizontal="left"/>
    </xf>
    <xf numFmtId="167" fontId="0" fillId="0" borderId="0" xfId="0" applyNumberFormat="1" applyFont="1" applyFill="1" applyBorder="1">
      <alignment horizontal="left"/>
    </xf>
    <xf numFmtId="166" fontId="0" fillId="0" borderId="0" xfId="0" applyNumberFormat="1">
      <alignment horizontal="left"/>
    </xf>
    <xf numFmtId="167" fontId="0" fillId="0" borderId="0" xfId="0" applyNumberFormat="1">
      <alignment horizontal="left"/>
    </xf>
    <xf numFmtId="167" fontId="0" fillId="0" borderId="0" xfId="0" applyNumberFormat="1" applyFont="1" applyFill="1" applyBorder="1" applyAlignment="1">
      <alignment horizontal="left" wrapText="1"/>
    </xf>
    <xf numFmtId="4" fontId="0" fillId="0" borderId="0" xfId="0" applyNumberFormat="1" applyBorder="1">
      <alignment horizontal="left"/>
    </xf>
    <xf numFmtId="0" fontId="0" fillId="0" borderId="0" xfId="0" applyBorder="1">
      <alignment horizontal="left"/>
    </xf>
    <xf numFmtId="164" fontId="0" fillId="0" borderId="0" xfId="0" applyNumberFormat="1" applyBorder="1">
      <alignment horizontal="left"/>
    </xf>
    <xf numFmtId="4" fontId="2" fillId="0" borderId="4" xfId="2" applyNumberFormat="1" applyBorder="1" applyAlignment="1">
      <alignment wrapText="1"/>
    </xf>
    <xf numFmtId="0" fontId="6" fillId="3" borderId="8" xfId="6" applyBorder="1" applyAlignment="1">
      <alignment wrapText="1"/>
    </xf>
    <xf numFmtId="0" fontId="6" fillId="3" borderId="9" xfId="6" applyBorder="1" applyAlignment="1">
      <alignment wrapText="1"/>
    </xf>
    <xf numFmtId="0" fontId="6" fillId="3" borderId="10" xfId="6" applyBorder="1" applyAlignment="1">
      <alignment wrapText="1"/>
    </xf>
    <xf numFmtId="0" fontId="6" fillId="3" borderId="3" xfId="6" applyBorder="1" applyAlignment="1">
      <alignment wrapText="1"/>
    </xf>
    <xf numFmtId="0" fontId="6" fillId="3" borderId="7" xfId="6" applyBorder="1" applyAlignment="1">
      <alignment wrapText="1"/>
    </xf>
    <xf numFmtId="4" fontId="2" fillId="0" borderId="5" xfId="2" applyNumberFormat="1" applyBorder="1" applyAlignment="1">
      <alignment wrapText="1"/>
    </xf>
    <xf numFmtId="0" fontId="7" fillId="4" borderId="11" xfId="7" applyBorder="1" applyAlignment="1">
      <alignment wrapText="1"/>
    </xf>
    <xf numFmtId="165" fontId="7" fillId="4" borderId="12" xfId="7" applyNumberFormat="1" applyBorder="1" applyAlignment="1">
      <alignment horizontal="left"/>
    </xf>
    <xf numFmtId="167" fontId="0" fillId="0" borderId="0" xfId="0" applyNumberFormat="1" applyAlignment="1">
      <alignment horizontal="left" wrapText="1"/>
    </xf>
    <xf numFmtId="167" fontId="8" fillId="0" borderId="0" xfId="0" applyNumberFormat="1" applyFont="1" applyFill="1" applyBorder="1">
      <alignment horizontal="left"/>
    </xf>
    <xf numFmtId="0" fontId="6" fillId="5" borderId="0" xfId="6" applyFill="1" applyBorder="1" applyAlignment="1">
      <alignment wrapText="1"/>
    </xf>
    <xf numFmtId="0" fontId="2" fillId="5" borderId="0" xfId="2" applyFill="1" applyBorder="1" applyAlignment="1">
      <alignment wrapText="1"/>
    </xf>
    <xf numFmtId="4" fontId="2" fillId="0" borderId="6" xfId="2" applyNumberFormat="1" applyBorder="1" applyAlignment="1">
      <alignment wrapText="1"/>
    </xf>
    <xf numFmtId="0" fontId="2" fillId="5" borderId="0" xfId="2" applyFill="1"/>
    <xf numFmtId="0" fontId="0" fillId="5" borderId="0" xfId="0" applyFill="1">
      <alignment horizontal="left"/>
    </xf>
    <xf numFmtId="0" fontId="3" fillId="5" borderId="0" xfId="3" applyFill="1"/>
    <xf numFmtId="4" fontId="0" fillId="5" borderId="0" xfId="0" applyNumberFormat="1" applyFill="1">
      <alignment horizontal="left"/>
    </xf>
    <xf numFmtId="4" fontId="2" fillId="5" borderId="0" xfId="2" applyNumberFormat="1" applyFill="1" applyBorder="1" applyAlignment="1">
      <alignment wrapText="1"/>
    </xf>
    <xf numFmtId="0" fontId="2" fillId="6" borderId="14" xfId="2" applyFill="1" applyBorder="1"/>
    <xf numFmtId="165" fontId="7" fillId="6" borderId="15" xfId="7" applyNumberFormat="1" applyFill="1" applyBorder="1" applyAlignment="1">
      <alignment horizontal="left"/>
    </xf>
    <xf numFmtId="0" fontId="2" fillId="6" borderId="16" xfId="2" applyFill="1" applyBorder="1"/>
    <xf numFmtId="165" fontId="7" fillId="6" borderId="17" xfId="7" applyNumberFormat="1" applyFill="1" applyBorder="1" applyAlignment="1">
      <alignment horizontal="left"/>
    </xf>
    <xf numFmtId="0" fontId="2" fillId="6" borderId="18" xfId="2" applyFill="1" applyBorder="1"/>
    <xf numFmtId="0" fontId="0" fillId="0" borderId="19" xfId="0" applyFill="1" applyBorder="1">
      <alignment horizontal="left"/>
    </xf>
    <xf numFmtId="165" fontId="7" fillId="6" borderId="13" xfId="7" applyNumberFormat="1" applyFill="1" applyBorder="1" applyAlignment="1">
      <alignment horizontal="left"/>
    </xf>
    <xf numFmtId="0" fontId="7" fillId="4" borderId="3" xfId="7" applyBorder="1" applyAlignment="1">
      <alignment wrapText="1"/>
    </xf>
  </cellXfs>
  <cellStyles count="8">
    <cellStyle name="Kop 1" xfId="2" builtinId="16" customBuiltin="1"/>
    <cellStyle name="Kop 2" xfId="3" builtinId="17" customBuiltin="1"/>
    <cellStyle name="Kop 3" xfId="4" builtinId="18" customBuiltin="1"/>
    <cellStyle name="Kop 4" xfId="5" builtinId="19" customBuiltin="1"/>
    <cellStyle name="Ongeldig" xfId="6" builtinId="27"/>
    <cellStyle name="Standaard" xfId="0" builtinId="0" customBuiltin="1"/>
    <cellStyle name="Titel" xfId="1" builtinId="15" customBuiltin="1"/>
    <cellStyle name="Uitvoer" xfId="7" builtinId="21"/>
  </cellStyles>
  <dxfs count="46">
    <dxf>
      <numFmt numFmtId="167" formatCode="h:mm;@"/>
    </dxf>
    <dxf>
      <numFmt numFmtId="4" formatCode="#,##0.00"/>
    </dxf>
    <dxf>
      <numFmt numFmtId="167" formatCode="h:mm;@"/>
    </dxf>
    <dxf>
      <numFmt numFmtId="167" formatCode="h:mm;@"/>
    </dxf>
    <dxf>
      <numFmt numFmtId="167" formatCode="h:mm;@"/>
    </dxf>
    <dxf>
      <numFmt numFmtId="167" formatCode="h:mm;@"/>
    </dxf>
    <dxf>
      <numFmt numFmtId="166" formatCode="d/mm/yy;@"/>
    </dxf>
    <dxf>
      <numFmt numFmtId="167" formatCode="h:mm;@"/>
    </dxf>
    <dxf>
      <numFmt numFmtId="4" formatCode="#,##0.00"/>
    </dxf>
    <dxf>
      <numFmt numFmtId="167" formatCode="h:mm;@"/>
    </dxf>
    <dxf>
      <numFmt numFmtId="167" formatCode="h:mm;@"/>
    </dxf>
    <dxf>
      <numFmt numFmtId="167" formatCode="h:mm;@"/>
    </dxf>
    <dxf>
      <numFmt numFmtId="167" formatCode="h:mm;@"/>
    </dxf>
    <dxf>
      <numFmt numFmtId="166" formatCode="d/mm/yy;@"/>
    </dxf>
    <dxf>
      <numFmt numFmtId="167" formatCode="h:mm;@"/>
    </dxf>
    <dxf>
      <numFmt numFmtId="4" formatCode="#,##0.00"/>
    </dxf>
    <dxf>
      <numFmt numFmtId="167" formatCode="h:mm;@"/>
    </dxf>
    <dxf>
      <numFmt numFmtId="167" formatCode="h:mm;@"/>
    </dxf>
    <dxf>
      <numFmt numFmtId="167" formatCode="h:mm;@"/>
    </dxf>
    <dxf>
      <numFmt numFmtId="167" formatCode="h:mm;@"/>
    </dxf>
    <dxf>
      <numFmt numFmtId="166" formatCode="d/mm/yy;@"/>
    </dxf>
    <dxf>
      <numFmt numFmtId="167" formatCode="h:mm;@"/>
    </dxf>
    <dxf>
      <numFmt numFmtId="4" formatCode="#,##0.00"/>
    </dxf>
    <dxf>
      <numFmt numFmtId="167" formatCode="h:mm;@"/>
    </dxf>
    <dxf>
      <numFmt numFmtId="167" formatCode="h:mm;@"/>
    </dxf>
    <dxf>
      <numFmt numFmtId="167" formatCode="h:mm;@"/>
    </dxf>
    <dxf>
      <numFmt numFmtId="167" formatCode="h:mm;@"/>
    </dxf>
    <dxf>
      <numFmt numFmtId="166" formatCode="d/mm/yy;@"/>
    </dxf>
    <dxf>
      <numFmt numFmtId="167" formatCode="h:mm;@"/>
    </dxf>
    <dxf>
      <numFmt numFmtId="4" formatCode="#,##0.00"/>
    </dxf>
    <dxf>
      <numFmt numFmtId="167" formatCode="h:mm;@"/>
    </dxf>
    <dxf>
      <numFmt numFmtId="167" formatCode="h:mm;@"/>
    </dxf>
    <dxf>
      <numFmt numFmtId="167" formatCode="h:mm;@"/>
    </dxf>
    <dxf>
      <numFmt numFmtId="167" formatCode="h:mm;@"/>
    </dxf>
    <dxf>
      <numFmt numFmtId="166" formatCode="d/mm/yy;@"/>
    </dxf>
    <dxf>
      <numFmt numFmtId="167" formatCode="h:mm;@"/>
    </dxf>
    <dxf>
      <numFmt numFmtId="4" formatCode="#,##0.00"/>
    </dxf>
    <dxf>
      <numFmt numFmtId="167" formatCode="h:mm;@"/>
    </dxf>
    <dxf>
      <numFmt numFmtId="167" formatCode="h:mm;@"/>
    </dxf>
    <dxf>
      <numFmt numFmtId="167" formatCode="h:mm;@"/>
    </dxf>
    <dxf>
      <numFmt numFmtId="167" formatCode="h:mm;@"/>
    </dxf>
    <dxf>
      <numFmt numFmtId="166" formatCode="d/mm/yy;@"/>
    </dxf>
    <dxf>
      <border>
        <top style="thin">
          <color theme="2" tint="-0.24994659260841701"/>
        </top>
      </border>
    </dxf>
    <dxf>
      <border>
        <top style="thin">
          <color theme="2" tint="-0.24994659260841701"/>
        </top>
      </border>
    </dxf>
    <dxf>
      <font>
        <color theme="5"/>
      </font>
      <border>
        <bottom style="medium">
          <color theme="2" tint="-0.499984740745262"/>
        </bottom>
      </border>
    </dxf>
    <dxf>
      <font>
        <color theme="4"/>
      </font>
      <fill>
        <patternFill patternType="none">
          <bgColor auto="1"/>
        </patternFill>
      </fill>
      <border diagonalUp="0" diagonalDown="0">
        <left/>
        <right/>
        <top style="thin">
          <color theme="4"/>
        </top>
        <bottom/>
        <vertical/>
        <horizontal/>
      </border>
    </dxf>
  </dxfs>
  <tableStyles count="1" defaultTableStyle="Urenstaat werknemer" defaultPivotStyle="PivotStyleLight16">
    <tableStyle name="Urenstaat werknemer" pivot="0" count="4" xr9:uid="{00000000-0011-0000-FFFF-FFFF00000000}">
      <tableStyleElement type="wholeTable" dxfId="45"/>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renstaat" displayName="Urenstaat" ref="B8:H50" totalsRowShown="0">
  <autoFilter ref="B8:H50" xr:uid="{00000000-0009-0000-0100-000001000000}"/>
  <tableColumns count="7">
    <tableColumn id="1" xr3:uid="{00000000-0010-0000-0000-000001000000}" name="Datum(s)" dataDxfId="41"/>
    <tableColumn id="2" xr3:uid="{00000000-0010-0000-0000-000002000000}" name="Tijd in" dataDxfId="40"/>
    <tableColumn id="3" xr3:uid="{00000000-0010-0000-0000-000003000000}" name="Begin pauze" dataDxfId="39"/>
    <tableColumn id="4" xr3:uid="{00000000-0010-0000-0000-000004000000}" name="Einde pauze" dataDxfId="38"/>
    <tableColumn id="5" xr3:uid="{00000000-0010-0000-0000-000005000000}" name="Tijd uit" dataDxfId="37"/>
    <tableColumn id="6" xr3:uid="{00000000-0010-0000-0000-000006000000}" name="Gewerkte uren" dataDxfId="36">
      <calculatedColumnFormula>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calculatedColumnFormula>
    </tableColumn>
    <tableColumn id="7" xr3:uid="{00000000-0010-0000-0000-000007000000}" name="Opmerkingen" dataDxfId="35"/>
  </tableColumns>
  <tableStyleInfo name="Urenstaat werknemer" showFirstColumn="0" showLastColumn="0" showRowStripes="1" showColumnStripes="0"/>
  <extLst>
    <ext xmlns:x14="http://schemas.microsoft.com/office/spreadsheetml/2009/9/main" uri="{504A1905-F514-4f6f-8877-14C23A59335A}">
      <x14:table altTextSummary="Voer de dagelijkse begin- en eindtijd in, inclusief begin- en eindtijd van de lunchpauze. Dagelijks gewerkte uren, totaal aantal gewerkte uren, normale uren en overuren worden automatisch bereken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Urenstaat3" displayName="Urenstaat3" ref="B8:H63" totalsRowShown="0">
  <autoFilter ref="B8:H63" xr:uid="{00000000-0009-0000-0100-000002000000}"/>
  <tableColumns count="7">
    <tableColumn id="1" xr3:uid="{00000000-0010-0000-0100-000001000000}" name="Datum(s)" dataDxfId="34"/>
    <tableColumn id="2" xr3:uid="{00000000-0010-0000-0100-000002000000}" name="Tijd in" dataDxfId="33"/>
    <tableColumn id="3" xr3:uid="{00000000-0010-0000-0100-000003000000}" name="Begin pauze" dataDxfId="32"/>
    <tableColumn id="4" xr3:uid="{00000000-0010-0000-0100-000004000000}" name="Einde pauze" dataDxfId="31"/>
    <tableColumn id="5" xr3:uid="{00000000-0010-0000-0100-000005000000}" name="Tijd uit" dataDxfId="30"/>
    <tableColumn id="6" xr3:uid="{00000000-0010-0000-0100-000006000000}" name="Gewerkte uren" dataDxfId="29">
      <calculatedColumnFormula>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calculatedColumnFormula>
    </tableColumn>
    <tableColumn id="7" xr3:uid="{00000000-0010-0000-0100-000007000000}" name="Opmerkingen" dataDxfId="28"/>
  </tableColumns>
  <tableStyleInfo name="Urenstaat werknemer" showFirstColumn="0" showLastColumn="0" showRowStripes="1" showColumnStripes="0"/>
  <extLst>
    <ext xmlns:x14="http://schemas.microsoft.com/office/spreadsheetml/2009/9/main" uri="{504A1905-F514-4f6f-8877-14C23A59335A}">
      <x14:table altTextSummary="Voer de dagelijkse begin- en eindtijd in, inclusief begin- en eindtijd van de lunchpauze. Dagelijks gewerkte uren, totaal aantal gewerkte uren, normale uren en overuren worden automatisch berek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Urenstaat34" displayName="Urenstaat34" ref="B8:H56" totalsRowShown="0">
  <autoFilter ref="B8:H56" xr:uid="{00000000-0009-0000-0100-000003000000}"/>
  <tableColumns count="7">
    <tableColumn id="1" xr3:uid="{00000000-0010-0000-0200-000001000000}" name="Datum(s)" dataDxfId="27"/>
    <tableColumn id="2" xr3:uid="{00000000-0010-0000-0200-000002000000}" name="Tijd in" dataDxfId="26"/>
    <tableColumn id="3" xr3:uid="{00000000-0010-0000-0200-000003000000}" name="Begin pauze" dataDxfId="25"/>
    <tableColumn id="4" xr3:uid="{00000000-0010-0000-0200-000004000000}" name="Einde pauze" dataDxfId="24"/>
    <tableColumn id="5" xr3:uid="{00000000-0010-0000-0200-000005000000}" name="Tijd uit" dataDxfId="23"/>
    <tableColumn id="6" xr3:uid="{00000000-0010-0000-0200-000006000000}" name="Gewerkte uren" dataDxfId="22">
      <calculatedColumnFormula>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calculatedColumnFormula>
    </tableColumn>
    <tableColumn id="7" xr3:uid="{00000000-0010-0000-0200-000007000000}" name="Opmerkingen" dataDxfId="21"/>
  </tableColumns>
  <tableStyleInfo name="Urenstaat werknemer" showFirstColumn="0" showLastColumn="0" showRowStripes="1" showColumnStripes="0"/>
  <extLst>
    <ext xmlns:x14="http://schemas.microsoft.com/office/spreadsheetml/2009/9/main" uri="{504A1905-F514-4f6f-8877-14C23A59335A}">
      <x14:table altTextSummary="Voer de dagelijkse begin- en eindtijd in, inclusief begin- en eindtijd van de lunchpauze. Dagelijks gewerkte uren, totaal aantal gewerkte uren, normale uren en overuren worden automatisch berek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Urenstaat35" displayName="Urenstaat35" ref="B8:H78" totalsRowShown="0">
  <autoFilter ref="B8:H78" xr:uid="{00000000-0009-0000-0100-000004000000}"/>
  <tableColumns count="7">
    <tableColumn id="1" xr3:uid="{00000000-0010-0000-0300-000001000000}" name="Datum(s)" dataDxfId="20"/>
    <tableColumn id="2" xr3:uid="{00000000-0010-0000-0300-000002000000}" name="Tijd in" dataDxfId="19"/>
    <tableColumn id="3" xr3:uid="{00000000-0010-0000-0300-000003000000}" name="Begin pauze" dataDxfId="18"/>
    <tableColumn id="4" xr3:uid="{00000000-0010-0000-0300-000004000000}" name="Einde pauze" dataDxfId="17"/>
    <tableColumn id="5" xr3:uid="{00000000-0010-0000-0300-000005000000}" name="Tijd uit" dataDxfId="16"/>
    <tableColumn id="6" xr3:uid="{00000000-0010-0000-0300-000006000000}" name="Gewerkte uren" dataDxfId="15">
      <calculatedColumnFormula>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calculatedColumnFormula>
    </tableColumn>
    <tableColumn id="7" xr3:uid="{00000000-0010-0000-0300-000007000000}" name="Opmerkingen" dataDxfId="14"/>
  </tableColumns>
  <tableStyleInfo name="Urenstaat werknemer" showFirstColumn="0" showLastColumn="0" showRowStripes="1" showColumnStripes="0"/>
  <extLst>
    <ext xmlns:x14="http://schemas.microsoft.com/office/spreadsheetml/2009/9/main" uri="{504A1905-F514-4f6f-8877-14C23A59335A}">
      <x14:table altTextSummary="Voer de dagelijkse begin- en eindtijd in, inclusief begin- en eindtijd van de lunchpauze. Dagelijks gewerkte uren, totaal aantal gewerkte uren, normale uren en overuren worden automatisch berek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Urenstaat36" displayName="Urenstaat36" ref="B8:H55" totalsRowShown="0">
  <autoFilter ref="B8:H55" xr:uid="{00000000-0009-0000-0100-000005000000}"/>
  <tableColumns count="7">
    <tableColumn id="1" xr3:uid="{00000000-0010-0000-0400-000001000000}" name="Datum(s)" dataDxfId="13"/>
    <tableColumn id="2" xr3:uid="{00000000-0010-0000-0400-000002000000}" name="Tijd in" dataDxfId="12"/>
    <tableColumn id="3" xr3:uid="{00000000-0010-0000-0400-000003000000}" name="Begin pauze" dataDxfId="11"/>
    <tableColumn id="4" xr3:uid="{00000000-0010-0000-0400-000004000000}" name="Einde pauze" dataDxfId="10"/>
    <tableColumn id="5" xr3:uid="{00000000-0010-0000-0400-000005000000}" name="Tijd uit" dataDxfId="9"/>
    <tableColumn id="6" xr3:uid="{00000000-0010-0000-0400-000006000000}" name="Gewerkte uren" dataDxfId="8">
      <calculatedColumnFormula>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calculatedColumnFormula>
    </tableColumn>
    <tableColumn id="7" xr3:uid="{00000000-0010-0000-0400-000007000000}" name="Opmerkingen" dataDxfId="7"/>
  </tableColumns>
  <tableStyleInfo name="Urenstaat werknemer" showFirstColumn="0" showLastColumn="0" showRowStripes="1" showColumnStripes="0"/>
  <extLst>
    <ext xmlns:x14="http://schemas.microsoft.com/office/spreadsheetml/2009/9/main" uri="{504A1905-F514-4f6f-8877-14C23A59335A}">
      <x14:table altTextSummary="Voer de dagelijkse begin- en eindtijd in, inclusief begin- en eindtijd van de lunchpauze. Dagelijks gewerkte uren, totaal aantal gewerkte uren, normale uren en overuren worden automatisch bereken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Urenstaat37" displayName="Urenstaat37" ref="B8:H61" totalsRowShown="0">
  <autoFilter ref="B8:H61" xr:uid="{00000000-0009-0000-0100-000006000000}"/>
  <tableColumns count="7">
    <tableColumn id="1" xr3:uid="{00000000-0010-0000-0500-000001000000}" name="Datum(s)" dataDxfId="6"/>
    <tableColumn id="2" xr3:uid="{00000000-0010-0000-0500-000002000000}" name="Tijd in" dataDxfId="5"/>
    <tableColumn id="3" xr3:uid="{00000000-0010-0000-0500-000003000000}" name="Begin pauze" dataDxfId="4"/>
    <tableColumn id="4" xr3:uid="{00000000-0010-0000-0500-000004000000}" name="Einde pauze" dataDxfId="3"/>
    <tableColumn id="5" xr3:uid="{00000000-0010-0000-0500-000005000000}" name="Tijd uit" dataDxfId="2"/>
    <tableColumn id="6" xr3:uid="{00000000-0010-0000-0500-000006000000}" name="Gewerkte uren" dataDxfId="1">
      <calculatedColumnFormula>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calculatedColumnFormula>
    </tableColumn>
    <tableColumn id="7" xr3:uid="{00000000-0010-0000-0500-000007000000}" name="Opmerkingen" dataDxfId="0"/>
  </tableColumns>
  <tableStyleInfo name="Urenstaat werknemer" showFirstColumn="0" showLastColumn="0" showRowStripes="1" showColumnStripes="0"/>
  <extLst>
    <ext xmlns:x14="http://schemas.microsoft.com/office/spreadsheetml/2009/9/main" uri="{504A1905-F514-4f6f-8877-14C23A59335A}">
      <x14:table altTextSummary="Voer de dagelijkse begin- en eindtijd in, inclusief begin- en eindtijd van de lunchpauze. Dagelijks gewerkte uren, totaal aantal gewerkte uren, normale uren en overuren worden automatisch berekend"/>
    </ext>
  </extLst>
</table>
</file>

<file path=xl/theme/theme1.xml><?xml version="1.0" encoding="utf-8"?>
<a:theme xmlns:a="http://schemas.openxmlformats.org/drawingml/2006/main" name="Office Theme">
  <a:themeElements>
    <a:clrScheme name="Employee time sheet">
      <a:dk1>
        <a:sysClr val="windowText" lastClr="000000"/>
      </a:dk1>
      <a:lt1>
        <a:sysClr val="window" lastClr="FFFFFF"/>
      </a:lt1>
      <a:dk2>
        <a:srgbClr val="141B23"/>
      </a:dk2>
      <a:lt2>
        <a:srgbClr val="F6F1F1"/>
      </a:lt2>
      <a:accent1>
        <a:srgbClr val="273645"/>
      </a:accent1>
      <a:accent2>
        <a:srgbClr val="914D4F"/>
      </a:accent2>
      <a:accent3>
        <a:srgbClr val="7A785E"/>
      </a:accent3>
      <a:accent4>
        <a:srgbClr val="E0B45C"/>
      </a:accent4>
      <a:accent5>
        <a:srgbClr val="DB8C49"/>
      </a:accent5>
      <a:accent6>
        <a:srgbClr val="376054"/>
      </a:accent6>
      <a:hlink>
        <a:srgbClr val="1A8091"/>
      </a:hlink>
      <a:folHlink>
        <a:srgbClr val="875470"/>
      </a:folHlink>
    </a:clrScheme>
    <a:fontScheme name="Employee time shee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DF9C0-4246-491E-8D34-32674ED5057A}">
  <dimension ref="A1:G9"/>
  <sheetViews>
    <sheetView tabSelected="1" workbookViewId="0">
      <selection activeCell="D12" sqref="D12"/>
    </sheetView>
  </sheetViews>
  <sheetFormatPr defaultRowHeight="15" x14ac:dyDescent="0.25"/>
  <cols>
    <col min="1" max="1" width="11.5703125" customWidth="1"/>
    <col min="2" max="2" width="29" customWidth="1"/>
    <col min="3" max="3" width="21.7109375" customWidth="1"/>
    <col min="7" max="7" width="9.140625" customWidth="1"/>
  </cols>
  <sheetData>
    <row r="1" spans="1:7" ht="32.25" thickTop="1" x14ac:dyDescent="0.5">
      <c r="A1" s="2" t="s">
        <v>348</v>
      </c>
      <c r="B1" s="2"/>
      <c r="C1" s="2"/>
      <c r="D1" s="2"/>
      <c r="E1" s="2"/>
      <c r="F1" s="2"/>
      <c r="G1" s="2"/>
    </row>
    <row r="2" spans="1:7" ht="15.75" thickBot="1" x14ac:dyDescent="0.3"/>
    <row r="3" spans="1:7" ht="15.75" thickBot="1" x14ac:dyDescent="0.3">
      <c r="B3" s="41"/>
      <c r="C3" s="43" t="s">
        <v>352</v>
      </c>
    </row>
    <row r="4" spans="1:7" ht="15.75" x14ac:dyDescent="0.25">
      <c r="B4" s="40" t="s">
        <v>1</v>
      </c>
      <c r="C4" s="42">
        <f>SUBTOTAL(109,Urenstaat[Gewerkte uren])</f>
        <v>114.83333333333334</v>
      </c>
    </row>
    <row r="5" spans="1:7" ht="15.75" x14ac:dyDescent="0.25">
      <c r="B5" s="36" t="s">
        <v>56</v>
      </c>
      <c r="C5" s="37">
        <f>SUBTOTAL(109,Urenstaat3[Gewerkte uren])</f>
        <v>116.26666666666667</v>
      </c>
    </row>
    <row r="6" spans="1:7" ht="15.75" x14ac:dyDescent="0.25">
      <c r="B6" s="36" t="s">
        <v>114</v>
      </c>
      <c r="C6" s="37">
        <f>SUBTOTAL(109,Urenstaat34[Gewerkte uren])</f>
        <v>107.55</v>
      </c>
    </row>
    <row r="7" spans="1:7" ht="15.75" x14ac:dyDescent="0.25">
      <c r="B7" s="36" t="s">
        <v>166</v>
      </c>
      <c r="C7" s="37">
        <f>SUBTOTAL(109,Urenstaat35[Gewerkte uren])</f>
        <v>108.83333333333333</v>
      </c>
    </row>
    <row r="8" spans="1:7" ht="15.75" x14ac:dyDescent="0.25">
      <c r="B8" s="36" t="s">
        <v>238</v>
      </c>
      <c r="C8" s="37">
        <f>SUBTOTAL(109,Urenstaat36[Gewerkte uren])</f>
        <v>127.47916666666666</v>
      </c>
    </row>
    <row r="9" spans="1:7" ht="16.5" thickBot="1" x14ac:dyDescent="0.3">
      <c r="B9" s="38" t="s">
        <v>285</v>
      </c>
      <c r="C9" s="39">
        <f>SUBTOTAL(109,Urenstaat37[Gewerkte uren])</f>
        <v>96.48333333333332</v>
      </c>
    </row>
  </sheetData>
  <dataValidations count="2">
    <dataValidation allowBlank="1" showInputMessage="1" showErrorMessage="1" prompt="Totale gewerkte uren wordt automatisch berekend" sqref="C4:C9" xr:uid="{B91D77B9-56A3-48E7-9661-71BFA53DD078}"/>
    <dataValidation allowBlank="1" showInputMessage="1" showErrorMessage="1" prompt="Voer de naam, het e-mailadres en het telefoonnummer van de werknemer in deze cel in" sqref="B4:B9" xr:uid="{D76073E6-835B-4C52-A95A-8A75CDB168B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I50"/>
  <sheetViews>
    <sheetView showGridLines="0" zoomScale="80" zoomScaleNormal="80" workbookViewId="0">
      <selection activeCell="B5" sqref="B5"/>
    </sheetView>
  </sheetViews>
  <sheetFormatPr defaultRowHeight="20.25" customHeight="1" x14ac:dyDescent="0.25"/>
  <cols>
    <col min="1" max="1" width="2.7109375" customWidth="1"/>
    <col min="2" max="2" width="15.7109375" customWidth="1"/>
    <col min="3" max="6" width="15.7109375" style="5" customWidth="1"/>
    <col min="7" max="7" width="15.7109375" style="7" customWidth="1"/>
    <col min="8" max="8" width="77" style="7" customWidth="1"/>
    <col min="9" max="9" width="2.7109375" customWidth="1"/>
  </cols>
  <sheetData>
    <row r="1" spans="1:9" ht="33.75" customHeight="1" thickTop="1" x14ac:dyDescent="0.5">
      <c r="A1" s="2"/>
      <c r="B1" s="2" t="s">
        <v>0</v>
      </c>
      <c r="C1" s="2"/>
      <c r="D1" s="2"/>
      <c r="E1" s="2"/>
      <c r="F1" s="2"/>
      <c r="G1" s="2"/>
      <c r="H1" s="2"/>
      <c r="I1" s="2"/>
    </row>
    <row r="2" spans="1:9" ht="17.25" customHeight="1" x14ac:dyDescent="0.25">
      <c r="B2" s="3" t="s">
        <v>1</v>
      </c>
      <c r="C2"/>
      <c r="D2"/>
      <c r="E2"/>
      <c r="F2"/>
      <c r="G2"/>
      <c r="H2"/>
    </row>
    <row r="3" spans="1:9" ht="18" customHeight="1" x14ac:dyDescent="0.25">
      <c r="B3" s="3" t="s">
        <v>2</v>
      </c>
      <c r="C3"/>
      <c r="D3"/>
      <c r="E3"/>
      <c r="F3"/>
      <c r="G3"/>
      <c r="H3"/>
    </row>
    <row r="4" spans="1:9" ht="34.5" customHeight="1" thickBot="1" x14ac:dyDescent="0.4">
      <c r="B4" s="4" t="s">
        <v>3</v>
      </c>
      <c r="C4"/>
      <c r="D4"/>
      <c r="E4"/>
      <c r="F4"/>
      <c r="G4"/>
      <c r="H4"/>
    </row>
    <row r="5" spans="1:9" s="1" customFormat="1" ht="42.75" customHeight="1" thickBot="1" x14ac:dyDescent="0.3">
      <c r="B5" s="24" t="s">
        <v>352</v>
      </c>
      <c r="C5" s="22"/>
      <c r="D5" s="18" t="s">
        <v>4</v>
      </c>
      <c r="E5" s="19" t="s">
        <v>5</v>
      </c>
      <c r="F5" s="20" t="s">
        <v>6</v>
      </c>
      <c r="G5" s="28"/>
      <c r="H5"/>
    </row>
    <row r="6" spans="1:9" ht="33.75" customHeight="1" thickTop="1" thickBot="1" x14ac:dyDescent="0.3">
      <c r="B6" s="25">
        <f>SUBTOTAL(109,Urenstaat[Gewerkte uren])</f>
        <v>114.83333333333334</v>
      </c>
      <c r="C6" s="21" t="s">
        <v>7</v>
      </c>
      <c r="D6" s="17">
        <f>SUM(G9:G20)</f>
        <v>19.166666666666671</v>
      </c>
      <c r="E6" s="23">
        <f>SUM(G21:G33)</f>
        <v>26.433333333333334</v>
      </c>
      <c r="F6" s="30">
        <f>SUM(G34:G49)</f>
        <v>69.233333333333334</v>
      </c>
      <c r="G6" s="29"/>
      <c r="H6"/>
    </row>
    <row r="7" spans="1:9" s="1" customFormat="1" ht="21" customHeight="1" x14ac:dyDescent="0.25">
      <c r="B7" s="15"/>
      <c r="C7" s="16"/>
      <c r="D7" s="16"/>
      <c r="E7" s="16"/>
      <c r="F7" s="16"/>
      <c r="G7" s="14"/>
      <c r="H7" s="14"/>
    </row>
    <row r="8" spans="1:9" s="1" customFormat="1" ht="24.75" customHeight="1" x14ac:dyDescent="0.25">
      <c r="B8" t="s">
        <v>8</v>
      </c>
      <c r="C8" t="s">
        <v>9</v>
      </c>
      <c r="D8" t="s">
        <v>10</v>
      </c>
      <c r="E8" t="s">
        <v>11</v>
      </c>
      <c r="F8" t="s">
        <v>12</v>
      </c>
      <c r="G8" t="s">
        <v>13</v>
      </c>
      <c r="H8" t="s">
        <v>14</v>
      </c>
    </row>
    <row r="9" spans="1:9" ht="20.25" customHeight="1" x14ac:dyDescent="0.25">
      <c r="B9" s="9">
        <v>43013</v>
      </c>
      <c r="C9" s="10">
        <v>0.57291666666666663</v>
      </c>
      <c r="D9" s="10" t="s">
        <v>10</v>
      </c>
      <c r="E9" s="10" t="s">
        <v>11</v>
      </c>
      <c r="F9" s="10">
        <v>0.69791666666666663</v>
      </c>
      <c r="G9" s="6">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v>
      </c>
      <c r="H9" s="10" t="s">
        <v>15</v>
      </c>
    </row>
    <row r="10" spans="1:9" ht="36.75" customHeight="1" x14ac:dyDescent="0.25">
      <c r="B10" s="9">
        <v>43016</v>
      </c>
      <c r="C10" s="10">
        <v>0.45833333333333331</v>
      </c>
      <c r="D10" s="10" t="s">
        <v>10</v>
      </c>
      <c r="E10" s="10" t="s">
        <v>11</v>
      </c>
      <c r="F10" s="10">
        <v>0.52083333333333337</v>
      </c>
      <c r="G10" s="6">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1.5000000000000013</v>
      </c>
      <c r="H10" s="10" t="s">
        <v>16</v>
      </c>
    </row>
    <row r="11" spans="1:9" ht="20.25" customHeight="1" x14ac:dyDescent="0.25">
      <c r="B11" s="9">
        <v>43017</v>
      </c>
      <c r="C11" s="10">
        <v>0.51388888888888895</v>
      </c>
      <c r="D11" s="10">
        <v>0.52083333333333337</v>
      </c>
      <c r="E11" s="10">
        <v>0.53125</v>
      </c>
      <c r="F11" s="10">
        <v>0.5625</v>
      </c>
      <c r="G11" s="6">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0.91666666666666607</v>
      </c>
      <c r="H11" s="10" t="s">
        <v>17</v>
      </c>
    </row>
    <row r="12" spans="1:9" ht="20.25" customHeight="1" x14ac:dyDescent="0.25">
      <c r="B12" s="9">
        <v>43024</v>
      </c>
      <c r="C12" s="10">
        <v>0.85416666666666663</v>
      </c>
      <c r="D12" s="10" t="s">
        <v>10</v>
      </c>
      <c r="E12" s="10" t="s">
        <v>11</v>
      </c>
      <c r="F12" s="10">
        <v>0.88541666666666663</v>
      </c>
      <c r="G12" s="6">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0.75</v>
      </c>
      <c r="H12" s="10" t="s">
        <v>18</v>
      </c>
    </row>
    <row r="13" spans="1:9" ht="20.25" customHeight="1" x14ac:dyDescent="0.25">
      <c r="B13" s="9">
        <v>43026</v>
      </c>
      <c r="C13" s="10">
        <v>0.53472222222222221</v>
      </c>
      <c r="D13" s="10" t="s">
        <v>10</v>
      </c>
      <c r="E13" s="10" t="s">
        <v>11</v>
      </c>
      <c r="F13" s="10">
        <v>0.57291666666666663</v>
      </c>
      <c r="G13" s="6">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0.91666666666666607</v>
      </c>
      <c r="H13" s="10" t="s">
        <v>19</v>
      </c>
    </row>
    <row r="14" spans="1:9" ht="20.25" customHeight="1" x14ac:dyDescent="0.25">
      <c r="B14" s="11">
        <v>43027</v>
      </c>
      <c r="C14" s="12">
        <v>0.39583333333333331</v>
      </c>
      <c r="D14" s="12"/>
      <c r="E14" s="12"/>
      <c r="F14" s="12">
        <v>0.52083333333333337</v>
      </c>
      <c r="G14"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3.0000000000000013</v>
      </c>
      <c r="H14" s="12" t="s">
        <v>20</v>
      </c>
    </row>
    <row r="15" spans="1:9" ht="20.25" customHeight="1" x14ac:dyDescent="0.25">
      <c r="B15" s="11">
        <v>43029</v>
      </c>
      <c r="C15" s="12">
        <v>0.66666666666666663</v>
      </c>
      <c r="D15" s="12"/>
      <c r="E15" s="12"/>
      <c r="F15" s="12">
        <v>0.70833333333333337</v>
      </c>
      <c r="G15"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1.0000000000000018</v>
      </c>
      <c r="H15" s="12" t="s">
        <v>21</v>
      </c>
    </row>
    <row r="16" spans="1:9" ht="20.25" customHeight="1" x14ac:dyDescent="0.25">
      <c r="B16" s="11">
        <v>43030</v>
      </c>
      <c r="C16" s="12">
        <v>0.5625</v>
      </c>
      <c r="D16" s="12">
        <v>0.58333333333333337</v>
      </c>
      <c r="E16" s="12">
        <v>0.61458333333333337</v>
      </c>
      <c r="F16" s="12">
        <v>0.63541666666666663</v>
      </c>
      <c r="G16"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0.99999999999999911</v>
      </c>
      <c r="H16" s="12" t="s">
        <v>22</v>
      </c>
    </row>
    <row r="17" spans="2:8" ht="20.25" customHeight="1" x14ac:dyDescent="0.25">
      <c r="B17" s="11">
        <v>43030</v>
      </c>
      <c r="C17" s="12">
        <v>0.6875</v>
      </c>
      <c r="D17" s="12"/>
      <c r="E17" s="12"/>
      <c r="F17" s="12">
        <v>0.71875</v>
      </c>
      <c r="G17"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0.75</v>
      </c>
      <c r="H17" s="12" t="s">
        <v>23</v>
      </c>
    </row>
    <row r="18" spans="2:8" ht="20.25" customHeight="1" x14ac:dyDescent="0.25">
      <c r="B18" s="11">
        <v>43031</v>
      </c>
      <c r="C18" s="12">
        <v>0.54166666666666663</v>
      </c>
      <c r="D18" s="12"/>
      <c r="E18" s="12"/>
      <c r="F18" s="12">
        <v>0.56944444444444442</v>
      </c>
      <c r="G18"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0.66666666666666696</v>
      </c>
      <c r="H18" s="12" t="s">
        <v>24</v>
      </c>
    </row>
    <row r="19" spans="2:8" ht="20.25" customHeight="1" x14ac:dyDescent="0.25">
      <c r="B19" s="11">
        <v>43031</v>
      </c>
      <c r="C19" s="12">
        <v>0.73958333333333337</v>
      </c>
      <c r="D19" s="12">
        <v>0.77083333333333337</v>
      </c>
      <c r="E19" s="12">
        <v>0.78125</v>
      </c>
      <c r="F19" s="12">
        <v>0.86111111111111116</v>
      </c>
      <c r="G19"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2.6666666666666679</v>
      </c>
      <c r="H19" s="12" t="s">
        <v>25</v>
      </c>
    </row>
    <row r="20" spans="2:8" ht="20.25" customHeight="1" x14ac:dyDescent="0.25">
      <c r="B20" s="11">
        <v>43034</v>
      </c>
      <c r="C20" s="12">
        <v>0.39583333333333331</v>
      </c>
      <c r="D20" s="12"/>
      <c r="E20" s="12"/>
      <c r="F20" s="12">
        <v>0.52083333333333337</v>
      </c>
      <c r="G20"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3.0000000000000013</v>
      </c>
      <c r="H20" s="12" t="s">
        <v>26</v>
      </c>
    </row>
    <row r="21" spans="2:8" ht="20.25" customHeight="1" x14ac:dyDescent="0.25">
      <c r="B21" s="11">
        <v>43041</v>
      </c>
      <c r="C21" s="12">
        <v>0.77083333333333337</v>
      </c>
      <c r="D21" s="12"/>
      <c r="E21" s="12"/>
      <c r="F21" s="12">
        <v>0.88888888888888884</v>
      </c>
      <c r="G21"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2.8333333333333313</v>
      </c>
      <c r="H21" s="12" t="s">
        <v>27</v>
      </c>
    </row>
    <row r="22" spans="2:8" ht="20.25" customHeight="1" x14ac:dyDescent="0.25">
      <c r="B22" s="11">
        <v>43041</v>
      </c>
      <c r="C22" s="12">
        <v>0.65625</v>
      </c>
      <c r="D22" s="12"/>
      <c r="E22" s="12"/>
      <c r="F22" s="12">
        <v>0.76041666666666663</v>
      </c>
      <c r="G22"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2.4999999999999991</v>
      </c>
      <c r="H22" s="12" t="s">
        <v>28</v>
      </c>
    </row>
    <row r="23" spans="2:8" ht="20.25" customHeight="1" x14ac:dyDescent="0.25">
      <c r="B23" s="11">
        <v>43043</v>
      </c>
      <c r="C23" s="12">
        <v>0.59722222222222221</v>
      </c>
      <c r="D23" s="12"/>
      <c r="E23" s="12"/>
      <c r="F23" s="12">
        <v>0.72916666666666663</v>
      </c>
      <c r="G23"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3.1666666666666661</v>
      </c>
      <c r="H23" s="12" t="s">
        <v>29</v>
      </c>
    </row>
    <row r="24" spans="2:8" ht="20.25" customHeight="1" x14ac:dyDescent="0.25">
      <c r="B24" s="11">
        <v>43047</v>
      </c>
      <c r="C24" s="12">
        <v>0.54166666666666663</v>
      </c>
      <c r="D24" s="12"/>
      <c r="E24" s="12"/>
      <c r="F24" s="12">
        <v>0.57291666666666663</v>
      </c>
      <c r="G24"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0.75</v>
      </c>
      <c r="H24" s="12" t="s">
        <v>30</v>
      </c>
    </row>
    <row r="25" spans="2:8" ht="20.25" customHeight="1" x14ac:dyDescent="0.25">
      <c r="B25" s="11">
        <v>43048</v>
      </c>
      <c r="C25" s="12">
        <v>0.83680555555555547</v>
      </c>
      <c r="D25" s="12"/>
      <c r="E25" s="12"/>
      <c r="F25" s="12">
        <v>0.89583333333333337</v>
      </c>
      <c r="G25"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1.4166666666666696</v>
      </c>
      <c r="H25" s="12" t="s">
        <v>31</v>
      </c>
    </row>
    <row r="26" spans="2:8" ht="18.75" customHeight="1" x14ac:dyDescent="0.25">
      <c r="B26" s="11">
        <v>43049</v>
      </c>
      <c r="C26" s="12">
        <v>0.4513888888888889</v>
      </c>
      <c r="D26" s="12"/>
      <c r="E26" s="12"/>
      <c r="F26" s="12">
        <v>0.47916666666666669</v>
      </c>
      <c r="G26"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0.66666666666666696</v>
      </c>
      <c r="H26" s="12" t="s">
        <v>32</v>
      </c>
    </row>
    <row r="27" spans="2:8" ht="20.25" customHeight="1" x14ac:dyDescent="0.25">
      <c r="B27" s="11">
        <v>43049</v>
      </c>
      <c r="C27" s="12">
        <v>0.57291666666666663</v>
      </c>
      <c r="D27" s="12"/>
      <c r="E27" s="12"/>
      <c r="F27" s="12">
        <v>0.72222222222222221</v>
      </c>
      <c r="G27"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3.5833333333333339</v>
      </c>
      <c r="H27" s="12" t="s">
        <v>33</v>
      </c>
    </row>
    <row r="28" spans="2:8" ht="20.25" customHeight="1" x14ac:dyDescent="0.25">
      <c r="B28" s="11">
        <v>43050</v>
      </c>
      <c r="C28" s="12">
        <v>0.53125</v>
      </c>
      <c r="D28" s="12"/>
      <c r="E28" s="12"/>
      <c r="F28" s="12">
        <v>0.55555555555555558</v>
      </c>
      <c r="G28"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0.58333333333333393</v>
      </c>
      <c r="H28" s="12" t="s">
        <v>34</v>
      </c>
    </row>
    <row r="29" spans="2:8" ht="20.25" customHeight="1" x14ac:dyDescent="0.25">
      <c r="B29" s="11">
        <v>43051</v>
      </c>
      <c r="C29" s="12">
        <v>0.54513888888888895</v>
      </c>
      <c r="D29" s="12"/>
      <c r="E29" s="12"/>
      <c r="F29" s="12">
        <v>0.59375</v>
      </c>
      <c r="G29"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1.1666666666666652</v>
      </c>
      <c r="H29" s="12" t="s">
        <v>35</v>
      </c>
    </row>
    <row r="30" spans="2:8" ht="20.25" customHeight="1" x14ac:dyDescent="0.25">
      <c r="B30" s="11">
        <v>43053</v>
      </c>
      <c r="C30" s="12">
        <v>0.57291666666666663</v>
      </c>
      <c r="D30" s="12"/>
      <c r="E30" s="12"/>
      <c r="F30" s="12">
        <v>0.63541666666666663</v>
      </c>
      <c r="G30"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1.5</v>
      </c>
      <c r="H30" s="12" t="s">
        <v>36</v>
      </c>
    </row>
    <row r="31" spans="2:8" ht="20.25" customHeight="1" x14ac:dyDescent="0.25">
      <c r="B31" s="11">
        <v>43053</v>
      </c>
      <c r="C31" s="12">
        <v>0.65625</v>
      </c>
      <c r="D31" s="12"/>
      <c r="E31" s="12"/>
      <c r="F31" s="12">
        <v>0.71597222222222223</v>
      </c>
      <c r="G31"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1.4333333333333336</v>
      </c>
      <c r="H31" s="12" t="s">
        <v>37</v>
      </c>
    </row>
    <row r="32" spans="2:8" ht="20.25" customHeight="1" x14ac:dyDescent="0.25">
      <c r="B32" s="11">
        <v>43054</v>
      </c>
      <c r="C32" s="12">
        <v>0.48958333333333331</v>
      </c>
      <c r="D32" s="12"/>
      <c r="E32" s="12"/>
      <c r="F32" s="12">
        <v>0.64930555555555558</v>
      </c>
      <c r="G32"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3.8333333333333344</v>
      </c>
      <c r="H32" s="12" t="s">
        <v>38</v>
      </c>
    </row>
    <row r="33" spans="2:8" ht="20.25" customHeight="1" x14ac:dyDescent="0.25">
      <c r="B33" s="11">
        <v>43056</v>
      </c>
      <c r="C33" s="12">
        <v>0.57291666666666663</v>
      </c>
      <c r="D33" s="12"/>
      <c r="E33" s="12"/>
      <c r="F33" s="12">
        <v>0.69791666666666663</v>
      </c>
      <c r="G33"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v>
      </c>
      <c r="H33" s="12" t="s">
        <v>39</v>
      </c>
    </row>
    <row r="34" spans="2:8" ht="20.25" customHeight="1" x14ac:dyDescent="0.25">
      <c r="B34" s="11">
        <v>43065</v>
      </c>
      <c r="C34" s="12">
        <v>0.77430555555555547</v>
      </c>
      <c r="D34" s="12"/>
      <c r="E34" s="12"/>
      <c r="F34" s="12">
        <v>0.80902777777777779</v>
      </c>
      <c r="G34"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0.8333333333333357</v>
      </c>
      <c r="H34" s="12" t="s">
        <v>40</v>
      </c>
    </row>
    <row r="35" spans="2:8" ht="20.25" customHeight="1" x14ac:dyDescent="0.25">
      <c r="B35" s="11">
        <v>43066</v>
      </c>
      <c r="C35" s="12">
        <v>0.39583333333333331</v>
      </c>
      <c r="D35" s="12"/>
      <c r="E35" s="12"/>
      <c r="F35" s="12">
        <v>0.53125</v>
      </c>
      <c r="G35"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3.2500000000000004</v>
      </c>
      <c r="H35" s="12" t="s">
        <v>41</v>
      </c>
    </row>
    <row r="36" spans="2:8" ht="20.25" customHeight="1" x14ac:dyDescent="0.25">
      <c r="B36" s="11">
        <v>43072</v>
      </c>
      <c r="C36" s="12">
        <v>0.625</v>
      </c>
      <c r="D36" s="12"/>
      <c r="E36" s="12"/>
      <c r="F36" s="12">
        <v>0.68055555555555547</v>
      </c>
      <c r="G36"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1.3333333333333313</v>
      </c>
      <c r="H36" s="12" t="s">
        <v>42</v>
      </c>
    </row>
    <row r="37" spans="2:8" ht="20.25" customHeight="1" x14ac:dyDescent="0.25">
      <c r="B37" s="11">
        <v>43073</v>
      </c>
      <c r="C37" s="12">
        <v>0.39583333333333331</v>
      </c>
      <c r="D37" s="12"/>
      <c r="E37" s="12"/>
      <c r="F37" s="12">
        <v>0.52083333333333337</v>
      </c>
      <c r="G37"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3.0000000000000013</v>
      </c>
      <c r="H37" s="12" t="s">
        <v>43</v>
      </c>
    </row>
    <row r="38" spans="2:8" ht="20.25" customHeight="1" x14ac:dyDescent="0.25">
      <c r="B38" s="11">
        <v>43076</v>
      </c>
      <c r="C38" s="12">
        <v>0.54166666666666663</v>
      </c>
      <c r="D38" s="12"/>
      <c r="E38" s="12"/>
      <c r="F38" s="12">
        <v>0.57291666666666663</v>
      </c>
      <c r="G38"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0.75</v>
      </c>
      <c r="H38" s="12" t="s">
        <v>44</v>
      </c>
    </row>
    <row r="39" spans="2:8" ht="20.25" customHeight="1" x14ac:dyDescent="0.25">
      <c r="B39" s="11">
        <v>43078</v>
      </c>
      <c r="C39" s="12">
        <v>0.61111111111111105</v>
      </c>
      <c r="D39" s="12"/>
      <c r="E39" s="12"/>
      <c r="F39" s="12">
        <v>0.82638888888888884</v>
      </c>
      <c r="G39"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5.166666666666667</v>
      </c>
      <c r="H39" s="12" t="s">
        <v>45</v>
      </c>
    </row>
    <row r="40" spans="2:8" ht="20.25" customHeight="1" x14ac:dyDescent="0.25">
      <c r="B40" s="11">
        <v>43079</v>
      </c>
      <c r="C40" s="12">
        <v>0.4826388888888889</v>
      </c>
      <c r="D40" s="12">
        <v>0.52083333333333337</v>
      </c>
      <c r="E40" s="12">
        <v>0.52777777777777779</v>
      </c>
      <c r="F40" s="12">
        <v>0.82638888888888884</v>
      </c>
      <c r="G40"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8.0833333333333321</v>
      </c>
      <c r="H40" s="12" t="s">
        <v>46</v>
      </c>
    </row>
    <row r="41" spans="2:8" ht="20.25" customHeight="1" x14ac:dyDescent="0.25">
      <c r="B41" s="11">
        <v>43080</v>
      </c>
      <c r="C41" s="12">
        <v>0.39583333333333331</v>
      </c>
      <c r="D41" s="12"/>
      <c r="E41" s="12"/>
      <c r="F41" s="12">
        <v>0.53125</v>
      </c>
      <c r="G41"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3.2500000000000004</v>
      </c>
      <c r="H41" s="12" t="s">
        <v>47</v>
      </c>
    </row>
    <row r="42" spans="2:8" ht="20.25" customHeight="1" x14ac:dyDescent="0.25">
      <c r="B42" s="11">
        <v>43080</v>
      </c>
      <c r="C42" s="12">
        <v>0.79166666666666663</v>
      </c>
      <c r="D42" s="12"/>
      <c r="E42" s="12"/>
      <c r="F42" s="12">
        <v>0.86458333333333337</v>
      </c>
      <c r="G42"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1.7500000000000018</v>
      </c>
      <c r="H42" s="12" t="s">
        <v>48</v>
      </c>
    </row>
    <row r="43" spans="2:8" ht="20.25" customHeight="1" x14ac:dyDescent="0.25">
      <c r="B43" s="11">
        <v>43081</v>
      </c>
      <c r="C43" s="12">
        <v>0.54166666666666663</v>
      </c>
      <c r="D43" s="12"/>
      <c r="E43" s="12"/>
      <c r="F43" s="12">
        <v>0.73263888888888884</v>
      </c>
      <c r="G43"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4.583333333333333</v>
      </c>
      <c r="H43" s="12" t="s">
        <v>49</v>
      </c>
    </row>
    <row r="44" spans="2:8" ht="20.25" customHeight="1" x14ac:dyDescent="0.25">
      <c r="B44" s="11">
        <v>43086</v>
      </c>
      <c r="C44" s="12">
        <v>0.4513888888888889</v>
      </c>
      <c r="D44" s="12">
        <v>0.52083333333333337</v>
      </c>
      <c r="E44" s="12">
        <v>0.53125</v>
      </c>
      <c r="F44" s="12">
        <v>0.72222222222222221</v>
      </c>
      <c r="G44"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6.25</v>
      </c>
      <c r="H44" s="12" t="s">
        <v>50</v>
      </c>
    </row>
    <row r="45" spans="2:8" ht="20.25" customHeight="1" x14ac:dyDescent="0.25">
      <c r="B45" s="11">
        <v>43087</v>
      </c>
      <c r="C45" s="12">
        <v>0.39583333333333331</v>
      </c>
      <c r="D45" s="12">
        <v>0.53125</v>
      </c>
      <c r="E45" s="12">
        <v>0.57291666666666663</v>
      </c>
      <c r="F45" s="12">
        <v>0.71527777777777779</v>
      </c>
      <c r="G45"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6.6666666666666679</v>
      </c>
      <c r="H45" s="12" t="s">
        <v>51</v>
      </c>
    </row>
    <row r="46" spans="2:8" ht="20.25" customHeight="1" x14ac:dyDescent="0.25">
      <c r="B46" s="11">
        <v>43088</v>
      </c>
      <c r="C46" s="12">
        <v>0.39583333333333331</v>
      </c>
      <c r="D46" s="12">
        <v>0.53125</v>
      </c>
      <c r="E46" s="12">
        <v>0.59027777777777779</v>
      </c>
      <c r="F46" s="12">
        <v>0.72916666666666663</v>
      </c>
      <c r="G46"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6.5833333333333321</v>
      </c>
      <c r="H46" s="12" t="s">
        <v>52</v>
      </c>
    </row>
    <row r="47" spans="2:8" ht="20.25" customHeight="1" x14ac:dyDescent="0.25">
      <c r="B47" s="11">
        <v>43089</v>
      </c>
      <c r="C47" s="12">
        <v>0.57291666666666663</v>
      </c>
      <c r="D47" s="12">
        <v>0.70833333333333337</v>
      </c>
      <c r="E47" s="12">
        <v>0.77083333333333337</v>
      </c>
      <c r="F47" s="12">
        <v>0.99930555555555556</v>
      </c>
      <c r="G47"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8.7333333333333343</v>
      </c>
      <c r="H47" s="12" t="s">
        <v>53</v>
      </c>
    </row>
    <row r="48" spans="2:8" ht="20.25" customHeight="1" x14ac:dyDescent="0.25">
      <c r="B48" s="11">
        <v>43090</v>
      </c>
      <c r="C48" s="12">
        <v>0.57291666666666663</v>
      </c>
      <c r="D48" s="12"/>
      <c r="E48" s="12"/>
      <c r="F48" s="12">
        <v>0.83333333333333337</v>
      </c>
      <c r="G48"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6.2500000000000018</v>
      </c>
      <c r="H48" s="12" t="s">
        <v>54</v>
      </c>
    </row>
    <row r="49" spans="2:8" ht="20.25" customHeight="1" x14ac:dyDescent="0.25">
      <c r="B49" s="11">
        <v>43091</v>
      </c>
      <c r="C49" s="12">
        <v>0.69791666666666663</v>
      </c>
      <c r="D49" s="12"/>
      <c r="E49" s="12"/>
      <c r="F49" s="12">
        <v>0.8125</v>
      </c>
      <c r="G49"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2.7500000000000009</v>
      </c>
      <c r="H49" s="12" t="s">
        <v>55</v>
      </c>
    </row>
    <row r="50" spans="2:8" ht="20.25" customHeight="1" x14ac:dyDescent="0.25">
      <c r="B50" s="11"/>
      <c r="C50" s="12"/>
      <c r="D50" s="12"/>
      <c r="E50" s="12"/>
      <c r="F50" s="12"/>
      <c r="G50"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v>
      </c>
      <c r="H50" s="12"/>
    </row>
  </sheetData>
  <dataConsolidate/>
  <dataValidations count="11">
    <dataValidation allowBlank="1" showInputMessage="1" showErrorMessage="1" prompt="Gebruik dit werkblad om de gewerkte uren in een werkweek bij te houden. Voer de datum en tijden in de tabel Urenstaat in. Totaal aantal uren, normale uren en overuren worden automatisch berekend in rij 6  " sqref="A1" xr:uid="{00000000-0002-0000-0000-000000000000}"/>
    <dataValidation allowBlank="1" showInputMessage="1" showErrorMessage="1" prompt="Voer de naam, het e-mailadres en het telefoonnummer van de werknemer in deze cel in" sqref="B2" xr:uid="{00000000-0002-0000-0000-000001000000}"/>
    <dataValidation allowBlank="1" showInputMessage="1" showErrorMessage="1" prompt="Voer de naam van de manager in deze cel in" sqref="B3" xr:uid="{00000000-0002-0000-0000-000002000000}"/>
    <dataValidation allowBlank="1" showInputMessage="1" showErrorMessage="1" prompt="Voer de begin- en einddatum van de periode in deze cel in" sqref="B4" xr:uid="{00000000-0002-0000-0000-000003000000}"/>
    <dataValidation allowBlank="1" showInputMessage="1" showErrorMessage="1" prompt="Totale gewerkte uren wordt automatisch berekend" sqref="B6" xr:uid="{00000000-0002-0000-0000-000004000000}"/>
    <dataValidation allowBlank="1" showInputMessage="1" showErrorMessage="1" prompt="Voer de datums voor de periode in deze kolom in" sqref="B8" xr:uid="{00000000-0002-0000-0000-000005000000}"/>
    <dataValidation allowBlank="1" showInputMessage="1" showErrorMessage="1" prompt="Voer de begintijd in deze kolom in" sqref="C8" xr:uid="{00000000-0002-0000-0000-000006000000}"/>
    <dataValidation allowBlank="1" showInputMessage="1" showErrorMessage="1" prompt="Voer de begintijd van de lunchpauze in deze kolom in" sqref="D8" xr:uid="{00000000-0002-0000-0000-000007000000}"/>
    <dataValidation allowBlank="1" showInputMessage="1" showErrorMessage="1" prompt="Voer de eindtijd van de lunchpauze in deze kolom in" sqref="E8" xr:uid="{00000000-0002-0000-0000-000008000000}"/>
    <dataValidation allowBlank="1" showInputMessage="1" showErrorMessage="1" prompt="Voer de eindtijd voor de dag in deze kolom in" sqref="F8" xr:uid="{00000000-0002-0000-0000-000009000000}"/>
    <dataValidation allowBlank="1" showInputMessage="1" showErrorMessage="1" prompt="Deze kolom wordt automatisch berekend" sqref="G8:H8" xr:uid="{00000000-0002-0000-0000-00000A000000}"/>
  </dataValidations>
  <printOptions horizontalCentered="1"/>
  <pageMargins left="0.4" right="0.4" top="0.4" bottom="0.4" header="0.3" footer="0.3"/>
  <pageSetup paperSize="9"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3"/>
  <sheetViews>
    <sheetView zoomScale="80" zoomScaleNormal="80" workbookViewId="0">
      <selection activeCell="B5" sqref="B5"/>
    </sheetView>
  </sheetViews>
  <sheetFormatPr defaultRowHeight="15" x14ac:dyDescent="0.25"/>
  <cols>
    <col min="1" max="1" width="2.7109375" customWidth="1"/>
    <col min="2" max="2" width="15.7109375" customWidth="1"/>
    <col min="3" max="3" width="18.85546875" style="5" customWidth="1"/>
    <col min="4" max="6" width="16" style="5" customWidth="1"/>
    <col min="7" max="7" width="19.85546875" style="7" customWidth="1"/>
    <col min="8" max="8" width="77" style="7" customWidth="1"/>
    <col min="9" max="9" width="2.7109375" customWidth="1"/>
  </cols>
  <sheetData>
    <row r="1" spans="1:9" ht="33.75" customHeight="1" thickTop="1" x14ac:dyDescent="0.5">
      <c r="A1" s="2"/>
      <c r="B1" s="2" t="s">
        <v>0</v>
      </c>
      <c r="C1" s="2"/>
      <c r="D1" s="2"/>
      <c r="E1" s="2"/>
      <c r="F1" s="2"/>
      <c r="G1" s="2"/>
      <c r="H1" s="2"/>
      <c r="I1" s="2"/>
    </row>
    <row r="2" spans="1:9" ht="17.25" customHeight="1" x14ac:dyDescent="0.25">
      <c r="B2" s="31" t="s">
        <v>56</v>
      </c>
      <c r="C2" s="32"/>
      <c r="D2" s="32"/>
      <c r="E2" s="32"/>
      <c r="F2" s="32"/>
      <c r="G2" s="32"/>
      <c r="H2" s="32"/>
    </row>
    <row r="3" spans="1:9" ht="18" customHeight="1" x14ac:dyDescent="0.25">
      <c r="B3" s="31" t="s">
        <v>349</v>
      </c>
      <c r="C3" s="32"/>
      <c r="D3" s="32"/>
      <c r="E3" s="32"/>
      <c r="F3" s="32"/>
      <c r="G3" s="32"/>
      <c r="H3" s="32"/>
    </row>
    <row r="4" spans="1:9" ht="34.5" customHeight="1" thickBot="1" x14ac:dyDescent="0.4">
      <c r="B4" s="33" t="s">
        <v>57</v>
      </c>
      <c r="C4" s="32"/>
      <c r="D4" s="32"/>
      <c r="E4" s="32"/>
      <c r="F4" s="32"/>
      <c r="G4" s="32"/>
      <c r="H4" s="32"/>
    </row>
    <row r="5" spans="1:9" s="1" customFormat="1" ht="42.75" customHeight="1" thickBot="1" x14ac:dyDescent="0.3">
      <c r="B5" s="24" t="s">
        <v>352</v>
      </c>
      <c r="C5" s="22"/>
      <c r="D5" s="18" t="s">
        <v>4</v>
      </c>
      <c r="E5" s="19" t="s">
        <v>58</v>
      </c>
      <c r="F5" s="20" t="s">
        <v>6</v>
      </c>
      <c r="G5" s="28"/>
      <c r="H5" s="32"/>
    </row>
    <row r="6" spans="1:9" ht="39" customHeight="1" thickTop="1" thickBot="1" x14ac:dyDescent="0.3">
      <c r="B6" s="25">
        <f>SUBTOTAL(109,Urenstaat3[Gewerkte uren])</f>
        <v>116.26666666666667</v>
      </c>
      <c r="C6" s="21" t="s">
        <v>7</v>
      </c>
      <c r="D6" s="17">
        <f>SUM(G9:G21)</f>
        <v>20.083333333333336</v>
      </c>
      <c r="E6" s="23">
        <f>SUM(G23:G36)</f>
        <v>31.516666666666666</v>
      </c>
      <c r="F6" s="30">
        <f>SUM(G37:G63)</f>
        <v>63.916666666666664</v>
      </c>
      <c r="G6" s="29"/>
      <c r="H6" s="32"/>
    </row>
    <row r="7" spans="1:9" s="1" customFormat="1" ht="18.75" customHeight="1" x14ac:dyDescent="0.25">
      <c r="B7"/>
      <c r="C7" s="5"/>
      <c r="D7" s="5"/>
      <c r="E7" s="5"/>
      <c r="F7" s="5"/>
      <c r="G7" s="34"/>
      <c r="H7" s="34"/>
    </row>
    <row r="8" spans="1:9" s="1" customFormat="1" ht="33.75" customHeight="1" x14ac:dyDescent="0.25">
      <c r="B8" t="s">
        <v>8</v>
      </c>
      <c r="C8" t="s">
        <v>9</v>
      </c>
      <c r="D8" t="s">
        <v>10</v>
      </c>
      <c r="E8" t="s">
        <v>11</v>
      </c>
      <c r="F8" t="s">
        <v>12</v>
      </c>
      <c r="G8" t="s">
        <v>13</v>
      </c>
      <c r="H8" t="s">
        <v>14</v>
      </c>
    </row>
    <row r="9" spans="1:9" x14ac:dyDescent="0.25">
      <c r="B9" s="9">
        <v>43013</v>
      </c>
      <c r="C9" s="10">
        <v>0.57291666666666663</v>
      </c>
      <c r="D9" s="10" t="s">
        <v>10</v>
      </c>
      <c r="E9" s="10" t="s">
        <v>11</v>
      </c>
      <c r="F9" s="10">
        <v>0.69791666666666663</v>
      </c>
      <c r="G9" s="6">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v>
      </c>
      <c r="H9" s="10" t="s">
        <v>59</v>
      </c>
    </row>
    <row r="10" spans="1:9" ht="36.75" customHeight="1" x14ac:dyDescent="0.25">
      <c r="B10" s="9">
        <v>43016</v>
      </c>
      <c r="C10" s="10">
        <v>0.46875</v>
      </c>
      <c r="D10" s="10" t="s">
        <v>10</v>
      </c>
      <c r="E10" s="10" t="s">
        <v>11</v>
      </c>
      <c r="F10" s="10">
        <v>0.5</v>
      </c>
      <c r="G10" s="6">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0.75</v>
      </c>
      <c r="H10" s="10" t="s">
        <v>60</v>
      </c>
    </row>
    <row r="11" spans="1:9" ht="20.25" customHeight="1" x14ac:dyDescent="0.25">
      <c r="B11" s="9">
        <v>43017</v>
      </c>
      <c r="C11" s="10">
        <v>0.51041666666666663</v>
      </c>
      <c r="D11" s="10">
        <v>0.52083333333333337</v>
      </c>
      <c r="E11" s="10">
        <v>0.53125</v>
      </c>
      <c r="F11" s="10">
        <v>0.5625</v>
      </c>
      <c r="G11" s="6">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1.0000000000000018</v>
      </c>
      <c r="H11" s="10" t="s">
        <v>61</v>
      </c>
    </row>
    <row r="12" spans="1:9" ht="20.25" customHeight="1" x14ac:dyDescent="0.25">
      <c r="B12" s="9">
        <v>43021</v>
      </c>
      <c r="C12" s="10">
        <v>0.70833333333333337</v>
      </c>
      <c r="D12" s="10" t="s">
        <v>10</v>
      </c>
      <c r="E12" s="10" t="s">
        <v>11</v>
      </c>
      <c r="F12" s="10">
        <v>0.75</v>
      </c>
      <c r="G12" s="6">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0.99999999999999911</v>
      </c>
      <c r="H12" s="10" t="s">
        <v>62</v>
      </c>
    </row>
    <row r="13" spans="1:9" ht="20.25" customHeight="1" x14ac:dyDescent="0.25">
      <c r="B13" s="11">
        <v>43024</v>
      </c>
      <c r="C13" s="12">
        <v>0.66666666666666663</v>
      </c>
      <c r="D13" s="12"/>
      <c r="E13" s="12"/>
      <c r="F13" s="12">
        <v>0.72916666666666663</v>
      </c>
      <c r="G13"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1.5</v>
      </c>
      <c r="H13" s="12" t="s">
        <v>63</v>
      </c>
    </row>
    <row r="14" spans="1:9" ht="20.25" customHeight="1" x14ac:dyDescent="0.25">
      <c r="B14" s="11">
        <v>43026</v>
      </c>
      <c r="C14" s="12">
        <v>0.53125</v>
      </c>
      <c r="D14" s="12"/>
      <c r="E14" s="12"/>
      <c r="F14" s="12">
        <v>0.57291666666666663</v>
      </c>
      <c r="G14"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0.99999999999999911</v>
      </c>
      <c r="H14" s="12" t="s">
        <v>64</v>
      </c>
    </row>
    <row r="15" spans="1:9" ht="20.25" customHeight="1" x14ac:dyDescent="0.25">
      <c r="B15" s="11">
        <v>43026</v>
      </c>
      <c r="C15" s="12">
        <v>0.58333333333333337</v>
      </c>
      <c r="D15" s="12"/>
      <c r="E15" s="12"/>
      <c r="F15" s="12">
        <v>0.64583333333333337</v>
      </c>
      <c r="G15"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1.5</v>
      </c>
      <c r="H15" s="12" t="s">
        <v>65</v>
      </c>
    </row>
    <row r="16" spans="1:9" ht="20.25" customHeight="1" x14ac:dyDescent="0.25">
      <c r="B16" s="11">
        <v>43027</v>
      </c>
      <c r="C16" s="12">
        <v>0.39583333333333331</v>
      </c>
      <c r="D16" s="12"/>
      <c r="E16" s="12"/>
      <c r="F16" s="12">
        <v>0.52083333333333337</v>
      </c>
      <c r="G16"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3.0000000000000013</v>
      </c>
      <c r="H16" s="12" t="s">
        <v>66</v>
      </c>
    </row>
    <row r="17" spans="2:8" ht="20.25" customHeight="1" x14ac:dyDescent="0.25">
      <c r="B17" s="11">
        <v>43030</v>
      </c>
      <c r="C17" s="12">
        <v>0.625</v>
      </c>
      <c r="D17" s="12"/>
      <c r="E17" s="12"/>
      <c r="F17" s="12">
        <v>0.65972222222222221</v>
      </c>
      <c r="G17"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0.83333333333333304</v>
      </c>
      <c r="H17" s="12" t="s">
        <v>67</v>
      </c>
    </row>
    <row r="18" spans="2:8" ht="20.25" customHeight="1" x14ac:dyDescent="0.25">
      <c r="B18" s="11">
        <v>43031</v>
      </c>
      <c r="C18" s="12">
        <v>0.53125</v>
      </c>
      <c r="D18" s="12"/>
      <c r="E18" s="12"/>
      <c r="F18" s="12">
        <v>0.57291666666666663</v>
      </c>
      <c r="G18"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0.99999999999999911</v>
      </c>
      <c r="H18" s="12" t="s">
        <v>68</v>
      </c>
    </row>
    <row r="19" spans="2:8" ht="20.25" customHeight="1" x14ac:dyDescent="0.25">
      <c r="B19" s="11">
        <v>43032</v>
      </c>
      <c r="C19" s="12">
        <v>0.71875</v>
      </c>
      <c r="D19" s="12"/>
      <c r="E19" s="12"/>
      <c r="F19" s="12">
        <v>0.76041666666666663</v>
      </c>
      <c r="G19"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0.99999999999999911</v>
      </c>
      <c r="H19" s="12" t="s">
        <v>69</v>
      </c>
    </row>
    <row r="20" spans="2:8" ht="20.25" customHeight="1" x14ac:dyDescent="0.25">
      <c r="B20" s="11">
        <v>43033</v>
      </c>
      <c r="C20" s="12">
        <v>0.67708333333333337</v>
      </c>
      <c r="D20" s="12"/>
      <c r="E20" s="12"/>
      <c r="F20" s="12">
        <v>0.73958333333333337</v>
      </c>
      <c r="G20"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1.5</v>
      </c>
      <c r="H20" s="12" t="s">
        <v>70</v>
      </c>
    </row>
    <row r="21" spans="2:8" ht="20.25" customHeight="1" x14ac:dyDescent="0.25">
      <c r="B21" s="11">
        <v>43034</v>
      </c>
      <c r="C21" s="12">
        <v>0.39583333333333331</v>
      </c>
      <c r="D21" s="12"/>
      <c r="E21" s="12"/>
      <c r="F21" s="12">
        <v>0.52083333333333337</v>
      </c>
      <c r="G21"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3.0000000000000013</v>
      </c>
      <c r="H21" s="12" t="s">
        <v>71</v>
      </c>
    </row>
    <row r="22" spans="2:8" ht="20.25" customHeight="1" x14ac:dyDescent="0.25">
      <c r="B22" s="11">
        <v>43034</v>
      </c>
      <c r="C22" s="12">
        <v>0.57291666666666663</v>
      </c>
      <c r="D22" s="12"/>
      <c r="E22" s="12"/>
      <c r="F22" s="12">
        <v>0.60416666666666663</v>
      </c>
      <c r="G22"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0.75</v>
      </c>
      <c r="H22" s="12" t="s">
        <v>72</v>
      </c>
    </row>
    <row r="23" spans="2:8" ht="20.25" customHeight="1" x14ac:dyDescent="0.25">
      <c r="B23" s="11">
        <v>43036</v>
      </c>
      <c r="C23" s="12">
        <v>0.4236111111111111</v>
      </c>
      <c r="D23" s="12"/>
      <c r="E23" s="12"/>
      <c r="F23" s="12">
        <v>0.46875</v>
      </c>
      <c r="G23"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1.0833333333333335</v>
      </c>
      <c r="H23" s="12" t="s">
        <v>73</v>
      </c>
    </row>
    <row r="24" spans="2:8" ht="20.25" customHeight="1" x14ac:dyDescent="0.25">
      <c r="B24" s="11">
        <v>43038</v>
      </c>
      <c r="C24" s="12">
        <v>0.70833333333333337</v>
      </c>
      <c r="D24" s="12"/>
      <c r="E24" s="12"/>
      <c r="F24" s="12">
        <v>0.72569444444444453</v>
      </c>
      <c r="G24"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0.41666666666666785</v>
      </c>
      <c r="H24" s="12" t="s">
        <v>74</v>
      </c>
    </row>
    <row r="25" spans="2:8" ht="20.25" customHeight="1" x14ac:dyDescent="0.25">
      <c r="B25" s="11">
        <v>43043</v>
      </c>
      <c r="C25" s="12">
        <v>0.53125</v>
      </c>
      <c r="D25" s="12"/>
      <c r="E25" s="12"/>
      <c r="F25" s="12">
        <v>0.57291666666666663</v>
      </c>
      <c r="G25"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0.99999999999999911</v>
      </c>
      <c r="H25" s="12" t="s">
        <v>75</v>
      </c>
    </row>
    <row r="26" spans="2:8" x14ac:dyDescent="0.25">
      <c r="B26" s="11">
        <v>43044</v>
      </c>
      <c r="C26" s="12">
        <v>0.375</v>
      </c>
      <c r="D26" s="12"/>
      <c r="E26" s="12"/>
      <c r="F26" s="12">
        <v>0.4375</v>
      </c>
      <c r="G26"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1.5</v>
      </c>
      <c r="H26" s="12" t="s">
        <v>76</v>
      </c>
    </row>
    <row r="27" spans="2:8" x14ac:dyDescent="0.25">
      <c r="B27" s="11">
        <v>43044</v>
      </c>
      <c r="C27" s="12">
        <v>0.56944444444444442</v>
      </c>
      <c r="D27" s="12"/>
      <c r="E27" s="12"/>
      <c r="F27" s="12">
        <v>0.69305555555555554</v>
      </c>
      <c r="G27"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2.9666666666666668</v>
      </c>
      <c r="H27" s="12" t="s">
        <v>77</v>
      </c>
    </row>
    <row r="28" spans="2:8" x14ac:dyDescent="0.25">
      <c r="B28" s="11">
        <v>43046</v>
      </c>
      <c r="C28" s="12">
        <v>0.79166666666666663</v>
      </c>
      <c r="D28" s="12"/>
      <c r="E28" s="12"/>
      <c r="F28" s="12">
        <v>0.83333333333333337</v>
      </c>
      <c r="G28"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1.0000000000000018</v>
      </c>
      <c r="H28" s="12" t="s">
        <v>78</v>
      </c>
    </row>
    <row r="29" spans="2:8" ht="30.75" customHeight="1" x14ac:dyDescent="0.25">
      <c r="B29" s="11">
        <v>43049</v>
      </c>
      <c r="C29" s="12">
        <v>0.57291666666666663</v>
      </c>
      <c r="D29" s="12"/>
      <c r="E29" s="12"/>
      <c r="F29" s="12">
        <v>0.71875</v>
      </c>
      <c r="G29"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3.5000000000000009</v>
      </c>
      <c r="H29" s="26" t="s">
        <v>79</v>
      </c>
    </row>
    <row r="30" spans="2:8" ht="41.25" customHeight="1" x14ac:dyDescent="0.25">
      <c r="B30" s="11">
        <v>43050</v>
      </c>
      <c r="C30" s="12">
        <v>0.36805555555555558</v>
      </c>
      <c r="D30" s="12"/>
      <c r="E30" s="12"/>
      <c r="F30" s="12">
        <v>0.50555555555555554</v>
      </c>
      <c r="G30"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3.2999999999999989</v>
      </c>
      <c r="H30" s="26" t="s">
        <v>80</v>
      </c>
    </row>
    <row r="31" spans="2:8" ht="39" customHeight="1" x14ac:dyDescent="0.25">
      <c r="B31" s="11">
        <v>43050</v>
      </c>
      <c r="C31" s="12">
        <v>0.60069444444444442</v>
      </c>
      <c r="D31" s="12">
        <v>0.69236111111111109</v>
      </c>
      <c r="E31" s="12">
        <v>0.8125</v>
      </c>
      <c r="F31" s="12">
        <v>0.89236111111111116</v>
      </c>
      <c r="G31"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4.116666666666668</v>
      </c>
      <c r="H31" s="26" t="s">
        <v>81</v>
      </c>
    </row>
    <row r="32" spans="2:8" ht="45" x14ac:dyDescent="0.25">
      <c r="B32" s="11">
        <v>43051</v>
      </c>
      <c r="C32" s="12">
        <v>0.43055555555555558</v>
      </c>
      <c r="D32" s="12">
        <v>0.52152777777777781</v>
      </c>
      <c r="E32" s="12">
        <v>0.55555555555555558</v>
      </c>
      <c r="F32" s="12">
        <v>0.59375</v>
      </c>
      <c r="G32"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3.0999999999999996</v>
      </c>
      <c r="H32" s="26" t="s">
        <v>82</v>
      </c>
    </row>
    <row r="33" spans="2:8" x14ac:dyDescent="0.25">
      <c r="B33" s="11">
        <v>43052</v>
      </c>
      <c r="C33" s="12">
        <v>0.75347222222222221</v>
      </c>
      <c r="D33" s="12"/>
      <c r="E33" s="12"/>
      <c r="F33" s="12">
        <v>0.79999999999999993</v>
      </c>
      <c r="G33"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1.1166666666666654</v>
      </c>
      <c r="H33" s="12" t="s">
        <v>83</v>
      </c>
    </row>
    <row r="34" spans="2:8" ht="30" x14ac:dyDescent="0.25">
      <c r="B34" s="11">
        <v>43053</v>
      </c>
      <c r="C34" s="12">
        <v>0.75</v>
      </c>
      <c r="D34" s="12">
        <v>0.78472222222222221</v>
      </c>
      <c r="E34" s="12">
        <v>0.83680555555555547</v>
      </c>
      <c r="F34" s="12">
        <v>0.85416666666666663</v>
      </c>
      <c r="G34"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1.2500000000000009</v>
      </c>
      <c r="H34" s="26" t="s">
        <v>84</v>
      </c>
    </row>
    <row r="35" spans="2:8" x14ac:dyDescent="0.25">
      <c r="B35" s="11">
        <v>43054</v>
      </c>
      <c r="C35" s="12">
        <v>0.52083333333333337</v>
      </c>
      <c r="D35" s="12">
        <v>0.64930555555555558</v>
      </c>
      <c r="E35" s="12">
        <v>0.84375</v>
      </c>
      <c r="F35" s="12">
        <v>0.88888888888888884</v>
      </c>
      <c r="G35"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4.1666666666666652</v>
      </c>
      <c r="H35" s="12" t="s">
        <v>85</v>
      </c>
    </row>
    <row r="36" spans="2:8" x14ac:dyDescent="0.25">
      <c r="B36" s="11">
        <v>43056</v>
      </c>
      <c r="C36" s="12">
        <v>0.57291666666666663</v>
      </c>
      <c r="D36" s="12"/>
      <c r="E36" s="12"/>
      <c r="F36" s="12">
        <v>0.69791666666666663</v>
      </c>
      <c r="G36"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v>
      </c>
      <c r="H36" s="12" t="s">
        <v>86</v>
      </c>
    </row>
    <row r="37" spans="2:8" x14ac:dyDescent="0.25">
      <c r="B37" s="11">
        <v>43063</v>
      </c>
      <c r="C37" s="12">
        <v>0.76041666666666663</v>
      </c>
      <c r="D37" s="12"/>
      <c r="E37" s="12"/>
      <c r="F37" s="12">
        <v>0.77083333333333337</v>
      </c>
      <c r="G37"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0.25000000000000178</v>
      </c>
      <c r="H37" s="12" t="s">
        <v>87</v>
      </c>
    </row>
    <row r="38" spans="2:8" x14ac:dyDescent="0.25">
      <c r="B38" s="11">
        <v>43064</v>
      </c>
      <c r="C38" s="12">
        <v>0.39583333333333331</v>
      </c>
      <c r="D38" s="12"/>
      <c r="E38" s="12"/>
      <c r="F38" s="12">
        <v>0.41319444444444442</v>
      </c>
      <c r="G38"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0.41666666666666652</v>
      </c>
      <c r="H38" s="12" t="s">
        <v>88</v>
      </c>
    </row>
    <row r="39" spans="2:8" x14ac:dyDescent="0.25">
      <c r="B39" s="11">
        <v>43066</v>
      </c>
      <c r="C39" s="12">
        <v>0.57291666666666663</v>
      </c>
      <c r="D39" s="12"/>
      <c r="E39" s="12"/>
      <c r="F39" s="12">
        <v>0.69791666666666663</v>
      </c>
      <c r="G39"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v>
      </c>
      <c r="H39" s="12" t="s">
        <v>89</v>
      </c>
    </row>
    <row r="40" spans="2:8" x14ac:dyDescent="0.25">
      <c r="B40" s="11">
        <v>43067</v>
      </c>
      <c r="C40" s="12">
        <v>0.82291666666666663</v>
      </c>
      <c r="D40" s="12"/>
      <c r="E40" s="12"/>
      <c r="F40" s="12">
        <v>0.85763888888888884</v>
      </c>
      <c r="G40"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0.83333333333333304</v>
      </c>
      <c r="H40" s="12" t="s">
        <v>90</v>
      </c>
    </row>
    <row r="41" spans="2:8" x14ac:dyDescent="0.25">
      <c r="B41" s="11">
        <v>43068</v>
      </c>
      <c r="C41" s="12">
        <v>0.77083333333333337</v>
      </c>
      <c r="D41" s="12"/>
      <c r="E41" s="12"/>
      <c r="F41" s="12">
        <v>0.80555555555555547</v>
      </c>
      <c r="G41"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0.83333333333333037</v>
      </c>
      <c r="H41" s="12" t="s">
        <v>91</v>
      </c>
    </row>
    <row r="42" spans="2:8" x14ac:dyDescent="0.25">
      <c r="B42" s="11">
        <v>43069</v>
      </c>
      <c r="C42" s="12">
        <v>0.2951388888888889</v>
      </c>
      <c r="D42" s="12"/>
      <c r="E42" s="12"/>
      <c r="F42" s="12">
        <v>0.30902777777777779</v>
      </c>
      <c r="G42"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0.33333333333333348</v>
      </c>
      <c r="H42" s="12" t="s">
        <v>92</v>
      </c>
    </row>
    <row r="43" spans="2:8" x14ac:dyDescent="0.25">
      <c r="B43" s="11">
        <v>43071</v>
      </c>
      <c r="C43" s="12">
        <v>0.4236111111111111</v>
      </c>
      <c r="D43" s="12"/>
      <c r="E43" s="12"/>
      <c r="F43" s="12">
        <v>0.46180555555555558</v>
      </c>
      <c r="G43"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0.91666666666666741</v>
      </c>
      <c r="H43" s="12" t="s">
        <v>93</v>
      </c>
    </row>
    <row r="44" spans="2:8" x14ac:dyDescent="0.25">
      <c r="B44" s="11">
        <v>43072</v>
      </c>
      <c r="C44" s="12">
        <v>0.62847222222222221</v>
      </c>
      <c r="D44" s="12"/>
      <c r="E44" s="12"/>
      <c r="F44" s="12">
        <v>0.63541666666666663</v>
      </c>
      <c r="G44"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0.16666666666666607</v>
      </c>
      <c r="H44" s="12" t="s">
        <v>94</v>
      </c>
    </row>
    <row r="45" spans="2:8" x14ac:dyDescent="0.25">
      <c r="B45" s="11">
        <v>43073</v>
      </c>
      <c r="C45" s="12">
        <v>0.39583333333333331</v>
      </c>
      <c r="D45" s="12"/>
      <c r="E45" s="12"/>
      <c r="F45" s="12">
        <v>0.52083333333333337</v>
      </c>
      <c r="G45"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3.0000000000000013</v>
      </c>
      <c r="H45" s="12" t="s">
        <v>95</v>
      </c>
    </row>
    <row r="46" spans="2:8" x14ac:dyDescent="0.25">
      <c r="B46" s="11">
        <v>43073</v>
      </c>
      <c r="C46" s="12">
        <v>0.70833333333333337</v>
      </c>
      <c r="D46" s="12"/>
      <c r="E46" s="12"/>
      <c r="F46" s="12">
        <v>0.79166666666666663</v>
      </c>
      <c r="G46"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1.9999999999999982</v>
      </c>
      <c r="H46" s="12" t="s">
        <v>96</v>
      </c>
    </row>
    <row r="47" spans="2:8" x14ac:dyDescent="0.25">
      <c r="B47" s="11">
        <v>43074</v>
      </c>
      <c r="C47" s="12">
        <v>0.41666666666666669</v>
      </c>
      <c r="D47" s="12"/>
      <c r="E47" s="12"/>
      <c r="F47" s="12">
        <v>0.4826388888888889</v>
      </c>
      <c r="G47"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1.583333333333333</v>
      </c>
      <c r="H47" s="12" t="s">
        <v>97</v>
      </c>
    </row>
    <row r="48" spans="2:8" x14ac:dyDescent="0.25">
      <c r="B48" s="11">
        <v>43076</v>
      </c>
      <c r="C48" s="12">
        <v>0.55208333333333337</v>
      </c>
      <c r="D48" s="12"/>
      <c r="E48" s="12"/>
      <c r="F48" s="12">
        <v>0.57291666666666663</v>
      </c>
      <c r="G48"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0.49999999999999822</v>
      </c>
      <c r="H48" s="12" t="s">
        <v>98</v>
      </c>
    </row>
    <row r="49" spans="2:8" x14ac:dyDescent="0.25">
      <c r="B49" s="11">
        <v>43078</v>
      </c>
      <c r="C49" s="12">
        <v>0.63888888888888895</v>
      </c>
      <c r="D49" s="12"/>
      <c r="E49" s="12"/>
      <c r="F49" s="12">
        <v>0.75</v>
      </c>
      <c r="G49"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2.6666666666666652</v>
      </c>
      <c r="H49" s="12" t="s">
        <v>99</v>
      </c>
    </row>
    <row r="50" spans="2:8" x14ac:dyDescent="0.25">
      <c r="B50" s="11">
        <v>43079</v>
      </c>
      <c r="C50" s="12">
        <v>0.64583333333333337</v>
      </c>
      <c r="D50" s="12">
        <v>0.70833333333333337</v>
      </c>
      <c r="E50" s="12">
        <v>0.75347222222222221</v>
      </c>
      <c r="F50" s="12">
        <v>0.82986111111111116</v>
      </c>
      <c r="G50"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3.3333333333333348</v>
      </c>
      <c r="H50" s="12" t="s">
        <v>100</v>
      </c>
    </row>
    <row r="51" spans="2:8" x14ac:dyDescent="0.25">
      <c r="B51" s="11">
        <v>43080</v>
      </c>
      <c r="C51" s="12">
        <v>0.39583333333333331</v>
      </c>
      <c r="D51" s="12"/>
      <c r="E51" s="12"/>
      <c r="F51" s="12">
        <v>0.52083333333333337</v>
      </c>
      <c r="G51"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3.0000000000000013</v>
      </c>
      <c r="H51" s="12" t="s">
        <v>101</v>
      </c>
    </row>
    <row r="52" spans="2:8" x14ac:dyDescent="0.25">
      <c r="B52" s="11">
        <v>43082</v>
      </c>
      <c r="C52" s="12">
        <v>0.58333333333333337</v>
      </c>
      <c r="D52" s="12">
        <v>0.66666666666666663</v>
      </c>
      <c r="E52" s="12">
        <v>0.69791666666666663</v>
      </c>
      <c r="F52" s="12">
        <v>0.77083333333333337</v>
      </c>
      <c r="G52"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3.75</v>
      </c>
      <c r="H52" s="12" t="s">
        <v>102</v>
      </c>
    </row>
    <row r="53" spans="2:8" x14ac:dyDescent="0.25">
      <c r="B53" s="11">
        <v>43084</v>
      </c>
      <c r="C53" s="12">
        <v>0.72916666666666663</v>
      </c>
      <c r="D53" s="12"/>
      <c r="E53" s="12"/>
      <c r="F53" s="12">
        <v>0.83333333333333337</v>
      </c>
      <c r="G53"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2.5000000000000018</v>
      </c>
      <c r="H53" s="12" t="s">
        <v>103</v>
      </c>
    </row>
    <row r="54" spans="2:8" x14ac:dyDescent="0.25">
      <c r="B54" s="11">
        <v>43085</v>
      </c>
      <c r="C54" s="12">
        <v>0.57291666666666663</v>
      </c>
      <c r="D54" s="12">
        <v>0.67361111111111116</v>
      </c>
      <c r="E54" s="12">
        <v>0.6875</v>
      </c>
      <c r="F54" s="12">
        <v>0.75</v>
      </c>
      <c r="G54"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3.9166666666666687</v>
      </c>
      <c r="H54" s="12" t="s">
        <v>104</v>
      </c>
    </row>
    <row r="55" spans="2:8" x14ac:dyDescent="0.25">
      <c r="B55" s="11">
        <v>43086</v>
      </c>
      <c r="C55" s="12">
        <v>0.35416666666666669</v>
      </c>
      <c r="D55" s="12">
        <v>0.3888888888888889</v>
      </c>
      <c r="E55" s="12">
        <v>0.55555555555555558</v>
      </c>
      <c r="F55" s="12">
        <v>0.77083333333333337</v>
      </c>
      <c r="G55"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6.0000000000000018</v>
      </c>
      <c r="H55" s="12" t="s">
        <v>105</v>
      </c>
    </row>
    <row r="56" spans="2:8" x14ac:dyDescent="0.25">
      <c r="B56" s="11">
        <v>43087</v>
      </c>
      <c r="C56" s="12">
        <v>0.39583333333333331</v>
      </c>
      <c r="D56" s="12"/>
      <c r="E56" s="12"/>
      <c r="F56" s="12">
        <v>0.52083333333333337</v>
      </c>
      <c r="G56"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3.0000000000000013</v>
      </c>
      <c r="H56" s="12" t="s">
        <v>106</v>
      </c>
    </row>
    <row r="57" spans="2:8" x14ac:dyDescent="0.25">
      <c r="B57" s="11">
        <v>43088</v>
      </c>
      <c r="C57" s="12">
        <v>0.39583333333333331</v>
      </c>
      <c r="D57" s="12"/>
      <c r="E57" s="12"/>
      <c r="F57" s="12">
        <v>0.54166666666666663</v>
      </c>
      <c r="G57"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3.4999999999999996</v>
      </c>
      <c r="H57" s="12" t="s">
        <v>107</v>
      </c>
    </row>
    <row r="58" spans="2:8" x14ac:dyDescent="0.25">
      <c r="B58" s="11">
        <v>43088</v>
      </c>
      <c r="C58" s="12">
        <v>0.625</v>
      </c>
      <c r="D58" s="12">
        <v>0.74305555555555547</v>
      </c>
      <c r="E58" s="12">
        <v>0.81944444444444453</v>
      </c>
      <c r="F58" s="12">
        <v>0.90972222222222221</v>
      </c>
      <c r="G58"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4.9999999999999956</v>
      </c>
      <c r="H58" s="12" t="s">
        <v>108</v>
      </c>
    </row>
    <row r="59" spans="2:8" x14ac:dyDescent="0.25">
      <c r="B59" s="11">
        <v>43088</v>
      </c>
      <c r="C59" s="12">
        <v>0.75</v>
      </c>
      <c r="D59" s="12"/>
      <c r="E59" s="12"/>
      <c r="F59" s="12">
        <v>0.89583333333333337</v>
      </c>
      <c r="G59"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3.5000000000000009</v>
      </c>
      <c r="H59" s="12" t="s">
        <v>109</v>
      </c>
    </row>
    <row r="60" spans="2:8" x14ac:dyDescent="0.25">
      <c r="B60" s="11">
        <v>43089</v>
      </c>
      <c r="C60" s="12">
        <v>0.375</v>
      </c>
      <c r="D60" s="12"/>
      <c r="E60" s="12"/>
      <c r="F60" s="12">
        <v>0.5</v>
      </c>
      <c r="G60"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v>
      </c>
      <c r="H60" s="12" t="s">
        <v>110</v>
      </c>
    </row>
    <row r="61" spans="2:8" x14ac:dyDescent="0.25">
      <c r="B61" s="11">
        <v>43089</v>
      </c>
      <c r="C61" s="12">
        <v>0.66666666666666663</v>
      </c>
      <c r="D61" s="12"/>
      <c r="E61" s="12"/>
      <c r="F61" s="12">
        <v>0.8125</v>
      </c>
      <c r="G61"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3.5000000000000009</v>
      </c>
      <c r="H61" s="12" t="s">
        <v>111</v>
      </c>
    </row>
    <row r="62" spans="2:8" x14ac:dyDescent="0.25">
      <c r="B62" s="11">
        <v>43090</v>
      </c>
      <c r="C62" s="12">
        <v>0.53125</v>
      </c>
      <c r="D62" s="12"/>
      <c r="E62" s="12"/>
      <c r="F62" s="12">
        <v>0.56944444444444442</v>
      </c>
      <c r="G62"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0.91666666666666607</v>
      </c>
      <c r="H62" s="12" t="s">
        <v>112</v>
      </c>
    </row>
    <row r="63" spans="2:8" x14ac:dyDescent="0.25">
      <c r="B63" s="11">
        <v>43090</v>
      </c>
      <c r="C63" s="12">
        <v>0.69791666666666663</v>
      </c>
      <c r="D63" s="12"/>
      <c r="E63" s="12"/>
      <c r="F63" s="12">
        <v>0.80208333333333337</v>
      </c>
      <c r="G63"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2.5000000000000018</v>
      </c>
      <c r="H63" s="12" t="s">
        <v>113</v>
      </c>
    </row>
  </sheetData>
  <dataValidations count="11">
    <dataValidation allowBlank="1" showInputMessage="1" showErrorMessage="1" prompt="Deze kolom wordt automatisch berekend" sqref="G8:H8" xr:uid="{00000000-0002-0000-0100-000000000000}"/>
    <dataValidation allowBlank="1" showInputMessage="1" showErrorMessage="1" prompt="Voer de eindtijd voor de dag in deze kolom in" sqref="F8" xr:uid="{00000000-0002-0000-0100-000001000000}"/>
    <dataValidation allowBlank="1" showInputMessage="1" showErrorMessage="1" prompt="Voer de eindtijd van de lunchpauze in deze kolom in" sqref="E8" xr:uid="{00000000-0002-0000-0100-000002000000}"/>
    <dataValidation allowBlank="1" showInputMessage="1" showErrorMessage="1" prompt="Voer de begintijd van de lunchpauze in deze kolom in" sqref="D8" xr:uid="{00000000-0002-0000-0100-000003000000}"/>
    <dataValidation allowBlank="1" showInputMessage="1" showErrorMessage="1" prompt="Voer de begintijd in deze kolom in" sqref="C8" xr:uid="{00000000-0002-0000-0100-000004000000}"/>
    <dataValidation allowBlank="1" showInputMessage="1" showErrorMessage="1" prompt="Voer de datums voor de periode in deze kolom in" sqref="B8" xr:uid="{00000000-0002-0000-0100-000005000000}"/>
    <dataValidation allowBlank="1" showInputMessage="1" showErrorMessage="1" prompt="Totale gewerkte uren wordt automatisch berekend" sqref="B6" xr:uid="{00000000-0002-0000-0100-000006000000}"/>
    <dataValidation allowBlank="1" showInputMessage="1" showErrorMessage="1" prompt="Voer de begin- en einddatum van de periode in deze cel in" sqref="B4" xr:uid="{00000000-0002-0000-0100-000007000000}"/>
    <dataValidation allowBlank="1" showInputMessage="1" showErrorMessage="1" prompt="Voer de naam van de manager in deze cel in" sqref="B3" xr:uid="{00000000-0002-0000-0100-000008000000}"/>
    <dataValidation allowBlank="1" showInputMessage="1" showErrorMessage="1" prompt="Voer de naam, het e-mailadres en het telefoonnummer van de werknemer in deze cel in" sqref="B2" xr:uid="{00000000-0002-0000-0100-000009000000}"/>
    <dataValidation allowBlank="1" showInputMessage="1" showErrorMessage="1" prompt="Gebruik dit werkblad om de gewerkte uren in een werkweek bij te houden. Voer de datum en tijden in de tabel Urenstaat in. Totaal aantal uren, normale uren en overuren worden automatisch berekend in rij 6  " sqref="A1" xr:uid="{00000000-0002-0000-0100-00000A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6"/>
  <sheetViews>
    <sheetView zoomScale="80" zoomScaleNormal="80" workbookViewId="0">
      <selection activeCell="B5" sqref="B5"/>
    </sheetView>
  </sheetViews>
  <sheetFormatPr defaultRowHeight="15" x14ac:dyDescent="0.25"/>
  <cols>
    <col min="1" max="1" width="2.7109375" customWidth="1"/>
    <col min="2" max="2" width="15.7109375" customWidth="1"/>
    <col min="3" max="3" width="18.85546875" style="5" customWidth="1"/>
    <col min="4" max="6" width="16" style="5" customWidth="1"/>
    <col min="7" max="7" width="19.85546875" style="7" customWidth="1"/>
    <col min="8" max="8" width="77" style="7" customWidth="1"/>
    <col min="9" max="9" width="2.7109375" customWidth="1"/>
  </cols>
  <sheetData>
    <row r="1" spans="1:9" ht="33.75" customHeight="1" thickTop="1" x14ac:dyDescent="0.5">
      <c r="A1" s="2"/>
      <c r="B1" s="2" t="s">
        <v>0</v>
      </c>
      <c r="C1" s="2"/>
      <c r="D1" s="2"/>
      <c r="E1" s="2"/>
      <c r="F1" s="2"/>
      <c r="G1" s="2"/>
      <c r="H1" s="2"/>
      <c r="I1" s="2"/>
    </row>
    <row r="2" spans="1:9" ht="17.25" customHeight="1" x14ac:dyDescent="0.25">
      <c r="B2" s="31" t="s">
        <v>114</v>
      </c>
      <c r="C2" s="32"/>
      <c r="D2" s="32"/>
      <c r="E2" s="32"/>
      <c r="F2" s="32"/>
      <c r="G2" s="32"/>
      <c r="H2" s="32"/>
    </row>
    <row r="3" spans="1:9" ht="18" customHeight="1" x14ac:dyDescent="0.25">
      <c r="B3" s="31" t="s">
        <v>115</v>
      </c>
      <c r="C3" s="32"/>
      <c r="D3" s="32"/>
      <c r="E3" s="32"/>
      <c r="F3" s="32"/>
      <c r="G3" s="32"/>
      <c r="H3" s="32"/>
    </row>
    <row r="4" spans="1:9" ht="34.5" customHeight="1" thickBot="1" x14ac:dyDescent="0.4">
      <c r="B4" s="33" t="s">
        <v>57</v>
      </c>
      <c r="C4" s="32"/>
      <c r="D4" s="32"/>
      <c r="E4" s="32"/>
      <c r="F4" s="32"/>
      <c r="G4" s="32"/>
      <c r="H4" s="32"/>
    </row>
    <row r="5" spans="1:9" s="1" customFormat="1" ht="42.75" customHeight="1" thickBot="1" x14ac:dyDescent="0.3">
      <c r="B5" s="24" t="s">
        <v>352</v>
      </c>
      <c r="C5" s="22"/>
      <c r="D5" s="18" t="s">
        <v>4</v>
      </c>
      <c r="E5" s="19" t="s">
        <v>5</v>
      </c>
      <c r="F5" s="20" t="s">
        <v>116</v>
      </c>
      <c r="G5" s="28"/>
      <c r="H5" s="32"/>
    </row>
    <row r="6" spans="1:9" ht="30" customHeight="1" thickTop="1" thickBot="1" x14ac:dyDescent="0.3">
      <c r="B6" s="25">
        <f>SUBTOTAL(109,Urenstaat34[Gewerkte uren])</f>
        <v>107.55</v>
      </c>
      <c r="C6" s="21" t="s">
        <v>7</v>
      </c>
      <c r="D6" s="17">
        <f>SUM(G9:G19)</f>
        <v>16.166666666666671</v>
      </c>
      <c r="E6" s="23">
        <f>SUM(G20:G34)</f>
        <v>26.666666666666664</v>
      </c>
      <c r="F6" s="30">
        <f>SUM(G35:G56)</f>
        <v>64.716666666666654</v>
      </c>
      <c r="G6" s="29"/>
      <c r="H6" s="32"/>
    </row>
    <row r="7" spans="1:9" ht="24" customHeight="1" x14ac:dyDescent="0.4">
      <c r="B7" s="8"/>
      <c r="C7" s="8"/>
      <c r="D7" s="8"/>
      <c r="E7" s="8"/>
      <c r="F7"/>
      <c r="G7"/>
      <c r="H7"/>
    </row>
    <row r="8" spans="1:9" ht="30" customHeight="1" x14ac:dyDescent="0.25">
      <c r="B8" t="s">
        <v>8</v>
      </c>
      <c r="C8" t="s">
        <v>9</v>
      </c>
      <c r="D8" t="s">
        <v>10</v>
      </c>
      <c r="E8" t="s">
        <v>11</v>
      </c>
      <c r="F8" t="s">
        <v>12</v>
      </c>
      <c r="G8" t="s">
        <v>13</v>
      </c>
      <c r="H8" t="s">
        <v>14</v>
      </c>
    </row>
    <row r="9" spans="1:9" ht="30" customHeight="1" x14ac:dyDescent="0.25">
      <c r="B9" s="9">
        <v>43013</v>
      </c>
      <c r="C9" s="10">
        <v>0.57291666666666663</v>
      </c>
      <c r="D9" s="10" t="s">
        <v>10</v>
      </c>
      <c r="E9" s="10" t="s">
        <v>11</v>
      </c>
      <c r="F9" s="10">
        <v>0.69791666666666663</v>
      </c>
      <c r="G9" s="6">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v>
      </c>
      <c r="H9" s="10" t="s">
        <v>117</v>
      </c>
    </row>
    <row r="10" spans="1:9" ht="36.75" customHeight="1" x14ac:dyDescent="0.25">
      <c r="B10" s="9">
        <v>43014</v>
      </c>
      <c r="C10" s="10">
        <v>0.77083333333333337</v>
      </c>
      <c r="D10" s="10" t="s">
        <v>10</v>
      </c>
      <c r="E10" s="10" t="s">
        <v>11</v>
      </c>
      <c r="F10" s="10">
        <v>0.79166666666666663</v>
      </c>
      <c r="G10" s="6">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0.49999999999999822</v>
      </c>
      <c r="H10" s="10" t="s">
        <v>118</v>
      </c>
    </row>
    <row r="11" spans="1:9" ht="20.25" customHeight="1" x14ac:dyDescent="0.25">
      <c r="B11" s="9">
        <v>43017</v>
      </c>
      <c r="C11" s="10">
        <v>0.53472222222222221</v>
      </c>
      <c r="D11" s="10" t="s">
        <v>10</v>
      </c>
      <c r="E11" s="10" t="s">
        <v>11</v>
      </c>
      <c r="F11" s="10">
        <v>0.5625</v>
      </c>
      <c r="G11" s="6">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0.66666666666666696</v>
      </c>
      <c r="H11" s="10" t="s">
        <v>119</v>
      </c>
    </row>
    <row r="12" spans="1:9" ht="20.25" customHeight="1" x14ac:dyDescent="0.25">
      <c r="B12" s="9">
        <v>43020</v>
      </c>
      <c r="C12" s="10">
        <v>0.79166666666666663</v>
      </c>
      <c r="D12" s="10"/>
      <c r="E12" s="10" t="s">
        <v>11</v>
      </c>
      <c r="F12" s="10">
        <v>0.81944444444444453</v>
      </c>
      <c r="G12" s="6">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0.66666666666666963</v>
      </c>
      <c r="H12" s="10" t="s">
        <v>120</v>
      </c>
    </row>
    <row r="13" spans="1:9" ht="20.25" customHeight="1" x14ac:dyDescent="0.25">
      <c r="B13" s="11" t="s">
        <v>121</v>
      </c>
      <c r="C13" s="12">
        <v>0.53125</v>
      </c>
      <c r="D13" s="12"/>
      <c r="E13" s="12"/>
      <c r="F13" s="12">
        <v>0.57291666666666663</v>
      </c>
      <c r="G13"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0.99999999999999911</v>
      </c>
      <c r="H13" s="12" t="s">
        <v>122</v>
      </c>
    </row>
    <row r="14" spans="1:9" ht="20.25" customHeight="1" x14ac:dyDescent="0.25">
      <c r="B14" s="11">
        <v>43027</v>
      </c>
      <c r="C14" s="12">
        <v>0.39583333333333331</v>
      </c>
      <c r="D14" s="12"/>
      <c r="E14" s="12"/>
      <c r="F14" s="12">
        <v>0.52083333333333337</v>
      </c>
      <c r="G14"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3.0000000000000013</v>
      </c>
      <c r="H14" s="12" t="s">
        <v>123</v>
      </c>
    </row>
    <row r="15" spans="1:9" ht="20.25" customHeight="1" x14ac:dyDescent="0.25">
      <c r="B15" s="11">
        <v>43027</v>
      </c>
      <c r="C15" s="12">
        <v>0.625</v>
      </c>
      <c r="D15" s="12"/>
      <c r="E15" s="12"/>
      <c r="F15" s="12">
        <v>0.64583333333333337</v>
      </c>
      <c r="G15"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0.50000000000000089</v>
      </c>
      <c r="H15" s="12" t="s">
        <v>124</v>
      </c>
    </row>
    <row r="16" spans="1:9" ht="20.25" customHeight="1" x14ac:dyDescent="0.25">
      <c r="B16" s="11">
        <v>43031</v>
      </c>
      <c r="C16" s="12">
        <v>0.54166666666666663</v>
      </c>
      <c r="D16" s="12"/>
      <c r="E16" s="12"/>
      <c r="F16" s="12">
        <v>0.56944444444444442</v>
      </c>
      <c r="G16"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0.66666666666666696</v>
      </c>
      <c r="H16" s="12" t="s">
        <v>125</v>
      </c>
    </row>
    <row r="17" spans="2:8" ht="20.25" customHeight="1" x14ac:dyDescent="0.25">
      <c r="B17" s="11">
        <v>43031</v>
      </c>
      <c r="C17" s="12">
        <v>0.91666666666666663</v>
      </c>
      <c r="D17" s="12"/>
      <c r="E17" s="12"/>
      <c r="F17" s="12">
        <v>0.94444444444444453</v>
      </c>
      <c r="G17"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0.66666666666666963</v>
      </c>
      <c r="H17" s="12" t="s">
        <v>126</v>
      </c>
    </row>
    <row r="18" spans="2:8" ht="20.25" customHeight="1" x14ac:dyDescent="0.25">
      <c r="B18" s="11">
        <v>43032</v>
      </c>
      <c r="C18" s="12">
        <v>0.83333333333333337</v>
      </c>
      <c r="D18" s="12"/>
      <c r="E18" s="12"/>
      <c r="F18" s="12">
        <v>0.9375</v>
      </c>
      <c r="G18"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2.4999999999999991</v>
      </c>
      <c r="H18" s="12" t="s">
        <v>127</v>
      </c>
    </row>
    <row r="19" spans="2:8" ht="20.25" customHeight="1" x14ac:dyDescent="0.25">
      <c r="B19" s="11">
        <v>43034</v>
      </c>
      <c r="C19" s="12">
        <v>0.39583333333333331</v>
      </c>
      <c r="D19" s="12"/>
      <c r="E19" s="12"/>
      <c r="F19" s="12">
        <v>0.52083333333333337</v>
      </c>
      <c r="G19"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3.0000000000000013</v>
      </c>
      <c r="H19" s="12" t="s">
        <v>128</v>
      </c>
    </row>
    <row r="20" spans="2:8" ht="20.25" customHeight="1" x14ac:dyDescent="0.25">
      <c r="B20" s="11">
        <v>43035</v>
      </c>
      <c r="C20" s="12">
        <v>0.875</v>
      </c>
      <c r="D20" s="12"/>
      <c r="E20" s="12"/>
      <c r="F20" s="12">
        <v>0.9375</v>
      </c>
      <c r="G20"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1.5</v>
      </c>
      <c r="H20" s="12" t="s">
        <v>129</v>
      </c>
    </row>
    <row r="21" spans="2:8" ht="20.25" customHeight="1" x14ac:dyDescent="0.25">
      <c r="B21" s="11">
        <v>43038</v>
      </c>
      <c r="C21" s="12">
        <v>0.83333333333333337</v>
      </c>
      <c r="D21" s="12"/>
      <c r="E21" s="12"/>
      <c r="F21" s="12">
        <v>0.85416666666666663</v>
      </c>
      <c r="G21"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0.49999999999999822</v>
      </c>
      <c r="H21" s="12" t="s">
        <v>130</v>
      </c>
    </row>
    <row r="22" spans="2:8" ht="20.25" customHeight="1" x14ac:dyDescent="0.25">
      <c r="B22" s="11">
        <v>43041</v>
      </c>
      <c r="C22" s="12">
        <v>0.39583333333333331</v>
      </c>
      <c r="D22" s="12"/>
      <c r="E22" s="12"/>
      <c r="F22" s="12">
        <v>0.47916666666666669</v>
      </c>
      <c r="G22"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2.0000000000000009</v>
      </c>
      <c r="H22" s="12" t="s">
        <v>131</v>
      </c>
    </row>
    <row r="23" spans="2:8" ht="20.25" customHeight="1" x14ac:dyDescent="0.25">
      <c r="B23" s="11">
        <v>43042</v>
      </c>
      <c r="C23" s="12">
        <v>0.64583333333333337</v>
      </c>
      <c r="D23" s="12"/>
      <c r="E23" s="12"/>
      <c r="F23" s="12">
        <v>0.72916666666666663</v>
      </c>
      <c r="G23" s="7">
        <v>2</v>
      </c>
      <c r="H23" s="12" t="s">
        <v>132</v>
      </c>
    </row>
    <row r="24" spans="2:8" ht="20.25" customHeight="1" x14ac:dyDescent="0.25">
      <c r="B24" s="11">
        <v>43043</v>
      </c>
      <c r="C24" s="12">
        <v>0.39583333333333331</v>
      </c>
      <c r="D24" s="12"/>
      <c r="E24" s="12"/>
      <c r="F24" s="12">
        <v>0.47916666666666669</v>
      </c>
      <c r="G24" s="7">
        <v>2</v>
      </c>
      <c r="H24" s="12" t="s">
        <v>133</v>
      </c>
    </row>
    <row r="25" spans="2:8" ht="20.25" customHeight="1" x14ac:dyDescent="0.25">
      <c r="B25" s="11">
        <v>43044</v>
      </c>
      <c r="C25" s="12">
        <v>0.83333333333333337</v>
      </c>
      <c r="D25" s="12"/>
      <c r="E25" s="12"/>
      <c r="F25" s="12">
        <v>0.85416666666666663</v>
      </c>
      <c r="G25"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0.49999999999999822</v>
      </c>
      <c r="H25" s="12" t="s">
        <v>134</v>
      </c>
    </row>
    <row r="26" spans="2:8" ht="20.25" customHeight="1" x14ac:dyDescent="0.25">
      <c r="B26" s="11">
        <v>43047</v>
      </c>
      <c r="C26" s="12">
        <v>0.54166666666666663</v>
      </c>
      <c r="D26" s="12"/>
      <c r="E26" s="12"/>
      <c r="F26" s="12">
        <v>0.57291666666666663</v>
      </c>
      <c r="G26"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0.75</v>
      </c>
      <c r="H26" s="12" t="s">
        <v>135</v>
      </c>
    </row>
    <row r="27" spans="2:8" x14ac:dyDescent="0.25">
      <c r="B27" s="11">
        <v>43050</v>
      </c>
      <c r="C27" s="12">
        <v>0.47916666666666669</v>
      </c>
      <c r="D27" s="12"/>
      <c r="E27" s="12"/>
      <c r="F27" s="12">
        <v>0.54166666666666663</v>
      </c>
      <c r="G27"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1.4999999999999987</v>
      </c>
      <c r="H27" s="12" t="s">
        <v>136</v>
      </c>
    </row>
    <row r="28" spans="2:8" x14ac:dyDescent="0.25">
      <c r="B28" s="11">
        <v>43049</v>
      </c>
      <c r="C28" s="12">
        <v>0.57291666666666663</v>
      </c>
      <c r="D28" s="12"/>
      <c r="E28" s="12"/>
      <c r="F28" s="12">
        <v>0.70833333333333337</v>
      </c>
      <c r="G28"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3.2500000000000018</v>
      </c>
      <c r="H28" s="12" t="s">
        <v>137</v>
      </c>
    </row>
    <row r="29" spans="2:8" x14ac:dyDescent="0.25">
      <c r="B29" s="11">
        <v>43050</v>
      </c>
      <c r="C29" s="12">
        <v>0.58333333333333337</v>
      </c>
      <c r="D29" s="12"/>
      <c r="E29" s="12"/>
      <c r="F29" s="12">
        <v>0.625</v>
      </c>
      <c r="G29"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0.99999999999999911</v>
      </c>
      <c r="H29" s="12" t="s">
        <v>138</v>
      </c>
    </row>
    <row r="30" spans="2:8" x14ac:dyDescent="0.25">
      <c r="B30" s="11">
        <v>43051</v>
      </c>
      <c r="C30" s="12">
        <v>0.61111111111111105</v>
      </c>
      <c r="D30" s="12"/>
      <c r="E30" s="12"/>
      <c r="F30" s="12">
        <v>0.76388888888888884</v>
      </c>
      <c r="G30"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3.666666666666667</v>
      </c>
      <c r="H30" s="12" t="s">
        <v>139</v>
      </c>
    </row>
    <row r="31" spans="2:8" x14ac:dyDescent="0.25">
      <c r="B31" s="11">
        <v>43053</v>
      </c>
      <c r="C31" s="12">
        <v>0.88888888888888884</v>
      </c>
      <c r="D31" s="12"/>
      <c r="E31" s="12"/>
      <c r="F31" s="12">
        <v>0.97222222222222221</v>
      </c>
      <c r="G31"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2.0000000000000009</v>
      </c>
      <c r="H31" s="12" t="s">
        <v>140</v>
      </c>
    </row>
    <row r="32" spans="2:8" x14ac:dyDescent="0.25">
      <c r="B32" s="11">
        <v>43054</v>
      </c>
      <c r="C32" s="12">
        <v>0.85416666666666663</v>
      </c>
      <c r="D32" s="12"/>
      <c r="E32" s="12"/>
      <c r="F32" s="12">
        <v>0.9375</v>
      </c>
      <c r="G32"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2.0000000000000009</v>
      </c>
      <c r="H32" s="12" t="s">
        <v>141</v>
      </c>
    </row>
    <row r="33" spans="2:8" x14ac:dyDescent="0.25">
      <c r="B33" s="11">
        <v>43054</v>
      </c>
      <c r="C33" s="12">
        <v>0.95138888888888884</v>
      </c>
      <c r="D33" s="12"/>
      <c r="E33" s="12"/>
      <c r="F33" s="12">
        <v>0.99305555555555547</v>
      </c>
      <c r="G33"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0.99999999999999911</v>
      </c>
      <c r="H33" s="12" t="s">
        <v>142</v>
      </c>
    </row>
    <row r="34" spans="2:8" x14ac:dyDescent="0.25">
      <c r="B34" s="11">
        <v>43056</v>
      </c>
      <c r="C34" s="12">
        <v>0.57291666666666663</v>
      </c>
      <c r="D34" s="12"/>
      <c r="E34" s="12"/>
      <c r="F34" s="12">
        <v>0.69791666666666663</v>
      </c>
      <c r="G34"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v>
      </c>
      <c r="H34" s="12" t="s">
        <v>143</v>
      </c>
    </row>
    <row r="35" spans="2:8" x14ac:dyDescent="0.25">
      <c r="B35" s="11">
        <v>43063</v>
      </c>
      <c r="C35" s="12">
        <v>0.70833333333333337</v>
      </c>
      <c r="D35" s="12"/>
      <c r="E35" s="12"/>
      <c r="F35" s="12">
        <v>0.85416666666666663</v>
      </c>
      <c r="G35"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3.4999999999999982</v>
      </c>
      <c r="H35" s="12" t="s">
        <v>144</v>
      </c>
    </row>
    <row r="36" spans="2:8" x14ac:dyDescent="0.25">
      <c r="B36" s="11">
        <v>43065</v>
      </c>
      <c r="C36" s="12">
        <v>0.32291666666666669</v>
      </c>
      <c r="D36" s="12"/>
      <c r="E36" s="12"/>
      <c r="F36" s="12">
        <v>0.44791666666666669</v>
      </c>
      <c r="G36"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v>
      </c>
      <c r="H36" s="12" t="s">
        <v>145</v>
      </c>
    </row>
    <row r="37" spans="2:8" x14ac:dyDescent="0.25">
      <c r="B37" s="11">
        <v>43066</v>
      </c>
      <c r="C37" s="12">
        <v>0.41666666666666669</v>
      </c>
      <c r="D37" s="12"/>
      <c r="E37" s="12"/>
      <c r="F37" s="12">
        <v>0.52083333333333337</v>
      </c>
      <c r="G37"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2.5000000000000004</v>
      </c>
      <c r="H37" s="12" t="s">
        <v>146</v>
      </c>
    </row>
    <row r="38" spans="2:8" x14ac:dyDescent="0.25">
      <c r="B38" s="11">
        <v>43071</v>
      </c>
      <c r="C38" s="12">
        <v>0.52083333333333337</v>
      </c>
      <c r="D38" s="12"/>
      <c r="E38" s="12"/>
      <c r="F38" s="12">
        <v>0.60416666666666663</v>
      </c>
      <c r="G38"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1.9999999999999982</v>
      </c>
      <c r="H38" s="12" t="s">
        <v>147</v>
      </c>
    </row>
    <row r="39" spans="2:8" x14ac:dyDescent="0.25">
      <c r="B39" s="11">
        <v>43073</v>
      </c>
      <c r="C39" s="12">
        <v>0.40069444444444446</v>
      </c>
      <c r="D39" s="12"/>
      <c r="E39" s="12"/>
      <c r="F39" s="12">
        <v>0.52083333333333337</v>
      </c>
      <c r="G39"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2.8833333333333337</v>
      </c>
      <c r="H39" s="12" t="s">
        <v>148</v>
      </c>
    </row>
    <row r="40" spans="2:8" x14ac:dyDescent="0.25">
      <c r="B40" s="11">
        <v>43074</v>
      </c>
      <c r="C40" s="12">
        <v>0.74305555555555547</v>
      </c>
      <c r="D40" s="12"/>
      <c r="E40" s="12"/>
      <c r="F40" s="12">
        <v>0.84722222222222221</v>
      </c>
      <c r="G40"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2.5000000000000018</v>
      </c>
      <c r="H40" s="12" t="s">
        <v>149</v>
      </c>
    </row>
    <row r="41" spans="2:8" x14ac:dyDescent="0.25">
      <c r="B41" s="11">
        <v>43076</v>
      </c>
      <c r="C41" s="12">
        <v>0.54513888888888895</v>
      </c>
      <c r="D41" s="12"/>
      <c r="E41" s="12"/>
      <c r="F41" s="12">
        <v>0.57291666666666663</v>
      </c>
      <c r="G41"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0.6666666666666643</v>
      </c>
      <c r="H41" s="12" t="s">
        <v>150</v>
      </c>
    </row>
    <row r="42" spans="2:8" x14ac:dyDescent="0.25">
      <c r="B42" s="11">
        <v>43078</v>
      </c>
      <c r="C42" s="12">
        <v>0.47916666666666669</v>
      </c>
      <c r="D42" s="12"/>
      <c r="E42" s="12"/>
      <c r="F42" s="12">
        <v>0.60416666666666663</v>
      </c>
      <c r="G42"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2.9999999999999987</v>
      </c>
      <c r="H42" s="12" t="s">
        <v>151</v>
      </c>
    </row>
    <row r="43" spans="2:8" x14ac:dyDescent="0.25">
      <c r="B43" s="11">
        <v>43079</v>
      </c>
      <c r="C43" s="12">
        <v>0.52083333333333337</v>
      </c>
      <c r="D43" s="12"/>
      <c r="E43" s="12"/>
      <c r="F43" s="12">
        <v>0.61805555555555558</v>
      </c>
      <c r="G43"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2.333333333333333</v>
      </c>
      <c r="H43" s="12" t="s">
        <v>152</v>
      </c>
    </row>
    <row r="44" spans="2:8" x14ac:dyDescent="0.25">
      <c r="B44" s="11">
        <v>43080</v>
      </c>
      <c r="C44" s="12">
        <v>0.39583333333333331</v>
      </c>
      <c r="D44" s="12"/>
      <c r="E44" s="12"/>
      <c r="F44" s="12">
        <v>0.52083333333333337</v>
      </c>
      <c r="G44"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3.0000000000000013</v>
      </c>
      <c r="H44" s="12" t="s">
        <v>153</v>
      </c>
    </row>
    <row r="45" spans="2:8" x14ac:dyDescent="0.25">
      <c r="B45" s="11">
        <v>43085</v>
      </c>
      <c r="C45" s="12">
        <v>0.35416666666666669</v>
      </c>
      <c r="D45" s="12"/>
      <c r="E45" s="12"/>
      <c r="F45" s="12">
        <v>0.41666666666666669</v>
      </c>
      <c r="G45"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1.5</v>
      </c>
      <c r="H45" s="12" t="s">
        <v>154</v>
      </c>
    </row>
    <row r="46" spans="2:8" x14ac:dyDescent="0.25">
      <c r="B46" s="11">
        <v>43085</v>
      </c>
      <c r="C46" s="12">
        <v>0.5</v>
      </c>
      <c r="D46" s="12"/>
      <c r="E46" s="12"/>
      <c r="F46" s="12">
        <v>0.75</v>
      </c>
      <c r="G46"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6</v>
      </c>
      <c r="H46" s="12" t="s">
        <v>155</v>
      </c>
    </row>
    <row r="47" spans="2:8" x14ac:dyDescent="0.25">
      <c r="B47" s="11">
        <v>43087</v>
      </c>
      <c r="C47" s="12">
        <v>0.39583333333333331</v>
      </c>
      <c r="D47" s="12"/>
      <c r="E47" s="12"/>
      <c r="F47" s="12">
        <v>0.52083333333333337</v>
      </c>
      <c r="G47"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3.0000000000000013</v>
      </c>
      <c r="H47" s="12" t="s">
        <v>156</v>
      </c>
    </row>
    <row r="48" spans="2:8" x14ac:dyDescent="0.25">
      <c r="B48" s="11">
        <v>43087</v>
      </c>
      <c r="C48" s="12">
        <v>0.70138888888888884</v>
      </c>
      <c r="D48" s="12"/>
      <c r="E48" s="12"/>
      <c r="F48" s="12">
        <v>0.74652777777777779</v>
      </c>
      <c r="G48"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1.0833333333333348</v>
      </c>
      <c r="H48" s="12" t="s">
        <v>157</v>
      </c>
    </row>
    <row r="49" spans="2:8" x14ac:dyDescent="0.25">
      <c r="B49" s="11">
        <v>43088</v>
      </c>
      <c r="C49" s="12">
        <v>0.39583333333333331</v>
      </c>
      <c r="D49" s="12"/>
      <c r="E49" s="12"/>
      <c r="F49" s="12">
        <v>0.52083333333333337</v>
      </c>
      <c r="G49"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3.0000000000000013</v>
      </c>
      <c r="H49" s="12" t="s">
        <v>158</v>
      </c>
    </row>
    <row r="50" spans="2:8" x14ac:dyDescent="0.25">
      <c r="B50" s="11">
        <v>43088</v>
      </c>
      <c r="C50" s="12">
        <v>0.52083333333333337</v>
      </c>
      <c r="D50" s="12"/>
      <c r="E50" s="12"/>
      <c r="F50" s="12">
        <v>0.55208333333333337</v>
      </c>
      <c r="G50"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0.75</v>
      </c>
      <c r="H50" s="12" t="s">
        <v>159</v>
      </c>
    </row>
    <row r="51" spans="2:8" x14ac:dyDescent="0.25">
      <c r="B51" s="11">
        <v>43088</v>
      </c>
      <c r="C51" s="12">
        <v>0.72916666666666663</v>
      </c>
      <c r="D51" s="12"/>
      <c r="E51" s="12"/>
      <c r="F51" s="12">
        <v>0.96875</v>
      </c>
      <c r="G51"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5.7500000000000009</v>
      </c>
      <c r="H51" s="12" t="s">
        <v>160</v>
      </c>
    </row>
    <row r="52" spans="2:8" x14ac:dyDescent="0.25">
      <c r="B52" s="11">
        <v>43089</v>
      </c>
      <c r="C52" s="12">
        <v>0.33333333333333331</v>
      </c>
      <c r="D52" s="12"/>
      <c r="E52" s="12"/>
      <c r="F52" s="12">
        <v>0.55208333333333337</v>
      </c>
      <c r="G52"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5.2500000000000018</v>
      </c>
      <c r="H52" s="12" t="s">
        <v>161</v>
      </c>
    </row>
    <row r="53" spans="2:8" x14ac:dyDescent="0.25">
      <c r="B53" s="11">
        <v>43089</v>
      </c>
      <c r="C53" s="12">
        <v>0.66666666666666663</v>
      </c>
      <c r="D53" s="12"/>
      <c r="E53" s="12"/>
      <c r="F53" s="12">
        <v>0.8125</v>
      </c>
      <c r="G53" s="7">
        <v>3.5</v>
      </c>
      <c r="H53" s="12" t="s">
        <v>162</v>
      </c>
    </row>
    <row r="54" spans="2:8" ht="21" customHeight="1" x14ac:dyDescent="0.25">
      <c r="B54" s="11">
        <v>43090</v>
      </c>
      <c r="C54" s="12">
        <v>0.29166666666666669</v>
      </c>
      <c r="D54" s="12"/>
      <c r="E54" s="12"/>
      <c r="F54" s="12">
        <v>0.45833333333333331</v>
      </c>
      <c r="G54" s="7">
        <v>4</v>
      </c>
      <c r="H54" s="26" t="s">
        <v>163</v>
      </c>
    </row>
    <row r="55" spans="2:8" ht="21.75" customHeight="1" x14ac:dyDescent="0.25">
      <c r="B55" s="11">
        <v>43091</v>
      </c>
      <c r="C55" s="12">
        <v>0.29166666666666669</v>
      </c>
      <c r="D55" s="12"/>
      <c r="E55" s="12"/>
      <c r="F55" s="12">
        <v>0.41666666666666669</v>
      </c>
      <c r="G55"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3</v>
      </c>
      <c r="H55" s="26" t="s">
        <v>164</v>
      </c>
    </row>
    <row r="56" spans="2:8" ht="22.5" customHeight="1" x14ac:dyDescent="0.25">
      <c r="B56" s="11">
        <v>43091</v>
      </c>
      <c r="C56" s="12">
        <v>0.70833333333333337</v>
      </c>
      <c r="D56" s="12"/>
      <c r="E56" s="12"/>
      <c r="F56" s="12">
        <v>0.8125</v>
      </c>
      <c r="G56" s="7">
        <f>IFERROR(IF(COUNT(Urenstaat34[[#This Row],[Tijd in]:[Tijd uit]])=4,(IF(Urenstaat34[[#This Row],[Tijd uit]]&lt;Urenstaat34[[#This Row],[Tijd in]],1,0)+Urenstaat34[[#This Row],[Tijd uit]])-Urenstaat34[[#This Row],[Einde pauze]]+Urenstaat34[[#This Row],[Begin pauze]]-Urenstaat34[[#This Row],[Tijd in]],IF(AND(LEN(Urenstaat34[[#This Row],[Tijd in]])&lt;&gt;0,LEN(Urenstaat34[[#This Row],[Tijd uit]])&lt;&gt;0),(IF(Urenstaat34[[#This Row],[Tijd uit]]&lt;Urenstaat34[[#This Row],[Tijd in]],1,0)+Urenstaat34[[#This Row],[Tijd uit]])-Urenstaat34[[#This Row],[Tijd in]],0))*24,0)</f>
        <v>2.4999999999999991</v>
      </c>
      <c r="H56" s="12" t="s">
        <v>165</v>
      </c>
    </row>
  </sheetData>
  <dataValidations count="14">
    <dataValidation allowBlank="1" showInputMessage="1" showErrorMessage="1" prompt="Gebruik dit werkblad om de gewerkte uren in een werkweek bij te houden. Voer de datum en tijden in de tabel Urenstaat in. Totaal aantal uren, normale uren en overuren worden automatisch berekend in rij 6  " sqref="A1" xr:uid="{00000000-0002-0000-0200-000000000000}"/>
    <dataValidation allowBlank="1" showInputMessage="1" showErrorMessage="1" prompt="Voer de naam, het e-mailadres en het telefoonnummer van de werknemer in deze cel in" sqref="B2" xr:uid="{00000000-0002-0000-0200-000001000000}"/>
    <dataValidation allowBlank="1" showInputMessage="1" showErrorMessage="1" prompt="Voer de naam van de manager in deze cel in" sqref="B3" xr:uid="{00000000-0002-0000-0200-000002000000}"/>
    <dataValidation allowBlank="1" showInputMessage="1" showErrorMessage="1" prompt="Voer de begin- en einddatum van de periode in deze cel in" sqref="B4" xr:uid="{00000000-0002-0000-0200-000003000000}"/>
    <dataValidation allowBlank="1" showInputMessage="1" showErrorMessage="1" prompt="Voer het totale aantal uren in de werkweek in deze cel in" sqref="B7" xr:uid="{00000000-0002-0000-0200-000004000000}"/>
    <dataValidation allowBlank="1" showInputMessage="1" showErrorMessage="1" prompt="Totale gewerkte uren wordt automatisch berekend" sqref="B6 C7" xr:uid="{00000000-0002-0000-0200-000005000000}"/>
    <dataValidation allowBlank="1" showInputMessage="1" showErrorMessage="1" prompt="Normale uren wordt automatisch berekend" sqref="D7" xr:uid="{00000000-0002-0000-0200-000006000000}"/>
    <dataValidation allowBlank="1" showInputMessage="1" showErrorMessage="1" prompt="Overuren wordt automatisch berekend" sqref="E7" xr:uid="{00000000-0002-0000-0200-000007000000}"/>
    <dataValidation allowBlank="1" showInputMessage="1" showErrorMessage="1" prompt="Voer de datums voor de periode in deze kolom in" sqref="B8" xr:uid="{00000000-0002-0000-0200-000008000000}"/>
    <dataValidation allowBlank="1" showInputMessage="1" showErrorMessage="1" prompt="Voer de begintijd in deze kolom in" sqref="C8" xr:uid="{00000000-0002-0000-0200-000009000000}"/>
    <dataValidation allowBlank="1" showInputMessage="1" showErrorMessage="1" prompt="Voer de begintijd van de lunchpauze in deze kolom in" sqref="D8" xr:uid="{00000000-0002-0000-0200-00000A000000}"/>
    <dataValidation allowBlank="1" showInputMessage="1" showErrorMessage="1" prompt="Voer de eindtijd van de lunchpauze in deze kolom in" sqref="E8" xr:uid="{00000000-0002-0000-0200-00000B000000}"/>
    <dataValidation allowBlank="1" showInputMessage="1" showErrorMessage="1" prompt="Voer de eindtijd voor de dag in deze kolom in" sqref="F8" xr:uid="{00000000-0002-0000-0200-00000C000000}"/>
    <dataValidation allowBlank="1" showInputMessage="1" showErrorMessage="1" prompt="Deze kolom wordt automatisch berekend" sqref="G8:H8" xr:uid="{00000000-0002-0000-0200-00000D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0"/>
  <sheetViews>
    <sheetView workbookViewId="0">
      <selection activeCell="B5" sqref="B5"/>
    </sheetView>
  </sheetViews>
  <sheetFormatPr defaultRowHeight="15" x14ac:dyDescent="0.25"/>
  <cols>
    <col min="1" max="1" width="2.7109375" customWidth="1"/>
    <col min="2" max="2" width="15.7109375" customWidth="1"/>
    <col min="3" max="3" width="18.85546875" style="5" customWidth="1"/>
    <col min="4" max="6" width="16" style="5" customWidth="1"/>
    <col min="7" max="7" width="19.85546875" style="7" customWidth="1"/>
    <col min="8" max="8" width="77" style="7" customWidth="1"/>
    <col min="9" max="9" width="2.7109375" customWidth="1"/>
  </cols>
  <sheetData>
    <row r="1" spans="1:9" ht="33.75" customHeight="1" thickTop="1" x14ac:dyDescent="0.5">
      <c r="A1" s="2"/>
      <c r="B1" s="2" t="s">
        <v>0</v>
      </c>
      <c r="C1" s="2"/>
      <c r="D1" s="2"/>
      <c r="E1" s="2"/>
      <c r="F1" s="2"/>
      <c r="G1" s="2"/>
      <c r="H1" s="2"/>
      <c r="I1" s="2"/>
    </row>
    <row r="2" spans="1:9" ht="17.25" customHeight="1" x14ac:dyDescent="0.25">
      <c r="B2" s="31" t="s">
        <v>166</v>
      </c>
      <c r="C2" s="32"/>
      <c r="D2" s="32"/>
      <c r="E2" s="32"/>
      <c r="F2" s="32"/>
      <c r="G2" s="32"/>
      <c r="H2"/>
    </row>
    <row r="3" spans="1:9" ht="18" customHeight="1" x14ac:dyDescent="0.25">
      <c r="B3" s="31" t="s">
        <v>167</v>
      </c>
      <c r="C3" s="32"/>
      <c r="D3" s="32"/>
      <c r="E3" s="32"/>
      <c r="F3" s="32"/>
      <c r="G3" s="32"/>
      <c r="H3" s="32"/>
    </row>
    <row r="4" spans="1:9" ht="34.5" customHeight="1" thickBot="1" x14ac:dyDescent="0.4">
      <c r="B4" s="33" t="s">
        <v>168</v>
      </c>
      <c r="C4" s="32"/>
      <c r="D4" s="32"/>
      <c r="E4" s="32"/>
      <c r="F4" s="32"/>
      <c r="G4" s="32"/>
      <c r="H4" s="32"/>
    </row>
    <row r="5" spans="1:9" s="1" customFormat="1" ht="42.75" customHeight="1" thickBot="1" x14ac:dyDescent="0.3">
      <c r="B5" s="24" t="s">
        <v>352</v>
      </c>
      <c r="C5" s="22"/>
      <c r="D5" s="18" t="s">
        <v>4</v>
      </c>
      <c r="E5" s="19" t="s">
        <v>5</v>
      </c>
      <c r="F5" s="20" t="s">
        <v>116</v>
      </c>
      <c r="G5" s="28"/>
      <c r="H5" s="32"/>
    </row>
    <row r="6" spans="1:9" ht="30" customHeight="1" thickTop="1" thickBot="1" x14ac:dyDescent="0.3">
      <c r="B6" s="25">
        <f>SUBTOTAL(109,Urenstaat35[Gewerkte uren])</f>
        <v>108.83333333333333</v>
      </c>
      <c r="C6" s="21" t="s">
        <v>7</v>
      </c>
      <c r="D6" s="17">
        <f>SUM(G9:G17)</f>
        <v>14.499999999999998</v>
      </c>
      <c r="E6" s="23" t="s">
        <v>350</v>
      </c>
      <c r="F6" s="30" t="s">
        <v>350</v>
      </c>
      <c r="G6" s="35"/>
      <c r="H6" s="32"/>
    </row>
    <row r="7" spans="1:9" ht="21" customHeight="1" x14ac:dyDescent="0.4">
      <c r="B7" s="8"/>
      <c r="C7" s="8"/>
      <c r="D7" s="8"/>
      <c r="E7" s="8"/>
      <c r="F7"/>
      <c r="G7"/>
      <c r="H7"/>
    </row>
    <row r="8" spans="1:9" ht="30" customHeight="1" x14ac:dyDescent="0.25">
      <c r="B8" t="s">
        <v>8</v>
      </c>
      <c r="C8" t="s">
        <v>9</v>
      </c>
      <c r="D8" t="s">
        <v>10</v>
      </c>
      <c r="E8" t="s">
        <v>11</v>
      </c>
      <c r="F8" t="s">
        <v>12</v>
      </c>
      <c r="G8" t="s">
        <v>13</v>
      </c>
      <c r="H8" t="s">
        <v>14</v>
      </c>
    </row>
    <row r="9" spans="1:9" ht="30" customHeight="1" x14ac:dyDescent="0.25">
      <c r="B9" s="9">
        <v>43013</v>
      </c>
      <c r="C9" s="10">
        <v>0.57291666666666663</v>
      </c>
      <c r="D9" s="10" t="s">
        <v>10</v>
      </c>
      <c r="E9" s="10" t="s">
        <v>11</v>
      </c>
      <c r="F9" s="10">
        <v>0.69791666666666663</v>
      </c>
      <c r="G9"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v>
      </c>
      <c r="H9" s="13" t="s">
        <v>169</v>
      </c>
    </row>
    <row r="10" spans="1:9" ht="36.75" customHeight="1" x14ac:dyDescent="0.25">
      <c r="B10" s="9">
        <v>43013</v>
      </c>
      <c r="C10" s="10">
        <v>0.89583333333333337</v>
      </c>
      <c r="D10" s="10" t="s">
        <v>10</v>
      </c>
      <c r="E10" s="10" t="s">
        <v>11</v>
      </c>
      <c r="F10" s="10">
        <v>0.91666666666666663</v>
      </c>
      <c r="G10"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0.49999999999999822</v>
      </c>
      <c r="H10" s="10" t="s">
        <v>170</v>
      </c>
    </row>
    <row r="11" spans="1:9" ht="27.75" customHeight="1" x14ac:dyDescent="0.25">
      <c r="B11" s="9">
        <v>43015</v>
      </c>
      <c r="C11" s="10">
        <v>0.875</v>
      </c>
      <c r="D11" s="10"/>
      <c r="E11" s="10"/>
      <c r="F11" s="10">
        <v>0.88541666666666663</v>
      </c>
      <c r="G11"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0.24999999999999911</v>
      </c>
      <c r="H11" s="10" t="s">
        <v>171</v>
      </c>
    </row>
    <row r="12" spans="1:9" ht="20.25" customHeight="1" x14ac:dyDescent="0.25">
      <c r="B12" s="9">
        <v>43017</v>
      </c>
      <c r="C12" s="10">
        <v>0.51041666666666663</v>
      </c>
      <c r="D12" s="10">
        <v>0.52083333333333337</v>
      </c>
      <c r="E12" s="10">
        <v>0.53125</v>
      </c>
      <c r="F12" s="10">
        <v>0.5625</v>
      </c>
      <c r="G12"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1.0000000000000018</v>
      </c>
      <c r="H12" s="13" t="s">
        <v>172</v>
      </c>
    </row>
    <row r="13" spans="1:9" ht="20.25" customHeight="1" x14ac:dyDescent="0.25">
      <c r="B13" s="9">
        <v>43020</v>
      </c>
      <c r="C13" s="10">
        <v>0.90625</v>
      </c>
      <c r="D13" s="10"/>
      <c r="E13" s="10"/>
      <c r="F13" s="10">
        <v>0</v>
      </c>
      <c r="G13"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2.25</v>
      </c>
      <c r="H13" s="13" t="s">
        <v>173</v>
      </c>
    </row>
    <row r="14" spans="1:9" ht="29.25" customHeight="1" x14ac:dyDescent="0.25">
      <c r="B14" s="9" t="s">
        <v>174</v>
      </c>
      <c r="C14" s="10">
        <v>0.875</v>
      </c>
      <c r="D14" s="10"/>
      <c r="E14" s="10"/>
      <c r="F14" s="10">
        <v>0.88541666666666663</v>
      </c>
      <c r="G14"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0.24999999999999911</v>
      </c>
      <c r="H14" s="10" t="s">
        <v>175</v>
      </c>
    </row>
    <row r="15" spans="1:9" ht="41.25" customHeight="1" x14ac:dyDescent="0.25">
      <c r="B15" s="9" t="s">
        <v>176</v>
      </c>
      <c r="C15" s="10">
        <v>0.88541666666666663</v>
      </c>
      <c r="D15" s="10"/>
      <c r="E15" s="10"/>
      <c r="F15" s="10">
        <v>0.97916666666666663</v>
      </c>
      <c r="G15"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2.25</v>
      </c>
      <c r="H15" s="13" t="s">
        <v>177</v>
      </c>
    </row>
    <row r="16" spans="1:9" ht="20.25" customHeight="1" x14ac:dyDescent="0.25">
      <c r="B16" s="9">
        <v>43026</v>
      </c>
      <c r="C16" s="10">
        <v>0.39583333333333331</v>
      </c>
      <c r="D16" s="10"/>
      <c r="E16" s="10"/>
      <c r="F16" s="10">
        <v>0.52083333333333337</v>
      </c>
      <c r="G16"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3.0000000000000013</v>
      </c>
      <c r="H16" s="10" t="s">
        <v>178</v>
      </c>
    </row>
    <row r="17" spans="2:8" ht="31.5" customHeight="1" x14ac:dyDescent="0.25">
      <c r="B17" s="9" t="s">
        <v>179</v>
      </c>
      <c r="C17" s="10">
        <v>0.89583333333333337</v>
      </c>
      <c r="D17" s="10"/>
      <c r="E17" s="10"/>
      <c r="F17" s="10">
        <v>0.97916666666666663</v>
      </c>
      <c r="G17"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1.9999999999999982</v>
      </c>
      <c r="H17" s="10" t="s">
        <v>180</v>
      </c>
    </row>
    <row r="18" spans="2:8" ht="20.25" customHeight="1" x14ac:dyDescent="0.25">
      <c r="B18" s="9" t="s">
        <v>181</v>
      </c>
      <c r="C18" s="10">
        <v>0.84375</v>
      </c>
      <c r="D18" s="10"/>
      <c r="E18" s="10"/>
      <c r="F18" s="10">
        <v>0.89583333333333337</v>
      </c>
      <c r="G18"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1.2500000000000009</v>
      </c>
      <c r="H18" s="27" t="s">
        <v>182</v>
      </c>
    </row>
    <row r="19" spans="2:8" ht="20.25" customHeight="1" x14ac:dyDescent="0.25">
      <c r="B19" s="9">
        <v>43041</v>
      </c>
      <c r="C19" s="10">
        <v>0.66666666666666663</v>
      </c>
      <c r="D19" s="10"/>
      <c r="E19" s="10"/>
      <c r="F19" s="10">
        <v>0.75</v>
      </c>
      <c r="G19"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2.0000000000000009</v>
      </c>
      <c r="H19" s="27" t="s">
        <v>183</v>
      </c>
    </row>
    <row r="20" spans="2:8" ht="20.25" customHeight="1" x14ac:dyDescent="0.25">
      <c r="B20" s="9">
        <v>43043</v>
      </c>
      <c r="C20" s="10">
        <v>0.53125</v>
      </c>
      <c r="D20" s="10"/>
      <c r="E20" s="10"/>
      <c r="F20" s="10">
        <v>0.57291666666666663</v>
      </c>
      <c r="G20"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0.99999999999999911</v>
      </c>
      <c r="H20" s="10" t="s">
        <v>184</v>
      </c>
    </row>
    <row r="21" spans="2:8" ht="20.25" customHeight="1" x14ac:dyDescent="0.25">
      <c r="B21" s="9">
        <v>43047</v>
      </c>
      <c r="C21" s="10">
        <v>0.875</v>
      </c>
      <c r="D21" s="10"/>
      <c r="E21" s="10"/>
      <c r="F21" s="10">
        <v>0.9375</v>
      </c>
      <c r="G21"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1.5</v>
      </c>
      <c r="H21" s="10" t="s">
        <v>185</v>
      </c>
    </row>
    <row r="22" spans="2:8" ht="20.25" customHeight="1" x14ac:dyDescent="0.25">
      <c r="B22" s="9">
        <v>43048</v>
      </c>
      <c r="C22" s="10">
        <v>0.92708333333333337</v>
      </c>
      <c r="D22" s="10"/>
      <c r="E22" s="10"/>
      <c r="F22" s="10">
        <v>0.10416666666666667</v>
      </c>
      <c r="G22"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4.2500000000000009</v>
      </c>
      <c r="H22" s="10" t="s">
        <v>186</v>
      </c>
    </row>
    <row r="23" spans="2:8" ht="20.25" customHeight="1" x14ac:dyDescent="0.25">
      <c r="B23" s="9">
        <v>43019</v>
      </c>
      <c r="C23" s="10">
        <v>0.57291666666666663</v>
      </c>
      <c r="D23" s="10"/>
      <c r="E23" s="10"/>
      <c r="F23" s="10">
        <v>0.71875</v>
      </c>
      <c r="G23"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3.5000000000000009</v>
      </c>
      <c r="H23" s="10" t="s">
        <v>79</v>
      </c>
    </row>
    <row r="24" spans="2:8" ht="20.25" customHeight="1" x14ac:dyDescent="0.25">
      <c r="B24" s="9" t="s">
        <v>187</v>
      </c>
      <c r="C24" s="10">
        <v>0.375</v>
      </c>
      <c r="D24" s="10"/>
      <c r="E24" s="10"/>
      <c r="F24" s="10">
        <v>0.63541666666666663</v>
      </c>
      <c r="G24"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6.2499999999999991</v>
      </c>
      <c r="H24" s="10" t="s">
        <v>188</v>
      </c>
    </row>
    <row r="25" spans="2:8" ht="20.25" customHeight="1" x14ac:dyDescent="0.25">
      <c r="B25" s="9" t="s">
        <v>187</v>
      </c>
      <c r="C25" s="10">
        <v>0.6875</v>
      </c>
      <c r="D25" s="10"/>
      <c r="E25" s="10"/>
      <c r="F25" s="10">
        <v>0.75</v>
      </c>
      <c r="G25"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1.5</v>
      </c>
      <c r="H25" s="10" t="s">
        <v>189</v>
      </c>
    </row>
    <row r="26" spans="2:8" ht="20.25" customHeight="1" x14ac:dyDescent="0.25">
      <c r="B26" s="9" t="s">
        <v>190</v>
      </c>
      <c r="C26" s="10">
        <v>0.76041666666666663</v>
      </c>
      <c r="D26" s="10"/>
      <c r="E26" s="10"/>
      <c r="F26" s="10">
        <v>0.875</v>
      </c>
      <c r="G26"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2.7500000000000009</v>
      </c>
      <c r="H26" s="10" t="s">
        <v>191</v>
      </c>
    </row>
    <row r="27" spans="2:8" ht="20.25" customHeight="1" x14ac:dyDescent="0.25">
      <c r="B27" s="9" t="s">
        <v>192</v>
      </c>
      <c r="C27" s="10">
        <v>0.45833333333333331</v>
      </c>
      <c r="D27" s="10"/>
      <c r="E27" s="10"/>
      <c r="F27" s="10">
        <v>0.5625</v>
      </c>
      <c r="G27"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2.5000000000000004</v>
      </c>
      <c r="H27" s="10" t="s">
        <v>193</v>
      </c>
    </row>
    <row r="28" spans="2:8" ht="20.25" customHeight="1" x14ac:dyDescent="0.25">
      <c r="B28" s="9" t="s">
        <v>192</v>
      </c>
      <c r="C28" s="10">
        <v>0.57291666666666663</v>
      </c>
      <c r="D28" s="10"/>
      <c r="E28" s="10"/>
      <c r="F28" s="10">
        <v>0.69791666666666663</v>
      </c>
      <c r="G28"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v>
      </c>
      <c r="H28" s="10" t="s">
        <v>194</v>
      </c>
    </row>
    <row r="29" spans="2:8" ht="20.25" customHeight="1" x14ac:dyDescent="0.25">
      <c r="B29" s="9" t="s">
        <v>195</v>
      </c>
      <c r="C29" s="10">
        <v>0.51388888888888895</v>
      </c>
      <c r="D29" s="10"/>
      <c r="E29" s="10"/>
      <c r="F29" s="10">
        <v>0.52083333333333337</v>
      </c>
      <c r="G29"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0.16666666666666607</v>
      </c>
      <c r="H29" s="10" t="s">
        <v>196</v>
      </c>
    </row>
    <row r="30" spans="2:8" ht="20.25" customHeight="1" x14ac:dyDescent="0.25">
      <c r="B30" s="9" t="s">
        <v>197</v>
      </c>
      <c r="C30" s="10">
        <v>0.53472222222222221</v>
      </c>
      <c r="D30" s="10"/>
      <c r="E30" s="10"/>
      <c r="F30" s="10">
        <v>0.57291666666666663</v>
      </c>
      <c r="G30"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0.91666666666666607</v>
      </c>
      <c r="H30" s="10" t="s">
        <v>198</v>
      </c>
    </row>
    <row r="31" spans="2:8" ht="20.25" customHeight="1" x14ac:dyDescent="0.25">
      <c r="B31" s="9">
        <v>42837</v>
      </c>
      <c r="C31" s="10"/>
      <c r="D31" s="10"/>
      <c r="E31" s="10"/>
      <c r="F31" s="10"/>
      <c r="G31"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31" s="10" t="s">
        <v>199</v>
      </c>
    </row>
    <row r="32" spans="2:8" ht="20.25" customHeight="1" x14ac:dyDescent="0.25">
      <c r="B32" s="9">
        <v>42867</v>
      </c>
      <c r="C32" s="10">
        <v>0.88194444444444453</v>
      </c>
      <c r="D32" s="10"/>
      <c r="E32" s="10"/>
      <c r="F32" s="10">
        <v>0.91666666666666663</v>
      </c>
      <c r="G32"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0.83333333333333037</v>
      </c>
      <c r="H32" s="10" t="s">
        <v>200</v>
      </c>
    </row>
    <row r="33" spans="2:8" ht="20.25" customHeight="1" x14ac:dyDescent="0.25">
      <c r="B33" s="9">
        <v>42898</v>
      </c>
      <c r="C33" s="10">
        <v>0.24305555555555555</v>
      </c>
      <c r="D33" s="10"/>
      <c r="E33" s="10"/>
      <c r="F33" s="10">
        <v>0.27083333333333331</v>
      </c>
      <c r="G33"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0.6666666666666663</v>
      </c>
      <c r="H33" s="10" t="s">
        <v>201</v>
      </c>
    </row>
    <row r="34" spans="2:8" ht="20.25" customHeight="1" x14ac:dyDescent="0.25">
      <c r="B34" s="9">
        <v>42898</v>
      </c>
      <c r="C34" s="10">
        <v>0.53472222222222221</v>
      </c>
      <c r="D34" s="10"/>
      <c r="E34" s="10"/>
      <c r="F34" s="10">
        <v>0.56944444444444442</v>
      </c>
      <c r="G34"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0.83333333333333304</v>
      </c>
      <c r="H34" s="10" t="s">
        <v>202</v>
      </c>
    </row>
    <row r="35" spans="2:8" ht="20.25" customHeight="1" x14ac:dyDescent="0.25">
      <c r="B35" s="9">
        <v>42898</v>
      </c>
      <c r="C35" s="10">
        <v>0.70833333333333337</v>
      </c>
      <c r="D35" s="10"/>
      <c r="E35" s="10"/>
      <c r="F35" s="10">
        <v>0.8125</v>
      </c>
      <c r="G35"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2.4999999999999991</v>
      </c>
      <c r="H35" s="10" t="s">
        <v>203</v>
      </c>
    </row>
    <row r="36" spans="2:8" ht="20.25" customHeight="1" x14ac:dyDescent="0.25">
      <c r="B36" s="9">
        <v>42898</v>
      </c>
      <c r="C36" s="10">
        <v>0.92361111111111116</v>
      </c>
      <c r="D36" s="10"/>
      <c r="E36" s="10"/>
      <c r="F36" s="10">
        <v>0.98263888888888884</v>
      </c>
      <c r="G36"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1.4166666666666643</v>
      </c>
      <c r="H36" s="10" t="s">
        <v>202</v>
      </c>
    </row>
    <row r="37" spans="2:8" ht="20.25" customHeight="1" x14ac:dyDescent="0.25">
      <c r="B37" s="9">
        <v>42928</v>
      </c>
      <c r="C37" s="10">
        <v>0.81597222222222221</v>
      </c>
      <c r="D37" s="10"/>
      <c r="E37" s="10"/>
      <c r="F37" s="10">
        <v>0.88541666666666663</v>
      </c>
      <c r="G37"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1.6666666666666661</v>
      </c>
      <c r="H37" s="10" t="s">
        <v>204</v>
      </c>
    </row>
    <row r="38" spans="2:8" ht="20.25" customHeight="1" x14ac:dyDescent="0.25">
      <c r="B38" s="9">
        <v>42928</v>
      </c>
      <c r="C38" s="10">
        <v>0.91666666666666663</v>
      </c>
      <c r="D38" s="10"/>
      <c r="E38" s="10"/>
      <c r="F38" s="10">
        <v>0.96875</v>
      </c>
      <c r="G38"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1.2500000000000009</v>
      </c>
      <c r="H38" s="10" t="s">
        <v>205</v>
      </c>
    </row>
    <row r="39" spans="2:8" ht="20.25" customHeight="1" x14ac:dyDescent="0.25">
      <c r="B39" s="9">
        <v>42959</v>
      </c>
      <c r="C39" s="10">
        <v>0.20833333333333334</v>
      </c>
      <c r="D39" s="10"/>
      <c r="E39" s="10"/>
      <c r="F39" s="10">
        <v>0.27777777777777779</v>
      </c>
      <c r="G39"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1.6666666666666667</v>
      </c>
      <c r="H39" s="10" t="s">
        <v>206</v>
      </c>
    </row>
    <row r="40" spans="2:8" ht="20.25" customHeight="1" x14ac:dyDescent="0.25">
      <c r="B40" s="9">
        <v>42959</v>
      </c>
      <c r="C40" s="10">
        <v>0.4375</v>
      </c>
      <c r="D40" s="10"/>
      <c r="E40" s="10"/>
      <c r="F40" s="10">
        <v>0.52083333333333337</v>
      </c>
      <c r="G40"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2.0000000000000009</v>
      </c>
      <c r="H40" s="10" t="s">
        <v>202</v>
      </c>
    </row>
    <row r="41" spans="2:8" ht="20.25" customHeight="1" x14ac:dyDescent="0.25">
      <c r="B41" s="9">
        <v>42959</v>
      </c>
      <c r="C41" s="10">
        <v>0.55902777777777779</v>
      </c>
      <c r="D41" s="10"/>
      <c r="E41" s="10"/>
      <c r="F41" s="10">
        <v>0.56944444444444442</v>
      </c>
      <c r="G41"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0.24999999999999911</v>
      </c>
      <c r="H41" s="10" t="s">
        <v>207</v>
      </c>
    </row>
    <row r="42" spans="2:8" ht="20.25" customHeight="1" x14ac:dyDescent="0.25">
      <c r="B42" s="9">
        <v>42959</v>
      </c>
      <c r="C42" s="10">
        <v>0.84375</v>
      </c>
      <c r="D42" s="10"/>
      <c r="E42" s="10"/>
      <c r="F42" s="10">
        <v>0.85416666666666663</v>
      </c>
      <c r="G42"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0.24999999999999911</v>
      </c>
      <c r="H42" s="10" t="s">
        <v>208</v>
      </c>
    </row>
    <row r="43" spans="2:8" ht="20.25" customHeight="1" x14ac:dyDescent="0.25">
      <c r="B43" s="9">
        <v>42990</v>
      </c>
      <c r="C43" s="10">
        <v>0.19097222222222221</v>
      </c>
      <c r="D43" s="10"/>
      <c r="E43" s="10"/>
      <c r="F43" s="10">
        <v>0.31597222222222221</v>
      </c>
      <c r="G43"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v>
      </c>
      <c r="H43" s="10" t="s">
        <v>209</v>
      </c>
    </row>
    <row r="44" spans="2:8" ht="20.25" customHeight="1" x14ac:dyDescent="0.25">
      <c r="B44" s="9">
        <v>43051</v>
      </c>
      <c r="C44" s="10">
        <v>0.39583333333333331</v>
      </c>
      <c r="D44" s="10"/>
      <c r="E44" s="10"/>
      <c r="F44" s="10">
        <v>0.52083333333333337</v>
      </c>
      <c r="G44"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3.0000000000000013</v>
      </c>
      <c r="H44" s="10" t="s">
        <v>210</v>
      </c>
    </row>
    <row r="45" spans="2:8" ht="20.25" customHeight="1" x14ac:dyDescent="0.25">
      <c r="B45" s="9">
        <v>43051</v>
      </c>
      <c r="C45" s="10">
        <v>0.5625</v>
      </c>
      <c r="D45" s="10"/>
      <c r="E45" s="10"/>
      <c r="F45" s="10">
        <v>0.64583333333333337</v>
      </c>
      <c r="G45"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2.0000000000000009</v>
      </c>
      <c r="H45" s="10" t="s">
        <v>211</v>
      </c>
    </row>
    <row r="46" spans="2:8" ht="20.25" customHeight="1" x14ac:dyDescent="0.25">
      <c r="B46" s="9">
        <v>43081</v>
      </c>
      <c r="C46" s="10">
        <v>0.36458333333333331</v>
      </c>
      <c r="D46" s="10"/>
      <c r="E46" s="10"/>
      <c r="F46" s="10">
        <v>0.5</v>
      </c>
      <c r="G46"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3.2500000000000004</v>
      </c>
      <c r="H46" s="10" t="s">
        <v>212</v>
      </c>
    </row>
    <row r="47" spans="2:8" ht="20.25" customHeight="1" x14ac:dyDescent="0.25">
      <c r="B47" s="9">
        <v>43081</v>
      </c>
      <c r="C47" s="10">
        <v>0.60416666666666663</v>
      </c>
      <c r="D47" s="10"/>
      <c r="E47" s="10"/>
      <c r="F47" s="10">
        <v>0.75</v>
      </c>
      <c r="G47"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3.5000000000000009</v>
      </c>
      <c r="H47" s="10" t="s">
        <v>213</v>
      </c>
    </row>
    <row r="48" spans="2:8" ht="20.25" customHeight="1" x14ac:dyDescent="0.25">
      <c r="B48" s="9" t="s">
        <v>214</v>
      </c>
      <c r="C48" s="10">
        <v>0.90625</v>
      </c>
      <c r="D48" s="10"/>
      <c r="E48" s="10"/>
      <c r="F48" s="10">
        <v>0.9375</v>
      </c>
      <c r="G48"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0.75</v>
      </c>
      <c r="H48" s="10" t="s">
        <v>213</v>
      </c>
    </row>
    <row r="49" spans="2:8" ht="20.25" customHeight="1" x14ac:dyDescent="0.25">
      <c r="B49" s="9" t="s">
        <v>215</v>
      </c>
      <c r="C49" s="10">
        <v>0.52083333333333337</v>
      </c>
      <c r="D49" s="10"/>
      <c r="E49" s="10"/>
      <c r="F49" s="10">
        <v>0.57291666666666663</v>
      </c>
      <c r="G49"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1.2499999999999982</v>
      </c>
      <c r="H49" s="10" t="s">
        <v>216</v>
      </c>
    </row>
    <row r="50" spans="2:8" ht="20.25" customHeight="1" x14ac:dyDescent="0.25">
      <c r="B50" s="9" t="s">
        <v>217</v>
      </c>
      <c r="C50" s="10">
        <v>0.91666666666666663</v>
      </c>
      <c r="D50" s="10"/>
      <c r="E50" s="10"/>
      <c r="F50" s="10">
        <v>0.96875</v>
      </c>
      <c r="G50"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1.2500000000000009</v>
      </c>
      <c r="H50" s="10" t="s">
        <v>218</v>
      </c>
    </row>
    <row r="51" spans="2:8" ht="20.25" customHeight="1" x14ac:dyDescent="0.25">
      <c r="B51" s="9" t="s">
        <v>219</v>
      </c>
      <c r="C51" s="10">
        <v>0.39583333333333331</v>
      </c>
      <c r="D51" s="10"/>
      <c r="E51" s="10"/>
      <c r="F51" s="10">
        <v>0.52083333333333337</v>
      </c>
      <c r="G51"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3.0000000000000013</v>
      </c>
      <c r="H51" s="10" t="s">
        <v>220</v>
      </c>
    </row>
    <row r="52" spans="2:8" ht="20.25" customHeight="1" x14ac:dyDescent="0.25">
      <c r="B52" s="9" t="s">
        <v>219</v>
      </c>
      <c r="C52" s="10">
        <v>0.52083333333333337</v>
      </c>
      <c r="D52" s="10"/>
      <c r="E52" s="10"/>
      <c r="F52" s="10">
        <v>0.60416666666666663</v>
      </c>
      <c r="G52"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1.9999999999999982</v>
      </c>
      <c r="H52" s="10" t="s">
        <v>221</v>
      </c>
    </row>
    <row r="53" spans="2:8" ht="20.25" customHeight="1" x14ac:dyDescent="0.25">
      <c r="B53" s="9" t="s">
        <v>222</v>
      </c>
      <c r="C53" s="10">
        <v>0.39583333333333331</v>
      </c>
      <c r="D53" s="10"/>
      <c r="E53" s="10"/>
      <c r="F53" s="10">
        <v>0.52083333333333337</v>
      </c>
      <c r="G53"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3.0000000000000013</v>
      </c>
      <c r="H53" s="10" t="s">
        <v>223</v>
      </c>
    </row>
    <row r="54" spans="2:8" ht="20.25" customHeight="1" x14ac:dyDescent="0.25">
      <c r="B54" s="9" t="s">
        <v>222</v>
      </c>
      <c r="C54" s="10">
        <v>0.875</v>
      </c>
      <c r="D54" s="10"/>
      <c r="E54" s="10"/>
      <c r="F54" s="10">
        <v>0.97916666666666663</v>
      </c>
      <c r="G54"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2.4999999999999991</v>
      </c>
      <c r="H54" s="10" t="s">
        <v>224</v>
      </c>
    </row>
    <row r="55" spans="2:8" ht="20.25" customHeight="1" x14ac:dyDescent="0.25">
      <c r="B55" s="9" t="s">
        <v>225</v>
      </c>
      <c r="C55" s="10">
        <v>0.35416666666666669</v>
      </c>
      <c r="D55" s="10"/>
      <c r="E55" s="10"/>
      <c r="F55" s="10">
        <v>0.60416666666666663</v>
      </c>
      <c r="G55"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5.9999999999999982</v>
      </c>
      <c r="H55" s="10" t="s">
        <v>226</v>
      </c>
    </row>
    <row r="56" spans="2:8" ht="20.25" customHeight="1" x14ac:dyDescent="0.25">
      <c r="B56" s="9" t="s">
        <v>225</v>
      </c>
      <c r="C56" s="10">
        <v>0.70138888888888884</v>
      </c>
      <c r="D56" s="10"/>
      <c r="E56" s="10"/>
      <c r="F56" s="10">
        <v>0.72916666666666663</v>
      </c>
      <c r="G56"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0.66666666666666696</v>
      </c>
      <c r="H56" s="10" t="s">
        <v>227</v>
      </c>
    </row>
    <row r="57" spans="2:8" ht="20.25" customHeight="1" x14ac:dyDescent="0.25">
      <c r="B57" s="9" t="s">
        <v>228</v>
      </c>
      <c r="C57" s="10">
        <v>0.94791666666666663</v>
      </c>
      <c r="D57" s="10"/>
      <c r="E57" s="10"/>
      <c r="F57" s="10">
        <v>4.8611111111111112E-2</v>
      </c>
      <c r="G57"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2.4166666666666687</v>
      </c>
      <c r="H57" s="10" t="s">
        <v>229</v>
      </c>
    </row>
    <row r="58" spans="2:8" ht="20.25" customHeight="1" x14ac:dyDescent="0.25">
      <c r="B58" s="9" t="s">
        <v>228</v>
      </c>
      <c r="C58" s="10">
        <v>0.6875</v>
      </c>
      <c r="D58" s="10"/>
      <c r="E58" s="10"/>
      <c r="F58" s="10">
        <v>0.95833333333333337</v>
      </c>
      <c r="G58"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6.5000000000000009</v>
      </c>
      <c r="H58" s="10" t="s">
        <v>230</v>
      </c>
    </row>
    <row r="59" spans="2:8" ht="20.25" customHeight="1" x14ac:dyDescent="0.25">
      <c r="B59" s="9" t="s">
        <v>231</v>
      </c>
      <c r="C59" s="10">
        <v>0.27083333333333331</v>
      </c>
      <c r="D59" s="10"/>
      <c r="E59" s="10"/>
      <c r="F59" s="10">
        <v>0.3125</v>
      </c>
      <c r="G59"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1.0000000000000004</v>
      </c>
      <c r="H59" s="10" t="s">
        <v>232</v>
      </c>
    </row>
    <row r="60" spans="2:8" ht="20.25" customHeight="1" x14ac:dyDescent="0.25">
      <c r="B60" s="9" t="s">
        <v>231</v>
      </c>
      <c r="C60" s="10">
        <v>0.70833333333333337</v>
      </c>
      <c r="D60" s="10"/>
      <c r="E60" s="10"/>
      <c r="F60" s="10">
        <v>0.72916666666666663</v>
      </c>
      <c r="G60"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0.49999999999999822</v>
      </c>
      <c r="H60" s="10" t="s">
        <v>233</v>
      </c>
    </row>
    <row r="61" spans="2:8" ht="20.25" customHeight="1" x14ac:dyDescent="0.25">
      <c r="B61" s="9" t="s">
        <v>231</v>
      </c>
      <c r="C61" s="10">
        <v>0.79166666666666663</v>
      </c>
      <c r="D61" s="10"/>
      <c r="E61" s="10"/>
      <c r="F61" s="10">
        <v>0.99305555555555547</v>
      </c>
      <c r="G61"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4.8333333333333321</v>
      </c>
      <c r="H61" s="10" t="s">
        <v>234</v>
      </c>
    </row>
    <row r="62" spans="2:8" ht="20.25" customHeight="1" x14ac:dyDescent="0.25">
      <c r="B62" s="9" t="s">
        <v>235</v>
      </c>
      <c r="C62" s="10">
        <v>0.19791666666666666</v>
      </c>
      <c r="D62" s="10"/>
      <c r="E62" s="10"/>
      <c r="F62" s="10"/>
      <c r="G62"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62" s="10" t="s">
        <v>236</v>
      </c>
    </row>
    <row r="63" spans="2:8" ht="20.25" customHeight="1" x14ac:dyDescent="0.25">
      <c r="B63" s="9"/>
      <c r="C63" s="10"/>
      <c r="D63" s="10"/>
      <c r="E63" s="10"/>
      <c r="F63" s="10"/>
      <c r="G63"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63" s="10"/>
    </row>
    <row r="64" spans="2:8" ht="20.25" customHeight="1" x14ac:dyDescent="0.25">
      <c r="B64" s="9"/>
      <c r="C64" s="10"/>
      <c r="D64" s="10"/>
      <c r="E64" s="10"/>
      <c r="F64" s="10"/>
      <c r="G64"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64" s="10"/>
    </row>
    <row r="65" spans="2:8" ht="20.25" customHeight="1" x14ac:dyDescent="0.25">
      <c r="B65" s="9"/>
      <c r="C65" s="10"/>
      <c r="D65" s="10"/>
      <c r="E65" s="10"/>
      <c r="F65" s="10"/>
      <c r="G65"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65" s="10"/>
    </row>
    <row r="66" spans="2:8" ht="20.25" customHeight="1" x14ac:dyDescent="0.25">
      <c r="B66" s="9"/>
      <c r="C66" s="10"/>
      <c r="D66" s="10"/>
      <c r="E66" s="10"/>
      <c r="F66" s="10"/>
      <c r="G66"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66" s="10"/>
    </row>
    <row r="67" spans="2:8" ht="20.25" customHeight="1" x14ac:dyDescent="0.25">
      <c r="B67" s="9" t="s">
        <v>237</v>
      </c>
      <c r="C67" s="10" t="s">
        <v>9</v>
      </c>
      <c r="D67" s="10" t="s">
        <v>10</v>
      </c>
      <c r="E67" s="10" t="s">
        <v>11</v>
      </c>
      <c r="F67" s="10" t="s">
        <v>12</v>
      </c>
      <c r="G67" s="6">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67" s="10"/>
    </row>
    <row r="68" spans="2:8" ht="20.25" customHeight="1" x14ac:dyDescent="0.25">
      <c r="B68" s="11"/>
      <c r="C68" s="12"/>
      <c r="D68" s="12"/>
      <c r="E68" s="12"/>
      <c r="F68" s="12"/>
      <c r="G68"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68" s="12"/>
    </row>
    <row r="69" spans="2:8" ht="20.25" customHeight="1" x14ac:dyDescent="0.25">
      <c r="B69" s="11"/>
      <c r="C69" s="12"/>
      <c r="D69" s="12"/>
      <c r="E69" s="12"/>
      <c r="F69" s="12"/>
      <c r="G69"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69" s="12"/>
    </row>
    <row r="70" spans="2:8" ht="20.25" customHeight="1" x14ac:dyDescent="0.25">
      <c r="B70" s="11"/>
      <c r="C70" s="12"/>
      <c r="D70" s="12"/>
      <c r="E70" s="12"/>
      <c r="F70" s="12"/>
      <c r="G70"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70" s="12"/>
    </row>
    <row r="71" spans="2:8" ht="20.25" customHeight="1" x14ac:dyDescent="0.25">
      <c r="B71" s="11"/>
      <c r="C71" s="12"/>
      <c r="D71" s="12"/>
      <c r="E71" s="12"/>
      <c r="F71" s="12"/>
      <c r="G71"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71" s="12"/>
    </row>
    <row r="72" spans="2:8" ht="20.25" customHeight="1" x14ac:dyDescent="0.25">
      <c r="B72" s="11"/>
      <c r="C72" s="12"/>
      <c r="D72" s="12"/>
      <c r="E72" s="12"/>
      <c r="F72" s="12"/>
      <c r="G72"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72" s="12"/>
    </row>
    <row r="73" spans="2:8" ht="20.25" customHeight="1" x14ac:dyDescent="0.25">
      <c r="B73" s="11"/>
      <c r="C73" s="12"/>
      <c r="D73" s="12"/>
      <c r="E73" s="12"/>
      <c r="F73" s="12"/>
      <c r="G73"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73" s="12"/>
    </row>
    <row r="74" spans="2:8" ht="20.25" customHeight="1" x14ac:dyDescent="0.25">
      <c r="B74" s="11"/>
      <c r="C74" s="12"/>
      <c r="D74" s="12"/>
      <c r="E74" s="12"/>
      <c r="F74" s="12"/>
      <c r="G74"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74" s="12"/>
    </row>
    <row r="75" spans="2:8" ht="20.25" customHeight="1" x14ac:dyDescent="0.25">
      <c r="B75" s="11"/>
      <c r="C75" s="12"/>
      <c r="D75" s="12"/>
      <c r="E75" s="12"/>
      <c r="F75" s="12"/>
      <c r="G75"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75" s="12"/>
    </row>
    <row r="76" spans="2:8" ht="20.25" customHeight="1" x14ac:dyDescent="0.25">
      <c r="B76" s="11"/>
      <c r="C76" s="12"/>
      <c r="D76" s="12"/>
      <c r="E76" s="12"/>
      <c r="F76" s="12"/>
      <c r="G76"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76" s="12"/>
    </row>
    <row r="77" spans="2:8" ht="20.25" customHeight="1" x14ac:dyDescent="0.25">
      <c r="B77" s="11"/>
      <c r="C77" s="12"/>
      <c r="D77" s="12"/>
      <c r="E77" s="12"/>
      <c r="F77" s="12"/>
      <c r="G77"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77" s="12"/>
    </row>
    <row r="78" spans="2:8" ht="20.25" customHeight="1" x14ac:dyDescent="0.25">
      <c r="B78" s="11"/>
      <c r="C78" s="12"/>
      <c r="D78" s="12"/>
      <c r="E78" s="12"/>
      <c r="F78" s="12"/>
      <c r="G78" s="7">
        <f>IFERROR(IF(COUNT(Urenstaat35[[#This Row],[Tijd in]:[Tijd uit]])=4,(IF(Urenstaat35[[#This Row],[Tijd uit]]&lt;Urenstaat35[[#This Row],[Tijd in]],1,0)+Urenstaat35[[#This Row],[Tijd uit]])-Urenstaat35[[#This Row],[Einde pauze]]+Urenstaat35[[#This Row],[Begin pauze]]-Urenstaat35[[#This Row],[Tijd in]],IF(AND(LEN(Urenstaat35[[#This Row],[Tijd in]])&lt;&gt;0,LEN(Urenstaat35[[#This Row],[Tijd uit]])&lt;&gt;0),(IF(Urenstaat35[[#This Row],[Tijd uit]]&lt;Urenstaat35[[#This Row],[Tijd in]],1,0)+Urenstaat35[[#This Row],[Tijd uit]])-Urenstaat35[[#This Row],[Tijd in]],0))*24,0)</f>
        <v>0</v>
      </c>
      <c r="H78" s="12"/>
    </row>
    <row r="79" spans="2:8" ht="20.25" customHeight="1" x14ac:dyDescent="0.25"/>
    <row r="80" spans="2:8" ht="20.25" customHeight="1" x14ac:dyDescent="0.25"/>
  </sheetData>
  <dataValidations count="14">
    <dataValidation allowBlank="1" showInputMessage="1" showErrorMessage="1" prompt="Gebruik dit werkblad om de gewerkte uren in een werkweek bij te houden. Voer de datum en tijden in de tabel Urenstaat in. Totaal aantal uren, normale uren en overuren worden automatisch berekend in rij 6  " sqref="A1" xr:uid="{00000000-0002-0000-0300-000000000000}"/>
    <dataValidation allowBlank="1" showInputMessage="1" showErrorMessage="1" prompt="Voer de naam, het e-mailadres en het telefoonnummer van de werknemer in deze cel in" sqref="B2" xr:uid="{00000000-0002-0000-0300-000001000000}"/>
    <dataValidation allowBlank="1" showInputMessage="1" showErrorMessage="1" prompt="Voer de naam van de manager in deze cel in" sqref="B3" xr:uid="{00000000-0002-0000-0300-000002000000}"/>
    <dataValidation allowBlank="1" showInputMessage="1" showErrorMessage="1" prompt="Voer de begin- en einddatum van de periode in deze cel in" sqref="B4" xr:uid="{00000000-0002-0000-0300-000003000000}"/>
    <dataValidation allowBlank="1" showInputMessage="1" showErrorMessage="1" prompt="Voer het totale aantal uren in de werkweek in deze cel in" sqref="B7" xr:uid="{00000000-0002-0000-0300-000004000000}"/>
    <dataValidation allowBlank="1" showInputMessage="1" showErrorMessage="1" prompt="Totale gewerkte uren wordt automatisch berekend" sqref="B6 C7" xr:uid="{00000000-0002-0000-0300-000005000000}"/>
    <dataValidation allowBlank="1" showInputMessage="1" showErrorMessage="1" prompt="Normale uren wordt automatisch berekend" sqref="D7" xr:uid="{00000000-0002-0000-0300-000006000000}"/>
    <dataValidation allowBlank="1" showInputMessage="1" showErrorMessage="1" prompt="Overuren wordt automatisch berekend" sqref="E7" xr:uid="{00000000-0002-0000-0300-000007000000}"/>
    <dataValidation allowBlank="1" showInputMessage="1" showErrorMessage="1" prompt="Voer de datums voor de periode in deze kolom in" sqref="B8" xr:uid="{00000000-0002-0000-0300-000008000000}"/>
    <dataValidation allowBlank="1" showInputMessage="1" showErrorMessage="1" prompt="Voer de begintijd in deze kolom in" sqref="C8" xr:uid="{00000000-0002-0000-0300-000009000000}"/>
    <dataValidation allowBlank="1" showInputMessage="1" showErrorMessage="1" prompt="Voer de begintijd van de lunchpauze in deze kolom in" sqref="D8" xr:uid="{00000000-0002-0000-0300-00000A000000}"/>
    <dataValidation allowBlank="1" showInputMessage="1" showErrorMessage="1" prompt="Voer de eindtijd van de lunchpauze in deze kolom in" sqref="E8" xr:uid="{00000000-0002-0000-0300-00000B000000}"/>
    <dataValidation allowBlank="1" showInputMessage="1" showErrorMessage="1" prompt="Voer de eindtijd voor de dag in deze kolom in" sqref="F8" xr:uid="{00000000-0002-0000-0300-00000C000000}"/>
    <dataValidation allowBlank="1" showInputMessage="1" showErrorMessage="1" prompt="Deze kolom wordt automatisch berekend" sqref="G8:H8" xr:uid="{00000000-0002-0000-0300-00000D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5"/>
  <sheetViews>
    <sheetView workbookViewId="0">
      <selection activeCell="B5" sqref="B5"/>
    </sheetView>
  </sheetViews>
  <sheetFormatPr defaultRowHeight="15" x14ac:dyDescent="0.25"/>
  <cols>
    <col min="1" max="1" width="2.7109375" customWidth="1"/>
    <col min="2" max="2" width="15.7109375" customWidth="1"/>
    <col min="3" max="3" width="18.85546875" style="5" customWidth="1"/>
    <col min="4" max="6" width="16" style="5" customWidth="1"/>
    <col min="7" max="7" width="19.85546875" style="7" customWidth="1"/>
    <col min="8" max="8" width="77" style="7" customWidth="1"/>
    <col min="9" max="9" width="2.7109375" customWidth="1"/>
  </cols>
  <sheetData>
    <row r="1" spans="1:9" ht="33.75" customHeight="1" thickTop="1" x14ac:dyDescent="0.5">
      <c r="A1" s="2"/>
      <c r="B1" s="2" t="s">
        <v>0</v>
      </c>
      <c r="C1" s="2"/>
      <c r="D1" s="2"/>
      <c r="E1" s="2"/>
      <c r="F1" s="2"/>
      <c r="G1" s="2"/>
      <c r="H1" s="2"/>
      <c r="I1" s="2"/>
    </row>
    <row r="2" spans="1:9" ht="17.25" customHeight="1" x14ac:dyDescent="0.25">
      <c r="B2" s="31" t="s">
        <v>238</v>
      </c>
      <c r="C2" s="32"/>
      <c r="D2" s="32"/>
      <c r="E2" s="32"/>
      <c r="F2" s="32"/>
      <c r="G2" s="32"/>
      <c r="H2" s="32"/>
    </row>
    <row r="3" spans="1:9" ht="18" customHeight="1" x14ac:dyDescent="0.25">
      <c r="B3" s="31" t="s">
        <v>239</v>
      </c>
      <c r="C3" s="32"/>
      <c r="D3" s="32"/>
      <c r="E3" s="32"/>
      <c r="F3" s="32"/>
      <c r="G3" s="32"/>
      <c r="H3" s="32"/>
    </row>
    <row r="4" spans="1:9" ht="34.5" customHeight="1" thickBot="1" x14ac:dyDescent="0.4">
      <c r="B4" s="4" t="s">
        <v>3</v>
      </c>
      <c r="C4" s="32"/>
      <c r="D4" s="32"/>
      <c r="E4" s="32"/>
      <c r="F4" s="32"/>
      <c r="G4" s="32"/>
      <c r="H4" s="32"/>
    </row>
    <row r="5" spans="1:9" s="1" customFormat="1" ht="42.75" customHeight="1" thickBot="1" x14ac:dyDescent="0.3">
      <c r="B5" s="24" t="s">
        <v>352</v>
      </c>
      <c r="C5" s="22"/>
      <c r="D5" s="18" t="s">
        <v>4</v>
      </c>
      <c r="E5" s="19" t="s">
        <v>5</v>
      </c>
      <c r="F5" s="20" t="s">
        <v>116</v>
      </c>
      <c r="G5" s="28"/>
      <c r="H5" s="32"/>
    </row>
    <row r="6" spans="1:9" ht="30" customHeight="1" thickTop="1" thickBot="1" x14ac:dyDescent="0.3">
      <c r="B6" s="25">
        <f>SUBTOTAL(109,Urenstaat36[Gewerkte uren])</f>
        <v>127.47916666666666</v>
      </c>
      <c r="C6" s="21" t="s">
        <v>7</v>
      </c>
      <c r="D6" s="17">
        <f>SUM(G9:G21)</f>
        <v>24.062500000000004</v>
      </c>
      <c r="E6" s="23">
        <f>SUM(G22:G30)</f>
        <v>22.166666666666664</v>
      </c>
      <c r="F6" s="30">
        <f>SUM(G31:G55)</f>
        <v>81.25</v>
      </c>
      <c r="G6" s="29"/>
      <c r="H6" s="32"/>
    </row>
    <row r="7" spans="1:9" ht="22.5" customHeight="1" x14ac:dyDescent="0.4">
      <c r="B7" s="8"/>
      <c r="C7" s="8"/>
      <c r="D7" s="8"/>
      <c r="E7" s="8"/>
      <c r="F7"/>
      <c r="G7"/>
      <c r="H7"/>
    </row>
    <row r="8" spans="1:9" ht="22.5" customHeight="1" x14ac:dyDescent="0.25">
      <c r="B8" t="s">
        <v>8</v>
      </c>
      <c r="C8" t="s">
        <v>9</v>
      </c>
      <c r="D8" t="s">
        <v>10</v>
      </c>
      <c r="E8" t="s">
        <v>11</v>
      </c>
      <c r="F8" t="s">
        <v>12</v>
      </c>
      <c r="G8" t="s">
        <v>13</v>
      </c>
      <c r="H8" t="s">
        <v>14</v>
      </c>
    </row>
    <row r="9" spans="1:9" x14ac:dyDescent="0.25">
      <c r="B9" s="9">
        <v>43013</v>
      </c>
      <c r="C9" s="10">
        <v>0.57291666666666663</v>
      </c>
      <c r="D9" s="10"/>
      <c r="E9" s="10"/>
      <c r="F9" s="10">
        <v>0.69791666666666663</v>
      </c>
      <c r="G9" s="6">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v>
      </c>
      <c r="H9" s="10" t="s">
        <v>240</v>
      </c>
    </row>
    <row r="10" spans="1:9" ht="20.25" customHeight="1" x14ac:dyDescent="0.25">
      <c r="B10" s="9">
        <v>43013</v>
      </c>
      <c r="C10" s="10">
        <v>0.75</v>
      </c>
      <c r="D10" s="10"/>
      <c r="E10" s="10"/>
      <c r="F10" s="10">
        <v>0.77083333333333337</v>
      </c>
      <c r="G10" s="6">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0.50000000000000089</v>
      </c>
      <c r="H10" s="10" t="s">
        <v>241</v>
      </c>
    </row>
    <row r="11" spans="1:9" ht="20.25" customHeight="1" x14ac:dyDescent="0.25">
      <c r="B11" s="9">
        <v>43016</v>
      </c>
      <c r="C11" s="10">
        <v>0.70833333333333337</v>
      </c>
      <c r="D11" s="10"/>
      <c r="E11" s="10"/>
      <c r="F11" s="10">
        <v>0.53125</v>
      </c>
      <c r="G11" s="6">
        <v>0.5625</v>
      </c>
      <c r="H11" s="10" t="s">
        <v>242</v>
      </c>
    </row>
    <row r="12" spans="1:9" ht="20.25" customHeight="1" x14ac:dyDescent="0.25">
      <c r="B12" s="9">
        <v>43017</v>
      </c>
      <c r="C12" s="10">
        <v>0.51041666666666663</v>
      </c>
      <c r="D12" s="10">
        <v>0.52083333333333337</v>
      </c>
      <c r="E12" s="10">
        <v>0.53125</v>
      </c>
      <c r="F12" s="10">
        <v>0.5625</v>
      </c>
      <c r="G12" s="6">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1.0000000000000018</v>
      </c>
      <c r="H12" s="10" t="s">
        <v>243</v>
      </c>
    </row>
    <row r="13" spans="1:9" ht="20.25" customHeight="1" x14ac:dyDescent="0.25">
      <c r="B13" s="9">
        <v>43024</v>
      </c>
      <c r="C13" s="10">
        <v>0.375</v>
      </c>
      <c r="D13" s="10"/>
      <c r="E13" s="10"/>
      <c r="F13" s="10">
        <v>0.41666666666666669</v>
      </c>
      <c r="G13" s="6">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1.0000000000000004</v>
      </c>
      <c r="H13" s="10" t="s">
        <v>244</v>
      </c>
    </row>
    <row r="14" spans="1:9" ht="20.25" customHeight="1" x14ac:dyDescent="0.25">
      <c r="B14" s="11">
        <v>43024</v>
      </c>
      <c r="C14" s="12">
        <v>0.4375</v>
      </c>
      <c r="D14" s="12"/>
      <c r="E14" s="12"/>
      <c r="F14" s="12">
        <v>0.5625</v>
      </c>
      <c r="G14"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v>
      </c>
      <c r="H14" s="12" t="s">
        <v>245</v>
      </c>
    </row>
    <row r="15" spans="1:9" ht="20.25" customHeight="1" x14ac:dyDescent="0.25">
      <c r="B15" s="11">
        <v>43025</v>
      </c>
      <c r="C15" s="12">
        <v>0.5</v>
      </c>
      <c r="D15" s="12"/>
      <c r="E15" s="12"/>
      <c r="F15" s="12">
        <v>0.58333333333333337</v>
      </c>
      <c r="G15"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2.0000000000000009</v>
      </c>
      <c r="H15" s="12" t="s">
        <v>246</v>
      </c>
    </row>
    <row r="16" spans="1:9" ht="20.25" customHeight="1" x14ac:dyDescent="0.25">
      <c r="B16" s="11">
        <v>43025</v>
      </c>
      <c r="C16" s="12">
        <v>0.75</v>
      </c>
      <c r="D16" s="12"/>
      <c r="E16" s="12"/>
      <c r="F16" s="12">
        <v>0.79166666666666663</v>
      </c>
      <c r="G16"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0.99999999999999911</v>
      </c>
      <c r="H16" s="12" t="s">
        <v>247</v>
      </c>
    </row>
    <row r="17" spans="2:8" ht="20.25" customHeight="1" x14ac:dyDescent="0.25">
      <c r="B17" s="11">
        <v>43025</v>
      </c>
      <c r="C17" s="12">
        <v>0.91666666666666663</v>
      </c>
      <c r="D17" s="12"/>
      <c r="E17" s="12"/>
      <c r="F17" s="12">
        <v>1</v>
      </c>
      <c r="G17"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2.0000000000000009</v>
      </c>
      <c r="H17" s="12" t="s">
        <v>248</v>
      </c>
    </row>
    <row r="18" spans="2:8" ht="20.25" customHeight="1" x14ac:dyDescent="0.25">
      <c r="B18" s="11">
        <v>43026</v>
      </c>
      <c r="C18" s="12">
        <v>0</v>
      </c>
      <c r="D18" s="12"/>
      <c r="E18" s="12"/>
      <c r="F18" s="12">
        <v>8.3333333333333329E-2</v>
      </c>
      <c r="G18"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2</v>
      </c>
      <c r="H18" s="12" t="s">
        <v>249</v>
      </c>
    </row>
    <row r="19" spans="2:8" ht="20.25" customHeight="1" x14ac:dyDescent="0.25">
      <c r="B19" s="11">
        <v>43027</v>
      </c>
      <c r="C19" s="12">
        <v>0.39583333333333331</v>
      </c>
      <c r="D19" s="12"/>
      <c r="E19" s="12"/>
      <c r="F19" s="12">
        <v>0.52083333333333337</v>
      </c>
      <c r="G19"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3.0000000000000013</v>
      </c>
      <c r="H19" s="12" t="s">
        <v>250</v>
      </c>
    </row>
    <row r="20" spans="2:8" ht="20.25" customHeight="1" x14ac:dyDescent="0.25">
      <c r="B20" s="11">
        <v>43033</v>
      </c>
      <c r="C20" s="12">
        <v>0.875</v>
      </c>
      <c r="D20" s="12"/>
      <c r="E20" s="12"/>
      <c r="F20" s="12">
        <v>0.95833333333333337</v>
      </c>
      <c r="G20"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2.0000000000000009</v>
      </c>
      <c r="H20" s="12" t="s">
        <v>251</v>
      </c>
    </row>
    <row r="21" spans="2:8" ht="20.25" customHeight="1" x14ac:dyDescent="0.25">
      <c r="B21" s="11">
        <v>43034</v>
      </c>
      <c r="C21" s="12">
        <v>0.39583333333333331</v>
      </c>
      <c r="D21" s="12"/>
      <c r="E21" s="12"/>
      <c r="F21" s="12">
        <v>0.52083333333333337</v>
      </c>
      <c r="G21"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3.0000000000000013</v>
      </c>
      <c r="H21" s="12" t="s">
        <v>252</v>
      </c>
    </row>
    <row r="22" spans="2:8" ht="20.25" customHeight="1" x14ac:dyDescent="0.25">
      <c r="B22" s="11">
        <v>43036</v>
      </c>
      <c r="C22" s="12">
        <v>0.83333333333333337</v>
      </c>
      <c r="D22" s="12"/>
      <c r="E22" s="12"/>
      <c r="F22" s="12">
        <v>0.89583333333333337</v>
      </c>
      <c r="G22"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1.5</v>
      </c>
      <c r="H22" s="12" t="s">
        <v>253</v>
      </c>
    </row>
    <row r="23" spans="2:8" ht="20.25" customHeight="1" x14ac:dyDescent="0.25">
      <c r="B23" s="11">
        <v>43041</v>
      </c>
      <c r="C23" s="12">
        <v>0.83333333333333337</v>
      </c>
      <c r="D23" s="12"/>
      <c r="E23" s="12"/>
      <c r="F23" s="12">
        <v>1</v>
      </c>
      <c r="G23"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3.9999999999999991</v>
      </c>
      <c r="H23" s="12" t="s">
        <v>254</v>
      </c>
    </row>
    <row r="24" spans="2:8" ht="20.25" customHeight="1" x14ac:dyDescent="0.25">
      <c r="B24" s="11">
        <v>43042</v>
      </c>
      <c r="C24" s="12">
        <v>0.83333333333333337</v>
      </c>
      <c r="D24" s="12"/>
      <c r="E24" s="12"/>
      <c r="F24" s="12">
        <v>1</v>
      </c>
      <c r="G24"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3.9999999999999991</v>
      </c>
      <c r="H24" s="12" t="s">
        <v>255</v>
      </c>
    </row>
    <row r="25" spans="2:8" ht="20.25" customHeight="1" x14ac:dyDescent="0.25">
      <c r="B25" s="11">
        <v>43046</v>
      </c>
      <c r="C25" s="12">
        <v>0.83333333333333337</v>
      </c>
      <c r="D25" s="12"/>
      <c r="E25" s="12"/>
      <c r="F25" s="12">
        <v>0.91666666666666663</v>
      </c>
      <c r="G25"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1.9999999999999982</v>
      </c>
      <c r="H25" s="12" t="s">
        <v>256</v>
      </c>
    </row>
    <row r="26" spans="2:8" x14ac:dyDescent="0.25">
      <c r="B26" s="11">
        <v>43047</v>
      </c>
      <c r="C26" s="12">
        <v>0.54166666666666663</v>
      </c>
      <c r="D26" s="12"/>
      <c r="E26" s="12"/>
      <c r="F26" s="12">
        <v>0.57291666666666663</v>
      </c>
      <c r="G26"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0.66666666666666696</v>
      </c>
      <c r="H26" s="12" t="s">
        <v>257</v>
      </c>
    </row>
    <row r="27" spans="2:8" x14ac:dyDescent="0.25">
      <c r="B27" s="11">
        <v>43049</v>
      </c>
      <c r="C27" s="12">
        <v>0.57291666666666663</v>
      </c>
      <c r="D27" s="12"/>
      <c r="E27" s="12"/>
      <c r="F27" s="12">
        <v>0.69791666666666663</v>
      </c>
      <c r="G27"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v>
      </c>
      <c r="H27" s="12" t="s">
        <v>258</v>
      </c>
    </row>
    <row r="28" spans="2:8" x14ac:dyDescent="0.25">
      <c r="B28" s="11">
        <v>43054</v>
      </c>
      <c r="C28" s="12">
        <v>0.79166666666666663</v>
      </c>
      <c r="D28" s="12"/>
      <c r="E28" s="12"/>
      <c r="F28" s="12">
        <v>0.91666666666666663</v>
      </c>
      <c r="G28"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v>
      </c>
      <c r="H28" s="12" t="s">
        <v>259</v>
      </c>
    </row>
    <row r="29" spans="2:8" x14ac:dyDescent="0.25">
      <c r="B29" s="11">
        <v>43055</v>
      </c>
      <c r="C29" s="12">
        <v>0.91666666666666663</v>
      </c>
      <c r="D29" s="12"/>
      <c r="E29" s="12"/>
      <c r="F29" s="12">
        <v>0.95833333333333337</v>
      </c>
      <c r="G29"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1.0000000000000018</v>
      </c>
      <c r="H29" s="12" t="s">
        <v>260</v>
      </c>
    </row>
    <row r="30" spans="2:8" x14ac:dyDescent="0.25">
      <c r="B30" s="11">
        <v>43056</v>
      </c>
      <c r="C30" s="12">
        <v>0.57291666666666663</v>
      </c>
      <c r="D30" s="12"/>
      <c r="E30" s="12"/>
      <c r="F30" s="12">
        <v>0.69791666666666663</v>
      </c>
      <c r="G30"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v>
      </c>
      <c r="H30" s="12" t="s">
        <v>261</v>
      </c>
    </row>
    <row r="31" spans="2:8" x14ac:dyDescent="0.25">
      <c r="B31" s="11">
        <v>43063</v>
      </c>
      <c r="C31" s="12">
        <v>0.57291666666666663</v>
      </c>
      <c r="D31" s="12"/>
      <c r="E31" s="12"/>
      <c r="F31" s="12">
        <v>0.69791666666666663</v>
      </c>
      <c r="G31"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v>
      </c>
      <c r="H31" s="12" t="s">
        <v>262</v>
      </c>
    </row>
    <row r="32" spans="2:8" x14ac:dyDescent="0.25">
      <c r="B32" s="11">
        <v>43066</v>
      </c>
      <c r="C32" s="12">
        <v>0.39583333333333331</v>
      </c>
      <c r="D32" s="12"/>
      <c r="E32" s="12"/>
      <c r="F32" s="12">
        <v>0.52083333333333337</v>
      </c>
      <c r="G32"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3.0000000000000013</v>
      </c>
      <c r="H32" s="12" t="s">
        <v>263</v>
      </c>
    </row>
    <row r="33" spans="2:8" x14ac:dyDescent="0.25">
      <c r="B33" s="11">
        <v>43066</v>
      </c>
      <c r="C33" s="12">
        <v>0.53125</v>
      </c>
      <c r="D33" s="12"/>
      <c r="E33" s="12"/>
      <c r="F33" s="12">
        <v>0.57291666666666663</v>
      </c>
      <c r="G33"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0.99999999999999911</v>
      </c>
      <c r="H33" s="12" t="s">
        <v>264</v>
      </c>
    </row>
    <row r="34" spans="2:8" x14ac:dyDescent="0.25">
      <c r="B34" s="11">
        <v>43071</v>
      </c>
      <c r="C34" s="12">
        <v>0.58333333333333337</v>
      </c>
      <c r="D34" s="12"/>
      <c r="E34" s="12"/>
      <c r="F34" s="12">
        <v>0.75</v>
      </c>
      <c r="G34"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3.9999999999999991</v>
      </c>
      <c r="H34" s="12" t="s">
        <v>265</v>
      </c>
    </row>
    <row r="35" spans="2:8" x14ac:dyDescent="0.25">
      <c r="B35" s="11">
        <v>43071</v>
      </c>
      <c r="C35" s="12">
        <v>0.79166666666666663</v>
      </c>
      <c r="D35" s="12"/>
      <c r="E35" s="12"/>
      <c r="F35" s="12">
        <v>0.875</v>
      </c>
      <c r="G35"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2.0000000000000009</v>
      </c>
      <c r="H35" s="12" t="s">
        <v>266</v>
      </c>
    </row>
    <row r="36" spans="2:8" x14ac:dyDescent="0.25">
      <c r="B36" s="11">
        <v>43071</v>
      </c>
      <c r="C36" s="12">
        <v>0.875</v>
      </c>
      <c r="D36" s="12"/>
      <c r="E36" s="12"/>
      <c r="F36" s="12">
        <v>0.95833333333333337</v>
      </c>
      <c r="G36"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2.0000000000000009</v>
      </c>
      <c r="H36" s="12" t="s">
        <v>267</v>
      </c>
    </row>
    <row r="37" spans="2:8" x14ac:dyDescent="0.25">
      <c r="B37" s="11">
        <v>43072</v>
      </c>
      <c r="C37" s="12">
        <v>0.41666666666666669</v>
      </c>
      <c r="D37" s="12"/>
      <c r="E37" s="12"/>
      <c r="F37" s="12">
        <v>0.5</v>
      </c>
      <c r="G37"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1.9999999999999996</v>
      </c>
      <c r="H37" s="12" t="s">
        <v>268</v>
      </c>
    </row>
    <row r="38" spans="2:8" x14ac:dyDescent="0.25">
      <c r="B38" s="11">
        <v>43072</v>
      </c>
      <c r="C38" s="12">
        <v>0.54166666666666663</v>
      </c>
      <c r="D38" s="12"/>
      <c r="E38" s="12"/>
      <c r="F38" s="12">
        <v>0.66666666666666663</v>
      </c>
      <c r="G38"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v>
      </c>
      <c r="H38" s="12" t="s">
        <v>269</v>
      </c>
    </row>
    <row r="39" spans="2:8" x14ac:dyDescent="0.25">
      <c r="B39" s="11">
        <v>43072</v>
      </c>
      <c r="C39" s="12">
        <v>0.70833333333333337</v>
      </c>
      <c r="D39" s="12"/>
      <c r="E39" s="12"/>
      <c r="F39" s="12">
        <v>0.79166666666666663</v>
      </c>
      <c r="G39"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1.9999999999999982</v>
      </c>
      <c r="H39" s="12" t="s">
        <v>270</v>
      </c>
    </row>
    <row r="40" spans="2:8" x14ac:dyDescent="0.25">
      <c r="B40" s="11">
        <v>43073</v>
      </c>
      <c r="C40" s="12">
        <v>0.39583333333333331</v>
      </c>
      <c r="D40" s="12"/>
      <c r="E40" s="12"/>
      <c r="F40" s="12">
        <v>0.52083333333333337</v>
      </c>
      <c r="G40"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3.0000000000000013</v>
      </c>
      <c r="H40" s="12" t="s">
        <v>271</v>
      </c>
    </row>
    <row r="41" spans="2:8" x14ac:dyDescent="0.25">
      <c r="B41" s="11">
        <v>43073</v>
      </c>
      <c r="C41" s="12">
        <v>0.58333333333333337</v>
      </c>
      <c r="D41" s="12"/>
      <c r="E41" s="12"/>
      <c r="F41" s="12">
        <v>0.625</v>
      </c>
      <c r="G41"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0.99999999999999911</v>
      </c>
      <c r="H41" s="12" t="s">
        <v>272</v>
      </c>
    </row>
    <row r="42" spans="2:8" x14ac:dyDescent="0.25">
      <c r="B42" s="11">
        <v>43076</v>
      </c>
      <c r="C42" s="12">
        <v>0.54166666666666663</v>
      </c>
      <c r="D42" s="12"/>
      <c r="E42" s="12"/>
      <c r="F42" s="12">
        <v>0.57291666666666663</v>
      </c>
      <c r="G42" s="7">
        <f>IFERROR(IF(COUNT(Urenstaat[[#This Row],[Tijd in]:[Tijd uit]])=4,(IF(Urenstaat[[#This Row],[Tijd uit]]&lt;Urenstaat[[#This Row],[Tijd in]],1,0)+Urenstaat[[#This Row],[Tijd uit]])-Urenstaat[[#This Row],[Einde pauze]]+Urenstaat[[#This Row],[Begin pauze]]-Urenstaat[[#This Row],[Tijd in]],IF(AND(LEN(Urenstaat[[#This Row],[Tijd in]])&lt;&gt;0,LEN(Urenstaat[[#This Row],[Tijd uit]])&lt;&gt;0),(IF(Urenstaat[[#This Row],[Tijd uit]]&lt;Urenstaat[[#This Row],[Tijd in]],1,0)+Urenstaat[[#This Row],[Tijd uit]])-Urenstaat[[#This Row],[Tijd in]],0))*24,0)</f>
        <v>1.7500000000000018</v>
      </c>
      <c r="H42" s="12" t="s">
        <v>44</v>
      </c>
    </row>
    <row r="43" spans="2:8" x14ac:dyDescent="0.25">
      <c r="B43" s="11">
        <v>43079</v>
      </c>
      <c r="C43" s="12">
        <v>0.58333333333333337</v>
      </c>
      <c r="D43" s="12">
        <v>0.75</v>
      </c>
      <c r="E43" s="12">
        <v>0.83333333333333337</v>
      </c>
      <c r="F43" s="12">
        <v>1</v>
      </c>
      <c r="G43"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7.9999999999999982</v>
      </c>
      <c r="H43" s="12" t="s">
        <v>273</v>
      </c>
    </row>
    <row r="44" spans="2:8" x14ac:dyDescent="0.25">
      <c r="B44" s="11">
        <v>43080</v>
      </c>
      <c r="C44" s="12">
        <v>0.39583333333333331</v>
      </c>
      <c r="D44" s="12"/>
      <c r="E44" s="12"/>
      <c r="F44" s="12">
        <v>0.52083333333333337</v>
      </c>
      <c r="G44"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3.0000000000000013</v>
      </c>
      <c r="H44" s="12" t="s">
        <v>274</v>
      </c>
    </row>
    <row r="45" spans="2:8" x14ac:dyDescent="0.25">
      <c r="B45" s="11">
        <v>43081</v>
      </c>
      <c r="C45" s="12">
        <v>0.75</v>
      </c>
      <c r="D45" s="12"/>
      <c r="E45" s="12"/>
      <c r="F45" s="12">
        <v>0.83333333333333337</v>
      </c>
      <c r="G45"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2.0000000000000009</v>
      </c>
      <c r="H45" s="12" t="s">
        <v>275</v>
      </c>
    </row>
    <row r="46" spans="2:8" x14ac:dyDescent="0.25">
      <c r="B46" s="11">
        <v>43082</v>
      </c>
      <c r="C46" s="12">
        <v>0.83333333333333337</v>
      </c>
      <c r="D46" s="12">
        <v>0.97916666666666663</v>
      </c>
      <c r="E46" s="12">
        <v>1</v>
      </c>
      <c r="F46" s="12">
        <v>0.125</v>
      </c>
      <c r="G46"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6.4999999999999956</v>
      </c>
      <c r="H46" s="12" t="s">
        <v>276</v>
      </c>
    </row>
    <row r="47" spans="2:8" x14ac:dyDescent="0.25">
      <c r="B47" s="11">
        <v>43083</v>
      </c>
      <c r="C47" s="12">
        <v>0.83333333333333337</v>
      </c>
      <c r="D47" s="12">
        <v>4.1666666666666664E-2</v>
      </c>
      <c r="E47" s="12">
        <v>6.25E-2</v>
      </c>
      <c r="F47" s="12">
        <v>0.20833333333333334</v>
      </c>
      <c r="G47"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8.5</v>
      </c>
      <c r="H47" s="12" t="s">
        <v>277</v>
      </c>
    </row>
    <row r="48" spans="2:8" x14ac:dyDescent="0.25">
      <c r="B48" s="11">
        <v>43086</v>
      </c>
      <c r="C48" s="12">
        <v>0.79166666666666663</v>
      </c>
      <c r="D48" s="12"/>
      <c r="E48" s="12"/>
      <c r="F48" s="12">
        <v>0.875</v>
      </c>
      <c r="G48"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2.0000000000000009</v>
      </c>
      <c r="H48" s="12" t="s">
        <v>278</v>
      </c>
    </row>
    <row r="49" spans="2:8" x14ac:dyDescent="0.25">
      <c r="B49" s="11">
        <v>43087</v>
      </c>
      <c r="C49" s="12">
        <v>0.39583333333333331</v>
      </c>
      <c r="D49" s="12"/>
      <c r="E49" s="12"/>
      <c r="F49" s="12">
        <v>0.52083333333333337</v>
      </c>
      <c r="G49"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3.0000000000000013</v>
      </c>
      <c r="H49" s="12" t="s">
        <v>279</v>
      </c>
    </row>
    <row r="50" spans="2:8" x14ac:dyDescent="0.25">
      <c r="B50" s="11">
        <v>43088</v>
      </c>
      <c r="C50" s="12">
        <v>0.39583333333333331</v>
      </c>
      <c r="D50" s="12"/>
      <c r="E50" s="12"/>
      <c r="F50" s="12">
        <v>0.52083333333333337</v>
      </c>
      <c r="G50"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3.0000000000000013</v>
      </c>
      <c r="H50" s="12" t="s">
        <v>280</v>
      </c>
    </row>
    <row r="51" spans="2:8" x14ac:dyDescent="0.25">
      <c r="B51" s="11">
        <v>43089</v>
      </c>
      <c r="C51" s="12">
        <v>0.69791666666666663</v>
      </c>
      <c r="D51" s="12"/>
      <c r="E51" s="12"/>
      <c r="F51" s="12">
        <v>0.75</v>
      </c>
      <c r="G51"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1.2500000000000009</v>
      </c>
      <c r="H51" s="12" t="s">
        <v>281</v>
      </c>
    </row>
    <row r="52" spans="2:8" x14ac:dyDescent="0.25">
      <c r="B52" s="11">
        <v>43090</v>
      </c>
      <c r="C52" s="12">
        <v>0.58333333333333337</v>
      </c>
      <c r="D52" s="12">
        <v>0.79166666666666663</v>
      </c>
      <c r="E52" s="12">
        <v>0.83333333333333337</v>
      </c>
      <c r="F52" s="12">
        <v>1</v>
      </c>
      <c r="G52"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8.9999999999999964</v>
      </c>
      <c r="H52" s="12" t="s">
        <v>282</v>
      </c>
    </row>
    <row r="53" spans="2:8" x14ac:dyDescent="0.25">
      <c r="B53" s="11">
        <v>43091</v>
      </c>
      <c r="C53" s="12">
        <v>0</v>
      </c>
      <c r="D53" s="12"/>
      <c r="E53" s="12"/>
      <c r="F53" s="12">
        <v>0.16666666666666666</v>
      </c>
      <c r="G53"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4</v>
      </c>
      <c r="H53" s="12" t="s">
        <v>282</v>
      </c>
    </row>
    <row r="54" spans="2:8" x14ac:dyDescent="0.25">
      <c r="B54" s="11">
        <v>22</v>
      </c>
      <c r="C54" s="12">
        <v>0.5</v>
      </c>
      <c r="D54" s="12"/>
      <c r="E54" s="12"/>
      <c r="F54" s="12">
        <v>0.54166666666666663</v>
      </c>
      <c r="G54"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0.99999999999999911</v>
      </c>
      <c r="H54" s="12" t="s">
        <v>283</v>
      </c>
    </row>
    <row r="55" spans="2:8" x14ac:dyDescent="0.25">
      <c r="B55" s="11">
        <v>22</v>
      </c>
      <c r="C55" s="12">
        <v>0.69791666666666663</v>
      </c>
      <c r="D55" s="12"/>
      <c r="E55" s="12"/>
      <c r="F55" s="12">
        <v>0.79166666666666663</v>
      </c>
      <c r="G55" s="7">
        <f>IFERROR(IF(COUNT(Urenstaat36[[#This Row],[Tijd in]:[Tijd uit]])=4,(IF(Urenstaat36[[#This Row],[Tijd uit]]&lt;Urenstaat36[[#This Row],[Tijd in]],1,0)+Urenstaat36[[#This Row],[Tijd uit]])-Urenstaat36[[#This Row],[Einde pauze]]+Urenstaat36[[#This Row],[Begin pauze]]-Urenstaat36[[#This Row],[Tijd in]],IF(AND(LEN(Urenstaat36[[#This Row],[Tijd in]])&lt;&gt;0,LEN(Urenstaat36[[#This Row],[Tijd uit]])&lt;&gt;0),(IF(Urenstaat36[[#This Row],[Tijd uit]]&lt;Urenstaat36[[#This Row],[Tijd in]],1,0)+Urenstaat36[[#This Row],[Tijd uit]])-Urenstaat36[[#This Row],[Tijd in]],0))*24,0)</f>
        <v>2.25</v>
      </c>
      <c r="H55" s="12" t="s">
        <v>284</v>
      </c>
    </row>
  </sheetData>
  <dataValidations count="14">
    <dataValidation allowBlank="1" showInputMessage="1" showErrorMessage="1" prompt="Gebruik dit werkblad om de gewerkte uren in een werkweek bij te houden. Voer de datum en tijden in de tabel Urenstaat in. Totaal aantal uren, normale uren en overuren worden automatisch berekend in rij 6  " sqref="A1" xr:uid="{00000000-0002-0000-0400-000000000000}"/>
    <dataValidation allowBlank="1" showInputMessage="1" showErrorMessage="1" prompt="Voer de naam, het e-mailadres en het telefoonnummer van de werknemer in deze cel in" sqref="B2" xr:uid="{00000000-0002-0000-0400-000001000000}"/>
    <dataValidation allowBlank="1" showInputMessage="1" showErrorMessage="1" prompt="Voer de naam van de manager in deze cel in" sqref="B3" xr:uid="{00000000-0002-0000-0400-000002000000}"/>
    <dataValidation allowBlank="1" showInputMessage="1" showErrorMessage="1" prompt="Voer de begin- en einddatum van de periode in deze cel in" sqref="B4" xr:uid="{00000000-0002-0000-0400-000003000000}"/>
    <dataValidation allowBlank="1" showInputMessage="1" showErrorMessage="1" prompt="Voer het totale aantal uren in de werkweek in deze cel in" sqref="B7" xr:uid="{00000000-0002-0000-0400-000004000000}"/>
    <dataValidation allowBlank="1" showInputMessage="1" showErrorMessage="1" prompt="Totale gewerkte uren wordt automatisch berekend" sqref="B6 C7" xr:uid="{00000000-0002-0000-0400-000005000000}"/>
    <dataValidation allowBlank="1" showInputMessage="1" showErrorMessage="1" prompt="Normale uren wordt automatisch berekend" sqref="D7" xr:uid="{00000000-0002-0000-0400-000006000000}"/>
    <dataValidation allowBlank="1" showInputMessage="1" showErrorMessage="1" prompt="Overuren wordt automatisch berekend" sqref="E7" xr:uid="{00000000-0002-0000-0400-000007000000}"/>
    <dataValidation allowBlank="1" showInputMessage="1" showErrorMessage="1" prompt="Voer de datums voor de periode in deze kolom in" sqref="B8" xr:uid="{00000000-0002-0000-0400-000008000000}"/>
    <dataValidation allowBlank="1" showInputMessage="1" showErrorMessage="1" prompt="Voer de begintijd in deze kolom in" sqref="C8" xr:uid="{00000000-0002-0000-0400-000009000000}"/>
    <dataValidation allowBlank="1" showInputMessage="1" showErrorMessage="1" prompt="Voer de begintijd van de lunchpauze in deze kolom in" sqref="D8" xr:uid="{00000000-0002-0000-0400-00000A000000}"/>
    <dataValidation allowBlank="1" showInputMessage="1" showErrorMessage="1" prompt="Voer de eindtijd van de lunchpauze in deze kolom in" sqref="E8" xr:uid="{00000000-0002-0000-0400-00000B000000}"/>
    <dataValidation allowBlank="1" showInputMessage="1" showErrorMessage="1" prompt="Voer de eindtijd voor de dag in deze kolom in" sqref="F8" xr:uid="{00000000-0002-0000-0400-00000C000000}"/>
    <dataValidation allowBlank="1" showInputMessage="1" showErrorMessage="1" prompt="Deze kolom wordt automatisch berekend" sqref="G8:H8" xr:uid="{00000000-0002-0000-0400-00000D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2"/>
  <sheetViews>
    <sheetView workbookViewId="0">
      <selection activeCell="B5" sqref="B5"/>
    </sheetView>
  </sheetViews>
  <sheetFormatPr defaultRowHeight="15" x14ac:dyDescent="0.25"/>
  <cols>
    <col min="1" max="1" width="2.7109375" customWidth="1"/>
    <col min="2" max="2" width="15.7109375" customWidth="1"/>
    <col min="3" max="3" width="18.85546875" style="5" customWidth="1"/>
    <col min="4" max="6" width="16" style="5" customWidth="1"/>
    <col min="7" max="7" width="19.85546875" style="7" customWidth="1"/>
    <col min="8" max="8" width="77" style="7" customWidth="1"/>
    <col min="9" max="9" width="2.7109375" customWidth="1"/>
  </cols>
  <sheetData>
    <row r="1" spans="1:9" ht="33.75" customHeight="1" thickTop="1" x14ac:dyDescent="0.5">
      <c r="A1" s="2"/>
      <c r="B1" s="2" t="s">
        <v>0</v>
      </c>
      <c r="C1" s="2"/>
      <c r="D1" s="2"/>
      <c r="E1" s="2"/>
      <c r="F1" s="2"/>
      <c r="G1" s="2"/>
      <c r="H1" s="2"/>
      <c r="I1" s="2"/>
    </row>
    <row r="2" spans="1:9" ht="17.25" customHeight="1" x14ac:dyDescent="0.25">
      <c r="A2" s="32"/>
      <c r="B2" s="31" t="s">
        <v>285</v>
      </c>
      <c r="C2" s="32"/>
      <c r="D2" s="32"/>
      <c r="E2" s="32"/>
      <c r="F2" s="32"/>
      <c r="G2" s="32"/>
      <c r="H2" s="32"/>
    </row>
    <row r="3" spans="1:9" ht="18" customHeight="1" x14ac:dyDescent="0.25">
      <c r="A3" s="32"/>
      <c r="B3" s="31" t="s">
        <v>286</v>
      </c>
      <c r="C3" s="32"/>
      <c r="D3" s="32"/>
      <c r="E3" s="32"/>
      <c r="F3" s="32"/>
      <c r="G3" s="32"/>
      <c r="H3" s="32"/>
    </row>
    <row r="4" spans="1:9" ht="34.5" customHeight="1" thickBot="1" x14ac:dyDescent="0.4">
      <c r="A4" s="32"/>
      <c r="B4" s="33" t="s">
        <v>351</v>
      </c>
      <c r="C4" s="32"/>
      <c r="D4" s="32"/>
      <c r="E4" s="32"/>
      <c r="F4" s="32"/>
      <c r="G4" s="32"/>
      <c r="H4" s="32"/>
    </row>
    <row r="5" spans="1:9" s="1" customFormat="1" ht="42.75" customHeight="1" thickBot="1" x14ac:dyDescent="0.3">
      <c r="B5" s="24" t="s">
        <v>352</v>
      </c>
      <c r="C5" s="22"/>
      <c r="D5" s="18" t="s">
        <v>4</v>
      </c>
      <c r="E5" s="19" t="s">
        <v>5</v>
      </c>
      <c r="F5" s="20" t="s">
        <v>116</v>
      </c>
      <c r="G5" s="28"/>
      <c r="H5" s="32"/>
    </row>
    <row r="6" spans="1:9" ht="30" customHeight="1" thickTop="1" thickBot="1" x14ac:dyDescent="0.3">
      <c r="B6" s="25">
        <f>SUBTOTAL(109,Urenstaat37[Gewerkte uren])</f>
        <v>96.48333333333332</v>
      </c>
      <c r="C6" s="21" t="s">
        <v>7</v>
      </c>
      <c r="D6" s="17">
        <f>SUM(G9:G16)</f>
        <v>12.750000000000002</v>
      </c>
      <c r="E6" s="23">
        <f>SUM(G17:G35)</f>
        <v>30.766666666666673</v>
      </c>
      <c r="F6" s="30">
        <f>SUM(G36:G61)</f>
        <v>52.966666666666669</v>
      </c>
      <c r="G6" s="29"/>
      <c r="H6" s="32"/>
    </row>
    <row r="7" spans="1:9" ht="26.25" customHeight="1" x14ac:dyDescent="0.4">
      <c r="B7" s="8"/>
      <c r="C7" s="8"/>
      <c r="D7" s="8"/>
      <c r="E7" s="8"/>
      <c r="F7"/>
      <c r="G7" s="32"/>
      <c r="H7" s="32"/>
    </row>
    <row r="8" spans="1:9" ht="26.25" customHeight="1" x14ac:dyDescent="0.25">
      <c r="B8" t="s">
        <v>8</v>
      </c>
      <c r="C8" t="s">
        <v>9</v>
      </c>
      <c r="D8" t="s">
        <v>10</v>
      </c>
      <c r="E8" t="s">
        <v>11</v>
      </c>
      <c r="F8" t="s">
        <v>12</v>
      </c>
      <c r="G8" t="s">
        <v>13</v>
      </c>
      <c r="H8" t="s">
        <v>14</v>
      </c>
    </row>
    <row r="9" spans="1:9" ht="20.25" customHeight="1" x14ac:dyDescent="0.25">
      <c r="B9" s="9">
        <v>43013</v>
      </c>
      <c r="C9" s="10">
        <v>0.57291666666666663</v>
      </c>
      <c r="D9" s="10" t="s">
        <v>10</v>
      </c>
      <c r="E9" s="10" t="s">
        <v>11</v>
      </c>
      <c r="F9" s="10">
        <v>0.69791666666666663</v>
      </c>
      <c r="G9" s="6">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v>
      </c>
      <c r="H9" s="10" t="s">
        <v>287</v>
      </c>
    </row>
    <row r="10" spans="1:9" ht="20.25" customHeight="1" x14ac:dyDescent="0.25">
      <c r="B10" s="9">
        <v>43016</v>
      </c>
      <c r="C10" s="10">
        <v>0.625</v>
      </c>
      <c r="D10" s="10" t="s">
        <v>10</v>
      </c>
      <c r="E10" s="10" t="s">
        <v>11</v>
      </c>
      <c r="F10" s="10">
        <v>0.63888888888888895</v>
      </c>
      <c r="G10" s="6">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0.33333333333333481</v>
      </c>
      <c r="H10" s="10" t="s">
        <v>288</v>
      </c>
    </row>
    <row r="11" spans="1:9" ht="20.25" customHeight="1" x14ac:dyDescent="0.25">
      <c r="B11" s="9">
        <v>43026</v>
      </c>
      <c r="C11" s="10">
        <v>0.51388888888888895</v>
      </c>
      <c r="D11" s="10">
        <v>0.52083333333333337</v>
      </c>
      <c r="E11" s="10">
        <v>0.53125</v>
      </c>
      <c r="F11" s="10">
        <v>0.5625</v>
      </c>
      <c r="G11" s="6">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0.91666666666666607</v>
      </c>
      <c r="H11" s="10" t="s">
        <v>289</v>
      </c>
    </row>
    <row r="12" spans="1:9" ht="20.25" customHeight="1" x14ac:dyDescent="0.25">
      <c r="B12" s="9">
        <v>43026</v>
      </c>
      <c r="C12" s="10">
        <v>0.53472222222222221</v>
      </c>
      <c r="D12" s="10" t="s">
        <v>10</v>
      </c>
      <c r="E12" s="10" t="s">
        <v>11</v>
      </c>
      <c r="F12" s="10">
        <v>0.57291666666666663</v>
      </c>
      <c r="G12" s="6">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0.91666666666666607</v>
      </c>
      <c r="H12" s="10" t="s">
        <v>290</v>
      </c>
    </row>
    <row r="13" spans="1:9" ht="20.25" customHeight="1" x14ac:dyDescent="0.25">
      <c r="B13" s="11">
        <v>43026</v>
      </c>
      <c r="C13" s="12">
        <v>0.91666666666666663</v>
      </c>
      <c r="D13" s="12" t="s">
        <v>10</v>
      </c>
      <c r="E13" s="12" t="s">
        <v>11</v>
      </c>
      <c r="F13" s="12">
        <v>0.94097222222222221</v>
      </c>
      <c r="G13"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0.58333333333333393</v>
      </c>
      <c r="H13" s="12" t="s">
        <v>291</v>
      </c>
    </row>
    <row r="14" spans="1:9" ht="20.25" customHeight="1" x14ac:dyDescent="0.25">
      <c r="B14" s="11">
        <v>43027</v>
      </c>
      <c r="C14" s="12">
        <v>0.39583333333333331</v>
      </c>
      <c r="D14" s="12"/>
      <c r="E14" s="12"/>
      <c r="F14" s="12">
        <v>0.52083333333333337</v>
      </c>
      <c r="G14"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3.0000000000000013</v>
      </c>
      <c r="H14" s="12" t="s">
        <v>292</v>
      </c>
    </row>
    <row r="15" spans="1:9" ht="20.25" customHeight="1" x14ac:dyDescent="0.25">
      <c r="B15" s="11">
        <v>43030</v>
      </c>
      <c r="C15" s="12">
        <v>0.75</v>
      </c>
      <c r="D15" s="12"/>
      <c r="E15" s="12"/>
      <c r="F15" s="12">
        <v>0.79166666666666663</v>
      </c>
      <c r="G15"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0.99999999999999911</v>
      </c>
      <c r="H15" s="12" t="s">
        <v>293</v>
      </c>
    </row>
    <row r="16" spans="1:9" ht="20.25" customHeight="1" x14ac:dyDescent="0.25">
      <c r="B16" s="11">
        <v>43034</v>
      </c>
      <c r="C16" s="12">
        <v>0.39583333333333331</v>
      </c>
      <c r="D16" s="12"/>
      <c r="E16" s="12"/>
      <c r="F16" s="12">
        <v>0.52083333333333337</v>
      </c>
      <c r="G16"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3.0000000000000013</v>
      </c>
      <c r="H16" s="12" t="s">
        <v>294</v>
      </c>
    </row>
    <row r="17" spans="2:8" ht="20.25" customHeight="1" x14ac:dyDescent="0.25">
      <c r="B17" s="11">
        <v>43035</v>
      </c>
      <c r="C17" s="12">
        <v>0.76388888888888884</v>
      </c>
      <c r="D17" s="12"/>
      <c r="E17" s="12"/>
      <c r="F17" s="12">
        <v>0.77777777777777779</v>
      </c>
      <c r="G17" s="7">
        <v>0.2</v>
      </c>
      <c r="H17" s="12" t="s">
        <v>295</v>
      </c>
    </row>
    <row r="18" spans="2:8" ht="20.25" customHeight="1" x14ac:dyDescent="0.25">
      <c r="B18" s="11">
        <v>43036</v>
      </c>
      <c r="C18" s="12">
        <v>0.83333333333333337</v>
      </c>
      <c r="D18" s="12"/>
      <c r="E18" s="12"/>
      <c r="F18" s="12">
        <v>0.86111111111111116</v>
      </c>
      <c r="G18" s="7">
        <v>0.4</v>
      </c>
      <c r="H18" s="12" t="s">
        <v>296</v>
      </c>
    </row>
    <row r="19" spans="2:8" ht="20.25" customHeight="1" x14ac:dyDescent="0.25">
      <c r="B19" s="11">
        <v>43037</v>
      </c>
      <c r="C19" s="12">
        <v>0.85763888888888884</v>
      </c>
      <c r="D19" s="12"/>
      <c r="E19" s="12"/>
      <c r="F19" s="12">
        <v>0.87152777777777779</v>
      </c>
      <c r="G19"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0.33333333333333481</v>
      </c>
      <c r="H19" s="12" t="s">
        <v>297</v>
      </c>
    </row>
    <row r="20" spans="2:8" ht="20.25" customHeight="1" x14ac:dyDescent="0.25">
      <c r="B20" s="11">
        <v>43042</v>
      </c>
      <c r="C20" s="12">
        <v>0.81944444444444453</v>
      </c>
      <c r="D20" s="12"/>
      <c r="E20" s="12"/>
      <c r="F20" s="12">
        <v>0.84722222222222221</v>
      </c>
      <c r="G20"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0.6666666666666643</v>
      </c>
      <c r="H20" s="12" t="s">
        <v>298</v>
      </c>
    </row>
    <row r="21" spans="2:8" ht="20.25" customHeight="1" x14ac:dyDescent="0.25">
      <c r="B21" s="11">
        <v>43045</v>
      </c>
      <c r="C21" s="12">
        <v>0.71527777777777779</v>
      </c>
      <c r="D21" s="12"/>
      <c r="E21" s="12"/>
      <c r="F21" s="12">
        <v>0.75</v>
      </c>
      <c r="G21"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0.83333333333333304</v>
      </c>
      <c r="H21" s="12" t="s">
        <v>299</v>
      </c>
    </row>
    <row r="22" spans="2:8" ht="20.25" customHeight="1" x14ac:dyDescent="0.25">
      <c r="B22" s="11">
        <v>43046</v>
      </c>
      <c r="C22" s="12">
        <v>0.75</v>
      </c>
      <c r="D22" s="12"/>
      <c r="E22" s="12"/>
      <c r="F22" s="12">
        <v>0.78472222222222221</v>
      </c>
      <c r="G22"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0.83333333333333304</v>
      </c>
      <c r="H22" s="12" t="s">
        <v>300</v>
      </c>
    </row>
    <row r="23" spans="2:8" ht="20.25" customHeight="1" x14ac:dyDescent="0.25">
      <c r="B23" s="11">
        <v>43047</v>
      </c>
      <c r="C23" s="12">
        <v>0.375</v>
      </c>
      <c r="D23" s="12"/>
      <c r="E23" s="12"/>
      <c r="F23" s="12">
        <v>0.41666666666666669</v>
      </c>
      <c r="G23"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1.0000000000000004</v>
      </c>
      <c r="H23" s="12" t="s">
        <v>301</v>
      </c>
    </row>
    <row r="24" spans="2:8" ht="20.25" customHeight="1" x14ac:dyDescent="0.25">
      <c r="B24" s="11">
        <v>43047</v>
      </c>
      <c r="C24" s="12">
        <v>0.41666666666666669</v>
      </c>
      <c r="D24" s="12"/>
      <c r="E24" s="12"/>
      <c r="F24" s="12">
        <v>0.4375</v>
      </c>
      <c r="G24"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0.49999999999999956</v>
      </c>
      <c r="H24" s="12" t="s">
        <v>302</v>
      </c>
    </row>
    <row r="25" spans="2:8" ht="20.25" customHeight="1" x14ac:dyDescent="0.25">
      <c r="B25" s="11">
        <v>43019</v>
      </c>
      <c r="C25" s="12">
        <v>0.57291666666666663</v>
      </c>
      <c r="D25" s="12"/>
      <c r="E25" s="12"/>
      <c r="F25" s="12">
        <v>0.69791666666666663</v>
      </c>
      <c r="G25"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v>
      </c>
      <c r="H25" s="12" t="s">
        <v>303</v>
      </c>
    </row>
    <row r="26" spans="2:8" ht="20.25" customHeight="1" x14ac:dyDescent="0.25">
      <c r="B26" s="11">
        <v>43080</v>
      </c>
      <c r="C26" s="12">
        <v>0.5</v>
      </c>
      <c r="D26" s="12">
        <v>0.58333333333333337</v>
      </c>
      <c r="E26" s="12">
        <v>0.59722222222222221</v>
      </c>
      <c r="F26" s="12">
        <v>0.66666666666666663</v>
      </c>
      <c r="G26"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3.666666666666667</v>
      </c>
      <c r="H26" s="12" t="s">
        <v>304</v>
      </c>
    </row>
    <row r="27" spans="2:8" ht="20.25" customHeight="1" x14ac:dyDescent="0.25">
      <c r="B27" s="11">
        <v>43051</v>
      </c>
      <c r="C27" s="12">
        <v>0.70833333333333337</v>
      </c>
      <c r="D27" s="12"/>
      <c r="E27" s="12"/>
      <c r="F27" s="12">
        <v>0.875</v>
      </c>
      <c r="G27"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3.9999999999999991</v>
      </c>
      <c r="H27" s="12" t="s">
        <v>305</v>
      </c>
    </row>
    <row r="28" spans="2:8" ht="20.25" customHeight="1" x14ac:dyDescent="0.25">
      <c r="B28" s="11" t="s">
        <v>306</v>
      </c>
      <c r="C28" s="12">
        <v>0.41666666666666669</v>
      </c>
      <c r="D28" s="12"/>
      <c r="E28" s="12">
        <v>0.45833333333333331</v>
      </c>
      <c r="F28" s="12"/>
      <c r="G28"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v>
      </c>
      <c r="H28" s="12" t="s">
        <v>307</v>
      </c>
    </row>
    <row r="29" spans="2:8" x14ac:dyDescent="0.25">
      <c r="B29" s="11" t="s">
        <v>306</v>
      </c>
      <c r="C29" s="12">
        <v>0.5</v>
      </c>
      <c r="D29" s="12"/>
      <c r="E29" s="12"/>
      <c r="F29" s="12">
        <v>0.66666666666666663</v>
      </c>
      <c r="G29"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3.9999999999999991</v>
      </c>
      <c r="H29" s="12" t="s">
        <v>308</v>
      </c>
    </row>
    <row r="30" spans="2:8" x14ac:dyDescent="0.25">
      <c r="B30" s="11" t="s">
        <v>306</v>
      </c>
      <c r="C30" s="12">
        <v>0.75</v>
      </c>
      <c r="D30" s="12"/>
      <c r="E30" s="12"/>
      <c r="F30" s="12">
        <v>0.8125</v>
      </c>
      <c r="G30"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1.5</v>
      </c>
      <c r="H30" s="12" t="s">
        <v>309</v>
      </c>
    </row>
    <row r="31" spans="2:8" x14ac:dyDescent="0.25">
      <c r="B31" s="11" t="s">
        <v>310</v>
      </c>
      <c r="C31" s="12">
        <v>0.75</v>
      </c>
      <c r="D31" s="12"/>
      <c r="E31" s="12"/>
      <c r="F31" s="12">
        <v>0.79166666666666663</v>
      </c>
      <c r="G31"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0.99999999999999911</v>
      </c>
      <c r="H31" s="12" t="s">
        <v>311</v>
      </c>
    </row>
    <row r="32" spans="2:8" x14ac:dyDescent="0.25">
      <c r="B32" s="11" t="s">
        <v>312</v>
      </c>
      <c r="C32" s="12">
        <v>0.83333333333333337</v>
      </c>
      <c r="D32" s="12"/>
      <c r="E32" s="12"/>
      <c r="F32" s="12">
        <v>0.91666666666666663</v>
      </c>
      <c r="G32"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1.9999999999999982</v>
      </c>
      <c r="H32" s="12" t="s">
        <v>313</v>
      </c>
    </row>
    <row r="33" spans="2:8" x14ac:dyDescent="0.25">
      <c r="B33" s="11" t="s">
        <v>314</v>
      </c>
      <c r="C33" s="12">
        <v>0.91666666666666663</v>
      </c>
      <c r="D33" s="12"/>
      <c r="E33" s="12"/>
      <c r="F33" s="12">
        <v>0.94444444444444453</v>
      </c>
      <c r="G33"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0.66666666666666963</v>
      </c>
      <c r="H33" s="12" t="s">
        <v>315</v>
      </c>
    </row>
    <row r="34" spans="2:8" x14ac:dyDescent="0.25">
      <c r="B34" s="11">
        <v>43056</v>
      </c>
      <c r="C34" s="12">
        <v>0.76388888888888884</v>
      </c>
      <c r="D34" s="12">
        <v>0.83333333333333337</v>
      </c>
      <c r="E34" s="12">
        <v>0.85416666666666663</v>
      </c>
      <c r="F34" s="12">
        <v>0.95833333333333337</v>
      </c>
      <c r="G34"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4.1666666666666705</v>
      </c>
      <c r="H34" s="12" t="s">
        <v>316</v>
      </c>
    </row>
    <row r="35" spans="2:8" x14ac:dyDescent="0.25">
      <c r="B35" s="11">
        <v>43057</v>
      </c>
      <c r="C35" s="12">
        <v>0.79166666666666663</v>
      </c>
      <c r="D35" s="12"/>
      <c r="E35" s="12"/>
      <c r="F35" s="12">
        <v>0.875</v>
      </c>
      <c r="G35"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2.0000000000000009</v>
      </c>
      <c r="H35" s="12" t="s">
        <v>317</v>
      </c>
    </row>
    <row r="36" spans="2:8" x14ac:dyDescent="0.25">
      <c r="B36" s="11">
        <v>43065</v>
      </c>
      <c r="C36" s="12">
        <v>0.73611111111111116</v>
      </c>
      <c r="D36" s="12"/>
      <c r="E36" s="12"/>
      <c r="F36" s="12">
        <v>0.79166666666666663</v>
      </c>
      <c r="G36"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1.3333333333333313</v>
      </c>
      <c r="H36" s="12" t="s">
        <v>318</v>
      </c>
    </row>
    <row r="37" spans="2:8" x14ac:dyDescent="0.25">
      <c r="B37" s="11">
        <v>43067</v>
      </c>
      <c r="C37" s="12">
        <v>0.70833333333333337</v>
      </c>
      <c r="D37" s="12"/>
      <c r="E37" s="12"/>
      <c r="F37" s="12">
        <v>0.73263888888888884</v>
      </c>
      <c r="G37"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0.58333333333333126</v>
      </c>
      <c r="H37" s="12" t="s">
        <v>319</v>
      </c>
    </row>
    <row r="38" spans="2:8" x14ac:dyDescent="0.25">
      <c r="B38" s="11">
        <v>43070</v>
      </c>
      <c r="C38" s="12">
        <v>0.45833333333333331</v>
      </c>
      <c r="D38" s="12"/>
      <c r="E38" s="12"/>
      <c r="F38" s="12">
        <v>0.54166666666666663</v>
      </c>
      <c r="G38"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1.9999999999999996</v>
      </c>
      <c r="H38" s="12" t="s">
        <v>320</v>
      </c>
    </row>
    <row r="39" spans="2:8" x14ac:dyDescent="0.25">
      <c r="B39" s="11">
        <v>43070</v>
      </c>
      <c r="C39" s="12">
        <v>0.625</v>
      </c>
      <c r="D39" s="12"/>
      <c r="E39" s="12"/>
      <c r="F39" s="12">
        <v>0.75</v>
      </c>
      <c r="G39"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v>
      </c>
      <c r="H39" s="12" t="s">
        <v>321</v>
      </c>
    </row>
    <row r="40" spans="2:8" x14ac:dyDescent="0.25">
      <c r="B40" s="11">
        <v>43071</v>
      </c>
      <c r="C40" s="12">
        <v>0.45833333333333331</v>
      </c>
      <c r="D40" s="12"/>
      <c r="E40" s="12"/>
      <c r="F40" s="12">
        <v>0.54166666666666663</v>
      </c>
      <c r="G40"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1.9999999999999996</v>
      </c>
      <c r="H40" s="12" t="s">
        <v>322</v>
      </c>
    </row>
    <row r="41" spans="2:8" x14ac:dyDescent="0.25">
      <c r="B41" s="11">
        <v>43071</v>
      </c>
      <c r="C41" s="12">
        <v>0.58333333333333337</v>
      </c>
      <c r="D41" s="12"/>
      <c r="E41" s="12"/>
      <c r="F41" s="12">
        <v>0.75</v>
      </c>
      <c r="G41"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3.9999999999999991</v>
      </c>
      <c r="H41" s="12" t="s">
        <v>323</v>
      </c>
    </row>
    <row r="42" spans="2:8" ht="14.25" customHeight="1" x14ac:dyDescent="0.25">
      <c r="B42" s="11">
        <v>43072</v>
      </c>
      <c r="C42" s="12">
        <v>0.66666666666666663</v>
      </c>
      <c r="D42" s="12"/>
      <c r="E42" s="12"/>
      <c r="F42" s="12">
        <v>0.95833333333333337</v>
      </c>
      <c r="G42"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7.0000000000000018</v>
      </c>
      <c r="H42" s="12" t="s">
        <v>324</v>
      </c>
    </row>
    <row r="43" spans="2:8" ht="14.25" customHeight="1" x14ac:dyDescent="0.25">
      <c r="B43" s="11">
        <v>43074</v>
      </c>
      <c r="C43" s="12">
        <v>0.75</v>
      </c>
      <c r="D43" s="12"/>
      <c r="E43" s="12"/>
      <c r="F43" s="12">
        <v>0.79166666666666663</v>
      </c>
      <c r="G43"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0.99999999999999911</v>
      </c>
      <c r="H43" s="12" t="s">
        <v>325</v>
      </c>
    </row>
    <row r="44" spans="2:8" ht="14.25" customHeight="1" x14ac:dyDescent="0.25">
      <c r="B44" s="11">
        <v>43075</v>
      </c>
      <c r="C44" s="12">
        <v>0.79166666666666663</v>
      </c>
      <c r="D44" s="12"/>
      <c r="E44" s="12"/>
      <c r="F44" s="12">
        <v>0.875</v>
      </c>
      <c r="G44"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2.0000000000000009</v>
      </c>
      <c r="H44" s="12" t="s">
        <v>326</v>
      </c>
    </row>
    <row r="45" spans="2:8" ht="14.25" customHeight="1" x14ac:dyDescent="0.25">
      <c r="B45" s="11">
        <v>43079</v>
      </c>
      <c r="C45" s="12">
        <v>0.83333333333333337</v>
      </c>
      <c r="D45" s="12"/>
      <c r="E45" s="12"/>
      <c r="F45" s="12">
        <v>0.95833333333333337</v>
      </c>
      <c r="G45"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v>
      </c>
      <c r="H45" s="12" t="s">
        <v>327</v>
      </c>
    </row>
    <row r="46" spans="2:8" x14ac:dyDescent="0.25">
      <c r="B46" s="11">
        <v>42898</v>
      </c>
      <c r="C46" s="12">
        <v>0.83333333333333337</v>
      </c>
      <c r="D46" s="12"/>
      <c r="E46" s="12"/>
      <c r="F46" s="12">
        <v>0.91666666666666663</v>
      </c>
      <c r="G46"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1.9999999999999982</v>
      </c>
      <c r="H46" s="12" t="s">
        <v>328</v>
      </c>
    </row>
    <row r="47" spans="2:8" x14ac:dyDescent="0.25">
      <c r="B47" s="11">
        <v>42898</v>
      </c>
      <c r="C47" s="12">
        <v>0.95833333333333337</v>
      </c>
      <c r="D47" s="12"/>
      <c r="E47" s="12"/>
      <c r="F47" s="12">
        <v>0.9916666666666667</v>
      </c>
      <c r="G47"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0.79999999999999982</v>
      </c>
      <c r="H47" s="12" t="s">
        <v>329</v>
      </c>
    </row>
    <row r="48" spans="2:8" x14ac:dyDescent="0.25">
      <c r="B48" s="11" t="s">
        <v>330</v>
      </c>
      <c r="C48" s="12">
        <v>0.79166666666666663</v>
      </c>
      <c r="D48" s="12"/>
      <c r="E48" s="12"/>
      <c r="F48" s="12">
        <v>0.8125</v>
      </c>
      <c r="G48"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0.50000000000000089</v>
      </c>
      <c r="H48" s="12" t="s">
        <v>331</v>
      </c>
    </row>
    <row r="49" spans="2:8" x14ac:dyDescent="0.25">
      <c r="B49" s="11">
        <v>42900</v>
      </c>
      <c r="C49" s="12">
        <v>0.83333333333333337</v>
      </c>
      <c r="D49" s="12"/>
      <c r="E49" s="12"/>
      <c r="F49" s="12">
        <v>0.95833333333333337</v>
      </c>
      <c r="G49"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3</v>
      </c>
      <c r="H49" s="12" t="s">
        <v>332</v>
      </c>
    </row>
    <row r="50" spans="2:8" x14ac:dyDescent="0.25">
      <c r="B50" t="s">
        <v>333</v>
      </c>
      <c r="C50" s="5">
        <v>0.875</v>
      </c>
      <c r="F50" s="5">
        <v>0.89583333333333337</v>
      </c>
      <c r="H50" s="7" t="s">
        <v>334</v>
      </c>
    </row>
    <row r="51" spans="2:8" x14ac:dyDescent="0.25">
      <c r="B51" s="11" t="s">
        <v>333</v>
      </c>
      <c r="C51" s="12">
        <v>0.91666666666666663</v>
      </c>
      <c r="D51" s="12"/>
      <c r="E51" s="12"/>
      <c r="F51" s="12">
        <v>0.94791666666666663</v>
      </c>
      <c r="G51"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0.75</v>
      </c>
      <c r="H51" s="12" t="s">
        <v>335</v>
      </c>
    </row>
    <row r="52" spans="2:8" x14ac:dyDescent="0.25">
      <c r="B52" s="11" t="s">
        <v>333</v>
      </c>
      <c r="C52" s="12">
        <v>0.95138888888888884</v>
      </c>
      <c r="D52" s="12"/>
      <c r="E52" s="12"/>
      <c r="F52" s="12">
        <v>0.97222222222222221</v>
      </c>
      <c r="G52"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0.50000000000000089</v>
      </c>
      <c r="H52" s="12" t="s">
        <v>336</v>
      </c>
    </row>
    <row r="53" spans="2:8" x14ac:dyDescent="0.25">
      <c r="B53" t="s">
        <v>337</v>
      </c>
      <c r="C53" s="5">
        <v>1.3888888888888888E-2</v>
      </c>
      <c r="F53" s="5">
        <v>0.10416666666666667</v>
      </c>
      <c r="H53" s="7" t="s">
        <v>338</v>
      </c>
    </row>
    <row r="54" spans="2:8" ht="14.25" customHeight="1" x14ac:dyDescent="0.25">
      <c r="B54" s="11">
        <v>43086</v>
      </c>
      <c r="C54" s="12">
        <v>0.83333333333333337</v>
      </c>
      <c r="D54" s="12"/>
      <c r="E54" s="12"/>
      <c r="F54" s="12">
        <v>0.91666666666666663</v>
      </c>
      <c r="G54"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1.9999999999999982</v>
      </c>
      <c r="H54" s="12" t="s">
        <v>339</v>
      </c>
    </row>
    <row r="55" spans="2:8" x14ac:dyDescent="0.25">
      <c r="B55" s="11">
        <v>43087</v>
      </c>
      <c r="C55" s="12">
        <v>0.39583333333333331</v>
      </c>
      <c r="D55" s="12"/>
      <c r="E55" s="12"/>
      <c r="F55" s="12">
        <v>0.52083333333333337</v>
      </c>
      <c r="G55"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6.0000000000000018</v>
      </c>
      <c r="H55" s="12" t="s">
        <v>340</v>
      </c>
    </row>
    <row r="56" spans="2:8" x14ac:dyDescent="0.25">
      <c r="B56" s="11">
        <v>43087</v>
      </c>
      <c r="C56" s="12">
        <v>0.91666666666666663</v>
      </c>
      <c r="D56" s="12"/>
      <c r="E56" s="12"/>
      <c r="F56" s="12">
        <v>1</v>
      </c>
      <c r="G56"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2.0000000000000009</v>
      </c>
      <c r="H56" s="12" t="s">
        <v>341</v>
      </c>
    </row>
    <row r="57" spans="2:8" x14ac:dyDescent="0.25">
      <c r="B57" s="11">
        <v>43088</v>
      </c>
      <c r="C57" s="12">
        <v>0.39583333333333331</v>
      </c>
      <c r="D57" s="12"/>
      <c r="E57" s="12"/>
      <c r="F57" s="12">
        <v>0.54166666666666663</v>
      </c>
      <c r="G57" s="7">
        <f>IFERROR(IF(COUNT(Urenstaat3[[#This Row],[Tijd in]:[Tijd uit]])=4,(IF(Urenstaat3[[#This Row],[Tijd uit]]&lt;Urenstaat3[[#This Row],[Tijd in]],1,0)+Urenstaat3[[#This Row],[Tijd uit]])-Urenstaat3[[#This Row],[Einde pauze]]+Urenstaat3[[#This Row],[Begin pauze]]-Urenstaat3[[#This Row],[Tijd in]],IF(AND(LEN(Urenstaat3[[#This Row],[Tijd in]])&lt;&gt;0,LEN(Urenstaat3[[#This Row],[Tijd uit]])&lt;&gt;0),(IF(Urenstaat3[[#This Row],[Tijd uit]]&lt;Urenstaat3[[#This Row],[Tijd in]],1,0)+Urenstaat3[[#This Row],[Tijd uit]])-Urenstaat3[[#This Row],[Tijd in]],0))*24,0)</f>
        <v>3.4999999999999996</v>
      </c>
      <c r="H57" s="12" t="s">
        <v>342</v>
      </c>
    </row>
    <row r="58" spans="2:8" x14ac:dyDescent="0.25">
      <c r="B58" s="11">
        <v>43088</v>
      </c>
      <c r="C58" s="12">
        <v>0.625</v>
      </c>
      <c r="D58" s="12"/>
      <c r="E58" s="12"/>
      <c r="F58" s="12">
        <v>0.70833333333333337</v>
      </c>
      <c r="G58"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2.0000000000000009</v>
      </c>
      <c r="H58" s="12" t="s">
        <v>343</v>
      </c>
    </row>
    <row r="59" spans="2:8" x14ac:dyDescent="0.25">
      <c r="B59" s="11">
        <v>43088</v>
      </c>
      <c r="C59" s="12">
        <v>0.70833333333333337</v>
      </c>
      <c r="D59" s="12"/>
      <c r="E59" s="12"/>
      <c r="F59" s="12">
        <v>0.75</v>
      </c>
      <c r="G59"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0.99999999999999911</v>
      </c>
      <c r="H59" s="12" t="s">
        <v>344</v>
      </c>
    </row>
    <row r="60" spans="2:8" x14ac:dyDescent="0.25">
      <c r="B60" s="11" t="s">
        <v>345</v>
      </c>
      <c r="C60" s="12">
        <v>0.70833333333333337</v>
      </c>
      <c r="D60" s="12"/>
      <c r="E60" s="12"/>
      <c r="F60" s="12">
        <v>0.75</v>
      </c>
      <c r="G60"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0.99999999999999911</v>
      </c>
      <c r="H60" s="12" t="s">
        <v>346</v>
      </c>
    </row>
    <row r="61" spans="2:8" x14ac:dyDescent="0.25">
      <c r="B61" s="11">
        <v>43091</v>
      </c>
      <c r="C61" s="12">
        <v>0.70833333333333337</v>
      </c>
      <c r="D61" s="12"/>
      <c r="E61" s="12"/>
      <c r="F61" s="12">
        <v>0.79166666666666663</v>
      </c>
      <c r="G61" s="7">
        <f>IFERROR(IF(COUNT(Urenstaat37[[#This Row],[Tijd in]:[Tijd uit]])=4,(IF(Urenstaat37[[#This Row],[Tijd uit]]&lt;Urenstaat37[[#This Row],[Tijd in]],1,0)+Urenstaat37[[#This Row],[Tijd uit]])-Urenstaat37[[#This Row],[Einde pauze]]+Urenstaat37[[#This Row],[Begin pauze]]-Urenstaat37[[#This Row],[Tijd in]],IF(AND(LEN(Urenstaat37[[#This Row],[Tijd in]])&lt;&gt;0,LEN(Urenstaat37[[#This Row],[Tijd uit]])&lt;&gt;0),(IF(Urenstaat37[[#This Row],[Tijd uit]]&lt;Urenstaat37[[#This Row],[Tijd in]],1,0)+Urenstaat37[[#This Row],[Tijd uit]])-Urenstaat37[[#This Row],[Tijd in]],0))*24,0)</f>
        <v>1.9999999999999982</v>
      </c>
      <c r="H61" s="12" t="s">
        <v>347</v>
      </c>
    </row>
    <row r="62" spans="2:8" x14ac:dyDescent="0.25">
      <c r="F62" s="12"/>
    </row>
  </sheetData>
  <dataValidations count="14">
    <dataValidation allowBlank="1" showInputMessage="1" showErrorMessage="1" prompt="Gebruik dit werkblad om de gewerkte uren in een werkweek bij te houden. Voer de datum en tijden in de tabel Urenstaat in. Totaal aantal uren, normale uren en overuren worden automatisch berekend in rij 6  " sqref="A1" xr:uid="{00000000-0002-0000-0500-000000000000}"/>
    <dataValidation allowBlank="1" showInputMessage="1" showErrorMessage="1" prompt="Voer de naam, het e-mailadres en het telefoonnummer van de werknemer in deze cel in" sqref="B2" xr:uid="{00000000-0002-0000-0500-000001000000}"/>
    <dataValidation allowBlank="1" showInputMessage="1" showErrorMessage="1" prompt="Voer de naam van de manager in deze cel in" sqref="B3" xr:uid="{00000000-0002-0000-0500-000002000000}"/>
    <dataValidation allowBlank="1" showInputMessage="1" showErrorMessage="1" prompt="Voer de begin- en einddatum van de periode in deze cel in" sqref="B4" xr:uid="{00000000-0002-0000-0500-000003000000}"/>
    <dataValidation allowBlank="1" showInputMessage="1" showErrorMessage="1" prompt="Voer het totale aantal uren in de werkweek in deze cel in" sqref="B7" xr:uid="{00000000-0002-0000-0500-000004000000}"/>
    <dataValidation allowBlank="1" showInputMessage="1" showErrorMessage="1" prompt="Totale gewerkte uren wordt automatisch berekend" sqref="B6 C7" xr:uid="{00000000-0002-0000-0500-000005000000}"/>
    <dataValidation allowBlank="1" showInputMessage="1" showErrorMessage="1" prompt="Normale uren wordt automatisch berekend" sqref="D7" xr:uid="{00000000-0002-0000-0500-000006000000}"/>
    <dataValidation allowBlank="1" showInputMessage="1" showErrorMessage="1" prompt="Overuren wordt automatisch berekend" sqref="E7" xr:uid="{00000000-0002-0000-0500-000007000000}"/>
    <dataValidation allowBlank="1" showInputMessage="1" showErrorMessage="1" prompt="Voer de datums voor de periode in deze kolom in" sqref="B8" xr:uid="{00000000-0002-0000-0500-000008000000}"/>
    <dataValidation allowBlank="1" showInputMessage="1" showErrorMessage="1" prompt="Voer de begintijd in deze kolom in" sqref="C8" xr:uid="{00000000-0002-0000-0500-000009000000}"/>
    <dataValidation allowBlank="1" showInputMessage="1" showErrorMessage="1" prompt="Voer de begintijd van de lunchpauze in deze kolom in" sqref="D8" xr:uid="{00000000-0002-0000-0500-00000A000000}"/>
    <dataValidation allowBlank="1" showInputMessage="1" showErrorMessage="1" prompt="Voer de eindtijd van de lunchpauze in deze kolom in" sqref="E8" xr:uid="{00000000-0002-0000-0500-00000B000000}"/>
    <dataValidation allowBlank="1" showInputMessage="1" showErrorMessage="1" prompt="Voer de eindtijd voor de dag in deze kolom in" sqref="F8" xr:uid="{00000000-0002-0000-0500-00000C000000}"/>
    <dataValidation allowBlank="1" showInputMessage="1" showErrorMessage="1" prompt="Deze kolom wordt automatisch berekend" sqref="G8:H8" xr:uid="{00000000-0002-0000-0500-00000D000000}"/>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33DB32D30D1C4792BF291465806E54" ma:contentTypeVersion="6" ma:contentTypeDescription="Een nieuw document maken." ma:contentTypeScope="" ma:versionID="e5da69ad065e14fa9ee3b49d7e936a33">
  <xsd:schema xmlns:xsd="http://www.w3.org/2001/XMLSchema" xmlns:xs="http://www.w3.org/2001/XMLSchema" xmlns:p="http://schemas.microsoft.com/office/2006/metadata/properties" xmlns:ns2="963cb801-7d2b-4321-bfd6-cd4bdceb2c8c" targetNamespace="http://schemas.microsoft.com/office/2006/metadata/properties" ma:root="true" ma:fieldsID="060e34edc9b87fb2970d86521b60a4d9" ns2:_="">
    <xsd:import namespace="963cb801-7d2b-4321-bfd6-cd4bdceb2c8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3cb801-7d2b-4321-bfd6-cd4bdceb2c8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3A9273-3B74-4541-90E6-1C37E02634E8}">
  <ds:schemaRefs>
    <ds:schemaRef ds:uri="http://schemas.microsoft.com/sharepoint/v3/contenttype/forms"/>
  </ds:schemaRefs>
</ds:datastoreItem>
</file>

<file path=customXml/itemProps2.xml><?xml version="1.0" encoding="utf-8"?>
<ds:datastoreItem xmlns:ds="http://schemas.openxmlformats.org/officeDocument/2006/customXml" ds:itemID="{FEDA14B5-A2D7-4645-AB92-55B20B48E3B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9F2625E-E350-424F-B008-07DAEB0FB1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3cb801-7d2b-4321-bfd6-cd4bdceb2c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7</vt:i4>
      </vt:variant>
      <vt:variant>
        <vt:lpstr>Benoemde bereiken</vt:lpstr>
      </vt:variant>
      <vt:variant>
        <vt:i4>2</vt:i4>
      </vt:variant>
    </vt:vector>
  </HeadingPairs>
  <TitlesOfParts>
    <vt:vector size="9" baseType="lpstr">
      <vt:lpstr>Overzicht.</vt:lpstr>
      <vt:lpstr>Inès</vt:lpstr>
      <vt:lpstr>Eva</vt:lpstr>
      <vt:lpstr>Sebastian</vt:lpstr>
      <vt:lpstr>Charles</vt:lpstr>
      <vt:lpstr>Gill</vt:lpstr>
      <vt:lpstr>Michiel</vt:lpstr>
      <vt:lpstr>Inès!Afdruktitels</vt:lpstr>
      <vt:lpstr>Kolomtitel1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Inès</dc:creator>
  <cp:keywords/>
  <dc:description/>
  <cp:lastModifiedBy>Inès</cp:lastModifiedBy>
  <cp:revision/>
  <dcterms:created xsi:type="dcterms:W3CDTF">2017-12-25T14:05:09Z</dcterms:created>
  <dcterms:modified xsi:type="dcterms:W3CDTF">2017-12-29T14:29:25Z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0x0101009F33DB32D30D1C4792BF291465806E54</vt:lpwstr>
  </property>
</Properties>
</file>