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G\Dropbox\Github\Vestergaard\"/>
    </mc:Choice>
  </mc:AlternateContent>
  <xr:revisionPtr revIDLastSave="0" documentId="13_ncr:1_{2475FF1B-F9B2-4913-82F8-1B31322F591B}" xr6:coauthVersionLast="45" xr6:coauthVersionMax="45" xr10:uidLastSave="{00000000-0000-0000-0000-000000000000}"/>
  <bookViews>
    <workbookView xWindow="390" yWindow="0" windowWidth="20130" windowHeight="13080" xr2:uid="{DAAE4708-AB0F-478A-8CE9-929A85F3F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 l="1"/>
  <c r="B12" i="1" l="1"/>
  <c r="B16" i="1" s="1"/>
  <c r="B11" i="1"/>
  <c r="C18" i="1" s="1"/>
  <c r="B18" i="1" s="1"/>
  <c r="C4" i="1"/>
  <c r="C9" i="1" l="1"/>
  <c r="C19" i="1" s="1"/>
  <c r="C20" i="1" s="1"/>
  <c r="B20" i="1" s="1"/>
  <c r="B19" i="1"/>
  <c r="C22" i="1"/>
  <c r="B17" i="1"/>
  <c r="C21" i="1"/>
  <c r="C23" i="1"/>
  <c r="C10" i="1" l="1"/>
  <c r="C11" i="1" s="1"/>
  <c r="C24" i="1"/>
  <c r="C13" i="1"/>
  <c r="C14" i="1"/>
  <c r="C15" i="1" s="1"/>
  <c r="C12" i="1"/>
  <c r="C17" i="1" l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tc={0AA11493-49F9-4FC5-A611-E0B2C2CA99E5}</author>
    <author>tc={20EDBA19-BF7C-4525-B9A6-B8090BEDC4C7}</author>
    <author>tc={B690963E-B67E-4588-BFA0-3CB3250AD971}</author>
    <author>tc={95AC5C7A-72F9-4AB6-ACF3-420FFE158935}</author>
    <author>tc={F35AEA93-E158-45EB-BCC7-28BB4885736B}</author>
    <author>tc={CFF4D34E-CA36-4C0C-A93B-B182786004B2}</author>
    <author>tc={E955DB73-E97F-4C4E-9295-80864E311EDD}</author>
  </authors>
  <commentList>
    <comment ref="A4" authorId="0" shapeId="0" xr:uid="{0AA11493-49F9-4FC5-A611-E0B2C2CA99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compared to the llin budget</t>
      </text>
    </comment>
    <comment ref="A8" authorId="1" shapeId="0" xr:uid="{20EDBA19-BF7C-4525-B9A6-B8090BEDC4C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cost includes distribution but also warehousing, monitoring and other itn implementation
Reply:
    check https://www.againstmalaria.com/NonNetCosts.aspx</t>
      </text>
    </comment>
    <comment ref="C8" authorId="2" shapeId="0" xr:uid="{B690963E-B67E-4588-BFA0-3CB3250AD971}">
      <text>
        <t>[Threaded comment]
Your version of Excel allows you to read this threaded comment; however, any edits to it will get removed if the file is opened in a newer version of Excel. Learn more: https://go.microsoft.com/fwlink/?linkid=870924
Comment: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>
      </text>
    </comment>
    <comment ref="B18" authorId="3" shapeId="0" xr:uid="{95AC5C7A-72F9-4AB6-ACF3-420FFE15893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nets remaining from what we started with</t>
      </text>
    </comment>
    <comment ref="C18" authorId="4" shapeId="0" xr:uid="{F35AEA93-E158-45EB-BCC7-28BB4885736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nets that are effectively used</t>
      </text>
    </comment>
    <comment ref="C19" authorId="5" shapeId="0" xr:uid="{CFF4D34E-CA36-4C0C-A93B-B182786004B2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of the nets efficiently used</t>
      </text>
    </comment>
    <comment ref="B20" authorId="6" shapeId="0" xr:uid="{E955DB73-E97F-4C4E-9295-80864E311EDD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value lost</t>
      </text>
    </comment>
  </commentList>
</comments>
</file>

<file path=xl/sharedStrings.xml><?xml version="1.0" encoding="utf-8"?>
<sst xmlns="http://schemas.openxmlformats.org/spreadsheetml/2006/main" count="26" uniqueCount="26">
  <si>
    <t>ITN MOP budget</t>
  </si>
  <si>
    <t>Cost of Distribution</t>
  </si>
  <si>
    <t>Total Annual Cost</t>
  </si>
  <si>
    <t>LLIN lost</t>
  </si>
  <si>
    <t>Not used every night</t>
  </si>
  <si>
    <t>Minimal insectide efficacy loss</t>
  </si>
  <si>
    <t>Wear and tear loss</t>
  </si>
  <si>
    <t>Lost number of effective LLIN</t>
  </si>
  <si>
    <t xml:space="preserve">Number of effecive LLIN </t>
  </si>
  <si>
    <r>
      <rPr>
        <b/>
        <sz val="11"/>
        <color theme="1"/>
        <rFont val="Calibri"/>
        <family val="2"/>
      </rPr>
      <t>Total lost value</t>
    </r>
    <r>
      <rPr>
        <sz val="11"/>
        <color theme="1"/>
        <rFont val="Calibri"/>
        <family val="2"/>
      </rPr>
      <t xml:space="preserve">
(LLIN lost + not used every night + minimal insecticide efficacy loss + wear and tear loss)
Assuming mutually exclusive</t>
    </r>
  </si>
  <si>
    <t>Actual LLINs effectively used</t>
  </si>
  <si>
    <t>Actual value of LLINs purchased</t>
  </si>
  <si>
    <t>Lost value (all nets)</t>
  </si>
  <si>
    <t xml:space="preserve">Improve use by 20% </t>
  </si>
  <si>
    <t>Improve effectiveness by 10%</t>
  </si>
  <si>
    <t>Total potential gain B</t>
  </si>
  <si>
    <t>LLINs bought</t>
  </si>
  <si>
    <t xml:space="preserve">Market size </t>
  </si>
  <si>
    <t>Overall MOP 2019 budget (Africa)</t>
  </si>
  <si>
    <t>ITN proportion</t>
  </si>
  <si>
    <t>Variable</t>
  </si>
  <si>
    <t>Amount</t>
  </si>
  <si>
    <t>Price</t>
  </si>
  <si>
    <t xml:space="preserve">Reduce loss by </t>
  </si>
  <si>
    <t>Percentage %</t>
  </si>
  <si>
    <t xml:space="preserve">Degradation value
(Insecticide + wear and tear)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</si>
</sst>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1009]#,##0"/>
    <numFmt numFmtId="165" formatCode="&quot; &quot;[$$-409]#,##0&quot; &quot;;&quot; &quot;[$$-409]&quot;-&quot;#,##0&quot; &quot;;&quot; &quot;[$$-409]&quot;-&quot;00&quot; &quot;;&quot; &quot;@&quot; &quot;"/>
    <numFmt numFmtId="166" formatCode="0.0%"/>
    <numFmt numFmtId="167" formatCode="_-* #,##0_-;\-* #,##0_-;_-* &quot;-&quot;??_-;_-@_-"/>
    <numFmt numFmtId="168" formatCode="&quot; &quot;#,##0&quot; &quot;;&quot; -&quot;#,##0&quot; &quot;;&quot; -&quot;00&quot; &quot;;&quot; &quot;@&quot; &quot;"/>
    <numFmt numFmtId="169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 applyAlignment="1">
      <alignment wrapText="1"/>
    </xf>
    <xf numFmtId="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65" fontId="2" fillId="2" borderId="0" xfId="0" applyNumberFormat="1" applyFont="1" applyFill="1"/>
    <xf numFmtId="166" fontId="5" fillId="3" borderId="0" xfId="0" applyNumberFormat="1" applyFont="1" applyFill="1" applyAlignment="1">
      <alignment horizontal="center" vertical="center"/>
    </xf>
    <xf numFmtId="165" fontId="0" fillId="3" borderId="0" xfId="0" applyNumberFormat="1" applyFill="1"/>
    <xf numFmtId="10" fontId="0" fillId="3" borderId="0" xfId="0" applyNumberForma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right" vertical="center"/>
    </xf>
    <xf numFmtId="167" fontId="0" fillId="3" borderId="0" xfId="1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165" fontId="0" fillId="3" borderId="0" xfId="0" applyNumberFormat="1" applyFill="1" applyAlignment="1">
      <alignment horizontal="center" vertical="center"/>
    </xf>
    <xf numFmtId="0" fontId="5" fillId="4" borderId="0" xfId="0" applyFont="1" applyFill="1" applyAlignment="1">
      <alignment wrapText="1"/>
    </xf>
    <xf numFmtId="9" fontId="0" fillId="4" borderId="0" xfId="0" applyNumberFormat="1" applyFill="1" applyAlignment="1">
      <alignment horizontal="center" vertical="center"/>
    </xf>
    <xf numFmtId="168" fontId="0" fillId="4" borderId="0" xfId="0" applyNumberFormat="1" applyFill="1"/>
    <xf numFmtId="9" fontId="3" fillId="4" borderId="0" xfId="0" applyNumberFormat="1" applyFont="1" applyFill="1" applyAlignment="1">
      <alignment horizontal="center" vertical="center"/>
    </xf>
    <xf numFmtId="165" fontId="3" fillId="4" borderId="0" xfId="0" applyNumberFormat="1" applyFont="1" applyFill="1"/>
    <xf numFmtId="169" fontId="3" fillId="4" borderId="0" xfId="2" applyNumberFormat="1" applyFont="1" applyFill="1"/>
    <xf numFmtId="0" fontId="5" fillId="4" borderId="1" xfId="0" applyFont="1" applyFill="1" applyBorder="1" applyAlignment="1">
      <alignment wrapText="1"/>
    </xf>
    <xf numFmtId="9" fontId="0" fillId="4" borderId="2" xfId="0" applyNumberFormat="1" applyFill="1" applyBorder="1" applyAlignment="1">
      <alignment horizontal="center" vertical="center"/>
    </xf>
    <xf numFmtId="168" fontId="0" fillId="4" borderId="3" xfId="0" applyNumberFormat="1" applyFill="1" applyBorder="1"/>
    <xf numFmtId="0" fontId="5" fillId="4" borderId="4" xfId="0" applyFont="1" applyFill="1" applyBorder="1" applyAlignment="1">
      <alignment wrapText="1"/>
    </xf>
    <xf numFmtId="168" fontId="0" fillId="4" borderId="5" xfId="0" applyNumberFormat="1" applyFill="1" applyBorder="1"/>
    <xf numFmtId="0" fontId="4" fillId="4" borderId="6" xfId="0" applyFont="1" applyFill="1" applyBorder="1" applyAlignment="1">
      <alignment wrapText="1"/>
    </xf>
    <xf numFmtId="9" fontId="2" fillId="4" borderId="7" xfId="0" applyNumberFormat="1" applyFont="1" applyFill="1" applyBorder="1" applyAlignment="1">
      <alignment horizontal="center" vertical="center"/>
    </xf>
    <xf numFmtId="168" fontId="2" fillId="4" borderId="8" xfId="0" applyNumberFormat="1" applyFont="1" applyFill="1" applyBorder="1"/>
    <xf numFmtId="3" fontId="6" fillId="2" borderId="0" xfId="0" applyNumberFormat="1" applyFont="1" applyFill="1" applyAlignment="1">
      <alignment horizontal="right"/>
    </xf>
    <xf numFmtId="0" fontId="5" fillId="2" borderId="0" xfId="0" applyFont="1" applyFill="1"/>
    <xf numFmtId="165" fontId="0" fillId="2" borderId="0" xfId="0" applyNumberFormat="1" applyFill="1"/>
    <xf numFmtId="0" fontId="0" fillId="5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0" fontId="0" fillId="2" borderId="0" xfId="3" applyNumberFormat="1" applyFont="1" applyFill="1"/>
    <xf numFmtId="10" fontId="0" fillId="3" borderId="0" xfId="0" applyNumberFormat="1" applyFill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164" fontId="3" fillId="2" borderId="0" xfId="3" applyNumberFormat="1" applyFont="1" applyFill="1"/>
    <xf numFmtId="0" fontId="5" fillId="3" borderId="0" xfId="0" applyFont="1" applyFill="1" applyAlignment="1">
      <alignment wrapText="1"/>
    </xf>
    <xf numFmtId="165" fontId="7" fillId="3" borderId="0" xfId="0" applyNumberFormat="1" applyFont="1" applyFill="1" applyAlignment="1">
      <alignment horizontal="center" vertical="center"/>
    </xf>
    <xf numFmtId="10" fontId="7" fillId="3" borderId="0" xfId="0" applyNumberFormat="1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Guardans" id="{AD0E29FA-D7A8-43DC-9865-5D1FF4E1063A}" userId="S::IGG@vestergaard.com::e94570ae-de9a-4a49-a5ab-bc7e5bcae8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0-03-23T09:31:55.16" personId="{AD0E29FA-D7A8-43DC-9865-5D1FF4E1063A}" id="{0AA11493-49F9-4FC5-A611-E0B2C2CA99E5}">
    <text>this should be compared to the llin budget</text>
  </threadedComment>
  <threadedComment ref="A8" dT="2020-03-23T09:04:27.21" personId="{AD0E29FA-D7A8-43DC-9865-5D1FF4E1063A}" id="{20EDBA19-BF7C-4525-B9A6-B8090BEDC4C7}">
    <text>This cost includes distribution but also warehousing, monitoring and other itn implementation</text>
  </threadedComment>
  <threadedComment ref="A8" dT="2020-03-23T13:53:27.51" personId="{AD0E29FA-D7A8-43DC-9865-5D1FF4E1063A}" id="{C4156272-01F5-4DBA-864F-74B430EEA51A}" parentId="{20EDBA19-BF7C-4525-B9A6-B8090BEDC4C7}">
    <text>check https://www.againstmalaria.com/NonNetCosts.aspx</text>
  </threadedComment>
  <threadedComment ref="C8" personId="{00000000-0000-0000-0000-000000000000}" id="{B690963E-B67E-4588-BFA0-3CB3250AD971}">
    <text xml:space="preserve">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ext>
  </threadedComment>
  <threadedComment ref="B18" dT="2020-03-25T14:43:01.21" personId="{AD0E29FA-D7A8-43DC-9865-5D1FF4E1063A}" id="{95AC5C7A-72F9-4AB6-ACF3-420FFE158935}">
    <text>percentage of nets remaining from what we started with</text>
  </threadedComment>
  <threadedComment ref="C18" dT="2020-03-25T14:41:14.19" personId="{AD0E29FA-D7A8-43DC-9865-5D1FF4E1063A}" id="{F35AEA93-E158-45EB-BCC7-28BB4885736B}">
    <text>This is the number of nets that are effectively used</text>
  </threadedComment>
  <threadedComment ref="C19" dT="2020-03-25T14:43:29.21" personId="{AD0E29FA-D7A8-43DC-9865-5D1FF4E1063A}" id="{CFF4D34E-CA36-4C0C-A93B-B182786004B2}">
    <text>value of the nets efficiently used</text>
  </threadedComment>
  <threadedComment ref="B20" dT="2020-03-25T14:44:42.03" personId="{AD0E29FA-D7A8-43DC-9865-5D1FF4E1063A}" id="{E955DB73-E97F-4C4E-9295-80864E311EDD}">
    <text>percentage of value lost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588E-C6A6-449E-9F18-FF74BC1B1FFB}">
  <dimension ref="A1:C24"/>
  <sheetViews>
    <sheetView tabSelected="1" topLeftCell="A13" workbookViewId="0">
      <selection activeCell="D16" sqref="D16"/>
    </sheetView>
  </sheetViews>
  <sheetFormatPr defaultRowHeight="14.25" x14ac:dyDescent="0.45"/>
  <cols>
    <col min="1" max="1" width="17.46484375" customWidth="1"/>
    <col min="2" max="2" width="12" customWidth="1"/>
    <col min="3" max="3" width="20.796875" customWidth="1"/>
  </cols>
  <sheetData>
    <row r="1" spans="1:3" x14ac:dyDescent="0.45">
      <c r="A1" t="s">
        <v>20</v>
      </c>
      <c r="B1" t="s">
        <v>24</v>
      </c>
      <c r="C1" t="s">
        <v>21</v>
      </c>
    </row>
    <row r="2" spans="1:3" x14ac:dyDescent="0.45">
      <c r="A2" s="35" t="s">
        <v>16</v>
      </c>
      <c r="B2" s="4"/>
      <c r="C2" s="28">
        <v>211297998</v>
      </c>
    </row>
    <row r="3" spans="1:3" x14ac:dyDescent="0.45">
      <c r="A3" s="35" t="s">
        <v>22</v>
      </c>
      <c r="B3" s="4"/>
      <c r="C3" s="29">
        <v>2.58</v>
      </c>
    </row>
    <row r="4" spans="1:3" x14ac:dyDescent="0.45">
      <c r="A4" s="35" t="s">
        <v>17</v>
      </c>
      <c r="B4" s="2">
        <v>0.71</v>
      </c>
      <c r="C4" s="30">
        <f>C3*C2</f>
        <v>545148834.84000003</v>
      </c>
    </row>
    <row r="5" spans="1:3" ht="28.5" x14ac:dyDescent="0.45">
      <c r="A5" s="35" t="s">
        <v>18</v>
      </c>
      <c r="B5" s="31"/>
      <c r="C5" s="32">
        <v>636500000</v>
      </c>
    </row>
    <row r="6" spans="1:3" x14ac:dyDescent="0.45">
      <c r="A6" s="35" t="s">
        <v>19</v>
      </c>
      <c r="B6" s="2">
        <v>0.18</v>
      </c>
      <c r="C6" s="33"/>
    </row>
    <row r="7" spans="1:3" x14ac:dyDescent="0.45">
      <c r="A7" s="35" t="s">
        <v>0</v>
      </c>
      <c r="B7" s="2"/>
      <c r="C7" s="37">
        <f>0.18*C5</f>
        <v>114570000</v>
      </c>
    </row>
    <row r="8" spans="1:3" x14ac:dyDescent="0.45">
      <c r="A8" s="36" t="s">
        <v>1</v>
      </c>
      <c r="B8" s="2">
        <v>0.28999999999999998</v>
      </c>
      <c r="C8" s="3">
        <f>(C4/0.71)*0.29</f>
        <v>222666425.49802819</v>
      </c>
    </row>
    <row r="9" spans="1:3" x14ac:dyDescent="0.45">
      <c r="A9" s="1" t="s">
        <v>2</v>
      </c>
      <c r="B9" s="4"/>
      <c r="C9" s="5">
        <f>C4+C8</f>
        <v>767815260.33802819</v>
      </c>
    </row>
    <row r="10" spans="1:3" x14ac:dyDescent="0.45">
      <c r="A10" s="38" t="s">
        <v>3</v>
      </c>
      <c r="B10" s="6">
        <v>0.123</v>
      </c>
      <c r="C10" s="7">
        <f>B10*C9</f>
        <v>94441277.021577463</v>
      </c>
    </row>
    <row r="11" spans="1:3" x14ac:dyDescent="0.45">
      <c r="A11" s="38" t="s">
        <v>4</v>
      </c>
      <c r="B11" s="34">
        <f>1-0.5692</f>
        <v>0.43079999999999996</v>
      </c>
      <c r="C11" s="7">
        <f>B11*C$10</f>
        <v>40685302.140895568</v>
      </c>
    </row>
    <row r="12" spans="1:3" ht="28.5" x14ac:dyDescent="0.45">
      <c r="A12" s="38" t="s">
        <v>5</v>
      </c>
      <c r="B12" s="9">
        <f>1-0.9709</f>
        <v>2.9100000000000015E-2</v>
      </c>
      <c r="C12" s="7">
        <f t="shared" ref="C12:C17" si="0">B12*C$10</f>
        <v>2748241.1613279055</v>
      </c>
    </row>
    <row r="13" spans="1:3" x14ac:dyDescent="0.45">
      <c r="A13" s="38" t="s">
        <v>6</v>
      </c>
      <c r="B13" s="9">
        <v>2.76E-2</v>
      </c>
      <c r="C13" s="10">
        <f t="shared" si="0"/>
        <v>2606579.2457955377</v>
      </c>
    </row>
    <row r="14" spans="1:3" ht="28.5" x14ac:dyDescent="0.45">
      <c r="A14" s="38" t="s">
        <v>7</v>
      </c>
      <c r="B14" s="9"/>
      <c r="C14" s="11">
        <f>B17*C2</f>
        <v>128997427.77899998</v>
      </c>
    </row>
    <row r="15" spans="1:3" ht="28.5" x14ac:dyDescent="0.45">
      <c r="A15" s="38" t="s">
        <v>8</v>
      </c>
      <c r="B15" s="9"/>
      <c r="C15" s="11">
        <f>C2-C14</f>
        <v>82300570.221000016</v>
      </c>
    </row>
    <row r="16" spans="1:3" ht="57" x14ac:dyDescent="0.45">
      <c r="A16" s="12" t="s">
        <v>25</v>
      </c>
      <c r="B16" s="8">
        <f>B12+B13</f>
        <v>5.6700000000000014E-2</v>
      </c>
      <c r="C16" s="13">
        <f t="shared" si="0"/>
        <v>5354820.4071234437</v>
      </c>
    </row>
    <row r="17" spans="1:3" ht="114" x14ac:dyDescent="0.45">
      <c r="A17" s="12" t="s">
        <v>9</v>
      </c>
      <c r="B17" s="40">
        <f>B10+B11+B12+B13</f>
        <v>0.61049999999999993</v>
      </c>
      <c r="C17" s="39">
        <f t="shared" si="0"/>
        <v>57656399.621673033</v>
      </c>
    </row>
    <row r="18" spans="1:3" ht="28.5" x14ac:dyDescent="0.45">
      <c r="A18" s="14" t="s">
        <v>10</v>
      </c>
      <c r="B18" s="15">
        <f>C18/C2</f>
        <v>0.47128534587534399</v>
      </c>
      <c r="C18" s="16">
        <f>C2*(1-B10)*(1-B11)*(1-B12)*(1-B13)</f>
        <v>99581650.070197746</v>
      </c>
    </row>
    <row r="19" spans="1:3" ht="28.5" x14ac:dyDescent="0.45">
      <c r="A19" s="14" t="s">
        <v>11</v>
      </c>
      <c r="B19" s="17">
        <f>B18</f>
        <v>0.47128534587534399</v>
      </c>
      <c r="C19" s="18">
        <f>B18*C9</f>
        <v>361860080.53677493</v>
      </c>
    </row>
    <row r="20" spans="1:3" ht="14.65" thickBot="1" x14ac:dyDescent="0.5">
      <c r="A20" s="14" t="s">
        <v>12</v>
      </c>
      <c r="B20" s="15">
        <f>C20/C9</f>
        <v>0.52871465412465601</v>
      </c>
      <c r="C20" s="19">
        <f>C9-C19</f>
        <v>405955179.80125326</v>
      </c>
    </row>
    <row r="21" spans="1:3" x14ac:dyDescent="0.45">
      <c r="A21" s="20" t="s">
        <v>23</v>
      </c>
      <c r="B21" s="21">
        <v>0.2</v>
      </c>
      <c r="C21" s="22">
        <f>C2*(1-0.8*B10)*(1-B11)*(1-B16)</f>
        <v>102287840.79119085</v>
      </c>
    </row>
    <row r="22" spans="1:3" x14ac:dyDescent="0.45">
      <c r="A22" s="23" t="s">
        <v>13</v>
      </c>
      <c r="B22" s="15">
        <v>0.2</v>
      </c>
      <c r="C22" s="24">
        <f>C2*(1-B10)*(1-0.8*B11)*(1-B16)</f>
        <v>114557820.02835573</v>
      </c>
    </row>
    <row r="23" spans="1:3" ht="28.5" x14ac:dyDescent="0.45">
      <c r="A23" s="23" t="s">
        <v>14</v>
      </c>
      <c r="B23" s="15">
        <v>0.1</v>
      </c>
      <c r="C23" s="24">
        <f>C2*(1-B10)*(1-B11)*(1-0.9*B16)</f>
        <v>100094992.23275086</v>
      </c>
    </row>
    <row r="24" spans="1:3" ht="28.9" thickBot="1" x14ac:dyDescent="0.5">
      <c r="A24" s="25" t="s">
        <v>15</v>
      </c>
      <c r="B24" s="26"/>
      <c r="C24" s="27">
        <f>SUM(C21:C23)</f>
        <v>316940653.05229747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Guardans</dc:creator>
  <cp:lastModifiedBy>Inés Guardans</cp:lastModifiedBy>
  <dcterms:created xsi:type="dcterms:W3CDTF">2020-04-02T10:23:14Z</dcterms:created>
  <dcterms:modified xsi:type="dcterms:W3CDTF">2020-04-04T10:14:20Z</dcterms:modified>
</cp:coreProperties>
</file>