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gu\Downloads\repo_ines\"/>
    </mc:Choice>
  </mc:AlternateContent>
  <xr:revisionPtr revIDLastSave="0" documentId="13_ncr:1_{AA282BF2-059C-4E1A-B178-C3842A9FA1A5}" xr6:coauthVersionLast="47" xr6:coauthVersionMax="47" xr10:uidLastSave="{00000000-0000-0000-0000-000000000000}"/>
  <bookViews>
    <workbookView xWindow="-120" yWindow="-120" windowWidth="29040" windowHeight="15720" xr2:uid="{9A4F11C3-4767-4BD9-950A-19C16DA73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I35" i="1"/>
  <c r="I33" i="1"/>
  <c r="I34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2" i="1"/>
  <c r="T33" i="1"/>
  <c r="U33" i="1"/>
  <c r="T34" i="1"/>
  <c r="W34" i="1" s="1"/>
  <c r="U34" i="1"/>
  <c r="T35" i="1"/>
  <c r="W35" i="1" s="1"/>
  <c r="U35" i="1"/>
  <c r="T36" i="1"/>
  <c r="U36" i="1"/>
  <c r="T37" i="1"/>
  <c r="U37" i="1"/>
  <c r="T38" i="1"/>
  <c r="U38" i="1"/>
  <c r="T39" i="1"/>
  <c r="W39" i="1" s="1"/>
  <c r="U39" i="1"/>
  <c r="T40" i="1"/>
  <c r="U40" i="1"/>
  <c r="T41" i="1"/>
  <c r="W41" i="1" s="1"/>
  <c r="U41" i="1"/>
  <c r="T42" i="1"/>
  <c r="U42" i="1"/>
  <c r="T43" i="1"/>
  <c r="W43" i="1" s="1"/>
  <c r="U43" i="1"/>
  <c r="T44" i="1"/>
  <c r="U44" i="1"/>
  <c r="T45" i="1"/>
  <c r="U45" i="1"/>
  <c r="T46" i="1"/>
  <c r="W46" i="1" s="1"/>
  <c r="U46" i="1"/>
  <c r="T47" i="1"/>
  <c r="W47" i="1" s="1"/>
  <c r="U47" i="1"/>
  <c r="T48" i="1"/>
  <c r="U48" i="1"/>
  <c r="T49" i="1"/>
  <c r="U49" i="1"/>
  <c r="T50" i="1"/>
  <c r="W50" i="1" s="1"/>
  <c r="U50" i="1"/>
  <c r="T51" i="1"/>
  <c r="U51" i="1"/>
  <c r="T52" i="1"/>
  <c r="W52" i="1" s="1"/>
  <c r="U52" i="1"/>
  <c r="T53" i="1"/>
  <c r="U53" i="1"/>
  <c r="T54" i="1"/>
  <c r="W54" i="1" s="1"/>
  <c r="U54" i="1"/>
  <c r="T55" i="1"/>
  <c r="W55" i="1" s="1"/>
  <c r="U55" i="1"/>
  <c r="T56" i="1"/>
  <c r="W56" i="1" s="1"/>
  <c r="U56" i="1"/>
  <c r="T57" i="1"/>
  <c r="U57" i="1"/>
  <c r="T58" i="1"/>
  <c r="W58" i="1" s="1"/>
  <c r="U58" i="1"/>
  <c r="T59" i="1"/>
  <c r="W59" i="1" s="1"/>
  <c r="U59" i="1"/>
  <c r="T60" i="1"/>
  <c r="W60" i="1" s="1"/>
  <c r="U60" i="1"/>
  <c r="T61" i="1"/>
  <c r="U61" i="1"/>
  <c r="T62" i="1"/>
  <c r="W62" i="1" s="1"/>
  <c r="U62" i="1"/>
  <c r="T63" i="1"/>
  <c r="U63" i="1"/>
  <c r="T64" i="1"/>
  <c r="W64" i="1" s="1"/>
  <c r="U64" i="1"/>
  <c r="T65" i="1"/>
  <c r="U65" i="1"/>
  <c r="T66" i="1"/>
  <c r="W66" i="1" s="1"/>
  <c r="U66" i="1"/>
  <c r="U32" i="1"/>
  <c r="T32" i="1"/>
  <c r="W5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I12" i="1"/>
  <c r="I13" i="1"/>
  <c r="I14" i="1"/>
  <c r="I15" i="1"/>
  <c r="I10" i="1"/>
  <c r="I8" i="1"/>
  <c r="I7" i="1"/>
  <c r="I6" i="1"/>
  <c r="I5" i="1"/>
  <c r="I4" i="1"/>
  <c r="I3" i="1"/>
  <c r="T11" i="1"/>
  <c r="W11" i="1" s="1"/>
  <c r="U11" i="1"/>
  <c r="T12" i="1"/>
  <c r="W12" i="1" s="1"/>
  <c r="U12" i="1"/>
  <c r="T13" i="1"/>
  <c r="W13" i="1" s="1"/>
  <c r="U13" i="1"/>
  <c r="T14" i="1"/>
  <c r="W14" i="1" s="1"/>
  <c r="U14" i="1"/>
  <c r="T15" i="1"/>
  <c r="W15" i="1" s="1"/>
  <c r="U15" i="1"/>
  <c r="T16" i="1"/>
  <c r="W16" i="1" s="1"/>
  <c r="U16" i="1"/>
  <c r="T17" i="1"/>
  <c r="W17" i="1" s="1"/>
  <c r="U17" i="1"/>
  <c r="T18" i="1"/>
  <c r="W18" i="1" s="1"/>
  <c r="U18" i="1"/>
  <c r="T19" i="1"/>
  <c r="W19" i="1" s="1"/>
  <c r="U19" i="1"/>
  <c r="T20" i="1"/>
  <c r="W20" i="1" s="1"/>
  <c r="U20" i="1"/>
  <c r="T21" i="1"/>
  <c r="W21" i="1" s="1"/>
  <c r="U21" i="1"/>
  <c r="T22" i="1"/>
  <c r="W22" i="1" s="1"/>
  <c r="U22" i="1"/>
  <c r="T23" i="1"/>
  <c r="W23" i="1" s="1"/>
  <c r="U23" i="1"/>
  <c r="T24" i="1"/>
  <c r="W24" i="1" s="1"/>
  <c r="U24" i="1"/>
  <c r="T25" i="1"/>
  <c r="W25" i="1" s="1"/>
  <c r="U25" i="1"/>
  <c r="T26" i="1"/>
  <c r="W26" i="1" s="1"/>
  <c r="U26" i="1"/>
  <c r="T27" i="1"/>
  <c r="W27" i="1" s="1"/>
  <c r="U27" i="1"/>
  <c r="T28" i="1"/>
  <c r="W28" i="1" s="1"/>
  <c r="U28" i="1"/>
  <c r="T29" i="1"/>
  <c r="W29" i="1" s="1"/>
  <c r="U29" i="1"/>
  <c r="T30" i="1"/>
  <c r="W30" i="1" s="1"/>
  <c r="U30" i="1"/>
  <c r="U10" i="1"/>
  <c r="T10" i="1"/>
  <c r="U3" i="1"/>
  <c r="U4" i="1"/>
  <c r="U8" i="1"/>
  <c r="U6" i="1"/>
  <c r="U5" i="1"/>
  <c r="U2" i="1"/>
  <c r="U7" i="1"/>
  <c r="T7" i="1"/>
  <c r="T2" i="1"/>
  <c r="T5" i="1"/>
  <c r="W5" i="1" s="1"/>
  <c r="T6" i="1"/>
  <c r="T8" i="1"/>
  <c r="W8" i="1" s="1"/>
  <c r="T4" i="1"/>
  <c r="T3" i="1"/>
  <c r="X64" i="1" l="1"/>
  <c r="AA63" i="1"/>
  <c r="AA57" i="1"/>
  <c r="X53" i="1"/>
  <c r="AA51" i="1"/>
  <c r="X47" i="1"/>
  <c r="AA45" i="1"/>
  <c r="AA33" i="1"/>
  <c r="AA32" i="1"/>
  <c r="AA6" i="1"/>
  <c r="AB57" i="1"/>
  <c r="AA48" i="1"/>
  <c r="AA42" i="1"/>
  <c r="AA36" i="1"/>
  <c r="AA65" i="1"/>
  <c r="AA53" i="1"/>
  <c r="AB33" i="1"/>
  <c r="Z39" i="1"/>
  <c r="AA10" i="1"/>
  <c r="AB39" i="1"/>
  <c r="Y39" i="1" s="1"/>
  <c r="AA38" i="1"/>
  <c r="W45" i="1"/>
  <c r="X45" i="1" s="1"/>
  <c r="Z45" i="1"/>
  <c r="AA61" i="1"/>
  <c r="AA49" i="1"/>
  <c r="AA37" i="1"/>
  <c r="AA7" i="1"/>
  <c r="AB45" i="1"/>
  <c r="W57" i="1"/>
  <c r="AA44" i="1"/>
  <c r="AB2" i="1"/>
  <c r="W51" i="1"/>
  <c r="AB51" i="1"/>
  <c r="AA47" i="1"/>
  <c r="Z65" i="1"/>
  <c r="W33" i="1"/>
  <c r="X33" i="1" s="1"/>
  <c r="AB63" i="1"/>
  <c r="Z40" i="1"/>
  <c r="AA4" i="1"/>
  <c r="Z33" i="1"/>
  <c r="W63" i="1"/>
  <c r="Z63" i="1"/>
  <c r="Z51" i="1"/>
  <c r="W40" i="1"/>
  <c r="X40" i="1" s="1"/>
  <c r="W65" i="1"/>
  <c r="X65" i="1" s="1"/>
  <c r="AA64" i="1"/>
  <c r="AA52" i="1"/>
  <c r="AA40" i="1"/>
  <c r="AA27" i="1"/>
  <c r="AA15" i="1"/>
  <c r="AB5" i="1"/>
  <c r="Y5" i="1" s="1"/>
  <c r="W4" i="1"/>
  <c r="X4" i="1" s="1"/>
  <c r="AB64" i="1"/>
  <c r="Y64" i="1" s="1"/>
  <c r="AA39" i="1"/>
  <c r="AA26" i="1"/>
  <c r="AA14" i="1"/>
  <c r="Z64" i="1"/>
  <c r="AA62" i="1"/>
  <c r="AA50" i="1"/>
  <c r="AA25" i="1"/>
  <c r="AA13" i="1"/>
  <c r="AA24" i="1"/>
  <c r="AA12" i="1"/>
  <c r="AB3" i="1"/>
  <c r="Z47" i="1"/>
  <c r="AA60" i="1"/>
  <c r="AA23" i="1"/>
  <c r="AA11" i="1"/>
  <c r="Z46" i="1"/>
  <c r="AA59" i="1"/>
  <c r="AA35" i="1"/>
  <c r="AA22" i="1"/>
  <c r="AB46" i="1"/>
  <c r="Y46" i="1" s="1"/>
  <c r="Z58" i="1"/>
  <c r="AB52" i="1"/>
  <c r="Y52" i="1" s="1"/>
  <c r="Z34" i="1"/>
  <c r="AA58" i="1"/>
  <c r="AA46" i="1"/>
  <c r="AA34" i="1"/>
  <c r="AA21" i="1"/>
  <c r="AA8" i="1"/>
  <c r="AA20" i="1"/>
  <c r="AA56" i="1"/>
  <c r="AA19" i="1"/>
  <c r="AA55" i="1"/>
  <c r="AA43" i="1"/>
  <c r="AA30" i="1"/>
  <c r="AA18" i="1"/>
  <c r="AA5" i="1"/>
  <c r="AB65" i="1"/>
  <c r="Z53" i="1"/>
  <c r="AA66" i="1"/>
  <c r="AA54" i="1"/>
  <c r="AA29" i="1"/>
  <c r="AA17" i="1"/>
  <c r="AA41" i="1"/>
  <c r="AA28" i="1"/>
  <c r="AA16" i="1"/>
  <c r="AA3" i="1"/>
  <c r="AB4" i="1"/>
  <c r="Z52" i="1"/>
  <c r="X57" i="1"/>
  <c r="Z6" i="1"/>
  <c r="X5" i="1"/>
  <c r="AB6" i="1"/>
  <c r="W3" i="1"/>
  <c r="X3" i="1" s="1"/>
  <c r="Z8" i="1"/>
  <c r="Z5" i="1"/>
  <c r="Z3" i="1"/>
  <c r="W6" i="1"/>
  <c r="AB8" i="1"/>
  <c r="Y8" i="1" s="1"/>
  <c r="X66" i="1"/>
  <c r="X62" i="1"/>
  <c r="AB62" i="1"/>
  <c r="Y62" i="1" s="1"/>
  <c r="AB61" i="1"/>
  <c r="X60" i="1"/>
  <c r="X59" i="1"/>
  <c r="AB59" i="1"/>
  <c r="Y59" i="1" s="1"/>
  <c r="Z59" i="1"/>
  <c r="X58" i="1"/>
  <c r="AB58" i="1"/>
  <c r="Y58" i="1" s="1"/>
  <c r="Z57" i="1"/>
  <c r="X56" i="1"/>
  <c r="AB56" i="1"/>
  <c r="Y56" i="1" s="1"/>
  <c r="X55" i="1"/>
  <c r="X54" i="1"/>
  <c r="AB53" i="1"/>
  <c r="Y53" i="1" s="1"/>
  <c r="X52" i="1"/>
  <c r="X50" i="1"/>
  <c r="AB50" i="1"/>
  <c r="Y50" i="1" s="1"/>
  <c r="Z50" i="1"/>
  <c r="AB49" i="1"/>
  <c r="AB48" i="1"/>
  <c r="Z48" i="1"/>
  <c r="W48" i="1"/>
  <c r="X48" i="1" s="1"/>
  <c r="AB47" i="1"/>
  <c r="Y47" i="1" s="1"/>
  <c r="AB44" i="1"/>
  <c r="AB43" i="1"/>
  <c r="Y43" i="1" s="1"/>
  <c r="Z43" i="1"/>
  <c r="Z42" i="1"/>
  <c r="AB42" i="1"/>
  <c r="AB41" i="1"/>
  <c r="Y41" i="1" s="1"/>
  <c r="AB40" i="1"/>
  <c r="Z38" i="1"/>
  <c r="AB38" i="1"/>
  <c r="AB37" i="1"/>
  <c r="AB36" i="1"/>
  <c r="Z35" i="1"/>
  <c r="AB34" i="1"/>
  <c r="Y34" i="1" s="1"/>
  <c r="AB32" i="1"/>
  <c r="W32" i="1"/>
  <c r="X32" i="1" s="1"/>
  <c r="Z32" i="1"/>
  <c r="X35" i="1"/>
  <c r="Z56" i="1"/>
  <c r="Z62" i="1"/>
  <c r="AB35" i="1"/>
  <c r="Y35" i="1" s="1"/>
  <c r="AB55" i="1"/>
  <c r="Y55" i="1" s="1"/>
  <c r="Z36" i="1"/>
  <c r="W37" i="1"/>
  <c r="X37" i="1" s="1"/>
  <c r="W49" i="1"/>
  <c r="Z61" i="1"/>
  <c r="AB54" i="1"/>
  <c r="Y54" i="1" s="1"/>
  <c r="W36" i="1"/>
  <c r="Z44" i="1"/>
  <c r="Z55" i="1"/>
  <c r="Z37" i="1"/>
  <c r="Z41" i="1"/>
  <c r="Z49" i="1"/>
  <c r="AB66" i="1"/>
  <c r="Y66" i="1" s="1"/>
  <c r="W61" i="1"/>
  <c r="X61" i="1" s="1"/>
  <c r="Z54" i="1"/>
  <c r="W44" i="1"/>
  <c r="X44" i="1" s="1"/>
  <c r="Z66" i="1"/>
  <c r="AB60" i="1"/>
  <c r="Y60" i="1" s="1"/>
  <c r="W38" i="1"/>
  <c r="W42" i="1"/>
  <c r="X42" i="1" s="1"/>
  <c r="Z60" i="1"/>
  <c r="X41" i="1"/>
  <c r="X39" i="1"/>
  <c r="X43" i="1"/>
  <c r="X34" i="1"/>
  <c r="X46" i="1"/>
  <c r="Z4" i="1"/>
  <c r="Z20" i="1"/>
  <c r="X30" i="1"/>
  <c r="Z30" i="1"/>
  <c r="AB30" i="1"/>
  <c r="Y30" i="1" s="1"/>
  <c r="X29" i="1"/>
  <c r="Z29" i="1"/>
  <c r="AB29" i="1"/>
  <c r="Y29" i="1" s="1"/>
  <c r="X28" i="1"/>
  <c r="Z28" i="1"/>
  <c r="AB28" i="1"/>
  <c r="Y28" i="1" s="1"/>
  <c r="X27" i="1"/>
  <c r="AB27" i="1"/>
  <c r="Y27" i="1" s="1"/>
  <c r="Z27" i="1"/>
  <c r="X26" i="1"/>
  <c r="AB26" i="1"/>
  <c r="Y26" i="1" s="1"/>
  <c r="Z26" i="1"/>
  <c r="X25" i="1"/>
  <c r="Z25" i="1"/>
  <c r="AB25" i="1"/>
  <c r="Y25" i="1" s="1"/>
  <c r="X24" i="1"/>
  <c r="AB24" i="1"/>
  <c r="Y24" i="1" s="1"/>
  <c r="Z24" i="1"/>
  <c r="Z23" i="1"/>
  <c r="AB23" i="1"/>
  <c r="Y23" i="1" s="1"/>
  <c r="X23" i="1"/>
  <c r="X22" i="1"/>
  <c r="AB22" i="1"/>
  <c r="Y22" i="1" s="1"/>
  <c r="Z22" i="1"/>
  <c r="X21" i="1"/>
  <c r="AB21" i="1"/>
  <c r="Y21" i="1" s="1"/>
  <c r="Z21" i="1"/>
  <c r="X20" i="1"/>
  <c r="AB20" i="1"/>
  <c r="Y20" i="1" s="1"/>
  <c r="X19" i="1"/>
  <c r="Z19" i="1"/>
  <c r="AB19" i="1"/>
  <c r="Y19" i="1" s="1"/>
  <c r="X18" i="1"/>
  <c r="AB18" i="1"/>
  <c r="Y18" i="1" s="1"/>
  <c r="Z18" i="1"/>
  <c r="X17" i="1"/>
  <c r="AB17" i="1"/>
  <c r="Y17" i="1" s="1"/>
  <c r="Z17" i="1"/>
  <c r="X16" i="1"/>
  <c r="AB16" i="1"/>
  <c r="Y16" i="1" s="1"/>
  <c r="Z16" i="1"/>
  <c r="Z15" i="1"/>
  <c r="AB15" i="1"/>
  <c r="Y15" i="1" s="1"/>
  <c r="X15" i="1"/>
  <c r="X14" i="1"/>
  <c r="AB14" i="1"/>
  <c r="Y14" i="1" s="1"/>
  <c r="Z14" i="1"/>
  <c r="Z13" i="1"/>
  <c r="X13" i="1"/>
  <c r="AB13" i="1"/>
  <c r="Y13" i="1" s="1"/>
  <c r="X12" i="1"/>
  <c r="AB12" i="1"/>
  <c r="Y12" i="1" s="1"/>
  <c r="Z12" i="1"/>
  <c r="X11" i="1"/>
  <c r="AB11" i="1"/>
  <c r="Y11" i="1" s="1"/>
  <c r="Z11" i="1"/>
  <c r="AB10" i="1"/>
  <c r="W10" i="1"/>
  <c r="X10" i="1" s="1"/>
  <c r="Z10" i="1"/>
  <c r="X8" i="1"/>
  <c r="AB7" i="1"/>
  <c r="Y33" i="1" l="1"/>
  <c r="Y63" i="1"/>
  <c r="Y57" i="1"/>
  <c r="X63" i="1"/>
  <c r="Y4" i="1"/>
  <c r="Y3" i="1"/>
  <c r="Y51" i="1"/>
  <c r="Y65" i="1"/>
  <c r="Y48" i="1"/>
  <c r="Y45" i="1"/>
  <c r="Y40" i="1"/>
  <c r="Y38" i="1"/>
  <c r="Y32" i="1"/>
  <c r="X51" i="1"/>
  <c r="Y49" i="1"/>
  <c r="Y6" i="1"/>
  <c r="Y36" i="1"/>
  <c r="X6" i="1"/>
  <c r="X49" i="1"/>
  <c r="Y44" i="1"/>
  <c r="X36" i="1"/>
  <c r="Y37" i="1"/>
  <c r="Y42" i="1"/>
  <c r="X38" i="1"/>
  <c r="Y61" i="1"/>
  <c r="Y10" i="1"/>
  <c r="W7" i="1"/>
  <c r="X7" i="1" s="1"/>
  <c r="Z7" i="1"/>
  <c r="Y7" i="1" l="1"/>
  <c r="W2" i="1"/>
  <c r="X2" i="1" s="1"/>
  <c r="AA2" i="1"/>
  <c r="I2" i="1"/>
  <c r="Z2" i="1"/>
  <c r="Y2" i="1" l="1"/>
</calcChain>
</file>

<file path=xl/sharedStrings.xml><?xml version="1.0" encoding="utf-8"?>
<sst xmlns="http://schemas.openxmlformats.org/spreadsheetml/2006/main" count="215" uniqueCount="79">
  <si>
    <t>GERAL</t>
  </si>
  <si>
    <t>TP</t>
  </si>
  <si>
    <t>FN</t>
  </si>
  <si>
    <t>FP</t>
  </si>
  <si>
    <t>TN</t>
  </si>
  <si>
    <t>Snyk</t>
  </si>
  <si>
    <t>Fortify</t>
  </si>
  <si>
    <t>Semgrep</t>
  </si>
  <si>
    <t>Synopsis</t>
  </si>
  <si>
    <t>Horusec</t>
  </si>
  <si>
    <t>Kiuwan</t>
  </si>
  <si>
    <t>SpotBugs</t>
  </si>
  <si>
    <t>OWASP Benchmark</t>
  </si>
  <si>
    <t>Juliet Test Suite</t>
  </si>
  <si>
    <t>Recall</t>
  </si>
  <si>
    <t>F-measure</t>
  </si>
  <si>
    <t>Markedness</t>
  </si>
  <si>
    <t>Precision</t>
  </si>
  <si>
    <t>Positives</t>
  </si>
  <si>
    <t>Negatives</t>
  </si>
  <si>
    <t>Re*Informedness</t>
  </si>
  <si>
    <t>Snyk, Fortify</t>
  </si>
  <si>
    <t>Snyk, Semgrep</t>
  </si>
  <si>
    <t>Snyk, Synopsis</t>
  </si>
  <si>
    <t>Snyk, Horusec</t>
  </si>
  <si>
    <t>Snyk, Kiuwan</t>
  </si>
  <si>
    <t>Fortify, Semgrep</t>
  </si>
  <si>
    <t>Fortify, Synopys</t>
  </si>
  <si>
    <t>Fortify, Horusec</t>
  </si>
  <si>
    <t>Fortify, Kiuwan</t>
  </si>
  <si>
    <t>Semgrep, Synopsys</t>
  </si>
  <si>
    <t>Semgrep, Horusec</t>
  </si>
  <si>
    <t>Semgrep, Kiuwan</t>
  </si>
  <si>
    <t>Synopsys, Horusec</t>
  </si>
  <si>
    <t>Synopsys, Kiuwan</t>
  </si>
  <si>
    <t>Horusec, Kiuwan</t>
  </si>
  <si>
    <t>Snyk, SpotBugs</t>
  </si>
  <si>
    <t>Fortify, SpotBugs</t>
  </si>
  <si>
    <t>Semgrep, SpotBugs</t>
  </si>
  <si>
    <t>Synopys, SpotBugs</t>
  </si>
  <si>
    <t>Horusec, SpotBugs</t>
  </si>
  <si>
    <t>Kiuwan, SpotBugs</t>
  </si>
  <si>
    <t>Snyk, Fortify, Semgrep</t>
  </si>
  <si>
    <t>Snyk, Fortify, Horusec</t>
  </si>
  <si>
    <t>Snyk, Fortify, Kiuwan</t>
  </si>
  <si>
    <t>Snyk, Semgrep, Synopys</t>
  </si>
  <si>
    <t>Snyk, Fortify, Synopsys</t>
  </si>
  <si>
    <t>Snyk, Semgrep, Horusec</t>
  </si>
  <si>
    <t>Snyk, Semgrep, Kiuwan</t>
  </si>
  <si>
    <t>Snyk, Fortify, SpotBugs</t>
  </si>
  <si>
    <t>Snyk, Semgrep, SpotBugs</t>
  </si>
  <si>
    <t>Snyk, Synopsys, Horusec</t>
  </si>
  <si>
    <t>Snyk, Synopsys, Kiuwan</t>
  </si>
  <si>
    <t>Snyk, Synopsys, SpotBugs</t>
  </si>
  <si>
    <t>Snyk, Horusec, Kiuwan</t>
  </si>
  <si>
    <t>Snyk, Horusec, SpotBugs</t>
  </si>
  <si>
    <t>Snyk, Kiuwan, SpotBugs</t>
  </si>
  <si>
    <t>Fortify, Semgrep, Synopsys</t>
  </si>
  <si>
    <t>Fortify, Semgrep, Horusec</t>
  </si>
  <si>
    <t>Fortify, Semgrep, Kiuwan</t>
  </si>
  <si>
    <t>Fortify, Semgrep, SpotBugs</t>
  </si>
  <si>
    <t>Fortify, Synopsys, Horusec</t>
  </si>
  <si>
    <t>Fortify, Synopsys, Kiuwan</t>
  </si>
  <si>
    <t>Fortify, Synopsys, SpotBugs</t>
  </si>
  <si>
    <t>Fortify, Horusec, Kiuwan</t>
  </si>
  <si>
    <t>Fortify, Horusec, SpotBugs</t>
  </si>
  <si>
    <t>Fortify, Kiuwan, Spotbugs</t>
  </si>
  <si>
    <t>Semgrep, Synopsys, Horusec</t>
  </si>
  <si>
    <t>Semgrep, Synopsys, Kiuwan</t>
  </si>
  <si>
    <t>Semgrep, Synopsys, SpotBugs</t>
  </si>
  <si>
    <t>Semgrep, Horusec, Kiuwan</t>
  </si>
  <si>
    <t>Semgrep, Horusec, Spotbugs</t>
  </si>
  <si>
    <t>Semgrep, Kiuwan, SpotBugs</t>
  </si>
  <si>
    <t>Synopsys, Horusec, Kiuwan</t>
  </si>
  <si>
    <t>Synopsys, Horusec, SpotBugs</t>
  </si>
  <si>
    <t>Synopsys, Kiuwan, SpotBugs</t>
  </si>
  <si>
    <t>Horusec, Kiuwan, SpotBugs</t>
  </si>
  <si>
    <t>Markedness (N)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</si>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</sst>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7B2-A5F4-4D9E-AE88-8DDB0EF648B8}">
  <dimension ref="A1:AI66"/>
  <sheetViews>
    <sheetView tabSelected="1" workbookViewId="0">
      <selection activeCell="J19" sqref="J19"/>
    </sheetView>
  </sheetViews>
  <sheetFormatPr defaultRowHeight="15" x14ac:dyDescent="0.25"/>
  <cols>
    <col min="2" max="2" width="36.7109375" customWidth="1"/>
    <col min="7" max="7" width="36.7109375" customWidth="1"/>
    <col min="12" max="12" width="36.7109375" customWidth="1"/>
    <col min="24" max="24" width="17.42578125" customWidth="1"/>
    <col min="25" max="27" width="15.140625" customWidth="1"/>
    <col min="28" max="28" width="12.5703125" customWidth="1"/>
  </cols>
  <sheetData>
    <row r="1" spans="1:35" x14ac:dyDescent="0.25">
      <c r="A1" s="3" t="s">
        <v>78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13</v>
      </c>
      <c r="M1" s="3" t="s">
        <v>1</v>
      </c>
      <c r="N1" s="3" t="s">
        <v>2</v>
      </c>
      <c r="O1" s="3" t="s">
        <v>3</v>
      </c>
      <c r="P1" s="3" t="s">
        <v>4</v>
      </c>
      <c r="Q1" s="4"/>
      <c r="R1" s="3" t="s">
        <v>18</v>
      </c>
      <c r="S1" s="3" t="s">
        <v>19</v>
      </c>
      <c r="T1" s="3" t="s">
        <v>1</v>
      </c>
      <c r="U1" s="3" t="s">
        <v>3</v>
      </c>
      <c r="V1" s="4"/>
      <c r="W1" s="3" t="s">
        <v>14</v>
      </c>
      <c r="X1" s="3" t="s">
        <v>20</v>
      </c>
      <c r="Y1" s="3" t="s">
        <v>15</v>
      </c>
      <c r="Z1" s="3" t="s">
        <v>16</v>
      </c>
      <c r="AA1" s="3" t="s">
        <v>77</v>
      </c>
      <c r="AB1" s="3" t="s">
        <v>17</v>
      </c>
      <c r="AC1" s="1"/>
      <c r="AD1" s="1"/>
      <c r="AE1" s="1"/>
      <c r="AF1" s="1"/>
      <c r="AG1" s="1"/>
      <c r="AH1" s="1"/>
      <c r="AI1" s="1"/>
    </row>
    <row r="2" spans="1:35" x14ac:dyDescent="0.25">
      <c r="A2" s="14">
        <v>1</v>
      </c>
      <c r="B2" s="3" t="s">
        <v>5</v>
      </c>
      <c r="C2" s="2">
        <v>408</v>
      </c>
      <c r="D2" s="2">
        <v>2383</v>
      </c>
      <c r="E2" s="2">
        <v>173</v>
      </c>
      <c r="F2" s="2">
        <v>3317</v>
      </c>
      <c r="G2" s="3" t="s">
        <v>5</v>
      </c>
      <c r="H2" s="2">
        <v>1487</v>
      </c>
      <c r="I2" s="2">
        <f t="shared" ref="I2:I8" si="0">R2-(C2+D2+H2+M2+N2)</f>
        <v>1428</v>
      </c>
      <c r="J2" s="2">
        <v>434</v>
      </c>
      <c r="K2" s="2">
        <v>5007</v>
      </c>
      <c r="L2" s="3" t="s">
        <v>5</v>
      </c>
      <c r="M2" s="2">
        <v>1379</v>
      </c>
      <c r="N2" s="2">
        <v>1236</v>
      </c>
      <c r="O2" s="2">
        <v>426</v>
      </c>
      <c r="P2" s="2">
        <v>10966</v>
      </c>
      <c r="Q2" s="5"/>
      <c r="R2" s="2">
        <v>8321</v>
      </c>
      <c r="S2" s="2">
        <v>20323</v>
      </c>
      <c r="T2" s="2">
        <f t="shared" ref="T2:T8" si="1">C2+H2+M2</f>
        <v>3274</v>
      </c>
      <c r="U2" s="2">
        <f t="shared" ref="U2:U8" si="2">E2+J2+O2</f>
        <v>1033</v>
      </c>
      <c r="V2" s="5"/>
      <c r="W2" s="2">
        <f t="shared" ref="W2:W8" si="3">(T2)/R2</f>
        <v>0.39346232423987504</v>
      </c>
      <c r="X2" s="2">
        <f t="shared" ref="X2:X8" si="4">W2*((T2/R2-U2/S2)+1)/2</f>
        <v>0.26413779256272862</v>
      </c>
      <c r="Y2" s="2">
        <f t="shared" ref="Y2:Y8" si="5">2*AB2*W2/(AB2+W2)</f>
        <v>0.51853025023756727</v>
      </c>
      <c r="Z2" s="2">
        <f t="shared" ref="Z2:Z8" si="6">T2/(T2+U2)-(R2-T2)/(R2-T2+S2-U2)</f>
        <v>0.55277817261010664</v>
      </c>
      <c r="AA2" s="2">
        <f>(T2/(T2+U2)-(R2-T2)/(R2-T2+S2-U2)+1)/2</f>
        <v>0.77638908630505332</v>
      </c>
      <c r="AB2" s="2">
        <f t="shared" ref="AB2:AB8" si="7">T2/(T2+U2)</f>
        <v>0.76015788251683303</v>
      </c>
      <c r="AC2" s="1"/>
      <c r="AD2" s="1"/>
      <c r="AE2" s="1"/>
      <c r="AF2" s="1"/>
      <c r="AG2" s="1"/>
      <c r="AH2" s="1"/>
      <c r="AI2" s="1"/>
    </row>
    <row r="3" spans="1:35" x14ac:dyDescent="0.25">
      <c r="A3" s="14">
        <v>2</v>
      </c>
      <c r="B3" s="3" t="s">
        <v>6</v>
      </c>
      <c r="C3" s="2">
        <v>928</v>
      </c>
      <c r="D3" s="2">
        <v>1863</v>
      </c>
      <c r="E3" s="2">
        <v>765</v>
      </c>
      <c r="F3" s="2">
        <v>2725</v>
      </c>
      <c r="G3" s="3" t="s">
        <v>6</v>
      </c>
      <c r="H3" s="2">
        <v>1219</v>
      </c>
      <c r="I3" s="2">
        <f t="shared" si="0"/>
        <v>1696</v>
      </c>
      <c r="J3" s="2">
        <v>1314</v>
      </c>
      <c r="K3" s="2">
        <v>4127</v>
      </c>
      <c r="L3" s="3" t="s">
        <v>6</v>
      </c>
      <c r="M3" s="2">
        <v>1761</v>
      </c>
      <c r="N3" s="2">
        <v>854</v>
      </c>
      <c r="O3" s="2">
        <v>3975</v>
      </c>
      <c r="P3" s="2">
        <v>7417</v>
      </c>
      <c r="Q3" s="5"/>
      <c r="R3" s="2">
        <v>8321</v>
      </c>
      <c r="S3" s="2">
        <v>20323</v>
      </c>
      <c r="T3" s="2">
        <f t="shared" si="1"/>
        <v>3908</v>
      </c>
      <c r="U3" s="2">
        <f t="shared" si="2"/>
        <v>6054</v>
      </c>
      <c r="V3" s="5"/>
      <c r="W3" s="2">
        <f t="shared" si="3"/>
        <v>0.46965508953250812</v>
      </c>
      <c r="X3" s="2">
        <f t="shared" si="4"/>
        <v>0.27516293243428891</v>
      </c>
      <c r="Y3" s="2">
        <f t="shared" si="5"/>
        <v>0.42750095717333042</v>
      </c>
      <c r="Z3" s="2">
        <f t="shared" si="6"/>
        <v>0.15607402552136831</v>
      </c>
      <c r="AA3" s="2">
        <f t="shared" ref="AA3:AA66" si="8">(T3/(T3+U3)-(R3-T3)/(R3-T3+S3-U3)+1)/2</f>
        <v>0.5780370127606842</v>
      </c>
      <c r="AB3" s="2">
        <f t="shared" si="7"/>
        <v>0.39229070467777555</v>
      </c>
      <c r="AC3" s="1"/>
      <c r="AD3" s="1"/>
      <c r="AE3" s="1"/>
      <c r="AF3" s="1"/>
      <c r="AG3" s="1"/>
      <c r="AH3" s="1"/>
      <c r="AI3" s="1"/>
    </row>
    <row r="4" spans="1:35" x14ac:dyDescent="0.25">
      <c r="A4" s="14">
        <v>3</v>
      </c>
      <c r="B4" s="3" t="s">
        <v>7</v>
      </c>
      <c r="C4" s="2">
        <v>329</v>
      </c>
      <c r="D4" s="2">
        <v>2462</v>
      </c>
      <c r="E4" s="2">
        <v>362</v>
      </c>
      <c r="F4" s="2">
        <v>3128</v>
      </c>
      <c r="G4" s="3" t="s">
        <v>7</v>
      </c>
      <c r="H4" s="2">
        <v>1932</v>
      </c>
      <c r="I4" s="2">
        <f t="shared" si="0"/>
        <v>983</v>
      </c>
      <c r="J4" s="2">
        <v>653</v>
      </c>
      <c r="K4" s="2">
        <v>4788</v>
      </c>
      <c r="L4" s="3" t="s">
        <v>7</v>
      </c>
      <c r="M4" s="2">
        <v>865</v>
      </c>
      <c r="N4" s="2">
        <v>1750</v>
      </c>
      <c r="O4" s="2">
        <v>1164</v>
      </c>
      <c r="P4" s="2">
        <v>10228</v>
      </c>
      <c r="Q4" s="5"/>
      <c r="R4" s="2">
        <v>8321</v>
      </c>
      <c r="S4" s="2">
        <v>20323</v>
      </c>
      <c r="T4" s="2">
        <f t="shared" si="1"/>
        <v>3126</v>
      </c>
      <c r="U4" s="2">
        <f t="shared" si="2"/>
        <v>2179</v>
      </c>
      <c r="V4" s="5"/>
      <c r="W4" s="2">
        <f t="shared" si="3"/>
        <v>0.37567600048071148</v>
      </c>
      <c r="X4" s="2">
        <f t="shared" si="4"/>
        <v>0.23826453484194285</v>
      </c>
      <c r="Y4" s="2">
        <f t="shared" si="5"/>
        <v>0.45882870981946278</v>
      </c>
      <c r="Z4" s="2">
        <f t="shared" si="6"/>
        <v>0.3666666195527552</v>
      </c>
      <c r="AA4" s="2">
        <f t="shared" si="8"/>
        <v>0.68333330977637763</v>
      </c>
      <c r="AB4" s="2">
        <f t="shared" si="7"/>
        <v>0.58925541941564563</v>
      </c>
      <c r="AC4" s="1"/>
      <c r="AD4" s="1"/>
      <c r="AE4" s="1"/>
      <c r="AF4" s="1"/>
      <c r="AG4" s="1"/>
      <c r="AH4" s="1"/>
      <c r="AI4" s="1"/>
    </row>
    <row r="5" spans="1:35" x14ac:dyDescent="0.25">
      <c r="A5" s="14">
        <v>4</v>
      </c>
      <c r="B5" s="3" t="s">
        <v>8</v>
      </c>
      <c r="C5" s="2">
        <v>171</v>
      </c>
      <c r="D5" s="2">
        <v>2620</v>
      </c>
      <c r="E5" s="2">
        <v>174</v>
      </c>
      <c r="F5" s="2">
        <v>3316</v>
      </c>
      <c r="G5" s="3" t="s">
        <v>8</v>
      </c>
      <c r="H5" s="2">
        <v>1839</v>
      </c>
      <c r="I5" s="2">
        <f t="shared" si="0"/>
        <v>1076</v>
      </c>
      <c r="J5" s="2">
        <v>897</v>
      </c>
      <c r="K5" s="2">
        <v>4544</v>
      </c>
      <c r="L5" s="3" t="s">
        <v>8</v>
      </c>
      <c r="M5" s="2">
        <v>1022</v>
      </c>
      <c r="N5" s="2">
        <v>1593</v>
      </c>
      <c r="O5" s="2">
        <v>998</v>
      </c>
      <c r="P5" s="2">
        <v>10394</v>
      </c>
      <c r="Q5" s="5"/>
      <c r="R5" s="2">
        <v>8321</v>
      </c>
      <c r="S5" s="2">
        <v>20323</v>
      </c>
      <c r="T5" s="2">
        <f t="shared" si="1"/>
        <v>3032</v>
      </c>
      <c r="U5" s="2">
        <f t="shared" si="2"/>
        <v>2069</v>
      </c>
      <c r="V5" s="5"/>
      <c r="W5" s="2">
        <f t="shared" si="3"/>
        <v>0.36437928133637781</v>
      </c>
      <c r="X5" s="2">
        <f t="shared" si="4"/>
        <v>0.23002780236810644</v>
      </c>
      <c r="Y5" s="2">
        <f t="shared" si="5"/>
        <v>0.45179555952913125</v>
      </c>
      <c r="Z5" s="2">
        <f t="shared" si="6"/>
        <v>0.3697404931949192</v>
      </c>
      <c r="AA5" s="2">
        <f t="shared" si="8"/>
        <v>0.68487024659745965</v>
      </c>
      <c r="AB5" s="2">
        <f t="shared" si="7"/>
        <v>0.59439325622426975</v>
      </c>
      <c r="AC5" s="1"/>
      <c r="AD5" s="1"/>
      <c r="AE5" s="1"/>
      <c r="AF5" s="1"/>
      <c r="AG5" s="1"/>
      <c r="AH5" s="1"/>
      <c r="AI5" s="1"/>
    </row>
    <row r="6" spans="1:35" x14ac:dyDescent="0.25">
      <c r="A6" s="14">
        <v>5</v>
      </c>
      <c r="B6" s="3" t="s">
        <v>9</v>
      </c>
      <c r="C6" s="2">
        <v>279</v>
      </c>
      <c r="D6" s="2">
        <v>2512</v>
      </c>
      <c r="E6" s="2">
        <v>531</v>
      </c>
      <c r="F6" s="2">
        <v>2959</v>
      </c>
      <c r="G6" s="3" t="s">
        <v>9</v>
      </c>
      <c r="H6" s="2">
        <v>549</v>
      </c>
      <c r="I6" s="2">
        <f t="shared" si="0"/>
        <v>2366</v>
      </c>
      <c r="J6" s="2">
        <v>599</v>
      </c>
      <c r="K6" s="2">
        <v>4842</v>
      </c>
      <c r="L6" s="3" t="s">
        <v>9</v>
      </c>
      <c r="M6" s="2">
        <v>895</v>
      </c>
      <c r="N6" s="2">
        <v>1720</v>
      </c>
      <c r="O6" s="2">
        <v>549</v>
      </c>
      <c r="P6" s="2">
        <v>10843</v>
      </c>
      <c r="Q6" s="5"/>
      <c r="R6" s="2">
        <v>8321</v>
      </c>
      <c r="S6" s="2">
        <v>20323</v>
      </c>
      <c r="T6" s="2">
        <f t="shared" si="1"/>
        <v>1723</v>
      </c>
      <c r="U6" s="2">
        <f t="shared" si="2"/>
        <v>1679</v>
      </c>
      <c r="V6" s="5"/>
      <c r="W6" s="2">
        <f t="shared" si="3"/>
        <v>0.2070664583583704</v>
      </c>
      <c r="X6" s="2">
        <f t="shared" si="4"/>
        <v>0.11641801231477217</v>
      </c>
      <c r="Y6" s="2">
        <f t="shared" si="5"/>
        <v>0.29395206005288749</v>
      </c>
      <c r="Z6" s="2">
        <f t="shared" si="6"/>
        <v>0.24507703699790961</v>
      </c>
      <c r="AA6" s="2">
        <f t="shared" si="8"/>
        <v>0.62253851849895481</v>
      </c>
      <c r="AB6" s="2">
        <f t="shared" si="7"/>
        <v>0.50646678424456204</v>
      </c>
      <c r="AC6" s="1"/>
      <c r="AD6" s="1"/>
      <c r="AE6" s="1"/>
      <c r="AF6" s="1"/>
      <c r="AG6" s="1"/>
      <c r="AH6" s="1"/>
      <c r="AI6" s="1"/>
    </row>
    <row r="7" spans="1:35" x14ac:dyDescent="0.25">
      <c r="A7" s="14">
        <v>6</v>
      </c>
      <c r="B7" s="3" t="s">
        <v>10</v>
      </c>
      <c r="C7" s="2">
        <v>792</v>
      </c>
      <c r="D7" s="2">
        <v>1999</v>
      </c>
      <c r="E7" s="2">
        <v>266</v>
      </c>
      <c r="F7" s="2">
        <v>3224</v>
      </c>
      <c r="G7" s="3" t="s">
        <v>10</v>
      </c>
      <c r="H7" s="2">
        <v>1083</v>
      </c>
      <c r="I7" s="2">
        <f t="shared" si="0"/>
        <v>1832</v>
      </c>
      <c r="J7" s="2">
        <v>1760</v>
      </c>
      <c r="K7" s="2">
        <v>3681</v>
      </c>
      <c r="L7" s="3" t="s">
        <v>10</v>
      </c>
      <c r="M7" s="2">
        <v>1534</v>
      </c>
      <c r="N7" s="2">
        <v>1081</v>
      </c>
      <c r="O7" s="2">
        <v>961</v>
      </c>
      <c r="P7" s="2">
        <v>10431</v>
      </c>
      <c r="Q7" s="5"/>
      <c r="R7" s="2">
        <v>8321</v>
      </c>
      <c r="S7" s="2">
        <v>20323</v>
      </c>
      <c r="T7" s="2">
        <f t="shared" si="1"/>
        <v>3409</v>
      </c>
      <c r="U7" s="2">
        <f t="shared" si="2"/>
        <v>2987</v>
      </c>
      <c r="V7" s="5"/>
      <c r="W7" s="2">
        <f t="shared" si="3"/>
        <v>0.40968633577694991</v>
      </c>
      <c r="X7" s="2">
        <f t="shared" si="4"/>
        <v>0.25865751725012048</v>
      </c>
      <c r="Y7" s="2">
        <f t="shared" si="5"/>
        <v>0.4632737650336346</v>
      </c>
      <c r="Z7" s="2">
        <f t="shared" si="6"/>
        <v>0.31220547766841872</v>
      </c>
      <c r="AA7" s="2">
        <f t="shared" si="8"/>
        <v>0.65610273883420933</v>
      </c>
      <c r="AB7" s="2">
        <f t="shared" si="7"/>
        <v>0.53298936835522204</v>
      </c>
      <c r="AC7" s="1"/>
      <c r="AD7" s="1"/>
      <c r="AE7" s="1"/>
      <c r="AF7" s="1"/>
      <c r="AG7" s="1"/>
      <c r="AH7" s="1"/>
      <c r="AI7" s="1"/>
    </row>
    <row r="8" spans="1:35" x14ac:dyDescent="0.25">
      <c r="A8" s="14">
        <v>7</v>
      </c>
      <c r="B8" s="3" t="s">
        <v>11</v>
      </c>
      <c r="C8" s="2">
        <v>64</v>
      </c>
      <c r="D8" s="2">
        <f>2791-C8</f>
        <v>2727</v>
      </c>
      <c r="E8" s="2">
        <v>80</v>
      </c>
      <c r="F8" s="2">
        <f>3490-E8</f>
        <v>3410</v>
      </c>
      <c r="G8" s="3" t="s">
        <v>11</v>
      </c>
      <c r="H8" s="2">
        <v>1509</v>
      </c>
      <c r="I8" s="2">
        <f t="shared" si="0"/>
        <v>1406</v>
      </c>
      <c r="J8" s="2">
        <v>1664</v>
      </c>
      <c r="K8" s="2">
        <v>3777</v>
      </c>
      <c r="L8" s="3" t="s">
        <v>11</v>
      </c>
      <c r="M8" s="2">
        <v>2041</v>
      </c>
      <c r="N8" s="2">
        <v>574</v>
      </c>
      <c r="O8" s="2">
        <v>5001</v>
      </c>
      <c r="P8" s="2">
        <v>6391</v>
      </c>
      <c r="Q8" s="6"/>
      <c r="R8" s="2">
        <v>8321</v>
      </c>
      <c r="S8" s="2">
        <v>20323</v>
      </c>
      <c r="T8" s="2">
        <f t="shared" si="1"/>
        <v>3614</v>
      </c>
      <c r="U8" s="2">
        <f t="shared" si="2"/>
        <v>6745</v>
      </c>
      <c r="V8" s="6"/>
      <c r="W8" s="2">
        <f t="shared" si="3"/>
        <v>0.43432279774065619</v>
      </c>
      <c r="X8" s="2">
        <f t="shared" si="4"/>
        <v>0.23940585354007493</v>
      </c>
      <c r="Y8" s="2">
        <f t="shared" si="5"/>
        <v>0.38693790149892937</v>
      </c>
      <c r="Z8" s="2">
        <f t="shared" si="6"/>
        <v>9.1451255941241816E-2</v>
      </c>
      <c r="AA8" s="12">
        <f t="shared" si="8"/>
        <v>0.54572562797062085</v>
      </c>
      <c r="AB8" s="2">
        <f t="shared" si="7"/>
        <v>0.34887537407085628</v>
      </c>
      <c r="AC8" s="1"/>
      <c r="AD8" s="1"/>
      <c r="AE8" s="1"/>
      <c r="AF8" s="1"/>
      <c r="AG8" s="1"/>
      <c r="AH8" s="1"/>
      <c r="AI8" s="1"/>
    </row>
    <row r="9" spans="1:35" x14ac:dyDescent="0.25">
      <c r="A9" s="3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1"/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"/>
      <c r="AD9" s="1"/>
      <c r="AE9" s="1"/>
      <c r="AF9" s="1"/>
      <c r="AG9" s="1"/>
      <c r="AH9" s="1"/>
      <c r="AI9" s="1"/>
    </row>
    <row r="10" spans="1:35" x14ac:dyDescent="0.25">
      <c r="A10" s="14">
        <v>1</v>
      </c>
      <c r="B10" s="3" t="s">
        <v>21</v>
      </c>
      <c r="C10" s="2">
        <v>1179</v>
      </c>
      <c r="D10" s="2">
        <v>1612</v>
      </c>
      <c r="E10" s="2">
        <v>918</v>
      </c>
      <c r="F10" s="2">
        <v>2572</v>
      </c>
      <c r="G10" s="3" t="s">
        <v>21</v>
      </c>
      <c r="H10" s="2">
        <v>1547</v>
      </c>
      <c r="I10" s="2">
        <f t="shared" ref="I10:I30" si="9">R10-(C10+D10+H10+M10+N10)</f>
        <v>1368</v>
      </c>
      <c r="J10" s="2">
        <v>1498</v>
      </c>
      <c r="K10" s="2">
        <v>3943</v>
      </c>
      <c r="L10" s="3" t="s">
        <v>21</v>
      </c>
      <c r="M10" s="2">
        <v>2193</v>
      </c>
      <c r="N10" s="2">
        <v>422</v>
      </c>
      <c r="O10" s="2">
        <v>4399</v>
      </c>
      <c r="P10" s="7">
        <v>6993</v>
      </c>
      <c r="Q10" s="4"/>
      <c r="R10" s="2">
        <v>8321</v>
      </c>
      <c r="S10" s="2">
        <v>20323</v>
      </c>
      <c r="T10" s="2">
        <f t="shared" ref="T10:T30" si="10">C10+H10+M10</f>
        <v>4919</v>
      </c>
      <c r="U10" s="2">
        <f t="shared" ref="U10:U30" si="11">E10+J10+O10</f>
        <v>6815</v>
      </c>
      <c r="V10" s="4"/>
      <c r="W10" s="2">
        <f t="shared" ref="W10:W30" si="12">(T10)/R10</f>
        <v>0.59115490926571324</v>
      </c>
      <c r="X10" s="2">
        <f t="shared" ref="X10:X30" si="13">W10*((T10/R10-U10/S10)+1)/2</f>
        <v>0.37119224431137721</v>
      </c>
      <c r="Y10" s="2">
        <f t="shared" ref="Y10:Y30" si="14">2*AB10*W10/(AB10+W10)</f>
        <v>0.49055098479182241</v>
      </c>
      <c r="Z10" s="2">
        <f t="shared" ref="Z10:Z30" si="15">T10/(T10+U10)-(R10-T10)/(R10-T10+S10-U10)</f>
        <v>0.21802640373337745</v>
      </c>
      <c r="AA10" s="13">
        <f t="shared" ref="AA10:AA30" si="16">(T10/(T10+U10)-(R10-T10)/(R10-T10+S10-U10)+1)/2</f>
        <v>0.60901320186668872</v>
      </c>
      <c r="AB10" s="2">
        <f t="shared" ref="AB10:AB30" si="17">T10/(T10+U10)</f>
        <v>0.41920913584455427</v>
      </c>
      <c r="AC10" s="1"/>
      <c r="AD10" s="1"/>
      <c r="AE10" s="1"/>
      <c r="AF10" s="1"/>
      <c r="AG10" s="1"/>
      <c r="AH10" s="1"/>
      <c r="AI10" s="1"/>
    </row>
    <row r="11" spans="1:35" x14ac:dyDescent="0.25">
      <c r="A11" s="14">
        <v>2</v>
      </c>
      <c r="B11" s="3" t="s">
        <v>22</v>
      </c>
      <c r="C11" s="2">
        <v>623</v>
      </c>
      <c r="D11" s="2">
        <v>2168</v>
      </c>
      <c r="E11" s="2">
        <v>506</v>
      </c>
      <c r="F11" s="2">
        <v>2984</v>
      </c>
      <c r="G11" s="3" t="s">
        <v>22</v>
      </c>
      <c r="H11" s="2">
        <v>2336</v>
      </c>
      <c r="I11" s="2">
        <f t="shared" si="9"/>
        <v>579</v>
      </c>
      <c r="J11" s="2">
        <v>805</v>
      </c>
      <c r="K11" s="2">
        <v>4636</v>
      </c>
      <c r="L11" s="3" t="s">
        <v>22</v>
      </c>
      <c r="M11" s="2">
        <v>1669</v>
      </c>
      <c r="N11" s="2">
        <v>946</v>
      </c>
      <c r="O11" s="2">
        <v>1590</v>
      </c>
      <c r="P11" s="7">
        <v>9802</v>
      </c>
      <c r="Q11" s="5"/>
      <c r="R11" s="2">
        <v>8321</v>
      </c>
      <c r="S11" s="2">
        <v>20323</v>
      </c>
      <c r="T11" s="2">
        <f t="shared" si="10"/>
        <v>4628</v>
      </c>
      <c r="U11" s="2">
        <f t="shared" si="11"/>
        <v>2901</v>
      </c>
      <c r="V11" s="5"/>
      <c r="W11" s="2">
        <f t="shared" si="12"/>
        <v>0.55618315106357408</v>
      </c>
      <c r="X11" s="2">
        <f t="shared" si="13"/>
        <v>0.39306533313661718</v>
      </c>
      <c r="Y11" s="2">
        <f t="shared" si="14"/>
        <v>0.5839747634069401</v>
      </c>
      <c r="Z11" s="2">
        <f t="shared" si="15"/>
        <v>0.43979050520794694</v>
      </c>
      <c r="AA11" s="2">
        <f t="shared" si="16"/>
        <v>0.71989525260397347</v>
      </c>
      <c r="AB11" s="2">
        <f t="shared" si="17"/>
        <v>0.61468986585203877</v>
      </c>
      <c r="AC11" s="1"/>
      <c r="AD11" s="1"/>
      <c r="AE11" s="1"/>
      <c r="AF11" s="1"/>
      <c r="AG11" s="1"/>
      <c r="AH11" s="1"/>
      <c r="AI11" s="1"/>
    </row>
    <row r="12" spans="1:35" x14ac:dyDescent="0.25">
      <c r="A12" s="14">
        <v>3</v>
      </c>
      <c r="B12" s="3" t="s">
        <v>23</v>
      </c>
      <c r="C12" s="2">
        <v>471</v>
      </c>
      <c r="D12" s="2">
        <v>2320</v>
      </c>
      <c r="E12" s="2">
        <v>346</v>
      </c>
      <c r="F12" s="2">
        <v>3144</v>
      </c>
      <c r="G12" s="3" t="s">
        <v>23</v>
      </c>
      <c r="H12" s="2">
        <v>2016</v>
      </c>
      <c r="I12" s="2">
        <f t="shared" si="9"/>
        <v>899</v>
      </c>
      <c r="J12" s="2">
        <v>1173</v>
      </c>
      <c r="K12" s="2">
        <v>4268</v>
      </c>
      <c r="L12" s="3" t="s">
        <v>23</v>
      </c>
      <c r="M12" s="2">
        <v>1704</v>
      </c>
      <c r="N12" s="2">
        <v>911</v>
      </c>
      <c r="O12" s="2">
        <v>1174</v>
      </c>
      <c r="P12" s="7">
        <v>10218</v>
      </c>
      <c r="Q12" s="5"/>
      <c r="R12" s="2">
        <v>8321</v>
      </c>
      <c r="S12" s="2">
        <v>20323</v>
      </c>
      <c r="T12" s="2">
        <f t="shared" si="10"/>
        <v>4191</v>
      </c>
      <c r="U12" s="2">
        <f t="shared" si="11"/>
        <v>2693</v>
      </c>
      <c r="V12" s="5"/>
      <c r="W12" s="2">
        <f t="shared" si="12"/>
        <v>0.50366542482874654</v>
      </c>
      <c r="X12" s="2">
        <f t="shared" si="13"/>
        <v>0.34530179882210982</v>
      </c>
      <c r="Y12" s="2">
        <f t="shared" si="14"/>
        <v>0.55126603091088466</v>
      </c>
      <c r="Z12" s="2">
        <f t="shared" si="15"/>
        <v>0.41900522738148138</v>
      </c>
      <c r="AA12" s="2">
        <f t="shared" si="16"/>
        <v>0.70950261369074075</v>
      </c>
      <c r="AB12" s="2">
        <f t="shared" si="17"/>
        <v>0.60880302149912846</v>
      </c>
      <c r="AC12" s="1"/>
      <c r="AD12" s="1"/>
      <c r="AE12" s="1"/>
      <c r="AF12" s="1"/>
      <c r="AG12" s="1"/>
      <c r="AH12" s="1"/>
      <c r="AI12" s="1"/>
    </row>
    <row r="13" spans="1:35" x14ac:dyDescent="0.25">
      <c r="A13" s="14">
        <v>4</v>
      </c>
      <c r="B13" s="3" t="s">
        <v>24</v>
      </c>
      <c r="C13" s="2">
        <v>664</v>
      </c>
      <c r="D13" s="2">
        <v>2127</v>
      </c>
      <c r="E13" s="2">
        <v>703</v>
      </c>
      <c r="F13" s="2">
        <v>2787</v>
      </c>
      <c r="G13" s="3" t="s">
        <v>24</v>
      </c>
      <c r="H13" s="2">
        <v>948</v>
      </c>
      <c r="I13" s="2">
        <f t="shared" si="9"/>
        <v>1967</v>
      </c>
      <c r="J13" s="2">
        <v>940</v>
      </c>
      <c r="K13" s="2">
        <v>4501</v>
      </c>
      <c r="L13" s="3" t="s">
        <v>24</v>
      </c>
      <c r="M13" s="2">
        <v>1705</v>
      </c>
      <c r="N13" s="2">
        <v>910</v>
      </c>
      <c r="O13" s="2">
        <v>887</v>
      </c>
      <c r="P13" s="7">
        <v>10505</v>
      </c>
      <c r="Q13" s="5"/>
      <c r="R13" s="2">
        <v>8321</v>
      </c>
      <c r="S13" s="2">
        <v>20323</v>
      </c>
      <c r="T13" s="2">
        <f t="shared" si="10"/>
        <v>3317</v>
      </c>
      <c r="U13" s="2">
        <f t="shared" si="11"/>
        <v>2530</v>
      </c>
      <c r="V13" s="5"/>
      <c r="W13" s="2">
        <f t="shared" si="12"/>
        <v>0.39862997235909148</v>
      </c>
      <c r="X13" s="2">
        <f t="shared" si="13"/>
        <v>0.25395529170315079</v>
      </c>
      <c r="Y13" s="2">
        <f t="shared" si="14"/>
        <v>0.46823828345567475</v>
      </c>
      <c r="Z13" s="2">
        <f t="shared" si="15"/>
        <v>0.3477969036864576</v>
      </c>
      <c r="AA13" s="2">
        <f t="shared" si="16"/>
        <v>0.67389845184322883</v>
      </c>
      <c r="AB13" s="2">
        <f t="shared" si="17"/>
        <v>0.56729946981357959</v>
      </c>
      <c r="AC13" s="1"/>
      <c r="AD13" s="1"/>
      <c r="AE13" s="1"/>
      <c r="AF13" s="1"/>
      <c r="AG13" s="1"/>
      <c r="AH13" s="1"/>
      <c r="AI13" s="1"/>
    </row>
    <row r="14" spans="1:35" x14ac:dyDescent="0.25">
      <c r="A14" s="14">
        <v>5</v>
      </c>
      <c r="B14" s="3" t="s">
        <v>25</v>
      </c>
      <c r="C14" s="2">
        <v>1064</v>
      </c>
      <c r="D14" s="2">
        <v>1727</v>
      </c>
      <c r="E14" s="2">
        <v>419</v>
      </c>
      <c r="F14" s="2">
        <v>3071</v>
      </c>
      <c r="G14" s="3" t="s">
        <v>25</v>
      </c>
      <c r="H14" s="2">
        <v>1106</v>
      </c>
      <c r="I14" s="2">
        <f t="shared" si="9"/>
        <v>1809</v>
      </c>
      <c r="J14" s="2">
        <v>1915</v>
      </c>
      <c r="K14" s="2">
        <v>3526</v>
      </c>
      <c r="L14" s="3" t="s">
        <v>25</v>
      </c>
      <c r="M14" s="2">
        <v>1926</v>
      </c>
      <c r="N14" s="2">
        <v>689</v>
      </c>
      <c r="O14" s="2">
        <v>1385</v>
      </c>
      <c r="P14" s="7">
        <v>10007</v>
      </c>
      <c r="Q14" s="5"/>
      <c r="R14" s="2">
        <v>8321</v>
      </c>
      <c r="S14" s="2">
        <v>20323</v>
      </c>
      <c r="T14" s="2">
        <f t="shared" si="10"/>
        <v>4096</v>
      </c>
      <c r="U14" s="2">
        <f t="shared" si="11"/>
        <v>3719</v>
      </c>
      <c r="V14" s="5"/>
      <c r="W14" s="2">
        <f t="shared" si="12"/>
        <v>0.49224852782117534</v>
      </c>
      <c r="X14" s="2">
        <f t="shared" si="13"/>
        <v>0.32223915024430416</v>
      </c>
      <c r="Y14" s="2">
        <f t="shared" si="14"/>
        <v>0.50768468021814572</v>
      </c>
      <c r="Z14" s="2">
        <f t="shared" si="15"/>
        <v>0.32127809033415233</v>
      </c>
      <c r="AA14" s="2">
        <f t="shared" si="16"/>
        <v>0.66063904516707617</v>
      </c>
      <c r="AB14" s="2">
        <f t="shared" si="17"/>
        <v>0.52412028150991685</v>
      </c>
      <c r="AC14" s="1"/>
      <c r="AD14" s="1"/>
      <c r="AE14" s="1"/>
      <c r="AF14" s="1"/>
      <c r="AG14" s="1"/>
      <c r="AH14" s="1"/>
      <c r="AI14" s="1"/>
    </row>
    <row r="15" spans="1:35" x14ac:dyDescent="0.25">
      <c r="A15" s="14">
        <v>6</v>
      </c>
      <c r="B15" s="3" t="s">
        <v>36</v>
      </c>
      <c r="C15" s="2">
        <v>434</v>
      </c>
      <c r="D15" s="2">
        <v>2357</v>
      </c>
      <c r="E15" s="2">
        <v>253</v>
      </c>
      <c r="F15" s="2">
        <v>3237</v>
      </c>
      <c r="G15" s="3" t="s">
        <v>36</v>
      </c>
      <c r="H15" s="2">
        <v>1509</v>
      </c>
      <c r="I15" s="2">
        <f t="shared" si="9"/>
        <v>1406</v>
      </c>
      <c r="J15" s="2">
        <v>1664</v>
      </c>
      <c r="K15" s="2">
        <v>3777</v>
      </c>
      <c r="L15" s="3" t="s">
        <v>36</v>
      </c>
      <c r="M15" s="2">
        <v>2214</v>
      </c>
      <c r="N15" s="2">
        <v>401</v>
      </c>
      <c r="O15" s="2">
        <v>4646</v>
      </c>
      <c r="P15" s="7">
        <v>6746</v>
      </c>
      <c r="Q15" s="5"/>
      <c r="R15" s="2">
        <v>8321</v>
      </c>
      <c r="S15" s="2">
        <v>20323</v>
      </c>
      <c r="T15" s="2">
        <f t="shared" si="10"/>
        <v>4157</v>
      </c>
      <c r="U15" s="2">
        <f t="shared" si="11"/>
        <v>6563</v>
      </c>
      <c r="V15" s="5"/>
      <c r="W15" s="2">
        <f t="shared" si="12"/>
        <v>0.49957937747866843</v>
      </c>
      <c r="X15" s="2">
        <f t="shared" si="13"/>
        <v>0.2939137311966194</v>
      </c>
      <c r="Y15" s="2">
        <f t="shared" si="14"/>
        <v>0.43663673126411423</v>
      </c>
      <c r="Z15" s="2">
        <f t="shared" si="15"/>
        <v>0.15546563516938847</v>
      </c>
      <c r="AA15" s="2">
        <f t="shared" si="16"/>
        <v>0.57773281758469419</v>
      </c>
      <c r="AB15" s="2">
        <f t="shared" si="17"/>
        <v>0.38777985074626864</v>
      </c>
      <c r="AC15" s="1"/>
      <c r="AD15" s="1"/>
      <c r="AE15" s="1"/>
      <c r="AF15" s="1"/>
      <c r="AG15" s="1"/>
      <c r="AH15" s="1"/>
      <c r="AI15" s="1"/>
    </row>
    <row r="16" spans="1:35" x14ac:dyDescent="0.25">
      <c r="A16" s="14">
        <v>7</v>
      </c>
      <c r="B16" s="3" t="s">
        <v>26</v>
      </c>
      <c r="C16" s="2">
        <v>1063</v>
      </c>
      <c r="D16" s="2">
        <v>1728</v>
      </c>
      <c r="E16" s="2">
        <v>1084</v>
      </c>
      <c r="F16" s="2">
        <v>2406</v>
      </c>
      <c r="G16" s="3" t="s">
        <v>26</v>
      </c>
      <c r="H16" s="2">
        <v>2151</v>
      </c>
      <c r="I16" s="2">
        <f t="shared" si="9"/>
        <v>764</v>
      </c>
      <c r="J16" s="2">
        <v>1549</v>
      </c>
      <c r="K16" s="2">
        <v>3892</v>
      </c>
      <c r="L16" s="3" t="s">
        <v>26</v>
      </c>
      <c r="M16" s="2">
        <v>1858</v>
      </c>
      <c r="N16" s="2">
        <v>757</v>
      </c>
      <c r="O16" s="2">
        <v>4982</v>
      </c>
      <c r="P16" s="7">
        <v>6410</v>
      </c>
      <c r="Q16" s="5"/>
      <c r="R16" s="2">
        <v>8321</v>
      </c>
      <c r="S16" s="2">
        <v>20323</v>
      </c>
      <c r="T16" s="2">
        <f t="shared" si="10"/>
        <v>5072</v>
      </c>
      <c r="U16" s="2">
        <f t="shared" si="11"/>
        <v>7615</v>
      </c>
      <c r="V16" s="5"/>
      <c r="W16" s="2">
        <f t="shared" si="12"/>
        <v>0.60954212234106475</v>
      </c>
      <c r="X16" s="2">
        <f t="shared" si="13"/>
        <v>0.37634456540172567</v>
      </c>
      <c r="Y16" s="2">
        <f t="shared" si="14"/>
        <v>0.48286367098248284</v>
      </c>
      <c r="Z16" s="2">
        <f t="shared" si="15"/>
        <v>0.19616960057572552</v>
      </c>
      <c r="AA16" s="2">
        <f t="shared" si="16"/>
        <v>0.59808480028786271</v>
      </c>
      <c r="AB16" s="2">
        <f t="shared" si="17"/>
        <v>0.39977930164735553</v>
      </c>
      <c r="AC16" s="1"/>
      <c r="AD16" s="1"/>
      <c r="AE16" s="1"/>
      <c r="AF16" s="1"/>
      <c r="AG16" s="1"/>
      <c r="AH16" s="1"/>
      <c r="AI16" s="1"/>
    </row>
    <row r="17" spans="1:35" x14ac:dyDescent="0.25">
      <c r="A17" s="14">
        <v>8</v>
      </c>
      <c r="B17" s="3" t="s">
        <v>27</v>
      </c>
      <c r="C17" s="2">
        <v>993</v>
      </c>
      <c r="D17" s="2">
        <v>1798</v>
      </c>
      <c r="E17" s="2">
        <v>937</v>
      </c>
      <c r="F17" s="2">
        <v>2553</v>
      </c>
      <c r="G17" s="3" t="s">
        <v>27</v>
      </c>
      <c r="H17" s="2">
        <v>2014</v>
      </c>
      <c r="I17" s="2">
        <f t="shared" si="9"/>
        <v>901</v>
      </c>
      <c r="J17" s="2">
        <v>1934</v>
      </c>
      <c r="K17" s="2">
        <v>3507</v>
      </c>
      <c r="L17" s="3" t="s">
        <v>27</v>
      </c>
      <c r="M17" s="2">
        <v>2047</v>
      </c>
      <c r="N17" s="2">
        <v>568</v>
      </c>
      <c r="O17" s="2">
        <v>4910</v>
      </c>
      <c r="P17" s="7">
        <v>6482</v>
      </c>
      <c r="Q17" s="5"/>
      <c r="R17" s="2">
        <v>8321</v>
      </c>
      <c r="S17" s="2">
        <v>20323</v>
      </c>
      <c r="T17" s="2">
        <f t="shared" si="10"/>
        <v>5054</v>
      </c>
      <c r="U17" s="2">
        <f t="shared" si="11"/>
        <v>7781</v>
      </c>
      <c r="V17" s="5"/>
      <c r="W17" s="2">
        <f t="shared" si="12"/>
        <v>0.6073789208027881</v>
      </c>
      <c r="X17" s="2">
        <f t="shared" si="13"/>
        <v>0.37187145475518979</v>
      </c>
      <c r="Y17" s="2">
        <f t="shared" si="14"/>
        <v>0.47778408016638302</v>
      </c>
      <c r="Z17" s="2">
        <f t="shared" si="15"/>
        <v>0.18711260589532186</v>
      </c>
      <c r="AA17" s="2">
        <f t="shared" si="16"/>
        <v>0.59355630294766093</v>
      </c>
      <c r="AB17" s="2">
        <f t="shared" si="17"/>
        <v>0.39376704324113754</v>
      </c>
      <c r="AC17" s="1"/>
      <c r="AD17" s="1"/>
      <c r="AE17" s="1"/>
      <c r="AF17" s="1"/>
      <c r="AG17" s="1"/>
      <c r="AH17" s="1"/>
      <c r="AI17" s="1"/>
    </row>
    <row r="18" spans="1:35" x14ac:dyDescent="0.25">
      <c r="A18" s="14">
        <v>9</v>
      </c>
      <c r="B18" s="3" t="s">
        <v>28</v>
      </c>
      <c r="C18" s="2">
        <v>1177</v>
      </c>
      <c r="D18" s="2">
        <v>1614</v>
      </c>
      <c r="E18" s="2">
        <v>1292</v>
      </c>
      <c r="F18" s="2">
        <v>2198</v>
      </c>
      <c r="G18" s="3" t="s">
        <v>28</v>
      </c>
      <c r="H18" s="2">
        <v>1311</v>
      </c>
      <c r="I18" s="2">
        <f t="shared" si="9"/>
        <v>1604</v>
      </c>
      <c r="J18" s="2">
        <v>1708</v>
      </c>
      <c r="K18" s="2">
        <v>3733</v>
      </c>
      <c r="L18" s="3" t="s">
        <v>28</v>
      </c>
      <c r="M18" s="2">
        <v>1794</v>
      </c>
      <c r="N18" s="2">
        <v>821</v>
      </c>
      <c r="O18" s="2">
        <v>4524</v>
      </c>
      <c r="P18" s="7">
        <v>6868</v>
      </c>
      <c r="Q18" s="5"/>
      <c r="R18" s="2">
        <v>8321</v>
      </c>
      <c r="S18" s="2">
        <v>20323</v>
      </c>
      <c r="T18" s="2">
        <f t="shared" si="10"/>
        <v>4282</v>
      </c>
      <c r="U18" s="2">
        <f t="shared" si="11"/>
        <v>7524</v>
      </c>
      <c r="V18" s="5"/>
      <c r="W18" s="2">
        <f t="shared" si="12"/>
        <v>0.51460161038336738</v>
      </c>
      <c r="X18" s="2">
        <f t="shared" si="13"/>
        <v>0.29445007000696199</v>
      </c>
      <c r="Y18" s="2">
        <f t="shared" si="14"/>
        <v>0.42549808714661902</v>
      </c>
      <c r="Z18" s="2">
        <f t="shared" si="15"/>
        <v>0.12282283945200545</v>
      </c>
      <c r="AA18" s="2">
        <f t="shared" si="16"/>
        <v>0.56141141972600273</v>
      </c>
      <c r="AB18" s="2">
        <f t="shared" si="17"/>
        <v>0.36269693376249362</v>
      </c>
      <c r="AC18" s="1"/>
      <c r="AD18" s="1"/>
      <c r="AE18" s="1"/>
      <c r="AF18" s="1"/>
      <c r="AG18" s="1"/>
      <c r="AH18" s="1"/>
      <c r="AI18" s="1"/>
    </row>
    <row r="19" spans="1:35" x14ac:dyDescent="0.25">
      <c r="A19" s="14">
        <v>10</v>
      </c>
      <c r="B19" s="3" t="s">
        <v>29</v>
      </c>
      <c r="C19" s="2">
        <v>1509</v>
      </c>
      <c r="D19" s="2">
        <v>1282</v>
      </c>
      <c r="E19" s="2">
        <v>1008</v>
      </c>
      <c r="F19" s="2">
        <v>2482</v>
      </c>
      <c r="G19" s="3" t="s">
        <v>29</v>
      </c>
      <c r="H19" s="2">
        <v>1385</v>
      </c>
      <c r="I19" s="2">
        <f t="shared" si="9"/>
        <v>1530</v>
      </c>
      <c r="J19" s="2">
        <v>2660</v>
      </c>
      <c r="K19" s="2">
        <v>2781</v>
      </c>
      <c r="L19" s="3" t="s">
        <v>29</v>
      </c>
      <c r="M19" s="2">
        <v>2204</v>
      </c>
      <c r="N19" s="2">
        <v>411</v>
      </c>
      <c r="O19" s="2">
        <v>4730</v>
      </c>
      <c r="P19" s="7">
        <v>6662</v>
      </c>
      <c r="Q19" s="5"/>
      <c r="R19" s="2">
        <v>8321</v>
      </c>
      <c r="S19" s="2">
        <v>20323</v>
      </c>
      <c r="T19" s="2">
        <f t="shared" si="10"/>
        <v>5098</v>
      </c>
      <c r="U19" s="2">
        <f t="shared" si="11"/>
        <v>8398</v>
      </c>
      <c r="V19" s="5"/>
      <c r="W19" s="2">
        <f t="shared" si="12"/>
        <v>0.61266674678524213</v>
      </c>
      <c r="X19" s="2">
        <f t="shared" si="13"/>
        <v>0.36742860953125411</v>
      </c>
      <c r="Y19" s="2">
        <f t="shared" si="14"/>
        <v>0.46734198102397212</v>
      </c>
      <c r="Z19" s="2">
        <f t="shared" si="15"/>
        <v>0.16497419102476588</v>
      </c>
      <c r="AA19" s="2">
        <f t="shared" si="16"/>
        <v>0.58248709551238298</v>
      </c>
      <c r="AB19" s="2">
        <f t="shared" si="17"/>
        <v>0.37774155305275636</v>
      </c>
      <c r="AC19" s="1"/>
      <c r="AD19" s="1"/>
      <c r="AE19" s="1"/>
      <c r="AF19" s="1"/>
      <c r="AG19" s="1"/>
      <c r="AH19" s="1"/>
      <c r="AI19" s="1"/>
    </row>
    <row r="20" spans="1:35" x14ac:dyDescent="0.25">
      <c r="A20" s="14">
        <v>11</v>
      </c>
      <c r="B20" s="3" t="s">
        <v>37</v>
      </c>
      <c r="C20" s="2">
        <v>952</v>
      </c>
      <c r="D20" s="2">
        <v>1839</v>
      </c>
      <c r="E20" s="2">
        <v>845</v>
      </c>
      <c r="F20" s="2">
        <v>2645</v>
      </c>
      <c r="G20" s="3" t="s">
        <v>37</v>
      </c>
      <c r="H20" s="2">
        <v>1561</v>
      </c>
      <c r="I20" s="2">
        <f t="shared" si="9"/>
        <v>1354</v>
      </c>
      <c r="J20" s="2">
        <v>2104</v>
      </c>
      <c r="K20" s="2">
        <v>3337</v>
      </c>
      <c r="L20" s="3" t="s">
        <v>37</v>
      </c>
      <c r="M20" s="2">
        <v>2261</v>
      </c>
      <c r="N20" s="2">
        <v>354</v>
      </c>
      <c r="O20" s="2">
        <v>7958</v>
      </c>
      <c r="P20" s="7">
        <v>3434</v>
      </c>
      <c r="Q20" s="5"/>
      <c r="R20" s="2">
        <v>8321</v>
      </c>
      <c r="S20" s="2">
        <v>20323</v>
      </c>
      <c r="T20" s="2">
        <f t="shared" si="10"/>
        <v>4774</v>
      </c>
      <c r="U20" s="2">
        <f t="shared" si="11"/>
        <v>10907</v>
      </c>
      <c r="V20" s="5"/>
      <c r="W20" s="2">
        <f t="shared" si="12"/>
        <v>0.57372911909626245</v>
      </c>
      <c r="X20" s="2">
        <f t="shared" si="13"/>
        <v>0.29749189970397677</v>
      </c>
      <c r="Y20" s="2">
        <f t="shared" si="14"/>
        <v>0.39780018331805683</v>
      </c>
      <c r="Z20" s="2">
        <f t="shared" si="15"/>
        <v>3.0819937087205873E-2</v>
      </c>
      <c r="AA20" s="2">
        <f t="shared" si="16"/>
        <v>0.51540996854360288</v>
      </c>
      <c r="AB20" s="2">
        <f t="shared" si="17"/>
        <v>0.30444486958739875</v>
      </c>
      <c r="AC20" s="1"/>
      <c r="AD20" s="1"/>
      <c r="AE20" s="1"/>
      <c r="AF20" s="1"/>
      <c r="AG20" s="1"/>
      <c r="AH20" s="1"/>
      <c r="AI20" s="1"/>
    </row>
    <row r="21" spans="1:35" x14ac:dyDescent="0.25">
      <c r="A21" s="14">
        <v>12</v>
      </c>
      <c r="B21" s="3" t="s">
        <v>30</v>
      </c>
      <c r="C21" s="2">
        <v>455</v>
      </c>
      <c r="D21" s="2">
        <v>2336</v>
      </c>
      <c r="E21" s="2">
        <v>536</v>
      </c>
      <c r="F21" s="2">
        <v>2954</v>
      </c>
      <c r="G21" s="3" t="s">
        <v>30</v>
      </c>
      <c r="H21" s="2">
        <v>2334</v>
      </c>
      <c r="I21" s="2">
        <f t="shared" si="9"/>
        <v>581</v>
      </c>
      <c r="J21" s="2">
        <v>1234</v>
      </c>
      <c r="K21" s="2">
        <v>4207</v>
      </c>
      <c r="L21" s="3" t="s">
        <v>30</v>
      </c>
      <c r="M21" s="2">
        <v>1247</v>
      </c>
      <c r="N21" s="2">
        <v>1368</v>
      </c>
      <c r="O21" s="2">
        <v>1584</v>
      </c>
      <c r="P21" s="7">
        <v>9808</v>
      </c>
      <c r="Q21" s="5"/>
      <c r="R21" s="2">
        <v>8321</v>
      </c>
      <c r="S21" s="2">
        <v>20323</v>
      </c>
      <c r="T21" s="2">
        <f t="shared" si="10"/>
        <v>4036</v>
      </c>
      <c r="U21" s="2">
        <f t="shared" si="11"/>
        <v>3354</v>
      </c>
      <c r="V21" s="5"/>
      <c r="W21" s="2">
        <f t="shared" si="12"/>
        <v>0.48503785602691984</v>
      </c>
      <c r="X21" s="2">
        <f t="shared" si="13"/>
        <v>0.32012575285733652</v>
      </c>
      <c r="Y21" s="2">
        <f t="shared" si="14"/>
        <v>0.51378015403220678</v>
      </c>
      <c r="Z21" s="2">
        <f t="shared" si="15"/>
        <v>0.34453432820350749</v>
      </c>
      <c r="AA21" s="2">
        <f t="shared" si="16"/>
        <v>0.67226716410175369</v>
      </c>
      <c r="AB21" s="2">
        <f t="shared" si="17"/>
        <v>0.54614343707713131</v>
      </c>
      <c r="AC21" s="1"/>
      <c r="AD21" s="1"/>
      <c r="AE21" s="1"/>
      <c r="AF21" s="1"/>
      <c r="AG21" s="1"/>
      <c r="AH21" s="1"/>
      <c r="AI21" s="1"/>
    </row>
    <row r="22" spans="1:35" x14ac:dyDescent="0.25">
      <c r="A22" s="14">
        <v>13</v>
      </c>
      <c r="B22" s="3" t="s">
        <v>31</v>
      </c>
      <c r="C22" s="2">
        <v>593</v>
      </c>
      <c r="D22" s="2">
        <v>2198</v>
      </c>
      <c r="E22" s="2">
        <v>889</v>
      </c>
      <c r="F22" s="2">
        <v>2601</v>
      </c>
      <c r="G22" s="3" t="s">
        <v>31</v>
      </c>
      <c r="H22" s="2">
        <v>1951</v>
      </c>
      <c r="I22" s="2">
        <f t="shared" si="9"/>
        <v>964</v>
      </c>
      <c r="J22" s="2">
        <v>1081</v>
      </c>
      <c r="K22" s="2">
        <v>4360</v>
      </c>
      <c r="L22" s="3" t="s">
        <v>31</v>
      </c>
      <c r="M22" s="2">
        <v>1142</v>
      </c>
      <c r="N22" s="2">
        <v>1473</v>
      </c>
      <c r="O22" s="2">
        <v>1713</v>
      </c>
      <c r="P22" s="7">
        <v>9679</v>
      </c>
      <c r="Q22" s="5"/>
      <c r="R22" s="2">
        <v>8321</v>
      </c>
      <c r="S22" s="2">
        <v>20323</v>
      </c>
      <c r="T22" s="2">
        <f t="shared" si="10"/>
        <v>3686</v>
      </c>
      <c r="U22" s="2">
        <f t="shared" si="11"/>
        <v>3683</v>
      </c>
      <c r="V22" s="5"/>
      <c r="W22" s="2">
        <f t="shared" si="12"/>
        <v>0.44297560389376278</v>
      </c>
      <c r="X22" s="2">
        <f t="shared" si="13"/>
        <v>0.27946275666133047</v>
      </c>
      <c r="Y22" s="2">
        <f t="shared" si="14"/>
        <v>0.46985340981516893</v>
      </c>
      <c r="Z22" s="2">
        <f t="shared" si="15"/>
        <v>0.28234221583446006</v>
      </c>
      <c r="AA22" s="2">
        <f t="shared" si="16"/>
        <v>0.64117110791722998</v>
      </c>
      <c r="AB22" s="2">
        <f t="shared" si="17"/>
        <v>0.50020355543493011</v>
      </c>
      <c r="AC22" s="1"/>
      <c r="AD22" s="1"/>
      <c r="AE22" s="1"/>
      <c r="AF22" s="1"/>
      <c r="AG22" s="1"/>
      <c r="AH22" s="1"/>
      <c r="AI22" s="1"/>
    </row>
    <row r="23" spans="1:35" x14ac:dyDescent="0.25">
      <c r="A23" s="14">
        <v>14</v>
      </c>
      <c r="B23" s="3" t="s">
        <v>32</v>
      </c>
      <c r="C23" s="2">
        <v>967</v>
      </c>
      <c r="D23" s="2">
        <v>1824</v>
      </c>
      <c r="E23" s="2">
        <v>618</v>
      </c>
      <c r="F23" s="2">
        <v>2872</v>
      </c>
      <c r="G23" s="3" t="s">
        <v>32</v>
      </c>
      <c r="H23" s="2">
        <v>2163</v>
      </c>
      <c r="I23" s="2">
        <f t="shared" si="9"/>
        <v>752</v>
      </c>
      <c r="J23" s="2">
        <v>2121</v>
      </c>
      <c r="K23" s="2">
        <v>3320</v>
      </c>
      <c r="L23" s="3" t="s">
        <v>32</v>
      </c>
      <c r="M23" s="2">
        <v>1691</v>
      </c>
      <c r="N23" s="2">
        <v>924</v>
      </c>
      <c r="O23" s="2">
        <v>1672</v>
      </c>
      <c r="P23" s="7">
        <v>9720</v>
      </c>
      <c r="Q23" s="5"/>
      <c r="R23" s="2">
        <v>8321</v>
      </c>
      <c r="S23" s="2">
        <v>20323</v>
      </c>
      <c r="T23" s="2">
        <f t="shared" si="10"/>
        <v>4821</v>
      </c>
      <c r="U23" s="2">
        <f t="shared" si="11"/>
        <v>4411</v>
      </c>
      <c r="V23" s="5"/>
      <c r="W23" s="2">
        <f t="shared" si="12"/>
        <v>0.57937747866842926</v>
      </c>
      <c r="X23" s="2">
        <f t="shared" si="13"/>
        <v>0.3946524571966824</v>
      </c>
      <c r="Y23" s="2">
        <f t="shared" si="14"/>
        <v>0.54930781063066136</v>
      </c>
      <c r="Z23" s="2">
        <f t="shared" si="15"/>
        <v>0.34190452777874003</v>
      </c>
      <c r="AA23" s="2">
        <f t="shared" si="16"/>
        <v>0.67095226388937002</v>
      </c>
      <c r="AB23" s="2">
        <f t="shared" si="17"/>
        <v>0.52220537261698441</v>
      </c>
      <c r="AC23" s="1"/>
      <c r="AD23" s="1"/>
      <c r="AE23" s="1"/>
      <c r="AF23" s="1"/>
      <c r="AG23" s="1"/>
      <c r="AH23" s="1"/>
      <c r="AI23" s="1"/>
    </row>
    <row r="24" spans="1:35" x14ac:dyDescent="0.25">
      <c r="A24" s="14">
        <v>15</v>
      </c>
      <c r="B24" s="3" t="s">
        <v>38</v>
      </c>
      <c r="C24" s="2">
        <v>352</v>
      </c>
      <c r="D24" s="2">
        <v>2439</v>
      </c>
      <c r="E24" s="2">
        <v>437</v>
      </c>
      <c r="F24" s="2">
        <v>3053</v>
      </c>
      <c r="G24" s="3" t="s">
        <v>38</v>
      </c>
      <c r="H24" s="2">
        <v>2346</v>
      </c>
      <c r="I24" s="2">
        <f t="shared" si="9"/>
        <v>569</v>
      </c>
      <c r="J24" s="2">
        <v>1784</v>
      </c>
      <c r="K24" s="2">
        <v>3657</v>
      </c>
      <c r="L24" s="3" t="s">
        <v>38</v>
      </c>
      <c r="M24" s="2">
        <v>2126</v>
      </c>
      <c r="N24" s="2">
        <v>489</v>
      </c>
      <c r="O24" s="2">
        <v>4035</v>
      </c>
      <c r="P24" s="7">
        <v>7357</v>
      </c>
      <c r="Q24" s="5"/>
      <c r="R24" s="2">
        <v>8321</v>
      </c>
      <c r="S24" s="2">
        <v>20323</v>
      </c>
      <c r="T24" s="2">
        <f t="shared" si="10"/>
        <v>4824</v>
      </c>
      <c r="U24" s="2">
        <f t="shared" si="11"/>
        <v>6256</v>
      </c>
      <c r="V24" s="5"/>
      <c r="W24" s="2">
        <f t="shared" si="12"/>
        <v>0.57973801225814203</v>
      </c>
      <c r="X24" s="2">
        <f t="shared" si="13"/>
        <v>0.36868712631448447</v>
      </c>
      <c r="Y24" s="2">
        <f t="shared" si="14"/>
        <v>0.497293953919901</v>
      </c>
      <c r="Z24" s="2">
        <f t="shared" si="15"/>
        <v>0.23627862866858451</v>
      </c>
      <c r="AA24" s="2">
        <f t="shared" si="16"/>
        <v>0.61813931433429226</v>
      </c>
      <c r="AB24" s="2">
        <f t="shared" si="17"/>
        <v>0.43537906137184118</v>
      </c>
      <c r="AC24" s="1"/>
      <c r="AD24" s="1"/>
      <c r="AE24" s="1"/>
      <c r="AF24" s="1"/>
      <c r="AG24" s="1"/>
      <c r="AH24" s="1"/>
      <c r="AI24" s="1"/>
    </row>
    <row r="25" spans="1:35" x14ac:dyDescent="0.25">
      <c r="A25" s="14">
        <v>16</v>
      </c>
      <c r="B25" s="3" t="s">
        <v>33</v>
      </c>
      <c r="C25" s="2">
        <v>437</v>
      </c>
      <c r="D25" s="2">
        <v>2354</v>
      </c>
      <c r="E25" s="2">
        <v>705</v>
      </c>
      <c r="F25" s="2">
        <v>2785</v>
      </c>
      <c r="G25" s="3" t="s">
        <v>33</v>
      </c>
      <c r="H25" s="2">
        <v>1839</v>
      </c>
      <c r="I25" s="2">
        <f t="shared" si="9"/>
        <v>1076</v>
      </c>
      <c r="J25" s="2">
        <v>1376</v>
      </c>
      <c r="K25" s="2">
        <v>4065</v>
      </c>
      <c r="L25" s="3" t="s">
        <v>33</v>
      </c>
      <c r="M25" s="2">
        <v>1328</v>
      </c>
      <c r="N25" s="2">
        <v>1287</v>
      </c>
      <c r="O25" s="2">
        <v>1455</v>
      </c>
      <c r="P25" s="7">
        <v>9937</v>
      </c>
      <c r="Q25" s="5"/>
      <c r="R25" s="2">
        <v>8321</v>
      </c>
      <c r="S25" s="2">
        <v>20323</v>
      </c>
      <c r="T25" s="2">
        <f t="shared" si="10"/>
        <v>3604</v>
      </c>
      <c r="U25" s="2">
        <f t="shared" si="11"/>
        <v>3536</v>
      </c>
      <c r="V25" s="5"/>
      <c r="W25" s="2">
        <f t="shared" si="12"/>
        <v>0.43312101910828027</v>
      </c>
      <c r="X25" s="2">
        <f t="shared" si="13"/>
        <v>0.27267804198671636</v>
      </c>
      <c r="Y25" s="2">
        <f t="shared" si="14"/>
        <v>0.46620529073151801</v>
      </c>
      <c r="Z25" s="2">
        <f t="shared" si="15"/>
        <v>0.28540736607142858</v>
      </c>
      <c r="AA25" s="2">
        <f t="shared" si="16"/>
        <v>0.64270368303571423</v>
      </c>
      <c r="AB25" s="2">
        <f t="shared" si="17"/>
        <v>0.50476190476190474</v>
      </c>
      <c r="AC25" s="1"/>
      <c r="AD25" s="1"/>
      <c r="AE25" s="1"/>
      <c r="AF25" s="1"/>
      <c r="AG25" s="1"/>
      <c r="AH25" s="1"/>
      <c r="AI25" s="1"/>
    </row>
    <row r="26" spans="1:35" x14ac:dyDescent="0.25">
      <c r="A26" s="14">
        <v>17</v>
      </c>
      <c r="B26" s="3" t="s">
        <v>34</v>
      </c>
      <c r="C26" s="2">
        <v>899</v>
      </c>
      <c r="D26" s="2">
        <v>1892</v>
      </c>
      <c r="E26" s="2">
        <v>426</v>
      </c>
      <c r="F26" s="2">
        <v>3064</v>
      </c>
      <c r="G26" s="3" t="s">
        <v>34</v>
      </c>
      <c r="H26" s="2">
        <v>2001</v>
      </c>
      <c r="I26" s="2">
        <f t="shared" si="9"/>
        <v>914</v>
      </c>
      <c r="J26" s="2">
        <v>1940</v>
      </c>
      <c r="K26" s="2">
        <v>3501</v>
      </c>
      <c r="L26" s="3" t="s">
        <v>34</v>
      </c>
      <c r="M26" s="2">
        <v>1750</v>
      </c>
      <c r="N26" s="2">
        <v>865</v>
      </c>
      <c r="O26" s="2">
        <v>1788</v>
      </c>
      <c r="P26" s="7">
        <v>9604</v>
      </c>
      <c r="Q26" s="5"/>
      <c r="R26" s="2">
        <v>8321</v>
      </c>
      <c r="S26" s="2">
        <v>20323</v>
      </c>
      <c r="T26" s="2">
        <f t="shared" si="10"/>
        <v>4650</v>
      </c>
      <c r="U26" s="2">
        <f t="shared" si="11"/>
        <v>4154</v>
      </c>
      <c r="V26" s="5"/>
      <c r="W26" s="2">
        <f t="shared" si="12"/>
        <v>0.55882706405480109</v>
      </c>
      <c r="X26" s="2">
        <f t="shared" si="13"/>
        <v>0.3784455413121402</v>
      </c>
      <c r="Y26" s="2">
        <f t="shared" si="14"/>
        <v>0.54306569343065692</v>
      </c>
      <c r="Z26" s="2">
        <f t="shared" si="15"/>
        <v>0.34313877214902311</v>
      </c>
      <c r="AA26" s="2">
        <f t="shared" si="16"/>
        <v>0.67156938607451155</v>
      </c>
      <c r="AB26" s="2">
        <f t="shared" si="17"/>
        <v>0.528169014084507</v>
      </c>
      <c r="AC26" s="1"/>
      <c r="AD26" s="1"/>
      <c r="AE26" s="1"/>
      <c r="AF26" s="1"/>
      <c r="AG26" s="1"/>
      <c r="AH26" s="1"/>
      <c r="AI26" s="1"/>
    </row>
    <row r="27" spans="1:35" x14ac:dyDescent="0.25">
      <c r="A27" s="14">
        <v>18</v>
      </c>
      <c r="B27" s="3" t="s">
        <v>39</v>
      </c>
      <c r="C27" s="2">
        <v>210</v>
      </c>
      <c r="D27" s="2">
        <v>2581</v>
      </c>
      <c r="E27" s="2">
        <v>254</v>
      </c>
      <c r="F27" s="2">
        <v>3236</v>
      </c>
      <c r="G27" s="3" t="s">
        <v>39</v>
      </c>
      <c r="H27" s="2">
        <v>2016</v>
      </c>
      <c r="I27" s="2">
        <f t="shared" si="9"/>
        <v>899</v>
      </c>
      <c r="J27" s="2">
        <v>1741</v>
      </c>
      <c r="K27" s="2">
        <v>3700</v>
      </c>
      <c r="L27" s="3" t="s">
        <v>39</v>
      </c>
      <c r="M27" s="2">
        <v>2218</v>
      </c>
      <c r="N27" s="2">
        <v>397</v>
      </c>
      <c r="O27" s="2">
        <v>4659</v>
      </c>
      <c r="P27" s="7">
        <v>6733</v>
      </c>
      <c r="Q27" s="5"/>
      <c r="R27" s="2">
        <v>8321</v>
      </c>
      <c r="S27" s="2">
        <v>20323</v>
      </c>
      <c r="T27" s="2">
        <f t="shared" si="10"/>
        <v>4444</v>
      </c>
      <c r="U27" s="2">
        <f t="shared" si="11"/>
        <v>6654</v>
      </c>
      <c r="V27" s="5"/>
      <c r="W27" s="2">
        <f t="shared" si="12"/>
        <v>0.53407042422785722</v>
      </c>
      <c r="X27" s="2">
        <f t="shared" si="13"/>
        <v>0.32222021042401044</v>
      </c>
      <c r="Y27" s="2">
        <f t="shared" si="14"/>
        <v>0.45769607085843761</v>
      </c>
      <c r="Z27" s="2">
        <f t="shared" si="15"/>
        <v>0.17947046773142838</v>
      </c>
      <c r="AA27" s="2">
        <f t="shared" si="16"/>
        <v>0.58973523386571425</v>
      </c>
      <c r="AB27" s="2">
        <f t="shared" si="17"/>
        <v>0.40043251036222743</v>
      </c>
      <c r="AC27" s="1"/>
      <c r="AD27" s="1"/>
      <c r="AE27" s="1"/>
      <c r="AF27" s="1"/>
      <c r="AG27" s="1"/>
      <c r="AH27" s="1"/>
      <c r="AI27" s="1"/>
    </row>
    <row r="28" spans="1:35" x14ac:dyDescent="0.25">
      <c r="A28" s="14">
        <v>19</v>
      </c>
      <c r="B28" s="3" t="s">
        <v>35</v>
      </c>
      <c r="C28" s="2">
        <v>1055</v>
      </c>
      <c r="D28" s="2">
        <v>1736</v>
      </c>
      <c r="E28" s="2">
        <v>794</v>
      </c>
      <c r="F28" s="2">
        <v>2696</v>
      </c>
      <c r="G28" s="3" t="s">
        <v>35</v>
      </c>
      <c r="H28" s="2">
        <v>1284</v>
      </c>
      <c r="I28" s="2">
        <f t="shared" si="9"/>
        <v>1631</v>
      </c>
      <c r="J28" s="2">
        <v>2230</v>
      </c>
      <c r="K28" s="2">
        <v>3211</v>
      </c>
      <c r="L28" s="3" t="s">
        <v>35</v>
      </c>
      <c r="M28" s="2">
        <v>1826</v>
      </c>
      <c r="N28" s="2">
        <v>789</v>
      </c>
      <c r="O28" s="2">
        <v>1510</v>
      </c>
      <c r="P28" s="7">
        <v>9882</v>
      </c>
      <c r="Q28" s="5"/>
      <c r="R28" s="2">
        <v>8321</v>
      </c>
      <c r="S28" s="2">
        <v>20323</v>
      </c>
      <c r="T28" s="2">
        <f t="shared" si="10"/>
        <v>4165</v>
      </c>
      <c r="U28" s="2">
        <f t="shared" si="11"/>
        <v>4534</v>
      </c>
      <c r="V28" s="5"/>
      <c r="W28" s="2">
        <f t="shared" si="12"/>
        <v>0.50054080038456916</v>
      </c>
      <c r="X28" s="2">
        <f t="shared" si="13"/>
        <v>0.31970637522154444</v>
      </c>
      <c r="Y28" s="2">
        <f t="shared" si="14"/>
        <v>0.48942420681551113</v>
      </c>
      <c r="Z28" s="2">
        <f t="shared" si="15"/>
        <v>0.27041763977273858</v>
      </c>
      <c r="AA28" s="2">
        <f t="shared" si="16"/>
        <v>0.63520881988636924</v>
      </c>
      <c r="AB28" s="2">
        <f t="shared" si="17"/>
        <v>0.47879066559374639</v>
      </c>
      <c r="AC28" s="1"/>
      <c r="AD28" s="1"/>
      <c r="AE28" s="1"/>
      <c r="AF28" s="1"/>
      <c r="AG28" s="1"/>
      <c r="AH28" s="1"/>
      <c r="AI28" s="1"/>
    </row>
    <row r="29" spans="1:35" x14ac:dyDescent="0.25">
      <c r="A29" s="14">
        <v>20</v>
      </c>
      <c r="B29" s="3" t="s">
        <v>40</v>
      </c>
      <c r="C29" s="2">
        <v>329</v>
      </c>
      <c r="D29" s="2">
        <v>2462</v>
      </c>
      <c r="E29" s="2">
        <v>611</v>
      </c>
      <c r="F29" s="2">
        <v>2879</v>
      </c>
      <c r="G29" s="3" t="s">
        <v>40</v>
      </c>
      <c r="H29" s="2">
        <v>1509</v>
      </c>
      <c r="I29" s="2">
        <f t="shared" si="9"/>
        <v>1406</v>
      </c>
      <c r="J29" s="2">
        <v>2052</v>
      </c>
      <c r="K29" s="2">
        <v>3389</v>
      </c>
      <c r="L29" s="3" t="s">
        <v>40</v>
      </c>
      <c r="M29" s="2">
        <v>2058</v>
      </c>
      <c r="N29" s="2">
        <v>557</v>
      </c>
      <c r="O29" s="2">
        <v>4979</v>
      </c>
      <c r="P29" s="7">
        <v>6413</v>
      </c>
      <c r="Q29" s="5"/>
      <c r="R29" s="2">
        <v>8321</v>
      </c>
      <c r="S29" s="2">
        <v>20323</v>
      </c>
      <c r="T29" s="2">
        <f t="shared" si="10"/>
        <v>3896</v>
      </c>
      <c r="U29" s="2">
        <f t="shared" si="11"/>
        <v>7642</v>
      </c>
      <c r="V29" s="5"/>
      <c r="W29" s="2">
        <f t="shared" si="12"/>
        <v>0.46821295517365702</v>
      </c>
      <c r="X29" s="2">
        <f t="shared" si="13"/>
        <v>0.25568776906376728</v>
      </c>
      <c r="Y29" s="2">
        <f t="shared" si="14"/>
        <v>0.39236618158013997</v>
      </c>
      <c r="Z29" s="2">
        <f t="shared" si="15"/>
        <v>7.8985675503250696E-2</v>
      </c>
      <c r="AA29" s="2">
        <f t="shared" si="16"/>
        <v>0.53949283775162538</v>
      </c>
      <c r="AB29" s="2">
        <f t="shared" si="17"/>
        <v>0.33766684000693359</v>
      </c>
      <c r="AC29" s="1"/>
      <c r="AD29" s="1"/>
      <c r="AE29" s="1"/>
      <c r="AF29" s="1"/>
      <c r="AG29" s="1"/>
      <c r="AH29" s="1"/>
      <c r="AI29" s="1"/>
    </row>
    <row r="30" spans="1:35" x14ac:dyDescent="0.25">
      <c r="A30" s="14">
        <v>21</v>
      </c>
      <c r="B30" s="3" t="s">
        <v>41</v>
      </c>
      <c r="C30" s="2">
        <v>815</v>
      </c>
      <c r="D30" s="2">
        <v>1976</v>
      </c>
      <c r="E30" s="2">
        <v>346</v>
      </c>
      <c r="F30" s="2">
        <v>3114</v>
      </c>
      <c r="G30" s="3" t="s">
        <v>41</v>
      </c>
      <c r="H30" s="2">
        <v>1509</v>
      </c>
      <c r="I30" s="2">
        <f t="shared" si="9"/>
        <v>1406</v>
      </c>
      <c r="J30" s="2">
        <v>2461</v>
      </c>
      <c r="K30" s="2">
        <v>2980</v>
      </c>
      <c r="L30" s="3" t="s">
        <v>41</v>
      </c>
      <c r="M30" s="2">
        <v>2319</v>
      </c>
      <c r="N30" s="2">
        <v>296</v>
      </c>
      <c r="O30" s="2">
        <v>4223</v>
      </c>
      <c r="P30" s="7">
        <v>7169</v>
      </c>
      <c r="Q30" s="6"/>
      <c r="R30" s="2">
        <v>8321</v>
      </c>
      <c r="S30" s="2">
        <v>20323</v>
      </c>
      <c r="T30" s="2">
        <f t="shared" si="10"/>
        <v>4643</v>
      </c>
      <c r="U30" s="2">
        <f t="shared" si="11"/>
        <v>7030</v>
      </c>
      <c r="V30" s="6"/>
      <c r="W30" s="2">
        <f t="shared" si="12"/>
        <v>0.55798581901213795</v>
      </c>
      <c r="X30" s="2">
        <f t="shared" si="13"/>
        <v>0.33815958364350496</v>
      </c>
      <c r="Y30" s="2">
        <f t="shared" si="14"/>
        <v>0.46443933179953989</v>
      </c>
      <c r="Z30" s="2">
        <f t="shared" si="15"/>
        <v>0.18103285964366234</v>
      </c>
      <c r="AA30" s="12">
        <f t="shared" si="16"/>
        <v>0.59051642982183117</v>
      </c>
      <c r="AB30" s="2">
        <f t="shared" si="17"/>
        <v>0.39775550415488736</v>
      </c>
      <c r="AC30" s="1"/>
      <c r="AD30" s="1"/>
      <c r="AE30" s="1"/>
      <c r="AF30" s="1"/>
      <c r="AG30" s="1"/>
      <c r="AH30" s="1"/>
      <c r="AI30" s="1"/>
    </row>
    <row r="31" spans="1:35" x14ac:dyDescent="0.25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1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"/>
      <c r="AD31" s="1"/>
      <c r="AE31" s="1"/>
      <c r="AF31" s="1"/>
      <c r="AG31" s="1"/>
      <c r="AH31" s="1"/>
      <c r="AI31" s="1"/>
    </row>
    <row r="32" spans="1:35" x14ac:dyDescent="0.25">
      <c r="A32" s="14">
        <v>1</v>
      </c>
      <c r="B32" s="3" t="s">
        <v>42</v>
      </c>
      <c r="C32" s="2">
        <v>1246</v>
      </c>
      <c r="D32" s="2">
        <v>1527</v>
      </c>
      <c r="E32" s="2">
        <v>1219</v>
      </c>
      <c r="F32" s="2">
        <v>2271</v>
      </c>
      <c r="G32" s="3" t="s">
        <v>42</v>
      </c>
      <c r="H32" s="2">
        <v>2394</v>
      </c>
      <c r="I32" s="2">
        <f>R32-(C32+D32+H32+M32+N32)</f>
        <v>539</v>
      </c>
      <c r="J32" s="2">
        <v>1640</v>
      </c>
      <c r="K32" s="2">
        <v>3801</v>
      </c>
      <c r="L32" s="3" t="s">
        <v>42</v>
      </c>
      <c r="M32" s="2">
        <v>2226</v>
      </c>
      <c r="N32" s="2">
        <v>389</v>
      </c>
      <c r="O32" s="2">
        <v>5406</v>
      </c>
      <c r="P32" s="2">
        <v>5986</v>
      </c>
      <c r="Q32" s="4"/>
      <c r="R32" s="2">
        <v>8321</v>
      </c>
      <c r="S32" s="2">
        <v>20323</v>
      </c>
      <c r="T32" s="2">
        <f t="shared" ref="T32" si="18">C32+H32+M32</f>
        <v>5866</v>
      </c>
      <c r="U32" s="2">
        <f t="shared" ref="U32" si="19">E32+J32+O32</f>
        <v>8265</v>
      </c>
      <c r="V32" s="4"/>
      <c r="W32" s="2">
        <f>(T32)/R32</f>
        <v>0.70496334575171249</v>
      </c>
      <c r="X32" s="2">
        <f>W32*((T32/R32-U32/S32)+1)/2</f>
        <v>0.45762035088650255</v>
      </c>
      <c r="Y32" s="2">
        <f t="shared" ref="Y32:Y66" si="20">2*AB32*W32/(AB32+W32)</f>
        <v>0.5225369677534295</v>
      </c>
      <c r="Z32" s="2">
        <f t="shared" ref="Z32:Z52" si="21">T32/(T32+U32)-(R32-T32)/(R32-T32+S32-U32)</f>
        <v>0.24595701774757242</v>
      </c>
      <c r="AA32" s="13">
        <f t="shared" si="8"/>
        <v>0.62297850887378625</v>
      </c>
      <c r="AB32" s="2">
        <f t="shared" ref="AB32:AB66" si="22">T32/(T32+U32)</f>
        <v>0.4151157030641851</v>
      </c>
      <c r="AC32" s="1"/>
      <c r="AD32" s="1"/>
      <c r="AE32" s="1"/>
      <c r="AF32" s="1"/>
      <c r="AG32" s="1"/>
      <c r="AH32" s="1"/>
      <c r="AI32" s="1"/>
    </row>
    <row r="33" spans="1:35" x14ac:dyDescent="0.25">
      <c r="A33" s="14">
        <v>2</v>
      </c>
      <c r="B33" s="3" t="s">
        <v>46</v>
      </c>
      <c r="C33" s="2">
        <v>1222</v>
      </c>
      <c r="D33" s="2">
        <v>1569</v>
      </c>
      <c r="E33" s="2">
        <v>1089</v>
      </c>
      <c r="F33" s="2">
        <v>2401</v>
      </c>
      <c r="G33" s="3" t="s">
        <v>46</v>
      </c>
      <c r="H33" s="2">
        <v>2068</v>
      </c>
      <c r="I33" s="2">
        <f t="shared" ref="I33:I66" si="23">R33-(C33+D33+H33+M33+N33)</f>
        <v>847</v>
      </c>
      <c r="J33" s="2">
        <v>2092</v>
      </c>
      <c r="K33" s="2">
        <v>3349</v>
      </c>
      <c r="L33" s="3" t="s">
        <v>46</v>
      </c>
      <c r="M33" s="2">
        <v>2282</v>
      </c>
      <c r="N33" s="2">
        <v>333</v>
      </c>
      <c r="O33" s="2">
        <v>5084</v>
      </c>
      <c r="P33" s="2">
        <v>6308</v>
      </c>
      <c r="Q33" s="5"/>
      <c r="R33" s="2">
        <v>8321</v>
      </c>
      <c r="S33" s="2">
        <v>20323</v>
      </c>
      <c r="T33" s="2">
        <f t="shared" ref="T33:T66" si="24">C33+H33+M33</f>
        <v>5572</v>
      </c>
      <c r="U33" s="2">
        <f t="shared" ref="U33:U66" si="25">E33+J33+O33</f>
        <v>8265</v>
      </c>
      <c r="V33" s="5"/>
      <c r="W33" s="2">
        <f t="shared" ref="W33:W52" si="26">(T33)/R33</f>
        <v>0.66963105395986056</v>
      </c>
      <c r="X33" s="2">
        <f t="shared" ref="X33:X52" si="27">W33*((T33/R33-U33/S33)+1)/2</f>
        <v>0.42285492481272252</v>
      </c>
      <c r="Y33" s="2">
        <f t="shared" si="20"/>
        <v>0.50293347775069941</v>
      </c>
      <c r="Z33" s="2">
        <f t="shared" si="21"/>
        <v>0.21703301078584977</v>
      </c>
      <c r="AA33" s="2">
        <f t="shared" si="8"/>
        <v>0.6085165053929249</v>
      </c>
      <c r="AB33" s="2">
        <f t="shared" si="22"/>
        <v>0.40268844402688442</v>
      </c>
      <c r="AC33" s="1"/>
      <c r="AD33" s="1"/>
      <c r="AE33" s="1"/>
      <c r="AF33" s="1"/>
      <c r="AG33" s="1"/>
      <c r="AH33" s="1"/>
      <c r="AI33" s="1"/>
    </row>
    <row r="34" spans="1:35" x14ac:dyDescent="0.25">
      <c r="A34" s="14">
        <v>3</v>
      </c>
      <c r="B34" s="3" t="s">
        <v>43</v>
      </c>
      <c r="C34" s="2">
        <v>1422</v>
      </c>
      <c r="D34" s="2">
        <v>1369</v>
      </c>
      <c r="E34" s="2">
        <v>1445</v>
      </c>
      <c r="F34" s="2">
        <v>2045</v>
      </c>
      <c r="G34" s="3" t="s">
        <v>43</v>
      </c>
      <c r="H34" s="2">
        <v>1549</v>
      </c>
      <c r="I34" s="2">
        <f t="shared" si="23"/>
        <v>1366</v>
      </c>
      <c r="J34" s="2">
        <v>1866</v>
      </c>
      <c r="K34" s="2">
        <v>3575</v>
      </c>
      <c r="L34" s="3" t="s">
        <v>43</v>
      </c>
      <c r="M34" s="2">
        <v>2210</v>
      </c>
      <c r="N34" s="2">
        <v>405</v>
      </c>
      <c r="O34" s="2">
        <v>4860</v>
      </c>
      <c r="P34" s="2">
        <v>6532</v>
      </c>
      <c r="Q34" s="5"/>
      <c r="R34" s="2">
        <v>8321</v>
      </c>
      <c r="S34" s="2">
        <v>20323</v>
      </c>
      <c r="T34" s="2">
        <f t="shared" si="24"/>
        <v>5181</v>
      </c>
      <c r="U34" s="2">
        <f t="shared" si="25"/>
        <v>8171</v>
      </c>
      <c r="V34" s="5"/>
      <c r="W34" s="2">
        <f t="shared" si="26"/>
        <v>0.62264150943396224</v>
      </c>
      <c r="X34" s="2">
        <f t="shared" si="27"/>
        <v>0.37999335824336566</v>
      </c>
      <c r="Y34" s="2">
        <f t="shared" si="20"/>
        <v>0.47810639966778934</v>
      </c>
      <c r="Z34" s="2">
        <f t="shared" si="21"/>
        <v>0.18269563207899209</v>
      </c>
      <c r="AA34" s="2">
        <f t="shared" si="8"/>
        <v>0.59134781603949604</v>
      </c>
      <c r="AB34" s="2">
        <f t="shared" si="22"/>
        <v>0.38803175554224084</v>
      </c>
      <c r="AC34" s="1"/>
      <c r="AD34" s="1"/>
      <c r="AE34" s="1"/>
      <c r="AF34" s="1"/>
      <c r="AG34" s="1"/>
      <c r="AH34" s="1"/>
      <c r="AI34" s="1"/>
    </row>
    <row r="35" spans="1:35" x14ac:dyDescent="0.25">
      <c r="A35" s="14">
        <v>4</v>
      </c>
      <c r="B35" s="3" t="s">
        <v>44</v>
      </c>
      <c r="C35" s="2">
        <v>1719</v>
      </c>
      <c r="D35" s="2">
        <v>1072</v>
      </c>
      <c r="E35" s="2">
        <v>1146</v>
      </c>
      <c r="F35" s="2">
        <v>2344</v>
      </c>
      <c r="G35" s="3" t="s">
        <v>44</v>
      </c>
      <c r="H35" s="2">
        <v>1560</v>
      </c>
      <c r="I35" s="2">
        <f t="shared" si="23"/>
        <v>1355</v>
      </c>
      <c r="J35" s="2">
        <v>2740</v>
      </c>
      <c r="K35" s="2">
        <v>2701</v>
      </c>
      <c r="L35" s="3" t="s">
        <v>44</v>
      </c>
      <c r="M35" s="2">
        <v>2349</v>
      </c>
      <c r="N35" s="2">
        <v>266</v>
      </c>
      <c r="O35" s="2">
        <v>5154</v>
      </c>
      <c r="P35" s="2">
        <v>6238</v>
      </c>
      <c r="Q35" s="5"/>
      <c r="R35" s="2">
        <v>8321</v>
      </c>
      <c r="S35" s="2">
        <v>20323</v>
      </c>
      <c r="T35" s="2">
        <f t="shared" si="24"/>
        <v>5628</v>
      </c>
      <c r="U35" s="2">
        <f t="shared" si="25"/>
        <v>9040</v>
      </c>
      <c r="V35" s="5"/>
      <c r="W35" s="2">
        <f t="shared" si="26"/>
        <v>0.67636101430116569</v>
      </c>
      <c r="X35" s="2">
        <f t="shared" si="27"/>
        <v>0.41648444376539795</v>
      </c>
      <c r="Y35" s="2">
        <f t="shared" si="20"/>
        <v>0.48962547305232934</v>
      </c>
      <c r="Z35" s="2">
        <f t="shared" si="21"/>
        <v>0.19100492737637892</v>
      </c>
      <c r="AA35" s="2">
        <f t="shared" si="8"/>
        <v>0.59550246368818949</v>
      </c>
      <c r="AB35" s="2">
        <f t="shared" si="22"/>
        <v>0.38369239160076357</v>
      </c>
      <c r="AC35" s="1"/>
      <c r="AD35" s="1"/>
      <c r="AE35" s="1"/>
      <c r="AF35" s="1"/>
      <c r="AG35" s="1"/>
      <c r="AH35" s="1"/>
      <c r="AI35" s="1"/>
    </row>
    <row r="36" spans="1:35" x14ac:dyDescent="0.25">
      <c r="A36" s="14">
        <v>5</v>
      </c>
      <c r="B36" s="3" t="s">
        <v>49</v>
      </c>
      <c r="C36" s="2">
        <v>1190</v>
      </c>
      <c r="D36" s="2">
        <v>1601</v>
      </c>
      <c r="E36" s="2">
        <v>998</v>
      </c>
      <c r="F36" s="2">
        <v>2492</v>
      </c>
      <c r="G36" s="3" t="s">
        <v>49</v>
      </c>
      <c r="H36" s="2">
        <v>1561</v>
      </c>
      <c r="I36" s="2">
        <f t="shared" si="23"/>
        <v>1354</v>
      </c>
      <c r="J36" s="2">
        <v>2104</v>
      </c>
      <c r="K36" s="2">
        <v>3337</v>
      </c>
      <c r="L36" s="3" t="s">
        <v>49</v>
      </c>
      <c r="M36" s="2">
        <v>2362</v>
      </c>
      <c r="N36" s="2">
        <v>253</v>
      </c>
      <c r="O36" s="2">
        <v>8084</v>
      </c>
      <c r="P36" s="2">
        <v>3308</v>
      </c>
      <c r="Q36" s="5"/>
      <c r="R36" s="2">
        <v>8321</v>
      </c>
      <c r="S36" s="2">
        <v>20323</v>
      </c>
      <c r="T36" s="2">
        <f t="shared" si="24"/>
        <v>5113</v>
      </c>
      <c r="U36" s="2">
        <f t="shared" si="25"/>
        <v>11186</v>
      </c>
      <c r="V36" s="5"/>
      <c r="W36" s="2">
        <f t="shared" si="26"/>
        <v>0.61446941473380601</v>
      </c>
      <c r="X36" s="2">
        <f t="shared" si="27"/>
        <v>0.32691571729074687</v>
      </c>
      <c r="Y36" s="2">
        <f t="shared" si="20"/>
        <v>0.41535337124289196</v>
      </c>
      <c r="Z36" s="2">
        <f t="shared" si="21"/>
        <v>5.3837934581708435E-2</v>
      </c>
      <c r="AA36" s="2">
        <f t="shared" si="8"/>
        <v>0.52691896729085419</v>
      </c>
      <c r="AB36" s="2">
        <f t="shared" si="22"/>
        <v>0.31370022700779188</v>
      </c>
      <c r="AC36" s="1"/>
      <c r="AD36" s="1"/>
      <c r="AE36" s="1"/>
      <c r="AF36" s="1"/>
      <c r="AG36" s="1"/>
      <c r="AH36" s="1"/>
      <c r="AI36" s="1"/>
    </row>
    <row r="37" spans="1:35" x14ac:dyDescent="0.25">
      <c r="A37" s="14">
        <v>6</v>
      </c>
      <c r="B37" s="3" t="s">
        <v>45</v>
      </c>
      <c r="C37" s="2">
        <v>682</v>
      </c>
      <c r="D37" s="2">
        <v>2109</v>
      </c>
      <c r="E37" s="2">
        <v>679</v>
      </c>
      <c r="F37" s="2">
        <v>2811</v>
      </c>
      <c r="G37" s="3" t="s">
        <v>45</v>
      </c>
      <c r="H37" s="2">
        <v>2186</v>
      </c>
      <c r="I37" s="2">
        <f t="shared" si="23"/>
        <v>729</v>
      </c>
      <c r="J37" s="2">
        <v>1335</v>
      </c>
      <c r="K37" s="2">
        <v>4106</v>
      </c>
      <c r="L37" s="3" t="s">
        <v>45</v>
      </c>
      <c r="M37" s="2">
        <v>1806</v>
      </c>
      <c r="N37" s="2">
        <v>809</v>
      </c>
      <c r="O37" s="2">
        <v>1760</v>
      </c>
      <c r="P37" s="2">
        <v>9632</v>
      </c>
      <c r="Q37" s="5"/>
      <c r="R37" s="2">
        <v>8321</v>
      </c>
      <c r="S37" s="2">
        <v>20323</v>
      </c>
      <c r="T37" s="2">
        <f t="shared" si="24"/>
        <v>4674</v>
      </c>
      <c r="U37" s="2">
        <f t="shared" si="25"/>
        <v>3774</v>
      </c>
      <c r="V37" s="5"/>
      <c r="W37" s="2">
        <f t="shared" si="26"/>
        <v>0.56171133277250329</v>
      </c>
      <c r="X37" s="2">
        <f t="shared" si="27"/>
        <v>0.38646031863047559</v>
      </c>
      <c r="Y37" s="2">
        <f t="shared" si="20"/>
        <v>0.55745721271393645</v>
      </c>
      <c r="Z37" s="2">
        <f t="shared" si="21"/>
        <v>0.37268673252129131</v>
      </c>
      <c r="AA37" s="2">
        <f t="shared" si="8"/>
        <v>0.68634336626064563</v>
      </c>
      <c r="AB37" s="2">
        <f t="shared" si="22"/>
        <v>0.55326704545454541</v>
      </c>
      <c r="AC37" s="1"/>
      <c r="AD37" s="1"/>
      <c r="AE37" s="1"/>
      <c r="AF37" s="1"/>
      <c r="AG37" s="1"/>
      <c r="AH37" s="1"/>
      <c r="AI37" s="1"/>
    </row>
    <row r="38" spans="1:35" x14ac:dyDescent="0.25">
      <c r="A38" s="14">
        <v>7</v>
      </c>
      <c r="B38" s="3" t="s">
        <v>47</v>
      </c>
      <c r="C38" s="2">
        <v>875</v>
      </c>
      <c r="D38" s="2">
        <v>1916</v>
      </c>
      <c r="E38" s="2">
        <v>1033</v>
      </c>
      <c r="F38" s="2">
        <v>2457</v>
      </c>
      <c r="G38" s="3" t="s">
        <v>47</v>
      </c>
      <c r="H38" s="2">
        <v>2346</v>
      </c>
      <c r="I38" s="2">
        <f t="shared" si="23"/>
        <v>569</v>
      </c>
      <c r="J38" s="2">
        <v>1219</v>
      </c>
      <c r="K38" s="2">
        <v>4222</v>
      </c>
      <c r="L38" s="3" t="s">
        <v>47</v>
      </c>
      <c r="M38" s="2">
        <v>1804</v>
      </c>
      <c r="N38" s="2">
        <v>811</v>
      </c>
      <c r="O38" s="2">
        <v>2186</v>
      </c>
      <c r="P38" s="2">
        <v>9206</v>
      </c>
      <c r="Q38" s="5"/>
      <c r="R38" s="2">
        <v>8321</v>
      </c>
      <c r="S38" s="2">
        <v>20323</v>
      </c>
      <c r="T38" s="2">
        <f t="shared" si="24"/>
        <v>5025</v>
      </c>
      <c r="U38" s="2">
        <f t="shared" si="25"/>
        <v>4438</v>
      </c>
      <c r="V38" s="5"/>
      <c r="W38" s="2">
        <f t="shared" si="26"/>
        <v>0.60389376276889795</v>
      </c>
      <c r="X38" s="2">
        <f t="shared" si="27"/>
        <v>0.41835359138378231</v>
      </c>
      <c r="Y38" s="2">
        <f t="shared" si="20"/>
        <v>0.56511470985155199</v>
      </c>
      <c r="Z38" s="2">
        <f t="shared" si="21"/>
        <v>0.35917882077145991</v>
      </c>
      <c r="AA38" s="2">
        <f t="shared" si="8"/>
        <v>0.67958941038572995</v>
      </c>
      <c r="AB38" s="2">
        <f t="shared" si="22"/>
        <v>0.53101553418577618</v>
      </c>
      <c r="AC38" s="1"/>
      <c r="AD38" s="1"/>
      <c r="AE38" s="1"/>
      <c r="AF38" s="1"/>
      <c r="AG38" s="1"/>
      <c r="AH38" s="1"/>
      <c r="AI38" s="1"/>
    </row>
    <row r="39" spans="1:35" x14ac:dyDescent="0.25">
      <c r="A39" s="14">
        <v>8</v>
      </c>
      <c r="B39" s="3" t="s">
        <v>48</v>
      </c>
      <c r="C39" s="2">
        <v>1188</v>
      </c>
      <c r="D39" s="2">
        <v>1603</v>
      </c>
      <c r="E39" s="2">
        <v>744</v>
      </c>
      <c r="F39" s="2">
        <v>2746</v>
      </c>
      <c r="G39" s="3" t="s">
        <v>48</v>
      </c>
      <c r="H39" s="2">
        <v>2355</v>
      </c>
      <c r="I39" s="2">
        <v>507</v>
      </c>
      <c r="J39" s="2">
        <v>2139</v>
      </c>
      <c r="K39" s="2">
        <v>3302</v>
      </c>
      <c r="L39" s="3" t="s">
        <v>48</v>
      </c>
      <c r="M39" s="2">
        <v>1997</v>
      </c>
      <c r="N39" s="2">
        <v>618</v>
      </c>
      <c r="O39" s="2">
        <v>2096</v>
      </c>
      <c r="P39" s="2">
        <v>9296</v>
      </c>
      <c r="Q39" s="5"/>
      <c r="R39" s="2">
        <v>8321</v>
      </c>
      <c r="S39" s="2">
        <v>20323</v>
      </c>
      <c r="T39" s="2">
        <f t="shared" si="24"/>
        <v>5540</v>
      </c>
      <c r="U39" s="2">
        <f t="shared" si="25"/>
        <v>4979</v>
      </c>
      <c r="V39" s="5"/>
      <c r="W39" s="2">
        <f t="shared" si="26"/>
        <v>0.66578536233625762</v>
      </c>
      <c r="X39" s="2">
        <f t="shared" si="27"/>
        <v>0.47297125994544281</v>
      </c>
      <c r="Y39" s="2">
        <f t="shared" si="20"/>
        <v>0.58811040339702758</v>
      </c>
      <c r="Z39" s="2">
        <f t="shared" si="21"/>
        <v>0.37323155013423981</v>
      </c>
      <c r="AA39" s="2">
        <f t="shared" si="8"/>
        <v>0.6866157750671199</v>
      </c>
      <c r="AB39" s="2">
        <f t="shared" si="22"/>
        <v>0.52666603289286051</v>
      </c>
      <c r="AC39" s="1"/>
      <c r="AD39" s="1"/>
      <c r="AE39" s="1"/>
      <c r="AF39" s="1"/>
      <c r="AG39" s="1"/>
      <c r="AH39" s="1"/>
      <c r="AI39" s="1"/>
    </row>
    <row r="40" spans="1:35" x14ac:dyDescent="0.25">
      <c r="A40" s="14">
        <v>9</v>
      </c>
      <c r="B40" s="3" t="s">
        <v>50</v>
      </c>
      <c r="C40" s="2">
        <v>637</v>
      </c>
      <c r="D40" s="2">
        <v>2154</v>
      </c>
      <c r="E40" s="2">
        <v>581</v>
      </c>
      <c r="F40" s="2">
        <v>2909</v>
      </c>
      <c r="G40" s="3" t="s">
        <v>50</v>
      </c>
      <c r="H40" s="2">
        <v>2186</v>
      </c>
      <c r="I40" s="2">
        <f t="shared" si="23"/>
        <v>729</v>
      </c>
      <c r="J40" s="2">
        <v>1784</v>
      </c>
      <c r="K40" s="2">
        <v>3657</v>
      </c>
      <c r="L40" s="3" t="s">
        <v>50</v>
      </c>
      <c r="M40" s="2">
        <v>2256</v>
      </c>
      <c r="N40" s="2">
        <v>359</v>
      </c>
      <c r="O40" s="2">
        <v>4141</v>
      </c>
      <c r="P40" s="2">
        <v>7251</v>
      </c>
      <c r="Q40" s="5"/>
      <c r="R40" s="2">
        <v>8321</v>
      </c>
      <c r="S40" s="2">
        <v>20323</v>
      </c>
      <c r="T40" s="2">
        <f t="shared" si="24"/>
        <v>5079</v>
      </c>
      <c r="U40" s="2">
        <f t="shared" si="25"/>
        <v>6506</v>
      </c>
      <c r="V40" s="5"/>
      <c r="W40" s="2">
        <f t="shared" si="26"/>
        <v>0.61038336738372789</v>
      </c>
      <c r="X40" s="2">
        <f t="shared" si="27"/>
        <v>0.39377462746488379</v>
      </c>
      <c r="Y40" s="2">
        <f t="shared" si="20"/>
        <v>0.5102984024917111</v>
      </c>
      <c r="Z40" s="2">
        <f t="shared" si="21"/>
        <v>0.24836542945232373</v>
      </c>
      <c r="AA40" s="2">
        <f t="shared" si="8"/>
        <v>0.62418271472616182</v>
      </c>
      <c r="AB40" s="2">
        <f t="shared" si="22"/>
        <v>0.43841173931808375</v>
      </c>
      <c r="AC40" s="1"/>
      <c r="AD40" s="1"/>
      <c r="AE40" s="1"/>
      <c r="AF40" s="1"/>
      <c r="AG40" s="1"/>
      <c r="AH40" s="1"/>
      <c r="AI40" s="1"/>
    </row>
    <row r="41" spans="1:35" x14ac:dyDescent="0.25">
      <c r="A41" s="14">
        <v>10</v>
      </c>
      <c r="B41" s="3" t="s">
        <v>51</v>
      </c>
      <c r="C41" s="2">
        <v>725</v>
      </c>
      <c r="D41" s="2">
        <v>2066</v>
      </c>
      <c r="E41" s="2">
        <v>876</v>
      </c>
      <c r="F41" s="2">
        <v>2614</v>
      </c>
      <c r="G41" s="3" t="s">
        <v>51</v>
      </c>
      <c r="H41" s="2">
        <v>2016</v>
      </c>
      <c r="I41" s="2">
        <f t="shared" si="23"/>
        <v>899</v>
      </c>
      <c r="J41" s="2">
        <v>1611</v>
      </c>
      <c r="K41" s="2">
        <v>3830</v>
      </c>
      <c r="L41" s="3" t="s">
        <v>51</v>
      </c>
      <c r="M41" s="2">
        <v>1901</v>
      </c>
      <c r="N41" s="2">
        <v>714</v>
      </c>
      <c r="O41" s="2">
        <v>1631</v>
      </c>
      <c r="P41" s="2">
        <v>9761</v>
      </c>
      <c r="Q41" s="5"/>
      <c r="R41" s="2">
        <v>8321</v>
      </c>
      <c r="S41" s="2">
        <v>20323</v>
      </c>
      <c r="T41" s="2">
        <f t="shared" si="24"/>
        <v>4642</v>
      </c>
      <c r="U41" s="2">
        <f t="shared" si="25"/>
        <v>4118</v>
      </c>
      <c r="V41" s="5"/>
      <c r="W41" s="2">
        <f t="shared" si="26"/>
        <v>0.55786564114890036</v>
      </c>
      <c r="X41" s="2">
        <f t="shared" si="27"/>
        <v>0.37802037917807313</v>
      </c>
      <c r="Y41" s="2">
        <f t="shared" si="20"/>
        <v>0.54352789649317967</v>
      </c>
      <c r="Z41" s="2">
        <f t="shared" si="21"/>
        <v>0.34488554162085294</v>
      </c>
      <c r="AA41" s="2">
        <f t="shared" si="8"/>
        <v>0.67244277081042647</v>
      </c>
      <c r="AB41" s="2">
        <f t="shared" si="22"/>
        <v>0.52990867579908674</v>
      </c>
      <c r="AC41" s="1"/>
      <c r="AD41" s="1"/>
      <c r="AE41" s="1"/>
      <c r="AF41" s="1"/>
      <c r="AG41" s="1"/>
      <c r="AH41" s="1"/>
      <c r="AI41" s="1"/>
    </row>
    <row r="42" spans="1:35" x14ac:dyDescent="0.25">
      <c r="A42" s="14">
        <v>11</v>
      </c>
      <c r="B42" s="3" t="s">
        <v>52</v>
      </c>
      <c r="C42" s="2">
        <v>1117</v>
      </c>
      <c r="D42" s="2">
        <v>1674</v>
      </c>
      <c r="E42" s="2">
        <v>578</v>
      </c>
      <c r="F42" s="2">
        <v>2912</v>
      </c>
      <c r="G42" s="3" t="s">
        <v>52</v>
      </c>
      <c r="H42" s="2">
        <v>2024</v>
      </c>
      <c r="I42" s="2">
        <f t="shared" si="23"/>
        <v>891</v>
      </c>
      <c r="J42" s="2">
        <v>2058</v>
      </c>
      <c r="K42" s="2">
        <v>3383</v>
      </c>
      <c r="L42" s="3" t="s">
        <v>52</v>
      </c>
      <c r="M42" s="2">
        <v>2052</v>
      </c>
      <c r="N42" s="2">
        <v>563</v>
      </c>
      <c r="O42" s="2">
        <v>1962</v>
      </c>
      <c r="P42" s="2">
        <v>9430</v>
      </c>
      <c r="Q42" s="5"/>
      <c r="R42" s="2">
        <v>8321</v>
      </c>
      <c r="S42" s="2">
        <v>20323</v>
      </c>
      <c r="T42" s="2">
        <f t="shared" si="24"/>
        <v>5193</v>
      </c>
      <c r="U42" s="2">
        <f t="shared" si="25"/>
        <v>4598</v>
      </c>
      <c r="V42" s="5"/>
      <c r="W42" s="2">
        <f t="shared" si="26"/>
        <v>0.62408364379281334</v>
      </c>
      <c r="X42" s="2">
        <f t="shared" si="27"/>
        <v>0.43618376605431164</v>
      </c>
      <c r="Y42" s="2">
        <f t="shared" si="20"/>
        <v>0.57343197879858643</v>
      </c>
      <c r="Z42" s="2">
        <f t="shared" si="21"/>
        <v>0.36446980853858257</v>
      </c>
      <c r="AA42" s="2">
        <f t="shared" si="8"/>
        <v>0.68223490426929123</v>
      </c>
      <c r="AB42" s="2">
        <f t="shared" si="22"/>
        <v>0.53038504749259519</v>
      </c>
      <c r="AC42" s="1"/>
      <c r="AD42" s="1"/>
      <c r="AE42" s="1"/>
      <c r="AF42" s="1"/>
      <c r="AG42" s="1"/>
      <c r="AH42" s="1"/>
      <c r="AI42" s="1"/>
    </row>
    <row r="43" spans="1:35" x14ac:dyDescent="0.25">
      <c r="A43" s="14">
        <v>12</v>
      </c>
      <c r="B43" s="3" t="s">
        <v>53</v>
      </c>
      <c r="C43" s="2">
        <v>497</v>
      </c>
      <c r="D43" s="2">
        <v>2294</v>
      </c>
      <c r="E43" s="2">
        <v>426</v>
      </c>
      <c r="F43" s="2">
        <v>3064</v>
      </c>
      <c r="G43" s="3" t="s">
        <v>53</v>
      </c>
      <c r="H43" s="2">
        <v>2016</v>
      </c>
      <c r="I43" s="2">
        <f t="shared" si="23"/>
        <v>899</v>
      </c>
      <c r="J43" s="2">
        <v>1741</v>
      </c>
      <c r="K43" s="2">
        <v>3700</v>
      </c>
      <c r="L43" s="3" t="s">
        <v>53</v>
      </c>
      <c r="M43" s="2">
        <v>2321</v>
      </c>
      <c r="N43" s="2">
        <v>294</v>
      </c>
      <c r="O43" s="2">
        <v>4787</v>
      </c>
      <c r="P43" s="2">
        <v>6605</v>
      </c>
      <c r="Q43" s="5"/>
      <c r="R43" s="2">
        <v>8321</v>
      </c>
      <c r="S43" s="2">
        <v>20323</v>
      </c>
      <c r="T43" s="2">
        <f t="shared" si="24"/>
        <v>4834</v>
      </c>
      <c r="U43" s="2">
        <f t="shared" si="25"/>
        <v>6954</v>
      </c>
      <c r="V43" s="5"/>
      <c r="W43" s="2">
        <f t="shared" si="26"/>
        <v>0.58093979089051795</v>
      </c>
      <c r="X43" s="2">
        <f t="shared" si="27"/>
        <v>0.35982420123358766</v>
      </c>
      <c r="Y43" s="2">
        <f t="shared" si="20"/>
        <v>0.48077975036053511</v>
      </c>
      <c r="Z43" s="2">
        <f t="shared" si="21"/>
        <v>0.20320808818472977</v>
      </c>
      <c r="AA43" s="2">
        <f t="shared" si="8"/>
        <v>0.6016040440923649</v>
      </c>
      <c r="AB43" s="2">
        <f t="shared" si="22"/>
        <v>0.41007804546996945</v>
      </c>
      <c r="AC43" s="1"/>
      <c r="AD43" s="1"/>
      <c r="AE43" s="1"/>
      <c r="AF43" s="1"/>
      <c r="AG43" s="1"/>
      <c r="AH43" s="1"/>
      <c r="AI43" s="1"/>
    </row>
    <row r="44" spans="1:35" x14ac:dyDescent="0.25">
      <c r="A44" s="14">
        <v>13</v>
      </c>
      <c r="B44" s="3" t="s">
        <v>54</v>
      </c>
      <c r="C44" s="2">
        <v>1314</v>
      </c>
      <c r="D44" s="2">
        <v>1477</v>
      </c>
      <c r="E44" s="2">
        <v>946</v>
      </c>
      <c r="F44" s="2">
        <v>2544</v>
      </c>
      <c r="G44" s="3" t="s">
        <v>54</v>
      </c>
      <c r="H44" s="2">
        <v>1508</v>
      </c>
      <c r="I44" s="2">
        <f t="shared" si="23"/>
        <v>1407</v>
      </c>
      <c r="J44" s="2">
        <v>2344</v>
      </c>
      <c r="K44" s="2">
        <v>3097</v>
      </c>
      <c r="L44" s="3" t="s">
        <v>54</v>
      </c>
      <c r="M44" s="2">
        <v>2099</v>
      </c>
      <c r="N44" s="2">
        <v>516</v>
      </c>
      <c r="O44" s="2">
        <v>1930</v>
      </c>
      <c r="P44" s="2">
        <v>9462</v>
      </c>
      <c r="Q44" s="5"/>
      <c r="R44" s="2">
        <v>8321</v>
      </c>
      <c r="S44" s="2">
        <v>20323</v>
      </c>
      <c r="T44" s="2">
        <f t="shared" si="24"/>
        <v>4921</v>
      </c>
      <c r="U44" s="2">
        <f t="shared" si="25"/>
        <v>5220</v>
      </c>
      <c r="V44" s="5"/>
      <c r="W44" s="2">
        <f t="shared" si="26"/>
        <v>0.59139526499218842</v>
      </c>
      <c r="X44" s="2">
        <f t="shared" si="27"/>
        <v>0.39462133042328057</v>
      </c>
      <c r="Y44" s="2">
        <f t="shared" si="20"/>
        <v>0.53309500595818438</v>
      </c>
      <c r="Z44" s="2">
        <f t="shared" si="21"/>
        <v>0.30150387827583086</v>
      </c>
      <c r="AA44" s="2">
        <f t="shared" si="8"/>
        <v>0.6507519391379154</v>
      </c>
      <c r="AB44" s="2">
        <f t="shared" si="22"/>
        <v>0.48525786411596489</v>
      </c>
      <c r="AC44" s="1"/>
      <c r="AD44" s="1"/>
      <c r="AE44" s="1"/>
      <c r="AF44" s="1"/>
      <c r="AG44" s="1"/>
      <c r="AH44" s="1"/>
      <c r="AI44" s="1"/>
    </row>
    <row r="45" spans="1:35" x14ac:dyDescent="0.25">
      <c r="A45" s="14">
        <v>14</v>
      </c>
      <c r="B45" s="3" t="s">
        <v>55</v>
      </c>
      <c r="C45" s="2">
        <v>684</v>
      </c>
      <c r="D45" s="2">
        <v>2107</v>
      </c>
      <c r="E45" s="2">
        <v>783</v>
      </c>
      <c r="F45" s="2">
        <v>2707</v>
      </c>
      <c r="G45" s="3" t="s">
        <v>55</v>
      </c>
      <c r="H45" s="2">
        <v>1509</v>
      </c>
      <c r="I45" s="2">
        <f t="shared" si="23"/>
        <v>1406</v>
      </c>
      <c r="J45" s="2">
        <v>2052</v>
      </c>
      <c r="K45" s="2">
        <v>3389</v>
      </c>
      <c r="L45" s="3" t="s">
        <v>55</v>
      </c>
      <c r="M45" s="2">
        <v>2231</v>
      </c>
      <c r="N45" s="2">
        <v>384</v>
      </c>
      <c r="O45" s="2">
        <v>4374</v>
      </c>
      <c r="P45" s="2">
        <v>7018</v>
      </c>
      <c r="Q45" s="5"/>
      <c r="R45" s="2">
        <v>8321</v>
      </c>
      <c r="S45" s="2">
        <v>20323</v>
      </c>
      <c r="T45" s="2">
        <f t="shared" si="24"/>
        <v>4424</v>
      </c>
      <c r="U45" s="2">
        <f t="shared" si="25"/>
        <v>7209</v>
      </c>
      <c r="V45" s="5"/>
      <c r="W45" s="2">
        <f t="shared" si="26"/>
        <v>0.53166686696310539</v>
      </c>
      <c r="X45" s="2">
        <f t="shared" si="27"/>
        <v>0.31287149390420133</v>
      </c>
      <c r="Y45" s="2">
        <f t="shared" si="20"/>
        <v>0.44341986569108954</v>
      </c>
      <c r="Z45" s="2">
        <f t="shared" si="21"/>
        <v>0.15121036841251223</v>
      </c>
      <c r="AA45" s="2">
        <f t="shared" si="8"/>
        <v>0.57560518420625617</v>
      </c>
      <c r="AB45" s="2">
        <f t="shared" si="22"/>
        <v>0.38029742972578012</v>
      </c>
      <c r="AC45" s="1"/>
      <c r="AD45" s="1"/>
      <c r="AE45" s="1"/>
      <c r="AF45" s="1"/>
      <c r="AG45" s="1"/>
      <c r="AH45" s="1"/>
      <c r="AI45" s="1"/>
    </row>
    <row r="46" spans="1:35" x14ac:dyDescent="0.25">
      <c r="A46" s="14">
        <v>15</v>
      </c>
      <c r="B46" s="3" t="s">
        <v>56</v>
      </c>
      <c r="C46" s="2">
        <v>1078</v>
      </c>
      <c r="D46" s="2">
        <v>1713</v>
      </c>
      <c r="E46" s="2">
        <v>499</v>
      </c>
      <c r="F46" s="2">
        <v>2991</v>
      </c>
      <c r="G46" s="3" t="s">
        <v>56</v>
      </c>
      <c r="H46" s="2">
        <v>1559</v>
      </c>
      <c r="I46" s="2">
        <f t="shared" si="23"/>
        <v>1356</v>
      </c>
      <c r="J46" s="2">
        <v>2461</v>
      </c>
      <c r="K46" s="2">
        <v>2980</v>
      </c>
      <c r="L46" s="3" t="s">
        <v>56</v>
      </c>
      <c r="M46" s="2">
        <v>2355</v>
      </c>
      <c r="N46" s="2">
        <v>260</v>
      </c>
      <c r="O46" s="2">
        <v>4327</v>
      </c>
      <c r="P46" s="2">
        <v>7065</v>
      </c>
      <c r="Q46" s="5"/>
      <c r="R46" s="2">
        <v>8321</v>
      </c>
      <c r="S46" s="2">
        <v>20323</v>
      </c>
      <c r="T46" s="2">
        <f t="shared" si="24"/>
        <v>4992</v>
      </c>
      <c r="U46" s="2">
        <f t="shared" si="25"/>
        <v>7287</v>
      </c>
      <c r="V46" s="5"/>
      <c r="W46" s="2">
        <f t="shared" si="26"/>
        <v>0.59992789328205742</v>
      </c>
      <c r="X46" s="2">
        <f t="shared" si="27"/>
        <v>0.37236583212855823</v>
      </c>
      <c r="Y46" s="2">
        <f t="shared" si="20"/>
        <v>0.48466019417475725</v>
      </c>
      <c r="Z46" s="2">
        <f t="shared" si="21"/>
        <v>0.20312582741513405</v>
      </c>
      <c r="AA46" s="2">
        <f t="shared" si="8"/>
        <v>0.60156291370756698</v>
      </c>
      <c r="AB46" s="2">
        <f t="shared" si="22"/>
        <v>0.40654776447593455</v>
      </c>
      <c r="AC46" s="1"/>
      <c r="AD46" s="1"/>
      <c r="AE46" s="1"/>
      <c r="AF46" s="1"/>
      <c r="AG46" s="1"/>
      <c r="AH46" s="1"/>
      <c r="AI46" s="1"/>
    </row>
    <row r="47" spans="1:35" x14ac:dyDescent="0.25">
      <c r="A47" s="14">
        <v>16</v>
      </c>
      <c r="B47" s="3" t="s">
        <v>57</v>
      </c>
      <c r="C47" s="2">
        <v>1113</v>
      </c>
      <c r="D47" s="2">
        <v>1678</v>
      </c>
      <c r="E47" s="2">
        <v>1256</v>
      </c>
      <c r="F47" s="2">
        <v>2234</v>
      </c>
      <c r="G47" s="3" t="s">
        <v>57</v>
      </c>
      <c r="H47" s="2">
        <v>2353</v>
      </c>
      <c r="I47" s="2">
        <f t="shared" si="23"/>
        <v>562</v>
      </c>
      <c r="J47" s="2">
        <v>2050</v>
      </c>
      <c r="K47" s="2">
        <v>3391</v>
      </c>
      <c r="L47" s="3" t="s">
        <v>57</v>
      </c>
      <c r="M47" s="2">
        <v>2088</v>
      </c>
      <c r="N47" s="2">
        <v>527</v>
      </c>
      <c r="O47" s="2">
        <v>5392</v>
      </c>
      <c r="P47" s="2">
        <v>6000</v>
      </c>
      <c r="Q47" s="5"/>
      <c r="R47" s="2">
        <v>8321</v>
      </c>
      <c r="S47" s="2">
        <v>20323</v>
      </c>
      <c r="T47" s="2">
        <f t="shared" si="24"/>
        <v>5554</v>
      </c>
      <c r="U47" s="2">
        <f t="shared" si="25"/>
        <v>8698</v>
      </c>
      <c r="V47" s="5"/>
      <c r="W47" s="2">
        <f t="shared" si="26"/>
        <v>0.66746785242158391</v>
      </c>
      <c r="X47" s="2">
        <f t="shared" si="27"/>
        <v>0.41365647964409286</v>
      </c>
      <c r="Y47" s="2">
        <f t="shared" si="20"/>
        <v>0.49209232268639524</v>
      </c>
      <c r="Z47" s="2">
        <f t="shared" si="21"/>
        <v>0.19744010261103365</v>
      </c>
      <c r="AA47" s="2">
        <f t="shared" si="8"/>
        <v>0.59872005130551686</v>
      </c>
      <c r="AB47" s="2">
        <f t="shared" si="22"/>
        <v>0.38969969127140053</v>
      </c>
      <c r="AC47" s="1"/>
      <c r="AD47" s="1"/>
      <c r="AE47" s="1"/>
      <c r="AF47" s="1"/>
      <c r="AG47" s="1"/>
      <c r="AH47" s="1"/>
      <c r="AI47" s="1"/>
    </row>
    <row r="48" spans="1:35" x14ac:dyDescent="0.25">
      <c r="A48" s="14">
        <v>17</v>
      </c>
      <c r="B48" s="3" t="s">
        <v>58</v>
      </c>
      <c r="C48" s="2">
        <v>1309</v>
      </c>
      <c r="D48" s="2">
        <v>1482</v>
      </c>
      <c r="E48" s="2">
        <v>1610</v>
      </c>
      <c r="F48" s="2">
        <v>1880</v>
      </c>
      <c r="G48" s="3" t="s">
        <v>58</v>
      </c>
      <c r="H48" s="2">
        <v>2214</v>
      </c>
      <c r="I48" s="2">
        <f t="shared" si="23"/>
        <v>701</v>
      </c>
      <c r="J48" s="2">
        <v>1901</v>
      </c>
      <c r="K48" s="2">
        <v>3540</v>
      </c>
      <c r="L48" s="3" t="s">
        <v>58</v>
      </c>
      <c r="M48" s="2">
        <v>1875</v>
      </c>
      <c r="N48" s="2">
        <v>740</v>
      </c>
      <c r="O48" s="2">
        <v>5531</v>
      </c>
      <c r="P48" s="2">
        <v>5861</v>
      </c>
      <c r="Q48" s="5"/>
      <c r="R48" s="2">
        <v>8321</v>
      </c>
      <c r="S48" s="2">
        <v>20323</v>
      </c>
      <c r="T48" s="2">
        <f t="shared" si="24"/>
        <v>5398</v>
      </c>
      <c r="U48" s="2">
        <f t="shared" si="25"/>
        <v>9042</v>
      </c>
      <c r="V48" s="5"/>
      <c r="W48" s="2">
        <f t="shared" si="26"/>
        <v>0.64872010575651962</v>
      </c>
      <c r="X48" s="2">
        <f t="shared" si="27"/>
        <v>0.39046640817835004</v>
      </c>
      <c r="Y48" s="2">
        <f t="shared" si="20"/>
        <v>0.47432010895830584</v>
      </c>
      <c r="Z48" s="2">
        <f t="shared" si="21"/>
        <v>0.16803561245671503</v>
      </c>
      <c r="AA48" s="2">
        <f t="shared" si="8"/>
        <v>0.58401780622835753</v>
      </c>
      <c r="AB48" s="2">
        <f t="shared" si="22"/>
        <v>0.37382271468144046</v>
      </c>
      <c r="AC48" s="1"/>
      <c r="AD48" s="1"/>
      <c r="AE48" s="1"/>
      <c r="AF48" s="1"/>
      <c r="AG48" s="1"/>
      <c r="AH48" s="1"/>
      <c r="AI48" s="1"/>
    </row>
    <row r="49" spans="1:35" x14ac:dyDescent="0.25">
      <c r="A49" s="14">
        <v>18</v>
      </c>
      <c r="B49" s="3" t="s">
        <v>59</v>
      </c>
      <c r="C49" s="2">
        <v>1620</v>
      </c>
      <c r="D49" s="2">
        <v>1171</v>
      </c>
      <c r="E49" s="2">
        <v>1324</v>
      </c>
      <c r="F49" s="2">
        <v>2166</v>
      </c>
      <c r="G49" s="3" t="s">
        <v>59</v>
      </c>
      <c r="H49" s="2">
        <v>2233</v>
      </c>
      <c r="I49" s="2">
        <f t="shared" si="23"/>
        <v>682</v>
      </c>
      <c r="J49" s="2">
        <v>2855</v>
      </c>
      <c r="K49" s="2">
        <v>2586</v>
      </c>
      <c r="L49" s="3" t="s">
        <v>59</v>
      </c>
      <c r="M49" s="2">
        <v>2224</v>
      </c>
      <c r="N49" s="2">
        <v>391</v>
      </c>
      <c r="O49" s="2">
        <v>5374</v>
      </c>
      <c r="P49" s="2">
        <v>6018</v>
      </c>
      <c r="Q49" s="5"/>
      <c r="R49" s="2">
        <v>8321</v>
      </c>
      <c r="S49" s="2">
        <v>20323</v>
      </c>
      <c r="T49" s="2">
        <f t="shared" si="24"/>
        <v>6077</v>
      </c>
      <c r="U49" s="2">
        <f t="shared" si="25"/>
        <v>9553</v>
      </c>
      <c r="V49" s="5"/>
      <c r="W49" s="2">
        <f t="shared" si="26"/>
        <v>0.73032087489484432</v>
      </c>
      <c r="X49" s="2">
        <f t="shared" si="27"/>
        <v>0.46019794026964778</v>
      </c>
      <c r="Y49" s="2">
        <f t="shared" si="20"/>
        <v>0.50745271596175512</v>
      </c>
      <c r="Z49" s="2">
        <f t="shared" si="21"/>
        <v>0.2163738917515966</v>
      </c>
      <c r="AA49" s="2">
        <f t="shared" si="8"/>
        <v>0.60818694587579825</v>
      </c>
      <c r="AB49" s="2">
        <f t="shared" si="22"/>
        <v>0.38880358285348687</v>
      </c>
      <c r="AC49" s="1"/>
      <c r="AD49" s="1"/>
      <c r="AE49" s="1"/>
      <c r="AF49" s="1"/>
      <c r="AG49" s="1"/>
      <c r="AH49" s="1"/>
      <c r="AI49" s="1"/>
    </row>
    <row r="50" spans="1:35" x14ac:dyDescent="0.25">
      <c r="A50" s="14">
        <v>19</v>
      </c>
      <c r="B50" s="3" t="s">
        <v>60</v>
      </c>
      <c r="C50" s="2">
        <v>1077</v>
      </c>
      <c r="D50" s="2">
        <v>1714</v>
      </c>
      <c r="E50" s="2">
        <v>1159</v>
      </c>
      <c r="F50" s="2">
        <v>2331</v>
      </c>
      <c r="G50" s="3" t="s">
        <v>60</v>
      </c>
      <c r="H50" s="2">
        <v>2398</v>
      </c>
      <c r="I50" s="2">
        <f t="shared" si="23"/>
        <v>517</v>
      </c>
      <c r="J50" s="2">
        <v>2204</v>
      </c>
      <c r="K50" s="2">
        <v>3237</v>
      </c>
      <c r="L50" s="3" t="s">
        <v>60</v>
      </c>
      <c r="M50" s="2">
        <v>2314</v>
      </c>
      <c r="N50" s="2">
        <v>301</v>
      </c>
      <c r="O50" s="2">
        <v>7361</v>
      </c>
      <c r="P50" s="2">
        <v>4031</v>
      </c>
      <c r="Q50" s="5"/>
      <c r="R50" s="2">
        <v>8321</v>
      </c>
      <c r="S50" s="2">
        <v>20323</v>
      </c>
      <c r="T50" s="2">
        <f t="shared" si="24"/>
        <v>5789</v>
      </c>
      <c r="U50" s="2">
        <f t="shared" si="25"/>
        <v>10724</v>
      </c>
      <c r="V50" s="5"/>
      <c r="W50" s="2">
        <f t="shared" si="26"/>
        <v>0.69570965028241794</v>
      </c>
      <c r="X50" s="2">
        <f t="shared" si="27"/>
        <v>0.40630544536569035</v>
      </c>
      <c r="Y50" s="2">
        <f t="shared" si="20"/>
        <v>0.46621567206249498</v>
      </c>
      <c r="Z50" s="2">
        <f t="shared" si="21"/>
        <v>0.1418508189651693</v>
      </c>
      <c r="AA50" s="2">
        <f t="shared" si="8"/>
        <v>0.57092540948258463</v>
      </c>
      <c r="AB50" s="2">
        <f t="shared" si="22"/>
        <v>0.35057227638830013</v>
      </c>
      <c r="AC50" s="1"/>
      <c r="AD50" s="1"/>
      <c r="AE50" s="1"/>
      <c r="AF50" s="1"/>
      <c r="AG50" s="1"/>
      <c r="AH50" s="1"/>
      <c r="AI50" s="1"/>
    </row>
    <row r="51" spans="1:35" x14ac:dyDescent="0.25">
      <c r="A51" s="14">
        <v>20</v>
      </c>
      <c r="B51" s="3" t="s">
        <v>61</v>
      </c>
      <c r="C51" s="2">
        <v>1238</v>
      </c>
      <c r="D51" s="2">
        <v>1553</v>
      </c>
      <c r="E51" s="2">
        <v>1464</v>
      </c>
      <c r="F51" s="2">
        <v>2026</v>
      </c>
      <c r="G51" s="3" t="s">
        <v>61</v>
      </c>
      <c r="H51" s="2">
        <v>2057</v>
      </c>
      <c r="I51" s="2">
        <f t="shared" si="23"/>
        <v>858</v>
      </c>
      <c r="J51" s="2">
        <v>2296</v>
      </c>
      <c r="K51" s="2">
        <v>3145</v>
      </c>
      <c r="L51" s="3" t="s">
        <v>61</v>
      </c>
      <c r="M51" s="2">
        <v>2047</v>
      </c>
      <c r="N51" s="2">
        <v>568</v>
      </c>
      <c r="O51" s="2">
        <v>5367</v>
      </c>
      <c r="P51" s="2">
        <v>6025</v>
      </c>
      <c r="Q51" s="5"/>
      <c r="R51" s="2">
        <v>8321</v>
      </c>
      <c r="S51" s="2">
        <v>20323</v>
      </c>
      <c r="T51" s="2">
        <f t="shared" si="24"/>
        <v>5342</v>
      </c>
      <c r="U51" s="2">
        <f t="shared" si="25"/>
        <v>9127</v>
      </c>
      <c r="V51" s="5"/>
      <c r="W51" s="2">
        <f t="shared" si="26"/>
        <v>0.64199014541521449</v>
      </c>
      <c r="X51" s="2">
        <f t="shared" si="27"/>
        <v>0.38291279558365932</v>
      </c>
      <c r="Y51" s="2">
        <f t="shared" si="20"/>
        <v>0.46880210618692408</v>
      </c>
      <c r="Z51" s="2">
        <f t="shared" si="21"/>
        <v>0.15904439376137491</v>
      </c>
      <c r="AA51" s="2">
        <f t="shared" si="8"/>
        <v>0.5795221968806874</v>
      </c>
      <c r="AB51" s="2">
        <f t="shared" si="22"/>
        <v>0.36920312392010507</v>
      </c>
      <c r="AC51" s="1"/>
      <c r="AD51" s="1"/>
      <c r="AE51" s="1"/>
      <c r="AF51" s="1"/>
      <c r="AG51" s="1"/>
      <c r="AH51" s="1"/>
      <c r="AI51" s="1"/>
    </row>
    <row r="52" spans="1:35" x14ac:dyDescent="0.25">
      <c r="A52" s="14">
        <v>21</v>
      </c>
      <c r="B52" s="3" t="s">
        <v>62</v>
      </c>
      <c r="C52" s="2">
        <v>1556</v>
      </c>
      <c r="D52" s="2">
        <v>1235</v>
      </c>
      <c r="E52" s="2">
        <v>1168</v>
      </c>
      <c r="F52" s="2">
        <v>2322</v>
      </c>
      <c r="G52" s="3" t="s">
        <v>62</v>
      </c>
      <c r="H52" s="2">
        <v>2065</v>
      </c>
      <c r="I52" s="2">
        <f t="shared" si="23"/>
        <v>850</v>
      </c>
      <c r="J52" s="2">
        <v>2775</v>
      </c>
      <c r="K52" s="2">
        <v>2666</v>
      </c>
      <c r="L52" s="3" t="s">
        <v>62</v>
      </c>
      <c r="M52" s="2">
        <v>2302</v>
      </c>
      <c r="N52" s="2">
        <v>313</v>
      </c>
      <c r="O52" s="2">
        <v>5495</v>
      </c>
      <c r="P52" s="2">
        <v>5897</v>
      </c>
      <c r="Q52" s="5"/>
      <c r="R52" s="2">
        <v>8321</v>
      </c>
      <c r="S52" s="2">
        <v>20323</v>
      </c>
      <c r="T52" s="2">
        <f t="shared" si="24"/>
        <v>5923</v>
      </c>
      <c r="U52" s="2">
        <f t="shared" si="25"/>
        <v>9438</v>
      </c>
      <c r="V52" s="5"/>
      <c r="W52" s="2">
        <f t="shared" si="26"/>
        <v>0.71181348395625521</v>
      </c>
      <c r="X52" s="2">
        <f t="shared" si="27"/>
        <v>0.4439628899894682</v>
      </c>
      <c r="Y52" s="2">
        <f t="shared" si="20"/>
        <v>0.50021113081665403</v>
      </c>
      <c r="Z52" s="2">
        <f t="shared" si="21"/>
        <v>0.20505536941763766</v>
      </c>
      <c r="AA52" s="2">
        <f t="shared" si="8"/>
        <v>0.60252768470881879</v>
      </c>
      <c r="AB52" s="2">
        <f t="shared" si="22"/>
        <v>0.38558687585443657</v>
      </c>
      <c r="AC52" s="1"/>
      <c r="AD52" s="1"/>
      <c r="AE52" s="1"/>
      <c r="AF52" s="1"/>
      <c r="AG52" s="1"/>
      <c r="AH52" s="1"/>
      <c r="AI52" s="1"/>
    </row>
    <row r="53" spans="1:35" x14ac:dyDescent="0.25">
      <c r="A53" s="14">
        <v>22</v>
      </c>
      <c r="B53" s="3" t="s">
        <v>63</v>
      </c>
      <c r="C53" s="2">
        <v>1008</v>
      </c>
      <c r="D53" s="2">
        <v>1783</v>
      </c>
      <c r="E53" s="2">
        <v>1017</v>
      </c>
      <c r="F53" s="2">
        <v>2473</v>
      </c>
      <c r="G53" s="3" t="s">
        <v>63</v>
      </c>
      <c r="H53" s="2">
        <v>2068</v>
      </c>
      <c r="I53" s="2">
        <f t="shared" si="23"/>
        <v>847</v>
      </c>
      <c r="J53" s="2">
        <v>2181</v>
      </c>
      <c r="K53" s="2">
        <v>3260</v>
      </c>
      <c r="L53" s="3" t="s">
        <v>63</v>
      </c>
      <c r="M53" s="2">
        <v>2391</v>
      </c>
      <c r="N53" s="2">
        <v>224</v>
      </c>
      <c r="O53" s="2">
        <v>8098</v>
      </c>
      <c r="P53" s="2">
        <v>3294</v>
      </c>
      <c r="Q53" s="5"/>
      <c r="R53" s="2">
        <v>8321</v>
      </c>
      <c r="S53" s="2">
        <v>20323</v>
      </c>
      <c r="T53" s="2">
        <f t="shared" si="24"/>
        <v>5467</v>
      </c>
      <c r="U53" s="2">
        <f t="shared" si="25"/>
        <v>11296</v>
      </c>
      <c r="V53" s="5"/>
      <c r="W53" s="2">
        <f t="shared" ref="W53:W66" si="28">(T53)/R53</f>
        <v>0.65701237831991344</v>
      </c>
      <c r="X53" s="2">
        <f t="shared" ref="X53:X66" si="29">W53*((T53/R53-U53/S53)+1)/2</f>
        <v>0.3617473779728983</v>
      </c>
      <c r="Y53" s="2">
        <f t="shared" si="20"/>
        <v>0.43589539148461165</v>
      </c>
      <c r="Z53" s="2">
        <f t="shared" ref="Z53:Z66" si="30">T53/(T53+U53)-(R53-T53)/(R53-T53+S53-U53)</f>
        <v>8.5919469968254808E-2</v>
      </c>
      <c r="AA53" s="2">
        <f t="shared" si="8"/>
        <v>0.54295973498412742</v>
      </c>
      <c r="AB53" s="2">
        <f t="shared" si="22"/>
        <v>0.32613494004653104</v>
      </c>
      <c r="AC53" s="1"/>
      <c r="AD53" s="1"/>
      <c r="AE53" s="1"/>
      <c r="AF53" s="1"/>
      <c r="AG53" s="1"/>
      <c r="AH53" s="1"/>
      <c r="AI53" s="1"/>
    </row>
    <row r="54" spans="1:35" x14ac:dyDescent="0.25">
      <c r="A54" s="14">
        <v>23</v>
      </c>
      <c r="B54" s="3" t="s">
        <v>64</v>
      </c>
      <c r="C54" s="2">
        <v>1755</v>
      </c>
      <c r="D54" s="2">
        <v>1036</v>
      </c>
      <c r="E54" s="2">
        <v>1534</v>
      </c>
      <c r="F54" s="2">
        <v>1956</v>
      </c>
      <c r="G54" s="3" t="s">
        <v>64</v>
      </c>
      <c r="H54" s="2">
        <v>1390</v>
      </c>
      <c r="I54" s="2">
        <f t="shared" si="23"/>
        <v>1525</v>
      </c>
      <c r="J54" s="2">
        <v>2994</v>
      </c>
      <c r="K54" s="2">
        <v>2447</v>
      </c>
      <c r="L54" s="3" t="s">
        <v>64</v>
      </c>
      <c r="M54" s="2">
        <v>2237</v>
      </c>
      <c r="N54" s="2">
        <v>378</v>
      </c>
      <c r="O54" s="2">
        <v>5279</v>
      </c>
      <c r="P54" s="2">
        <v>6113</v>
      </c>
      <c r="Q54" s="5"/>
      <c r="R54" s="2">
        <v>8321</v>
      </c>
      <c r="S54" s="2">
        <v>20323</v>
      </c>
      <c r="T54" s="2">
        <f t="shared" si="24"/>
        <v>5382</v>
      </c>
      <c r="U54" s="2">
        <f t="shared" si="25"/>
        <v>9807</v>
      </c>
      <c r="V54" s="5"/>
      <c r="W54" s="2">
        <f t="shared" si="28"/>
        <v>0.64679725994471815</v>
      </c>
      <c r="X54" s="2">
        <f t="shared" si="29"/>
        <v>0.37651379908615901</v>
      </c>
      <c r="Y54" s="2">
        <f t="shared" si="20"/>
        <v>0.4578477243726074</v>
      </c>
      <c r="Z54" s="2">
        <f t="shared" si="30"/>
        <v>0.13590356454786379</v>
      </c>
      <c r="AA54" s="2">
        <f t="shared" si="8"/>
        <v>0.56795178227393195</v>
      </c>
      <c r="AB54" s="2">
        <f t="shared" si="22"/>
        <v>0.35433537428402134</v>
      </c>
      <c r="AC54" s="1"/>
      <c r="AD54" s="1"/>
      <c r="AE54" s="1"/>
      <c r="AF54" s="1"/>
      <c r="AG54" s="1"/>
      <c r="AH54" s="1"/>
      <c r="AI54" s="1"/>
    </row>
    <row r="55" spans="1:35" x14ac:dyDescent="0.25">
      <c r="A55" s="14">
        <v>24</v>
      </c>
      <c r="B55" s="3" t="s">
        <v>65</v>
      </c>
      <c r="C55" s="2">
        <v>1201</v>
      </c>
      <c r="D55" s="2">
        <v>1590</v>
      </c>
      <c r="E55" s="2">
        <v>1372</v>
      </c>
      <c r="F55" s="2">
        <v>2118</v>
      </c>
      <c r="G55" s="3" t="s">
        <v>65</v>
      </c>
      <c r="H55" s="2">
        <v>1561</v>
      </c>
      <c r="I55" s="2">
        <f t="shared" si="23"/>
        <v>1354</v>
      </c>
      <c r="J55" s="2">
        <v>2436</v>
      </c>
      <c r="K55" s="2">
        <v>3005</v>
      </c>
      <c r="L55" s="3" t="s">
        <v>65</v>
      </c>
      <c r="M55" s="2">
        <v>2278</v>
      </c>
      <c r="N55" s="2">
        <v>337</v>
      </c>
      <c r="O55" s="2">
        <v>7594</v>
      </c>
      <c r="P55" s="2">
        <v>3798</v>
      </c>
      <c r="Q55" s="5"/>
      <c r="R55" s="2">
        <v>8321</v>
      </c>
      <c r="S55" s="2">
        <v>20323</v>
      </c>
      <c r="T55" s="2">
        <f t="shared" si="24"/>
        <v>5040</v>
      </c>
      <c r="U55" s="2">
        <f t="shared" si="25"/>
        <v>11402</v>
      </c>
      <c r="V55" s="5"/>
      <c r="W55" s="2">
        <f t="shared" si="28"/>
        <v>0.60569643071746182</v>
      </c>
      <c r="X55" s="2">
        <f t="shared" si="29"/>
        <v>0.31637257294162596</v>
      </c>
      <c r="Y55" s="2">
        <f t="shared" si="20"/>
        <v>0.40705891854783344</v>
      </c>
      <c r="Z55" s="2">
        <f t="shared" si="30"/>
        <v>3.764170621684948E-2</v>
      </c>
      <c r="AA55" s="2">
        <f t="shared" si="8"/>
        <v>0.51882085310842474</v>
      </c>
      <c r="AB55" s="2">
        <f t="shared" si="22"/>
        <v>0.30653205206179296</v>
      </c>
      <c r="AC55" s="1"/>
      <c r="AD55" s="1"/>
      <c r="AE55" s="1"/>
      <c r="AF55" s="1"/>
      <c r="AG55" s="1"/>
      <c r="AH55" s="1"/>
      <c r="AI55" s="1"/>
    </row>
    <row r="56" spans="1:35" x14ac:dyDescent="0.25">
      <c r="A56" s="14">
        <v>25</v>
      </c>
      <c r="B56" s="3" t="s">
        <v>66</v>
      </c>
      <c r="C56" s="2">
        <v>1519</v>
      </c>
      <c r="D56" s="2">
        <v>1272</v>
      </c>
      <c r="E56" s="2">
        <v>1088</v>
      </c>
      <c r="F56" s="2">
        <v>2402</v>
      </c>
      <c r="G56" s="3" t="s">
        <v>66</v>
      </c>
      <c r="H56" s="2">
        <v>1594</v>
      </c>
      <c r="I56" s="2">
        <f t="shared" si="23"/>
        <v>1321</v>
      </c>
      <c r="J56" s="2">
        <v>2812</v>
      </c>
      <c r="K56" s="2">
        <v>2629</v>
      </c>
      <c r="L56" s="3" t="s">
        <v>66</v>
      </c>
      <c r="M56" s="2">
        <v>2433</v>
      </c>
      <c r="N56" s="2">
        <v>182</v>
      </c>
      <c r="O56" s="2">
        <v>7469</v>
      </c>
      <c r="P56" s="2">
        <v>3923</v>
      </c>
      <c r="Q56" s="5"/>
      <c r="R56" s="2">
        <v>8321</v>
      </c>
      <c r="S56" s="2">
        <v>20323</v>
      </c>
      <c r="T56" s="2">
        <f t="shared" si="24"/>
        <v>5546</v>
      </c>
      <c r="U56" s="2">
        <f t="shared" si="25"/>
        <v>11369</v>
      </c>
      <c r="V56" s="5"/>
      <c r="W56" s="2">
        <f t="shared" si="28"/>
        <v>0.66650642951568317</v>
      </c>
      <c r="X56" s="2">
        <f t="shared" si="29"/>
        <v>0.3689416310743372</v>
      </c>
      <c r="Y56" s="2">
        <f t="shared" si="20"/>
        <v>0.43953082897448092</v>
      </c>
      <c r="Z56" s="2">
        <f t="shared" si="30"/>
        <v>9.1281607518013147E-2</v>
      </c>
      <c r="AA56" s="2">
        <f t="shared" si="8"/>
        <v>0.54564080375900659</v>
      </c>
      <c r="AB56" s="2">
        <f t="shared" si="22"/>
        <v>0.32787466745492166</v>
      </c>
      <c r="AC56" s="1"/>
      <c r="AD56" s="1"/>
      <c r="AE56" s="1"/>
      <c r="AF56" s="1"/>
      <c r="AG56" s="1"/>
      <c r="AH56" s="1"/>
      <c r="AI56" s="1"/>
    </row>
    <row r="57" spans="1:35" x14ac:dyDescent="0.25">
      <c r="A57" s="14">
        <v>26</v>
      </c>
      <c r="B57" s="3" t="s">
        <v>67</v>
      </c>
      <c r="C57" s="2">
        <v>713</v>
      </c>
      <c r="D57" s="2">
        <v>2078</v>
      </c>
      <c r="E57" s="2">
        <v>1063</v>
      </c>
      <c r="F57" s="2">
        <v>2427</v>
      </c>
      <c r="G57" s="3" t="s">
        <v>67</v>
      </c>
      <c r="H57" s="2">
        <v>2344</v>
      </c>
      <c r="I57" s="2">
        <f t="shared" si="23"/>
        <v>571</v>
      </c>
      <c r="J57" s="2">
        <v>1649</v>
      </c>
      <c r="K57" s="2">
        <v>3792</v>
      </c>
      <c r="L57" s="3" t="s">
        <v>67</v>
      </c>
      <c r="M57" s="2">
        <v>1442</v>
      </c>
      <c r="N57" s="2">
        <v>1173</v>
      </c>
      <c r="O57" s="2">
        <v>2041</v>
      </c>
      <c r="P57" s="2">
        <v>9351</v>
      </c>
      <c r="Q57" s="5"/>
      <c r="R57" s="2">
        <v>8321</v>
      </c>
      <c r="S57" s="2">
        <v>20323</v>
      </c>
      <c r="T57" s="2">
        <f t="shared" si="24"/>
        <v>4499</v>
      </c>
      <c r="U57" s="2">
        <f t="shared" si="25"/>
        <v>4753</v>
      </c>
      <c r="V57" s="5"/>
      <c r="W57" s="2">
        <f t="shared" si="28"/>
        <v>0.54068020670592476</v>
      </c>
      <c r="X57" s="2">
        <f t="shared" si="29"/>
        <v>0.35328240834610514</v>
      </c>
      <c r="Y57" s="2">
        <f t="shared" si="20"/>
        <v>0.51203550901951866</v>
      </c>
      <c r="Z57" s="2">
        <f t="shared" si="30"/>
        <v>0.28918165406034768</v>
      </c>
      <c r="AA57" s="2">
        <f t="shared" si="8"/>
        <v>0.6445908270301739</v>
      </c>
      <c r="AB57" s="2">
        <f t="shared" si="22"/>
        <v>0.4862732382187635</v>
      </c>
      <c r="AC57" s="1"/>
      <c r="AD57" s="1"/>
      <c r="AE57" s="1"/>
      <c r="AF57" s="1"/>
      <c r="AG57" s="1"/>
      <c r="AH57" s="1"/>
      <c r="AI57" s="1"/>
    </row>
    <row r="58" spans="1:35" x14ac:dyDescent="0.25">
      <c r="A58" s="14">
        <v>27</v>
      </c>
      <c r="B58" s="3" t="s">
        <v>68</v>
      </c>
      <c r="C58" s="2">
        <v>1055</v>
      </c>
      <c r="D58" s="2">
        <v>1736</v>
      </c>
      <c r="E58" s="2">
        <v>778</v>
      </c>
      <c r="F58" s="2">
        <v>2712</v>
      </c>
      <c r="G58" s="3" t="s">
        <v>68</v>
      </c>
      <c r="H58" s="2">
        <v>2353</v>
      </c>
      <c r="I58" s="2">
        <f t="shared" si="23"/>
        <v>562</v>
      </c>
      <c r="J58" s="2">
        <v>2135</v>
      </c>
      <c r="K58" s="2">
        <v>3306</v>
      </c>
      <c r="L58" s="3" t="s">
        <v>68</v>
      </c>
      <c r="M58" s="2">
        <v>1774</v>
      </c>
      <c r="N58" s="2">
        <v>841</v>
      </c>
      <c r="O58" s="2">
        <v>2011</v>
      </c>
      <c r="P58" s="2">
        <v>9381</v>
      </c>
      <c r="Q58" s="5"/>
      <c r="R58" s="2">
        <v>8321</v>
      </c>
      <c r="S58" s="2">
        <v>20323</v>
      </c>
      <c r="T58" s="2">
        <f t="shared" si="24"/>
        <v>5182</v>
      </c>
      <c r="U58" s="2">
        <f t="shared" si="25"/>
        <v>4924</v>
      </c>
      <c r="V58" s="5"/>
      <c r="W58" s="2">
        <f t="shared" si="28"/>
        <v>0.62276168729719983</v>
      </c>
      <c r="X58" s="2">
        <f t="shared" si="29"/>
        <v>0.42985335286338294</v>
      </c>
      <c r="Y58" s="2">
        <f t="shared" si="20"/>
        <v>0.56243555652032351</v>
      </c>
      <c r="Z58" s="2">
        <f t="shared" si="30"/>
        <v>0.34343682715721702</v>
      </c>
      <c r="AA58" s="2">
        <f t="shared" si="8"/>
        <v>0.67171841357860851</v>
      </c>
      <c r="AB58" s="2">
        <f t="shared" si="22"/>
        <v>0.51276469424104487</v>
      </c>
      <c r="AC58" s="1"/>
      <c r="AD58" s="1"/>
      <c r="AE58" s="1"/>
      <c r="AF58" s="1"/>
      <c r="AG58" s="1"/>
      <c r="AH58" s="1"/>
      <c r="AI58" s="1"/>
    </row>
    <row r="59" spans="1:35" x14ac:dyDescent="0.25">
      <c r="A59" s="14">
        <v>28</v>
      </c>
      <c r="B59" s="3" t="s">
        <v>69</v>
      </c>
      <c r="C59" s="2">
        <v>475</v>
      </c>
      <c r="D59" s="2">
        <v>2316</v>
      </c>
      <c r="E59" s="2">
        <v>611</v>
      </c>
      <c r="F59" s="2">
        <v>2879</v>
      </c>
      <c r="G59" s="3" t="s">
        <v>69</v>
      </c>
      <c r="H59" s="2">
        <v>2186</v>
      </c>
      <c r="I59" s="2">
        <f t="shared" si="23"/>
        <v>729</v>
      </c>
      <c r="J59" s="2">
        <v>1784</v>
      </c>
      <c r="K59" s="2">
        <v>3657</v>
      </c>
      <c r="L59" s="3" t="s">
        <v>69</v>
      </c>
      <c r="M59" s="2">
        <v>2254</v>
      </c>
      <c r="N59" s="2">
        <v>361</v>
      </c>
      <c r="O59" s="2">
        <v>4176</v>
      </c>
      <c r="P59" s="2">
        <v>7216</v>
      </c>
      <c r="Q59" s="5"/>
      <c r="R59" s="2">
        <v>8321</v>
      </c>
      <c r="S59" s="2">
        <v>20323</v>
      </c>
      <c r="T59" s="2">
        <f t="shared" si="24"/>
        <v>4915</v>
      </c>
      <c r="U59" s="2">
        <f t="shared" si="25"/>
        <v>6571</v>
      </c>
      <c r="V59" s="5"/>
      <c r="W59" s="2">
        <f t="shared" si="28"/>
        <v>0.59067419781276287</v>
      </c>
      <c r="X59" s="2">
        <f t="shared" si="29"/>
        <v>0.37429427589745068</v>
      </c>
      <c r="Y59" s="2">
        <f t="shared" si="20"/>
        <v>0.49628919069015998</v>
      </c>
      <c r="Z59" s="2">
        <f t="shared" si="30"/>
        <v>0.22940425637543882</v>
      </c>
      <c r="AA59" s="2">
        <f t="shared" si="8"/>
        <v>0.61470212818771941</v>
      </c>
      <c r="AB59" s="2">
        <f t="shared" si="22"/>
        <v>0.42791224098903013</v>
      </c>
      <c r="AC59" s="1"/>
      <c r="AD59" s="1"/>
      <c r="AE59" s="1"/>
      <c r="AF59" s="1"/>
      <c r="AG59" s="1"/>
      <c r="AH59" s="1"/>
      <c r="AI59" s="1"/>
    </row>
    <row r="60" spans="1:35" x14ac:dyDescent="0.25">
      <c r="A60" s="14">
        <v>29</v>
      </c>
      <c r="B60" s="3" t="s">
        <v>70</v>
      </c>
      <c r="C60" s="2">
        <v>1220</v>
      </c>
      <c r="D60" s="2">
        <v>1571</v>
      </c>
      <c r="E60" s="2">
        <v>1144</v>
      </c>
      <c r="F60" s="2">
        <v>2346</v>
      </c>
      <c r="G60" s="3" t="s">
        <v>70</v>
      </c>
      <c r="H60" s="2">
        <v>2171</v>
      </c>
      <c r="I60" s="2">
        <f t="shared" si="23"/>
        <v>744</v>
      </c>
      <c r="J60" s="2">
        <v>2498</v>
      </c>
      <c r="K60" s="2">
        <v>2943</v>
      </c>
      <c r="L60" s="3" t="s">
        <v>70</v>
      </c>
      <c r="M60" s="2">
        <v>1852</v>
      </c>
      <c r="N60" s="2">
        <v>763</v>
      </c>
      <c r="O60" s="2">
        <v>2221</v>
      </c>
      <c r="P60" s="2">
        <v>9171</v>
      </c>
      <c r="Q60" s="5"/>
      <c r="R60" s="2">
        <v>8321</v>
      </c>
      <c r="S60" s="2">
        <v>20323</v>
      </c>
      <c r="T60" s="2">
        <f t="shared" si="24"/>
        <v>5243</v>
      </c>
      <c r="U60" s="2">
        <f t="shared" si="25"/>
        <v>5863</v>
      </c>
      <c r="V60" s="5"/>
      <c r="W60" s="2">
        <f t="shared" si="28"/>
        <v>0.63009253695469292</v>
      </c>
      <c r="X60" s="2">
        <f t="shared" si="29"/>
        <v>0.42266659819762287</v>
      </c>
      <c r="Y60" s="2">
        <f t="shared" si="20"/>
        <v>0.53976424563751479</v>
      </c>
      <c r="Z60" s="2">
        <f t="shared" si="30"/>
        <v>0.29658254155104991</v>
      </c>
      <c r="AA60" s="2">
        <f t="shared" si="8"/>
        <v>0.64829127077552495</v>
      </c>
      <c r="AB60" s="2">
        <f t="shared" si="22"/>
        <v>0.4720871600936431</v>
      </c>
      <c r="AC60" s="1"/>
      <c r="AD60" s="1"/>
      <c r="AE60" s="1"/>
      <c r="AF60" s="1"/>
      <c r="AG60" s="1"/>
      <c r="AH60" s="1"/>
      <c r="AI60" s="1"/>
    </row>
    <row r="61" spans="1:35" x14ac:dyDescent="0.25">
      <c r="A61" s="14">
        <v>30</v>
      </c>
      <c r="B61" s="3" t="s">
        <v>71</v>
      </c>
      <c r="C61" s="2">
        <v>611</v>
      </c>
      <c r="D61" s="2">
        <v>2180</v>
      </c>
      <c r="E61" s="2">
        <v>964</v>
      </c>
      <c r="F61" s="2">
        <v>2526</v>
      </c>
      <c r="G61" s="3" t="s">
        <v>71</v>
      </c>
      <c r="H61" s="2">
        <v>2356</v>
      </c>
      <c r="I61" s="2">
        <f t="shared" si="23"/>
        <v>559</v>
      </c>
      <c r="J61" s="2">
        <v>2171</v>
      </c>
      <c r="K61" s="2">
        <v>3270</v>
      </c>
      <c r="L61" s="3" t="s">
        <v>71</v>
      </c>
      <c r="M61" s="2">
        <v>2143</v>
      </c>
      <c r="N61" s="2">
        <v>472</v>
      </c>
      <c r="O61" s="2">
        <v>4279</v>
      </c>
      <c r="P61" s="2">
        <v>7113</v>
      </c>
      <c r="Q61" s="5"/>
      <c r="R61" s="2">
        <v>8321</v>
      </c>
      <c r="S61" s="2">
        <v>20323</v>
      </c>
      <c r="T61" s="2">
        <f t="shared" si="24"/>
        <v>5110</v>
      </c>
      <c r="U61" s="2">
        <f t="shared" si="25"/>
        <v>7414</v>
      </c>
      <c r="V61" s="5"/>
      <c r="W61" s="2">
        <f t="shared" si="28"/>
        <v>0.61410888114409323</v>
      </c>
      <c r="X61" s="2">
        <f t="shared" si="29"/>
        <v>0.38360327716311116</v>
      </c>
      <c r="Y61" s="2">
        <f t="shared" si="20"/>
        <v>0.49028544015351394</v>
      </c>
      <c r="Z61" s="2">
        <f t="shared" si="30"/>
        <v>0.20882305972532736</v>
      </c>
      <c r="AA61" s="2">
        <f t="shared" si="8"/>
        <v>0.60441152986266367</v>
      </c>
      <c r="AB61" s="2">
        <f t="shared" si="22"/>
        <v>0.40801660811242413</v>
      </c>
      <c r="AC61" s="1"/>
      <c r="AD61" s="1"/>
      <c r="AE61" s="1"/>
      <c r="AF61" s="1"/>
      <c r="AG61" s="1"/>
      <c r="AH61" s="1"/>
      <c r="AI61" s="1"/>
    </row>
    <row r="62" spans="1:35" x14ac:dyDescent="0.25">
      <c r="A62" s="14">
        <v>31</v>
      </c>
      <c r="B62" s="3" t="s">
        <v>72</v>
      </c>
      <c r="C62" s="2">
        <v>980</v>
      </c>
      <c r="D62" s="2">
        <v>1811</v>
      </c>
      <c r="E62" s="2">
        <v>693</v>
      </c>
      <c r="F62" s="2">
        <v>2797</v>
      </c>
      <c r="G62" s="3" t="s">
        <v>72</v>
      </c>
      <c r="H62" s="2">
        <v>2261</v>
      </c>
      <c r="I62" s="2">
        <f t="shared" si="23"/>
        <v>654</v>
      </c>
      <c r="J62" s="2">
        <v>2555</v>
      </c>
      <c r="K62" s="2">
        <v>2886</v>
      </c>
      <c r="L62" s="3" t="s">
        <v>72</v>
      </c>
      <c r="M62" s="2">
        <v>2321</v>
      </c>
      <c r="N62" s="2">
        <v>294</v>
      </c>
      <c r="O62" s="2">
        <v>4183</v>
      </c>
      <c r="P62" s="2">
        <v>7209</v>
      </c>
      <c r="Q62" s="5"/>
      <c r="R62" s="2">
        <v>8321</v>
      </c>
      <c r="S62" s="2">
        <v>20323</v>
      </c>
      <c r="T62" s="2">
        <f t="shared" si="24"/>
        <v>5562</v>
      </c>
      <c r="U62" s="2">
        <f t="shared" si="25"/>
        <v>7431</v>
      </c>
      <c r="V62" s="5"/>
      <c r="W62" s="2">
        <f t="shared" si="28"/>
        <v>0.66842927532748464</v>
      </c>
      <c r="X62" s="2">
        <f t="shared" si="29"/>
        <v>0.43540962937714778</v>
      </c>
      <c r="Y62" s="2">
        <f t="shared" si="20"/>
        <v>0.52191048137374485</v>
      </c>
      <c r="Z62" s="2">
        <f t="shared" si="30"/>
        <v>0.25179399101691136</v>
      </c>
      <c r="AA62" s="2">
        <f t="shared" si="8"/>
        <v>0.62589699550845568</v>
      </c>
      <c r="AB62" s="2">
        <f t="shared" si="22"/>
        <v>0.42807665666127914</v>
      </c>
      <c r="AC62" s="1"/>
      <c r="AD62" s="1"/>
      <c r="AE62" s="1"/>
      <c r="AF62" s="1"/>
      <c r="AG62" s="1"/>
      <c r="AH62" s="1"/>
      <c r="AI62" s="1"/>
    </row>
    <row r="63" spans="1:35" x14ac:dyDescent="0.25">
      <c r="A63" s="14">
        <v>32</v>
      </c>
      <c r="B63" s="3" t="s">
        <v>73</v>
      </c>
      <c r="C63" s="2">
        <v>1156</v>
      </c>
      <c r="D63" s="2">
        <v>1635</v>
      </c>
      <c r="E63" s="2">
        <v>954</v>
      </c>
      <c r="F63" s="2">
        <v>2536</v>
      </c>
      <c r="G63" s="3" t="s">
        <v>73</v>
      </c>
      <c r="H63" s="2">
        <v>2001</v>
      </c>
      <c r="I63" s="2">
        <f t="shared" si="23"/>
        <v>914</v>
      </c>
      <c r="J63" s="2">
        <v>2344</v>
      </c>
      <c r="K63" s="2">
        <v>3097</v>
      </c>
      <c r="L63" s="3" t="s">
        <v>73</v>
      </c>
      <c r="M63" s="2">
        <v>1895</v>
      </c>
      <c r="N63" s="2">
        <v>720</v>
      </c>
      <c r="O63" s="2">
        <v>2245</v>
      </c>
      <c r="P63" s="2">
        <v>9147</v>
      </c>
      <c r="Q63" s="5"/>
      <c r="R63" s="2">
        <v>8321</v>
      </c>
      <c r="S63" s="2">
        <v>20323</v>
      </c>
      <c r="T63" s="2">
        <f t="shared" si="24"/>
        <v>5052</v>
      </c>
      <c r="U63" s="2">
        <f t="shared" si="25"/>
        <v>5543</v>
      </c>
      <c r="V63" s="5"/>
      <c r="W63" s="2">
        <f t="shared" si="28"/>
        <v>0.60713856507631292</v>
      </c>
      <c r="X63" s="2">
        <f t="shared" si="29"/>
        <v>0.40508084690997725</v>
      </c>
      <c r="Y63" s="2">
        <f t="shared" si="20"/>
        <v>0.53415098329456545</v>
      </c>
      <c r="Z63" s="2">
        <f t="shared" si="30"/>
        <v>0.29571062529664999</v>
      </c>
      <c r="AA63" s="2">
        <f t="shared" si="8"/>
        <v>0.64785531264832497</v>
      </c>
      <c r="AB63" s="2">
        <f t="shared" si="22"/>
        <v>0.47682869277961304</v>
      </c>
      <c r="AC63" s="1"/>
      <c r="AD63" s="1"/>
      <c r="AE63" s="1"/>
      <c r="AF63" s="1"/>
      <c r="AG63" s="1"/>
      <c r="AH63" s="1"/>
      <c r="AI63" s="1"/>
    </row>
    <row r="64" spans="1:35" x14ac:dyDescent="0.25">
      <c r="A64" s="14">
        <v>33</v>
      </c>
      <c r="B64" s="3" t="s">
        <v>74</v>
      </c>
      <c r="C64" s="2">
        <v>465</v>
      </c>
      <c r="D64" s="2">
        <v>2326</v>
      </c>
      <c r="E64" s="2">
        <v>785</v>
      </c>
      <c r="F64" s="2">
        <v>2705</v>
      </c>
      <c r="G64" s="3" t="s">
        <v>74</v>
      </c>
      <c r="H64" s="2">
        <v>2016</v>
      </c>
      <c r="I64" s="2">
        <f t="shared" si="23"/>
        <v>899</v>
      </c>
      <c r="J64" s="2">
        <v>2129</v>
      </c>
      <c r="K64" s="2">
        <v>3312</v>
      </c>
      <c r="L64" s="3" t="s">
        <v>74</v>
      </c>
      <c r="M64" s="2">
        <v>2218</v>
      </c>
      <c r="N64" s="2">
        <v>397</v>
      </c>
      <c r="O64" s="2">
        <v>5116</v>
      </c>
      <c r="P64" s="2">
        <v>6276</v>
      </c>
      <c r="Q64" s="5"/>
      <c r="R64" s="2">
        <v>8321</v>
      </c>
      <c r="S64" s="2">
        <v>20323</v>
      </c>
      <c r="T64" s="2">
        <f t="shared" si="24"/>
        <v>4699</v>
      </c>
      <c r="U64" s="2">
        <f t="shared" si="25"/>
        <v>8030</v>
      </c>
      <c r="V64" s="5"/>
      <c r="W64" s="2">
        <f t="shared" si="28"/>
        <v>0.56471577935344308</v>
      </c>
      <c r="X64" s="2">
        <f t="shared" si="29"/>
        <v>0.33024492614293671</v>
      </c>
      <c r="Y64" s="2">
        <f t="shared" si="20"/>
        <v>0.44646080760095014</v>
      </c>
      <c r="Z64" s="2">
        <f t="shared" si="30"/>
        <v>0.1415730027591045</v>
      </c>
      <c r="AA64" s="2">
        <f t="shared" si="8"/>
        <v>0.57078650137955222</v>
      </c>
      <c r="AB64" s="2">
        <f t="shared" si="22"/>
        <v>0.36915704297273944</v>
      </c>
      <c r="AC64" s="1"/>
      <c r="AD64" s="1"/>
      <c r="AE64" s="1"/>
      <c r="AF64" s="1"/>
      <c r="AG64" s="1"/>
      <c r="AH64" s="1"/>
      <c r="AI64" s="1"/>
    </row>
    <row r="65" spans="1:35" x14ac:dyDescent="0.25">
      <c r="A65" s="14">
        <v>34</v>
      </c>
      <c r="B65" s="3" t="s">
        <v>75</v>
      </c>
      <c r="C65" s="2">
        <v>919</v>
      </c>
      <c r="D65" s="2">
        <v>1872</v>
      </c>
      <c r="E65" s="2">
        <v>506</v>
      </c>
      <c r="F65" s="2">
        <v>2984</v>
      </c>
      <c r="G65" s="3" t="s">
        <v>75</v>
      </c>
      <c r="H65" s="2">
        <v>2124</v>
      </c>
      <c r="I65" s="2">
        <f t="shared" si="23"/>
        <v>791</v>
      </c>
      <c r="J65" s="2">
        <v>2538</v>
      </c>
      <c r="K65" s="2">
        <v>2903</v>
      </c>
      <c r="L65" s="3" t="s">
        <v>75</v>
      </c>
      <c r="M65" s="2">
        <v>2384</v>
      </c>
      <c r="N65" s="2">
        <v>231</v>
      </c>
      <c r="O65" s="2">
        <v>4363</v>
      </c>
      <c r="P65" s="2">
        <v>7029</v>
      </c>
      <c r="Q65" s="5"/>
      <c r="R65" s="2">
        <v>8321</v>
      </c>
      <c r="S65" s="2">
        <v>20323</v>
      </c>
      <c r="T65" s="2">
        <f t="shared" si="24"/>
        <v>5427</v>
      </c>
      <c r="U65" s="2">
        <f t="shared" si="25"/>
        <v>7407</v>
      </c>
      <c r="V65" s="5"/>
      <c r="W65" s="2">
        <f t="shared" si="28"/>
        <v>0.65220526379040977</v>
      </c>
      <c r="X65" s="2">
        <f t="shared" si="29"/>
        <v>0.41993584536020112</v>
      </c>
      <c r="Y65" s="2">
        <f t="shared" si="20"/>
        <v>0.51307019617111793</v>
      </c>
      <c r="Z65" s="2">
        <f t="shared" si="30"/>
        <v>0.23981244671781754</v>
      </c>
      <c r="AA65" s="2">
        <f t="shared" si="8"/>
        <v>0.61990622335890877</v>
      </c>
      <c r="AB65" s="2">
        <f t="shared" si="22"/>
        <v>0.4228611500701262</v>
      </c>
      <c r="AC65" s="1"/>
      <c r="AD65" s="1"/>
      <c r="AE65" s="1"/>
      <c r="AF65" s="1"/>
      <c r="AG65" s="1"/>
      <c r="AH65" s="1"/>
      <c r="AI65" s="1"/>
    </row>
    <row r="66" spans="1:35" x14ac:dyDescent="0.25">
      <c r="A66" s="14">
        <v>35</v>
      </c>
      <c r="B66" s="3" t="s">
        <v>76</v>
      </c>
      <c r="C66" s="2">
        <v>1067</v>
      </c>
      <c r="D66" s="2">
        <v>1724</v>
      </c>
      <c r="E66" s="2">
        <v>874</v>
      </c>
      <c r="F66" s="2">
        <v>8616</v>
      </c>
      <c r="G66" s="3" t="s">
        <v>76</v>
      </c>
      <c r="H66" s="2">
        <v>1509</v>
      </c>
      <c r="I66" s="2">
        <f t="shared" si="23"/>
        <v>1406</v>
      </c>
      <c r="J66" s="2">
        <v>2809</v>
      </c>
      <c r="K66" s="2">
        <v>2632</v>
      </c>
      <c r="L66" s="3" t="s">
        <v>76</v>
      </c>
      <c r="M66" s="2">
        <v>2336</v>
      </c>
      <c r="N66" s="2">
        <v>279</v>
      </c>
      <c r="O66" s="2">
        <v>4457</v>
      </c>
      <c r="P66" s="2">
        <v>6925</v>
      </c>
      <c r="Q66" s="6"/>
      <c r="R66" s="2">
        <v>8321</v>
      </c>
      <c r="S66" s="2">
        <v>20323</v>
      </c>
      <c r="T66" s="2">
        <f t="shared" si="24"/>
        <v>4912</v>
      </c>
      <c r="U66" s="2">
        <f t="shared" si="25"/>
        <v>8140</v>
      </c>
      <c r="V66" s="6"/>
      <c r="W66" s="2">
        <f t="shared" si="28"/>
        <v>0.59031366422305009</v>
      </c>
      <c r="X66" s="2">
        <f t="shared" si="29"/>
        <v>0.35117235881411962</v>
      </c>
      <c r="Y66" s="2">
        <f t="shared" si="20"/>
        <v>0.45964534693304637</v>
      </c>
      <c r="Z66" s="2">
        <f t="shared" si="30"/>
        <v>0.15770302772805847</v>
      </c>
      <c r="AA66" s="2">
        <f t="shared" si="8"/>
        <v>0.57885151386402922</v>
      </c>
      <c r="AB66" s="2">
        <f t="shared" si="22"/>
        <v>0.37634079068342019</v>
      </c>
      <c r="AC66" s="1"/>
      <c r="AD66" s="1"/>
      <c r="AE66" s="1"/>
      <c r="AF66" s="1"/>
      <c r="AG66" s="1"/>
      <c r="AH66" s="1"/>
      <c r="AI66" s="1"/>
    </row>
  </sheetData>
  <sortState xmlns:xlrd2="http://schemas.microsoft.com/office/spreadsheetml/2017/richdata2" ref="A2:P8">
    <sortCondition ref="A2:A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Borges Silva</dc:creator>
  <cp:lastModifiedBy>João Carlos Borges Silva</cp:lastModifiedBy>
  <dcterms:created xsi:type="dcterms:W3CDTF">2024-06-30T14:33:39Z</dcterms:created>
  <dcterms:modified xsi:type="dcterms:W3CDTF">2024-09-05T14:13:05Z</dcterms:modified>
</cp:coreProperties>
</file>