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东尚资料\项目管理\SourceCode\estsh-doc\HelpDesk 运维管理\01-管理 &amp; 流程文件\017-运维持续改进管理\"/>
    </mc:Choice>
  </mc:AlternateContent>
  <bookViews>
    <workbookView xWindow="600" yWindow="30" windowWidth="14730" windowHeight="7650" tabRatio="936" firstSheet="3" activeTab="6"/>
  </bookViews>
  <sheets>
    <sheet name="总览-目录" sheetId="16" r:id="rId1"/>
    <sheet name="运维持续改进管理" sheetId="5" r:id="rId2"/>
    <sheet name="运维工具化计划" sheetId="8" state="hidden" r:id="rId3"/>
    <sheet name="运维工具化管理计划" sheetId="9" r:id="rId4"/>
    <sheet name="东尚项目&amp;运维管理规范" sheetId="10" r:id="rId5"/>
    <sheet name="运维人员能力矩阵" sheetId="7" r:id="rId6"/>
    <sheet name="运维工作分配及职责矩阵" sheetId="17" r:id="rId7"/>
    <sheet name="运维考核标准" sheetId="14" r:id="rId8"/>
    <sheet name="Calendar View" sheetId="15" r:id="rId9"/>
    <sheet name="运维人员值班计划表" sheetId="13" r:id="rId10"/>
    <sheet name="持续改进 &amp; Problem" sheetId="1" r:id="rId11"/>
    <sheet name="月度Solman问题分析" sheetId="2" r:id="rId12"/>
    <sheet name="Sheet1" sheetId="18" r:id="rId13"/>
  </sheets>
  <externalReferences>
    <externalReference r:id="rId14"/>
  </externalReferences>
  <definedNames>
    <definedName name="_xlnm._FilterDatabase" localSheetId="4" hidden="1">'东尚项目&amp;运维管理规范'!$A$3:$J$3</definedName>
    <definedName name="calendar" localSheetId="6">daysAndWks + dateOfFirst - WEEKDAY(dateOfFirst,2)</definedName>
    <definedName name="calendar">daysAndWks + dateOfFirst - WEEKDAY(dateOfFirst,2)</definedName>
    <definedName name="dateOfFirst">DATE('Calendar View'!$AN$5,MONTH('Calendar View'!$C1),1)</definedName>
    <definedName name="daysAndWks">COLUMN(OFFSET(INDIRECT("$A$1"),0,0,1,42))-1</definedName>
    <definedName name="lstEDates">[1]!tblLeave[End Date]</definedName>
    <definedName name="lstEmployees">[1]!tblEmployees[List of Employees]</definedName>
    <definedName name="lstEmpNames">[1]!tblLeave[Employee Name]</definedName>
    <definedName name="lstHolidays">[1]!tblCompanyHolidays[Company Holidays]</definedName>
    <definedName name="lstHolidayTypes">[1]!tblLeaveTypes[Type of Leave]</definedName>
    <definedName name="lstHTypes">[1]!tblLeave[Type of Leave]</definedName>
    <definedName name="lstSdates">[1]!tblLeave[Start Date]</definedName>
    <definedName name="_xlnm.Print_Titles" localSheetId="10">'持续改进 &amp; Problem'!$1:$3</definedName>
    <definedName name="valSelEmployee">'Calendar View'!$AN$3</definedName>
  </definedNames>
  <calcPr calcId="152511"/>
</workbook>
</file>

<file path=xl/calcChain.xml><?xml version="1.0" encoding="utf-8"?>
<calcChain xmlns="http://schemas.openxmlformats.org/spreadsheetml/2006/main">
  <c r="AR30" i="15" l="1"/>
  <c r="AJ30" i="15"/>
  <c r="AB30" i="15"/>
  <c r="T30" i="15"/>
  <c r="L30" i="15"/>
  <c r="D30" i="15"/>
  <c r="AR26" i="15"/>
  <c r="AR31" i="15" s="1"/>
  <c r="AJ26" i="15"/>
  <c r="AJ31" i="15" s="1"/>
  <c r="AB26" i="15"/>
  <c r="AB31" i="15" s="1"/>
  <c r="T26" i="15"/>
  <c r="L26" i="15"/>
  <c r="L31" i="15"/>
  <c r="D26" i="15"/>
  <c r="D31" i="15" s="1"/>
  <c r="C20" i="15"/>
  <c r="C19" i="15"/>
  <c r="C18" i="15"/>
  <c r="C17" i="15"/>
  <c r="C16" i="15"/>
  <c r="C15" i="15"/>
  <c r="C14" i="15"/>
  <c r="C13" i="15"/>
  <c r="C12" i="15"/>
  <c r="C11" i="15"/>
  <c r="C10" i="15"/>
  <c r="C9" i="15"/>
  <c r="B12" i="14"/>
  <c r="U7" i="7"/>
  <c r="U8" i="7"/>
  <c r="U9" i="7"/>
  <c r="U10" i="7"/>
  <c r="U11" i="7"/>
  <c r="U12" i="7"/>
  <c r="U13" i="7"/>
  <c r="U14" i="7"/>
  <c r="U15" i="7"/>
  <c r="U16" i="7"/>
  <c r="U17" i="7"/>
  <c r="U18" i="7"/>
  <c r="U19" i="7"/>
  <c r="U20" i="7"/>
  <c r="U21" i="7"/>
  <c r="U22" i="7"/>
  <c r="U23" i="7"/>
  <c r="U24" i="7"/>
  <c r="U25" i="7"/>
  <c r="U26" i="7"/>
  <c r="U27" i="7"/>
  <c r="U28" i="7"/>
  <c r="U6" i="7"/>
  <c r="F7" i="7"/>
  <c r="F8" i="7"/>
  <c r="F9" i="7"/>
  <c r="F10" i="7"/>
  <c r="F11" i="7"/>
  <c r="F12" i="7"/>
  <c r="F13" i="7"/>
  <c r="F14" i="7"/>
  <c r="F15" i="7"/>
  <c r="F16" i="7"/>
  <c r="F17" i="7"/>
  <c r="F18" i="7"/>
  <c r="F19" i="7"/>
  <c r="F20" i="7"/>
  <c r="F21" i="7"/>
  <c r="F22" i="7"/>
  <c r="F23" i="7"/>
  <c r="F24" i="7"/>
  <c r="F25" i="7"/>
  <c r="F26" i="7"/>
  <c r="F27" i="7"/>
  <c r="F28" i="7"/>
  <c r="F6" i="7"/>
  <c r="E29" i="7"/>
  <c r="G29" i="7"/>
  <c r="H29" i="7"/>
  <c r="I29" i="7"/>
  <c r="J29" i="7"/>
  <c r="K29" i="7"/>
  <c r="L29" i="7"/>
  <c r="M29" i="7"/>
  <c r="N29" i="7"/>
  <c r="O29" i="7"/>
  <c r="P29" i="7"/>
  <c r="Q29" i="7"/>
  <c r="R29" i="7"/>
  <c r="S29" i="7"/>
  <c r="T29" i="7"/>
  <c r="D29" i="7"/>
  <c r="F29" i="7"/>
  <c r="H14" i="15" a="1"/>
  <c r="H12" i="15" a="1"/>
  <c r="H13" i="15" a="1"/>
  <c r="H11" i="15" a="1"/>
  <c r="H16" i="15" a="1"/>
  <c r="H9" i="15" a="1"/>
  <c r="H15" i="15" a="1"/>
  <c r="H18" i="15" a="1"/>
  <c r="H17" i="15" a="1"/>
  <c r="H19" i="15" a="1"/>
  <c r="H20" i="15" a="1"/>
  <c r="H10" i="15" a="1"/>
  <c r="T31" i="15" l="1"/>
  <c r="AW11" i="15"/>
  <c r="AG11" i="15"/>
  <c r="Q11" i="15"/>
  <c r="AR11" i="15"/>
  <c r="AB11" i="15"/>
  <c r="L11" i="15"/>
  <c r="Z11" i="15"/>
  <c r="AA11" i="15"/>
  <c r="AE11" i="15"/>
  <c r="AL11" i="15"/>
  <c r="AI11" i="15"/>
  <c r="AS11" i="15"/>
  <c r="AC11" i="15"/>
  <c r="M11" i="15"/>
  <c r="AN11" i="15"/>
  <c r="X11" i="15"/>
  <c r="H11" i="15"/>
  <c r="R11" i="15"/>
  <c r="K11" i="15"/>
  <c r="W11" i="15"/>
  <c r="AD11" i="15"/>
  <c r="S11" i="15"/>
  <c r="AO11" i="15"/>
  <c r="Y11" i="15"/>
  <c r="I11" i="15"/>
  <c r="AJ11" i="15"/>
  <c r="T11" i="15"/>
  <c r="AP11" i="15"/>
  <c r="J11" i="15"/>
  <c r="AU11" i="15"/>
  <c r="O11" i="15"/>
  <c r="V11" i="15"/>
  <c r="AK11" i="15"/>
  <c r="U11" i="15"/>
  <c r="AV11" i="15"/>
  <c r="AF11" i="15"/>
  <c r="P11" i="15"/>
  <c r="AH11" i="15"/>
  <c r="AQ11" i="15"/>
  <c r="AM11" i="15"/>
  <c r="AT11" i="15"/>
  <c r="N11" i="15"/>
  <c r="AU15" i="15"/>
  <c r="AE15" i="15"/>
  <c r="O15" i="15"/>
  <c r="AO15" i="15"/>
  <c r="Y15" i="15"/>
  <c r="I15" i="15"/>
  <c r="V15" i="15"/>
  <c r="AB15" i="15"/>
  <c r="R15" i="15"/>
  <c r="P15" i="15"/>
  <c r="X15" i="15"/>
  <c r="AQ15" i="15"/>
  <c r="AA15" i="15"/>
  <c r="K15" i="15"/>
  <c r="AK15" i="15"/>
  <c r="U15" i="15"/>
  <c r="AT15" i="15"/>
  <c r="N15" i="15"/>
  <c r="T15" i="15"/>
  <c r="AN15" i="15"/>
  <c r="AP15" i="15"/>
  <c r="H15" i="15"/>
  <c r="AM15" i="15"/>
  <c r="W15" i="15"/>
  <c r="AW15" i="15"/>
  <c r="AG15" i="15"/>
  <c r="Q15" i="15"/>
  <c r="AL15" i="15"/>
  <c r="AR15" i="15"/>
  <c r="L15" i="15"/>
  <c r="AV15" i="15"/>
  <c r="Z15" i="15"/>
  <c r="AI15" i="15"/>
  <c r="S15" i="15"/>
  <c r="AS15" i="15"/>
  <c r="AC15" i="15"/>
  <c r="M15" i="15"/>
  <c r="AD15" i="15"/>
  <c r="AJ15" i="15"/>
  <c r="AH15" i="15"/>
  <c r="AF15" i="15"/>
  <c r="J15" i="15"/>
  <c r="AM19" i="15"/>
  <c r="W19" i="15"/>
  <c r="AW19" i="15"/>
  <c r="AG19" i="15"/>
  <c r="Q19" i="15"/>
  <c r="AL19" i="15"/>
  <c r="AR19" i="15"/>
  <c r="L19" i="15"/>
  <c r="AN19" i="15"/>
  <c r="R19" i="15"/>
  <c r="AQ19" i="15"/>
  <c r="AK19" i="15"/>
  <c r="AT19" i="15"/>
  <c r="AH19" i="15"/>
  <c r="AI19" i="15"/>
  <c r="S19" i="15"/>
  <c r="AS19" i="15"/>
  <c r="AC19" i="15"/>
  <c r="M19" i="15"/>
  <c r="AD19" i="15"/>
  <c r="AJ19" i="15"/>
  <c r="AP19" i="15"/>
  <c r="X19" i="15"/>
  <c r="AV19" i="15"/>
  <c r="AA19" i="15"/>
  <c r="U19" i="15"/>
  <c r="T19" i="15"/>
  <c r="P19" i="15"/>
  <c r="AU19" i="15"/>
  <c r="AE19" i="15"/>
  <c r="O19" i="15"/>
  <c r="AO19" i="15"/>
  <c r="Y19" i="15"/>
  <c r="I19" i="15"/>
  <c r="V19" i="15"/>
  <c r="AB19" i="15"/>
  <c r="Z19" i="15"/>
  <c r="H19" i="15"/>
  <c r="AF19" i="15"/>
  <c r="K19" i="15"/>
  <c r="N19" i="15"/>
  <c r="J19" i="15"/>
  <c r="AM13" i="15"/>
  <c r="W13" i="15"/>
  <c r="AO13" i="15"/>
  <c r="Y13" i="15"/>
  <c r="V13" i="15"/>
  <c r="AR13" i="15"/>
  <c r="P13" i="15"/>
  <c r="AF13" i="15"/>
  <c r="Z13" i="15"/>
  <c r="N13" i="15"/>
  <c r="AI13" i="15"/>
  <c r="S13" i="15"/>
  <c r="AK13" i="15"/>
  <c r="AT13" i="15"/>
  <c r="Q13" i="15"/>
  <c r="AJ13" i="15"/>
  <c r="L13" i="15"/>
  <c r="R13" i="15"/>
  <c r="O13" i="15"/>
  <c r="AH13" i="15"/>
  <c r="AU13" i="15"/>
  <c r="AE13" i="15"/>
  <c r="AW13" i="15"/>
  <c r="AG13" i="15"/>
  <c r="AL13" i="15"/>
  <c r="M13" i="15"/>
  <c r="AB13" i="15"/>
  <c r="H13" i="15"/>
  <c r="J13" i="15"/>
  <c r="AN13" i="15"/>
  <c r="T13" i="15"/>
  <c r="AQ13" i="15"/>
  <c r="AA13" i="15"/>
  <c r="AS13" i="15"/>
  <c r="AC13" i="15"/>
  <c r="AD13" i="15"/>
  <c r="I13" i="15"/>
  <c r="U13" i="15"/>
  <c r="AV13" i="15"/>
  <c r="AP13" i="15"/>
  <c r="X13" i="15"/>
  <c r="K13" i="15"/>
  <c r="AM16" i="15"/>
  <c r="W16" i="15"/>
  <c r="AW16" i="15"/>
  <c r="AG16" i="15"/>
  <c r="Q16" i="15"/>
  <c r="AH16" i="15"/>
  <c r="AV16" i="15"/>
  <c r="P16" i="15"/>
  <c r="AI16" i="15"/>
  <c r="S16" i="15"/>
  <c r="AS16" i="15"/>
  <c r="AC16" i="15"/>
  <c r="M16" i="15"/>
  <c r="Z16" i="15"/>
  <c r="AN16" i="15"/>
  <c r="H16" i="15"/>
  <c r="T16" i="15"/>
  <c r="AU16" i="15"/>
  <c r="AE16" i="15"/>
  <c r="O16" i="15"/>
  <c r="AO16" i="15"/>
  <c r="Y16" i="15"/>
  <c r="I16" i="15"/>
  <c r="R16" i="15"/>
  <c r="AF16" i="15"/>
  <c r="AL16" i="15"/>
  <c r="AQ16" i="15"/>
  <c r="AA16" i="15"/>
  <c r="K16" i="15"/>
  <c r="AK16" i="15"/>
  <c r="U16" i="15"/>
  <c r="AP16" i="15"/>
  <c r="J16" i="15"/>
  <c r="X16" i="15"/>
  <c r="V16" i="15"/>
  <c r="AD16" i="15"/>
  <c r="AJ16" i="15"/>
  <c r="AB16" i="15"/>
  <c r="AT16" i="15"/>
  <c r="L16" i="15"/>
  <c r="N16" i="15"/>
  <c r="AR16" i="15"/>
  <c r="AU20" i="15"/>
  <c r="AE20" i="15"/>
  <c r="O20" i="15"/>
  <c r="AO20" i="15"/>
  <c r="Y20" i="15"/>
  <c r="I20" i="15"/>
  <c r="R20" i="15"/>
  <c r="AF20" i="15"/>
  <c r="AT20" i="15"/>
  <c r="AB20" i="15"/>
  <c r="AJ20" i="15"/>
  <c r="T20" i="15"/>
  <c r="AI20" i="15"/>
  <c r="AC20" i="15"/>
  <c r="H20" i="15"/>
  <c r="V20" i="15"/>
  <c r="AQ20" i="15"/>
  <c r="AA20" i="15"/>
  <c r="K20" i="15"/>
  <c r="AK20" i="15"/>
  <c r="U20" i="15"/>
  <c r="AP20" i="15"/>
  <c r="J20" i="15"/>
  <c r="X20" i="15"/>
  <c r="AD20" i="15"/>
  <c r="L20" i="15"/>
  <c r="AS20" i="15"/>
  <c r="Z20" i="15"/>
  <c r="AR20" i="15"/>
  <c r="AM20" i="15"/>
  <c r="W20" i="15"/>
  <c r="AW20" i="15"/>
  <c r="AG20" i="15"/>
  <c r="Q20" i="15"/>
  <c r="AH20" i="15"/>
  <c r="AV20" i="15"/>
  <c r="P20" i="15"/>
  <c r="N20" i="15"/>
  <c r="AL20" i="15"/>
  <c r="S20" i="15"/>
  <c r="M20" i="15"/>
  <c r="AN20" i="15"/>
  <c r="AW12" i="15"/>
  <c r="AG12" i="15"/>
  <c r="Q12" i="15"/>
  <c r="AR12" i="15"/>
  <c r="AB12" i="15"/>
  <c r="L12" i="15"/>
  <c r="AD12" i="15"/>
  <c r="AI12" i="15"/>
  <c r="AP12" i="15"/>
  <c r="J12" i="15"/>
  <c r="W12" i="15"/>
  <c r="AS12" i="15"/>
  <c r="AC12" i="15"/>
  <c r="M12" i="15"/>
  <c r="AN12" i="15"/>
  <c r="X12" i="15"/>
  <c r="H12" i="15"/>
  <c r="V12" i="15"/>
  <c r="AA12" i="15"/>
  <c r="AH12" i="15"/>
  <c r="AU12" i="15"/>
  <c r="O12" i="15"/>
  <c r="AO12" i="15"/>
  <c r="Y12" i="15"/>
  <c r="I12" i="15"/>
  <c r="AJ12" i="15"/>
  <c r="T12" i="15"/>
  <c r="AT12" i="15"/>
  <c r="N12" i="15"/>
  <c r="S12" i="15"/>
  <c r="Z12" i="15"/>
  <c r="AM12" i="15"/>
  <c r="AK12" i="15"/>
  <c r="U12" i="15"/>
  <c r="AV12" i="15"/>
  <c r="AF12" i="15"/>
  <c r="P12" i="15"/>
  <c r="AL12" i="15"/>
  <c r="AQ12" i="15"/>
  <c r="K12" i="15"/>
  <c r="R12" i="15"/>
  <c r="AE12" i="15"/>
  <c r="AW10" i="15"/>
  <c r="AG10" i="15"/>
  <c r="Q10" i="15"/>
  <c r="AR10" i="15"/>
  <c r="AB10" i="15"/>
  <c r="L10" i="15"/>
  <c r="AD10" i="15"/>
  <c r="W10" i="15"/>
  <c r="S10" i="15"/>
  <c r="Z10" i="15"/>
  <c r="AE10" i="15"/>
  <c r="AS10" i="15"/>
  <c r="AC10" i="15"/>
  <c r="M10" i="15"/>
  <c r="AN10" i="15"/>
  <c r="X10" i="15"/>
  <c r="H10" i="15"/>
  <c r="V10" i="15"/>
  <c r="AQ10" i="15"/>
  <c r="K10" i="15"/>
  <c r="R10" i="15"/>
  <c r="O10" i="15"/>
  <c r="AO10" i="15"/>
  <c r="Y10" i="15"/>
  <c r="I10" i="15"/>
  <c r="AJ10" i="15"/>
  <c r="T10" i="15"/>
  <c r="AT10" i="15"/>
  <c r="N10" i="15"/>
  <c r="AI10" i="15"/>
  <c r="AP10" i="15"/>
  <c r="J10" i="15"/>
  <c r="AK10" i="15"/>
  <c r="U10" i="15"/>
  <c r="AV10" i="15"/>
  <c r="AF10" i="15"/>
  <c r="P10" i="15"/>
  <c r="AL10" i="15"/>
  <c r="AM10" i="15"/>
  <c r="AA10" i="15"/>
  <c r="AH10" i="15"/>
  <c r="AU10" i="15"/>
  <c r="AM17" i="15"/>
  <c r="W17" i="15"/>
  <c r="AW17" i="15"/>
  <c r="AG17" i="15"/>
  <c r="Q17" i="15"/>
  <c r="AL17" i="15"/>
  <c r="AR17" i="15"/>
  <c r="L17" i="15"/>
  <c r="AH17" i="15"/>
  <c r="P17" i="15"/>
  <c r="AK17" i="15"/>
  <c r="H17" i="15"/>
  <c r="AI17" i="15"/>
  <c r="S17" i="15"/>
  <c r="AS17" i="15"/>
  <c r="AC17" i="15"/>
  <c r="M17" i="15"/>
  <c r="AD17" i="15"/>
  <c r="AJ17" i="15"/>
  <c r="AN17" i="15"/>
  <c r="R17" i="15"/>
  <c r="AP17" i="15"/>
  <c r="AT17" i="15"/>
  <c r="AU17" i="15"/>
  <c r="AE17" i="15"/>
  <c r="O17" i="15"/>
  <c r="AO17" i="15"/>
  <c r="Y17" i="15"/>
  <c r="I17" i="15"/>
  <c r="V17" i="15"/>
  <c r="AB17" i="15"/>
  <c r="X17" i="15"/>
  <c r="AV17" i="15"/>
  <c r="Z17" i="15"/>
  <c r="AQ17" i="15"/>
  <c r="AA17" i="15"/>
  <c r="K17" i="15"/>
  <c r="U17" i="15"/>
  <c r="N17" i="15"/>
  <c r="T17" i="15"/>
  <c r="AF17" i="15"/>
  <c r="J17" i="15"/>
  <c r="AO9" i="15"/>
  <c r="Y9" i="15"/>
  <c r="AJ9" i="15"/>
  <c r="AH9" i="15"/>
  <c r="M9" i="15"/>
  <c r="AE9" i="15"/>
  <c r="L9" i="15"/>
  <c r="AD9" i="15"/>
  <c r="K9" i="15"/>
  <c r="V9" i="15"/>
  <c r="AK9" i="15"/>
  <c r="AV9" i="15"/>
  <c r="AF9" i="15"/>
  <c r="Z9" i="15"/>
  <c r="I9" i="15"/>
  <c r="X9" i="15"/>
  <c r="H9" i="15"/>
  <c r="W9" i="15"/>
  <c r="AQ9" i="15"/>
  <c r="R9" i="15"/>
  <c r="AW9" i="15"/>
  <c r="AG9" i="15"/>
  <c r="AR9" i="15"/>
  <c r="AB9" i="15"/>
  <c r="U9" i="15"/>
  <c r="AU9" i="15"/>
  <c r="T9" i="15"/>
  <c r="AT9" i="15"/>
  <c r="S9" i="15"/>
  <c r="AI9" i="15"/>
  <c r="N9" i="15"/>
  <c r="AS9" i="15"/>
  <c r="AC9" i="15"/>
  <c r="AN9" i="15"/>
  <c r="AP9" i="15"/>
  <c r="Q9" i="15"/>
  <c r="AM9" i="15"/>
  <c r="P9" i="15"/>
  <c r="AL9" i="15"/>
  <c r="O9" i="15"/>
  <c r="AA9" i="15"/>
  <c r="J9" i="15"/>
  <c r="AM14" i="15"/>
  <c r="W14" i="15"/>
  <c r="AW14" i="15"/>
  <c r="AG14" i="15"/>
  <c r="Q14" i="15"/>
  <c r="AH14" i="15"/>
  <c r="AV14" i="15"/>
  <c r="P14" i="15"/>
  <c r="AT14" i="15"/>
  <c r="AB14" i="15"/>
  <c r="AI14" i="15"/>
  <c r="S14" i="15"/>
  <c r="AS14" i="15"/>
  <c r="AC14" i="15"/>
  <c r="M14" i="15"/>
  <c r="Z14" i="15"/>
  <c r="AN14" i="15"/>
  <c r="H14" i="15"/>
  <c r="AD14" i="15"/>
  <c r="L14" i="15"/>
  <c r="AU14" i="15"/>
  <c r="AE14" i="15"/>
  <c r="O14" i="15"/>
  <c r="AO14" i="15"/>
  <c r="Y14" i="15"/>
  <c r="I14" i="15"/>
  <c r="R14" i="15"/>
  <c r="AF14" i="15"/>
  <c r="AJ14" i="15"/>
  <c r="N14" i="15"/>
  <c r="AL14" i="15"/>
  <c r="AQ14" i="15"/>
  <c r="AA14" i="15"/>
  <c r="K14" i="15"/>
  <c r="AK14" i="15"/>
  <c r="U14" i="15"/>
  <c r="AP14" i="15"/>
  <c r="J14" i="15"/>
  <c r="X14" i="15"/>
  <c r="T14" i="15"/>
  <c r="AR14" i="15"/>
  <c r="V14" i="15"/>
  <c r="AU18" i="15"/>
  <c r="AE18" i="15"/>
  <c r="O18" i="15"/>
  <c r="AO18" i="15"/>
  <c r="Y18" i="15"/>
  <c r="I18" i="15"/>
  <c r="R18" i="15"/>
  <c r="AF18" i="15"/>
  <c r="AR18" i="15"/>
  <c r="V18" i="15"/>
  <c r="AD18" i="15"/>
  <c r="AI18" i="15"/>
  <c r="AS18" i="15"/>
  <c r="M18" i="15"/>
  <c r="AN18" i="15"/>
  <c r="AL18" i="15"/>
  <c r="AQ18" i="15"/>
  <c r="AA18" i="15"/>
  <c r="K18" i="15"/>
  <c r="AK18" i="15"/>
  <c r="U18" i="15"/>
  <c r="AP18" i="15"/>
  <c r="J18" i="15"/>
  <c r="X18" i="15"/>
  <c r="AB18" i="15"/>
  <c r="AJ18" i="15"/>
  <c r="N18" i="15"/>
  <c r="AC18" i="15"/>
  <c r="H18" i="15"/>
  <c r="AM18" i="15"/>
  <c r="W18" i="15"/>
  <c r="AW18" i="15"/>
  <c r="AG18" i="15"/>
  <c r="Q18" i="15"/>
  <c r="AH18" i="15"/>
  <c r="AV18" i="15"/>
  <c r="P18" i="15"/>
  <c r="L18" i="15"/>
  <c r="T18" i="15"/>
  <c r="S18" i="15"/>
  <c r="Z18" i="15"/>
  <c r="AT18" i="15"/>
</calcChain>
</file>

<file path=xl/sharedStrings.xml><?xml version="1.0" encoding="utf-8"?>
<sst xmlns="http://schemas.openxmlformats.org/spreadsheetml/2006/main" count="1015" uniqueCount="685">
  <si>
    <t>序号</t>
    <phoneticPr fontId="4" type="noConversion"/>
  </si>
  <si>
    <t>问题描述</t>
    <phoneticPr fontId="4" type="noConversion"/>
  </si>
  <si>
    <t>解决方案</t>
    <phoneticPr fontId="4" type="noConversion"/>
  </si>
  <si>
    <t>备注</t>
    <phoneticPr fontId="4" type="noConversion"/>
  </si>
  <si>
    <t>现场WMS已操作完成，用户SAP 取消指令</t>
    <phoneticPr fontId="4" type="noConversion"/>
  </si>
  <si>
    <t>总装总成零件产线设定错误，导致报工数据工作中心错误</t>
    <phoneticPr fontId="4" type="noConversion"/>
  </si>
  <si>
    <t>2130工厂后排头枕检验是挂在前排生产线(D2)上的，所以报工时报错</t>
    <phoneticPr fontId="4" type="noConversion"/>
  </si>
  <si>
    <t>增加现场管控，按照正确的产线进行报工</t>
    <phoneticPr fontId="4" type="noConversion"/>
  </si>
  <si>
    <t>是否可增加校验</t>
    <phoneticPr fontId="4" type="noConversion"/>
  </si>
  <si>
    <t>零件类型：报表显示、车身件原材料扣减或JIS发运区分</t>
    <phoneticPr fontId="4" type="noConversion"/>
  </si>
  <si>
    <t>SAP 同步，可屏蔽</t>
    <phoneticPr fontId="4" type="noConversion"/>
  </si>
  <si>
    <t>标包，项目</t>
    <phoneticPr fontId="4" type="noConversion"/>
  </si>
  <si>
    <t>条码规则：MES用来生成过程条码</t>
    <phoneticPr fontId="4" type="noConversion"/>
  </si>
  <si>
    <t>暂留</t>
    <phoneticPr fontId="4" type="noConversion"/>
  </si>
  <si>
    <t>供货方式：仅用于属性显示，不参与业务逻辑</t>
    <phoneticPr fontId="4" type="noConversion"/>
  </si>
  <si>
    <t>每卷数量，允许拆分，制造商零件号，每批数量，默认流程，最小包装，默认库位</t>
    <phoneticPr fontId="4" type="noConversion"/>
  </si>
  <si>
    <t>运维负责人明确记录取消原因和处理方式</t>
    <phoneticPr fontId="4" type="noConversion"/>
  </si>
  <si>
    <t>客户零件号：CustPartNo，JIS发运，MES</t>
    <phoneticPr fontId="4" type="noConversion"/>
  </si>
  <si>
    <t>零件号管理界面参数更新，误操作影响关键参数导致业务数据异常</t>
    <phoneticPr fontId="4" type="noConversion"/>
  </si>
  <si>
    <t>运维人员后台设定，前台可屏蔽</t>
    <phoneticPr fontId="4" type="noConversion"/>
  </si>
  <si>
    <t>WMS/MES持续改进 &amp; Solman Problem</t>
    <phoneticPr fontId="4" type="noConversion"/>
  </si>
  <si>
    <t>将收货接口直送收货和采购收货接口数据分离，修改WMS 直送收货报文封装逻辑</t>
    <phoneticPr fontId="4" type="noConversion"/>
  </si>
  <si>
    <t>所有参与内部交易的已上线工厂</t>
    <phoneticPr fontId="4" type="noConversion"/>
  </si>
  <si>
    <t>WMS 重发工具开发，降低运维操作风险</t>
    <phoneticPr fontId="4" type="noConversion"/>
  </si>
  <si>
    <t>类型</t>
    <phoneticPr fontId="4" type="noConversion"/>
  </si>
  <si>
    <t>持续改进</t>
    <phoneticPr fontId="4" type="noConversion"/>
  </si>
  <si>
    <t>负责人</t>
    <phoneticPr fontId="4" type="noConversion"/>
  </si>
  <si>
    <t>状态</t>
    <phoneticPr fontId="4" type="noConversion"/>
  </si>
  <si>
    <t>-</t>
    <phoneticPr fontId="4" type="noConversion"/>
  </si>
  <si>
    <t>张永锋</t>
    <phoneticPr fontId="4" type="noConversion"/>
  </si>
  <si>
    <t>收集汇总分析</t>
    <phoneticPr fontId="4" type="noConversion"/>
  </si>
  <si>
    <t>郑/王/何</t>
    <phoneticPr fontId="4" type="noConversion"/>
  </si>
  <si>
    <t>因为人为或系统原因导致部分数据需要重新发布SAP，工具化实现重发避免人为干预增加操作错误风险</t>
    <phoneticPr fontId="4" type="noConversion"/>
  </si>
  <si>
    <t>报工数据：主要集中在用户成本收集器 or 成本核算等信息未及时在SAP 系统维护</t>
    <phoneticPr fontId="4" type="noConversion"/>
  </si>
  <si>
    <t>线外补报工和补发运:针对工厂特殊原因需要人工补报工和补发运事务</t>
    <phoneticPr fontId="4" type="noConversion"/>
  </si>
  <si>
    <t>低概率事件</t>
    <phoneticPr fontId="4" type="noConversion"/>
  </si>
  <si>
    <t>工厂补报工和补发运工具化</t>
    <phoneticPr fontId="4" type="noConversion"/>
  </si>
  <si>
    <t>用户按照业务标准模版，WMS工具化重传</t>
    <phoneticPr fontId="4" type="noConversion"/>
  </si>
  <si>
    <t>生产报工数据重传工具化</t>
    <phoneticPr fontId="4" type="noConversion"/>
  </si>
  <si>
    <t>李龙</t>
    <phoneticPr fontId="4" type="noConversion"/>
  </si>
  <si>
    <t>郑宏达/王向军</t>
    <phoneticPr fontId="4" type="noConversion"/>
  </si>
  <si>
    <t>操作指令</t>
    <phoneticPr fontId="4" type="noConversion"/>
  </si>
  <si>
    <t>系统配置</t>
    <phoneticPr fontId="4" type="noConversion"/>
  </si>
  <si>
    <t>功能优化</t>
    <phoneticPr fontId="4" type="noConversion"/>
  </si>
  <si>
    <t>由于外围系统(ESB/SAP)，设备(网络，服务器，DB)或人为原因内部交易直送收货报文无法正常发出，导致后续接口中间表直送收货数据报文发生相同SID存在零件号重复，财务过账会发生税额差异问题</t>
    <phoneticPr fontId="4" type="noConversion"/>
  </si>
  <si>
    <t>目前没有用到，建议屏蔽</t>
    <phoneticPr fontId="4" type="noConversion"/>
  </si>
  <si>
    <t>WMS 业务异常报表查询及自动邮件预警</t>
    <phoneticPr fontId="4" type="noConversion"/>
  </si>
  <si>
    <t>下线结算设置自动邮件预警功能</t>
    <phoneticPr fontId="4" type="noConversion"/>
  </si>
  <si>
    <t>已完成</t>
    <phoneticPr fontId="4" type="noConversion"/>
  </si>
  <si>
    <t>WMS 事务报表标准化</t>
    <phoneticPr fontId="4" type="noConversion"/>
  </si>
  <si>
    <t>李霞&amp;运维</t>
    <phoneticPr fontId="4" type="noConversion"/>
  </si>
  <si>
    <t>所有已上线工厂</t>
    <phoneticPr fontId="4" type="noConversion"/>
  </si>
  <si>
    <t>完成时间</t>
    <phoneticPr fontId="4" type="noConversion"/>
  </si>
  <si>
    <t>内部交易业务，用户存在关键参数漏维护现象</t>
    <phoneticPr fontId="4" type="noConversion"/>
  </si>
  <si>
    <t>用户日常业务处理过程中存在处理不及时或漏处理现象</t>
    <phoneticPr fontId="4" type="noConversion"/>
  </si>
  <si>
    <t>其他业务：拉动业务下游工厂未及时在SAP维护销售SA; JIS 发运 Melos异常等</t>
    <phoneticPr fontId="4" type="noConversion"/>
  </si>
  <si>
    <t>09/07依据风险点评估结果讨论解决方案</t>
    <phoneticPr fontId="4" type="noConversion"/>
  </si>
  <si>
    <t>涉及所有WMS业务, 09/15 完成设计和FS</t>
    <phoneticPr fontId="4" type="noConversion"/>
  </si>
  <si>
    <t>分析并收集其他可能存在的风险点，分析评估风险</t>
    <phoneticPr fontId="4" type="noConversion"/>
  </si>
  <si>
    <t>1、用户不需要设定的字段进行屏蔽
2、检查是否枚举表中已经配置查询字段显示关系</t>
    <phoneticPr fontId="4" type="noConversion"/>
  </si>
  <si>
    <t>问题类型</t>
    <phoneticPr fontId="4" type="noConversion"/>
  </si>
  <si>
    <t>第37周</t>
    <phoneticPr fontId="4" type="noConversion"/>
  </si>
  <si>
    <t>解决方案</t>
    <phoneticPr fontId="4" type="noConversion"/>
  </si>
  <si>
    <t>备注</t>
    <phoneticPr fontId="4" type="noConversion"/>
  </si>
  <si>
    <t>Bug修正</t>
    <phoneticPr fontId="4" type="noConversion"/>
  </si>
  <si>
    <t>操作问题</t>
    <phoneticPr fontId="4" type="noConversion"/>
  </si>
  <si>
    <t>加强现场管理</t>
    <phoneticPr fontId="4" type="noConversion"/>
  </si>
  <si>
    <t>持续改进</t>
    <phoneticPr fontId="4" type="noConversion"/>
  </si>
  <si>
    <t>分析需求，评估持续改进可能性</t>
    <phoneticPr fontId="4" type="noConversion"/>
  </si>
  <si>
    <t>基础信息</t>
    <phoneticPr fontId="4" type="noConversion"/>
  </si>
  <si>
    <t>加强用户培训</t>
    <phoneticPr fontId="4" type="noConversion"/>
  </si>
  <si>
    <t>数据导出</t>
    <phoneticPr fontId="4" type="noConversion"/>
  </si>
  <si>
    <t>分析需求，评估是否增加报表实现</t>
    <phoneticPr fontId="4" type="noConversion"/>
  </si>
  <si>
    <t>数据重发</t>
    <phoneticPr fontId="4" type="noConversion"/>
  </si>
  <si>
    <t>通过重发工具实现</t>
    <phoneticPr fontId="4" type="noConversion"/>
  </si>
  <si>
    <t>部分是处理不及时，账期调整</t>
    <phoneticPr fontId="4" type="noConversion"/>
  </si>
  <si>
    <t>网络问题</t>
    <phoneticPr fontId="4" type="noConversion"/>
  </si>
  <si>
    <t>系统优化</t>
    <phoneticPr fontId="4" type="noConversion"/>
  </si>
  <si>
    <t>业务咨询</t>
    <phoneticPr fontId="4" type="noConversion"/>
  </si>
  <si>
    <t>指令错误</t>
    <phoneticPr fontId="4" type="noConversion"/>
  </si>
  <si>
    <t>Solman运维问题汇总</t>
    <phoneticPr fontId="4" type="noConversion"/>
  </si>
  <si>
    <t>第36周</t>
    <phoneticPr fontId="4" type="noConversion"/>
  </si>
  <si>
    <t>物料分类：发泡单元化工料抓取报工方式 option10</t>
    <phoneticPr fontId="4" type="noConversion"/>
  </si>
  <si>
    <t>武汉生产线演练，数据恢复处理方案</t>
    <phoneticPr fontId="4" type="noConversion"/>
  </si>
  <si>
    <t>方案待评估</t>
    <phoneticPr fontId="4" type="noConversion"/>
  </si>
  <si>
    <t>1020 长沙总装备料生产，用户打印条码后未在正确的生产线扫描条码</t>
    <phoneticPr fontId="4" type="noConversion"/>
  </si>
  <si>
    <t>已完成</t>
    <phoneticPr fontId="4" type="noConversion"/>
  </si>
  <si>
    <t>接口</t>
    <phoneticPr fontId="2" type="noConversion"/>
  </si>
  <si>
    <t>序号</t>
    <phoneticPr fontId="2" type="noConversion"/>
  </si>
  <si>
    <t>方案/措施</t>
    <phoneticPr fontId="2" type="noConversion"/>
  </si>
  <si>
    <t>责任人</t>
    <phoneticPr fontId="4" type="noConversion"/>
  </si>
  <si>
    <t>备注</t>
  </si>
  <si>
    <t>运维工作工具化</t>
    <phoneticPr fontId="2" type="noConversion"/>
  </si>
  <si>
    <t>接口数据异常重发</t>
    <phoneticPr fontId="2" type="noConversion"/>
  </si>
  <si>
    <t>接口报工重发</t>
    <phoneticPr fontId="2" type="noConversion"/>
  </si>
  <si>
    <t>连续性管理数据核对</t>
    <phoneticPr fontId="2" type="noConversion"/>
  </si>
  <si>
    <t>接口数据核对工具</t>
    <phoneticPr fontId="2" type="noConversion"/>
  </si>
  <si>
    <t>重复数据，成品库存还原统计工具</t>
    <phoneticPr fontId="2" type="noConversion"/>
  </si>
  <si>
    <t>工具内容</t>
    <phoneticPr fontId="2" type="noConversion"/>
  </si>
  <si>
    <t>用户误操作数据恢复</t>
    <phoneticPr fontId="2" type="noConversion"/>
  </si>
  <si>
    <t>分系统、业务设计前台恢复工具</t>
    <phoneticPr fontId="2" type="noConversion"/>
  </si>
  <si>
    <t>连续性管理</t>
    <phoneticPr fontId="2" type="noConversion"/>
  </si>
  <si>
    <t>基础数据</t>
    <phoneticPr fontId="2" type="noConversion"/>
  </si>
  <si>
    <t>分类</t>
    <phoneticPr fontId="2" type="noConversion"/>
  </si>
  <si>
    <t>部分基础数据批量维护</t>
    <phoneticPr fontId="2" type="noConversion"/>
  </si>
  <si>
    <t>操作类</t>
    <phoneticPr fontId="2" type="noConversion"/>
  </si>
  <si>
    <t>指令类</t>
    <phoneticPr fontId="2" type="noConversion"/>
  </si>
  <si>
    <t>指令类重复发布，指令状态修改</t>
    <phoneticPr fontId="2" type="noConversion"/>
  </si>
  <si>
    <t>发泡设备抓取异常补报工工具</t>
    <phoneticPr fontId="2" type="noConversion"/>
  </si>
  <si>
    <t>运维人员安排</t>
    <phoneticPr fontId="2" type="noConversion"/>
  </si>
  <si>
    <t>程序、设备、网络异常影响数据恢复</t>
    <phoneticPr fontId="2" type="noConversion"/>
  </si>
  <si>
    <t>刘宏圆</t>
    <phoneticPr fontId="2" type="noConversion"/>
  </si>
  <si>
    <t>李龙</t>
    <phoneticPr fontId="2" type="noConversion"/>
  </si>
  <si>
    <t>余转娣</t>
    <phoneticPr fontId="2" type="noConversion"/>
  </si>
  <si>
    <t>其他</t>
    <phoneticPr fontId="2" type="noConversion"/>
  </si>
  <si>
    <t>郑宏达</t>
    <phoneticPr fontId="2" type="noConversion"/>
  </si>
  <si>
    <t>何存根</t>
    <phoneticPr fontId="2" type="noConversion"/>
  </si>
  <si>
    <t>闵建</t>
    <phoneticPr fontId="2" type="noConversion"/>
  </si>
  <si>
    <t>任华松（待转）</t>
    <phoneticPr fontId="2" type="noConversion"/>
  </si>
  <si>
    <t>田昌建</t>
    <phoneticPr fontId="2" type="noConversion"/>
  </si>
  <si>
    <t>MES-其他（上汽，悦达，路虎，东风系，柳州神龙）</t>
    <phoneticPr fontId="2" type="noConversion"/>
  </si>
  <si>
    <t>MES-零部件单元</t>
    <phoneticPr fontId="2" type="noConversion"/>
  </si>
  <si>
    <t>王向军</t>
    <phoneticPr fontId="2" type="noConversion"/>
  </si>
  <si>
    <t>王喆</t>
    <phoneticPr fontId="2" type="noConversion"/>
  </si>
  <si>
    <t>廖正华</t>
    <phoneticPr fontId="2" type="noConversion"/>
  </si>
  <si>
    <t>薛奎</t>
    <phoneticPr fontId="2" type="noConversion"/>
  </si>
  <si>
    <t>补充</t>
    <phoneticPr fontId="2" type="noConversion"/>
  </si>
  <si>
    <t>WMS 运维兼测试及版本发布管理</t>
    <phoneticPr fontId="2" type="noConversion"/>
  </si>
  <si>
    <t>WMS-TOBE</t>
    <phoneticPr fontId="2" type="noConversion"/>
  </si>
  <si>
    <t>一线处理人员（LanDesk启用后转二线运维）</t>
    <phoneticPr fontId="2" type="noConversion"/>
  </si>
  <si>
    <t>WMS-TOBE 运维专家</t>
    <phoneticPr fontId="2" type="noConversion"/>
  </si>
  <si>
    <t>资深MES 运维顾问：重点，疑难问题处理及方案评审</t>
    <phoneticPr fontId="2" type="noConversion"/>
  </si>
  <si>
    <t>文梦雅</t>
    <phoneticPr fontId="2" type="noConversion"/>
  </si>
  <si>
    <t>MES 运维专家：日常点检、MES需求分析，方案设计</t>
    <phoneticPr fontId="2" type="noConversion"/>
  </si>
  <si>
    <t>MES 实施顾问：日常点检、运维问题及变更需求处理</t>
    <phoneticPr fontId="2" type="noConversion"/>
  </si>
  <si>
    <t>MES 实施工程师：日常点检、运维问题及变更需求处理</t>
    <phoneticPr fontId="2" type="noConversion"/>
  </si>
  <si>
    <t>接口一线处理人员：接口点检、测试及日常问题处理</t>
    <phoneticPr fontId="2" type="noConversion"/>
  </si>
  <si>
    <t>周末、节假日工作及人员安排</t>
    <phoneticPr fontId="2" type="noConversion"/>
  </si>
  <si>
    <t>节假日系统点检</t>
    <phoneticPr fontId="2" type="noConversion"/>
  </si>
  <si>
    <t>代理人制度</t>
    <phoneticPr fontId="2" type="noConversion"/>
  </si>
  <si>
    <t>MES-通用系</t>
    <phoneticPr fontId="2" type="noConversion"/>
  </si>
  <si>
    <t>MES-零部件单元（3人）</t>
    <phoneticPr fontId="2" type="noConversion"/>
  </si>
  <si>
    <t>节假日轮值1人值班：刘宏圆、李龙，余转娣，文梦雅</t>
    <phoneticPr fontId="2" type="noConversion"/>
  </si>
  <si>
    <t>节假日轮值1人值班：郑宏达、何存根</t>
    <phoneticPr fontId="2" type="noConversion"/>
  </si>
  <si>
    <t>节假日轮值1人值班：王向军、王喆、廖正华</t>
    <phoneticPr fontId="2" type="noConversion"/>
  </si>
  <si>
    <t>MES-其他（3人）</t>
    <phoneticPr fontId="2" type="noConversion"/>
  </si>
  <si>
    <t>MES-通用系（2人）</t>
    <phoneticPr fontId="2" type="noConversion"/>
  </si>
  <si>
    <t>WMS（4人）</t>
    <phoneticPr fontId="2" type="noConversion"/>
  </si>
  <si>
    <t>节假日轮值1人值班：田昌建，补充</t>
    <phoneticPr fontId="2" type="noConversion"/>
  </si>
  <si>
    <t>WMS&amp;MES 版本管理</t>
    <phoneticPr fontId="2" type="noConversion"/>
  </si>
  <si>
    <t>《版本统计操作说明.docx》</t>
    <phoneticPr fontId="2" type="noConversion"/>
  </si>
  <si>
    <t>版本差异比对工具</t>
    <phoneticPr fontId="2" type="noConversion"/>
  </si>
  <si>
    <t>重传类事故连续性方案项目计划</t>
    <phoneticPr fontId="2" type="noConversion"/>
  </si>
  <si>
    <t>需求方案设计中</t>
    <phoneticPr fontId="2" type="noConversion"/>
  </si>
  <si>
    <t>目前尚有部分基础数据（非用户操作部分）未前台界面化</t>
    <phoneticPr fontId="2" type="noConversion"/>
  </si>
  <si>
    <t>已完成</t>
    <phoneticPr fontId="4" type="noConversion"/>
  </si>
  <si>
    <t>接口工具</t>
    <phoneticPr fontId="2" type="noConversion"/>
  </si>
  <si>
    <t>数据补录工具</t>
    <phoneticPr fontId="2" type="noConversion"/>
  </si>
  <si>
    <t>版本管理工具</t>
    <phoneticPr fontId="2" type="noConversion"/>
  </si>
  <si>
    <t>由于工厂存在老条码回用的问题，生产扣减完成条码暂未做删除，数据库负载压力增大</t>
    <phoneticPr fontId="4" type="noConversion"/>
  </si>
  <si>
    <t>考虑实际情况用户存在新生成条码情况（如盘点盘盈），建议从业务上提供生成条码功能，满足用户需求，从而避免该问题制肘生产扣减完成条码的删除</t>
    <phoneticPr fontId="4" type="noConversion"/>
  </si>
  <si>
    <t>东尚，IT&amp;ITSP 专题讨论</t>
    <phoneticPr fontId="4" type="noConversion"/>
  </si>
  <si>
    <t>流程优化</t>
    <phoneticPr fontId="4" type="noConversion"/>
  </si>
  <si>
    <t>运维人力资源能力矩阵</t>
    <phoneticPr fontId="2" type="noConversion"/>
  </si>
  <si>
    <t>运维实施工程师</t>
    <phoneticPr fontId="2" type="noConversion"/>
  </si>
  <si>
    <t>资深运维顾问</t>
    <phoneticPr fontId="2" type="noConversion"/>
  </si>
  <si>
    <t>运维专家</t>
    <phoneticPr fontId="2" type="noConversion"/>
  </si>
  <si>
    <t>运维实施顾问</t>
    <phoneticPr fontId="2" type="noConversion"/>
  </si>
  <si>
    <t>测试&amp;版本管理员</t>
    <phoneticPr fontId="2" type="noConversion"/>
  </si>
  <si>
    <t>余转娣</t>
    <phoneticPr fontId="2" type="noConversion"/>
  </si>
  <si>
    <t>李龙</t>
    <phoneticPr fontId="2" type="noConversion"/>
  </si>
  <si>
    <t>刘宏圆</t>
    <phoneticPr fontId="2" type="noConversion"/>
  </si>
  <si>
    <t>王喆</t>
    <phoneticPr fontId="2" type="noConversion"/>
  </si>
  <si>
    <t>任华松</t>
    <phoneticPr fontId="2" type="noConversion"/>
  </si>
  <si>
    <t>能力</t>
    <phoneticPr fontId="2" type="noConversion"/>
  </si>
  <si>
    <t>技能</t>
    <phoneticPr fontId="2" type="noConversion"/>
  </si>
  <si>
    <t>实际技能水平</t>
    <phoneticPr fontId="2" type="noConversion"/>
  </si>
  <si>
    <t>要求</t>
    <phoneticPr fontId="2" type="noConversion"/>
  </si>
  <si>
    <t>现状</t>
    <phoneticPr fontId="2" type="noConversion"/>
  </si>
  <si>
    <t>基本要求</t>
    <phoneticPr fontId="2" type="noConversion"/>
  </si>
  <si>
    <t>最高要求</t>
    <phoneticPr fontId="2" type="noConversion"/>
  </si>
  <si>
    <t>实现基本要求%</t>
    <phoneticPr fontId="2" type="noConversion"/>
  </si>
  <si>
    <t>团队</t>
    <phoneticPr fontId="2" type="noConversion"/>
  </si>
  <si>
    <t>沟通协调能力</t>
    <phoneticPr fontId="2" type="noConversion"/>
  </si>
  <si>
    <r>
      <t xml:space="preserve">技能矩阵盘点说明：
</t>
    </r>
    <r>
      <rPr>
        <sz val="8"/>
        <color theme="0" tint="-0.499984740745262"/>
        <rFont val="黑体"/>
        <family val="3"/>
        <charset val="134"/>
      </rPr>
      <t>·技能达标数量：针对某一技能，矩阵内图“绿色”的模块数量
·实际技能水平：针对某一技能，等于“队伍的基本要求”与“技能达标数量”两者中小的数值</t>
    </r>
    <r>
      <rPr>
        <sz val="8"/>
        <color rgb="FF002060"/>
        <rFont val="黑体"/>
        <family val="3"/>
        <charset val="134"/>
      </rPr>
      <t xml:space="preserve">
确定技能达标率：
</t>
    </r>
    <r>
      <rPr>
        <sz val="8"/>
        <color theme="0" tint="-0.499984740745262"/>
        <rFont val="黑体"/>
        <family val="3"/>
        <charset val="134"/>
      </rPr>
      <t>·部门技能达标率：部门实际技能水平/部门基本需求*100%
·个人技能达标率：本人项下涂“绿色”的模块数量/所有绿色的模块数量</t>
    </r>
    <phoneticPr fontId="2" type="noConversion"/>
  </si>
  <si>
    <t>项目及团队管理</t>
    <phoneticPr fontId="2" type="noConversion"/>
  </si>
  <si>
    <t>需求调研分析分析</t>
    <phoneticPr fontId="2" type="noConversion"/>
  </si>
  <si>
    <t>方案评审及设计能力</t>
    <phoneticPr fontId="2" type="noConversion"/>
  </si>
  <si>
    <t>开发及测试能力</t>
    <phoneticPr fontId="2" type="noConversion"/>
  </si>
  <si>
    <t>业务流程熟练度</t>
    <phoneticPr fontId="2" type="noConversion"/>
  </si>
  <si>
    <t>业务数据处理熟练度</t>
    <phoneticPr fontId="2" type="noConversion"/>
  </si>
  <si>
    <t>接口业务分析</t>
    <phoneticPr fontId="2" type="noConversion"/>
  </si>
  <si>
    <t>服务意识</t>
    <phoneticPr fontId="2" type="noConversion"/>
  </si>
  <si>
    <t>工作经验</t>
    <phoneticPr fontId="2" type="noConversion"/>
  </si>
  <si>
    <t>时间管理能力</t>
    <phoneticPr fontId="2" type="noConversion"/>
  </si>
  <si>
    <t>网络、数据库、服务器问题分析能力</t>
    <phoneticPr fontId="2" type="noConversion"/>
  </si>
  <si>
    <t>应变能力</t>
    <phoneticPr fontId="2" type="noConversion"/>
  </si>
  <si>
    <t>问题判断能力</t>
    <phoneticPr fontId="2" type="noConversion"/>
  </si>
  <si>
    <t>问题处理能力</t>
    <phoneticPr fontId="2" type="noConversion"/>
  </si>
  <si>
    <t>业务知识掌握能力</t>
    <phoneticPr fontId="2" type="noConversion"/>
  </si>
  <si>
    <t>指导培训能力</t>
    <phoneticPr fontId="2" type="noConversion"/>
  </si>
  <si>
    <t>素养</t>
    <phoneticPr fontId="2" type="noConversion"/>
  </si>
  <si>
    <t>工作态度</t>
    <phoneticPr fontId="2" type="noConversion"/>
  </si>
  <si>
    <t>全局统筹能力</t>
    <phoneticPr fontId="2" type="noConversion"/>
  </si>
  <si>
    <t>电话礼仪</t>
    <phoneticPr fontId="2" type="noConversion"/>
  </si>
  <si>
    <t>责任心</t>
    <phoneticPr fontId="2" type="noConversion"/>
  </si>
  <si>
    <t>团队执行力</t>
    <phoneticPr fontId="2" type="noConversion"/>
  </si>
  <si>
    <t>个人技能总要求</t>
    <phoneticPr fontId="2" type="noConversion"/>
  </si>
  <si>
    <t>职业道德</t>
    <phoneticPr fontId="2" type="noConversion"/>
  </si>
  <si>
    <t xml:space="preserve">          要求·角色·成员
  领域</t>
    <phoneticPr fontId="2" type="noConversion"/>
  </si>
  <si>
    <t>需求确认</t>
    <phoneticPr fontId="2" type="noConversion"/>
  </si>
  <si>
    <t>走突发事件管理流程，申请权限进行数据恢复</t>
    <phoneticPr fontId="2" type="noConversion"/>
  </si>
  <si>
    <t>计划开始时机</t>
    <phoneticPr fontId="2" type="noConversion"/>
  </si>
  <si>
    <t>计划完成时间</t>
    <phoneticPr fontId="2" type="noConversion"/>
  </si>
  <si>
    <t>实际开始时间</t>
    <phoneticPr fontId="9" type="noConversion"/>
  </si>
  <si>
    <t>实际结束时间</t>
    <phoneticPr fontId="2" type="noConversion"/>
  </si>
  <si>
    <t>状态</t>
    <phoneticPr fontId="4" type="noConversion"/>
  </si>
  <si>
    <t>生产补报工工具</t>
    <phoneticPr fontId="2" type="noConversion"/>
  </si>
  <si>
    <t>4.1、总装业务单元补报工</t>
    <phoneticPr fontId="2" type="noConversion"/>
  </si>
  <si>
    <t>4.1.1、需求调研</t>
    <phoneticPr fontId="2" type="noConversion"/>
  </si>
  <si>
    <t>4.1.2、功能设计</t>
    <phoneticPr fontId="2" type="noConversion"/>
  </si>
  <si>
    <t>4.1.3、开发&amp;测试</t>
    <phoneticPr fontId="2" type="noConversion"/>
  </si>
  <si>
    <t>4.1.4、部署实施</t>
    <phoneticPr fontId="2" type="noConversion"/>
  </si>
  <si>
    <t>4.2.1、需求调研</t>
    <phoneticPr fontId="2" type="noConversion"/>
  </si>
  <si>
    <t>4.2.2、功能设计</t>
    <phoneticPr fontId="2" type="noConversion"/>
  </si>
  <si>
    <t>4.2.3、开发&amp;测试</t>
    <phoneticPr fontId="2" type="noConversion"/>
  </si>
  <si>
    <t>4.2.4、部署实施</t>
    <phoneticPr fontId="2" type="noConversion"/>
  </si>
  <si>
    <t>发泡设备抓取异常</t>
  </si>
  <si>
    <t>4.2、发泡业务单元补报工</t>
    <phoneticPr fontId="2" type="noConversion"/>
  </si>
  <si>
    <t>4.3、金属件业务单元补报工</t>
    <phoneticPr fontId="2" type="noConversion"/>
  </si>
  <si>
    <t>4.3.1、需求调研</t>
    <phoneticPr fontId="2" type="noConversion"/>
  </si>
  <si>
    <t>4.3.2、功能设计</t>
    <phoneticPr fontId="2" type="noConversion"/>
  </si>
  <si>
    <t>4.3.3、开发&amp;测试</t>
    <phoneticPr fontId="2" type="noConversion"/>
  </si>
  <si>
    <t>4.4.4、部署实施</t>
    <phoneticPr fontId="2" type="noConversion"/>
  </si>
  <si>
    <t>运维工具化管理计划</t>
    <phoneticPr fontId="4" type="noConversion"/>
  </si>
  <si>
    <t>报工，或指令类冲销：分系统、业务前台冲销</t>
    <phoneticPr fontId="2" type="noConversion"/>
  </si>
  <si>
    <t>业务冲销</t>
    <phoneticPr fontId="2" type="noConversion"/>
  </si>
  <si>
    <t>5.1.1、需求调研</t>
    <phoneticPr fontId="2" type="noConversion"/>
  </si>
  <si>
    <t>5.1.2、功能设计</t>
    <phoneticPr fontId="2" type="noConversion"/>
  </si>
  <si>
    <t>5.1.3、开发&amp;测试</t>
    <phoneticPr fontId="2" type="noConversion"/>
  </si>
  <si>
    <t>5.1.4、部署实施</t>
    <phoneticPr fontId="2" type="noConversion"/>
  </si>
  <si>
    <t>东尚项目&amp;运维管理规范</t>
    <phoneticPr fontId="2" type="noConversion"/>
  </si>
  <si>
    <t xml:space="preserve">   收尾</t>
    <phoneticPr fontId="2" type="noConversion"/>
  </si>
  <si>
    <t xml:space="preserve">   应用服务迁移</t>
    <phoneticPr fontId="2" type="noConversion"/>
  </si>
  <si>
    <t xml:space="preserve">   应用终端配置更新</t>
    <phoneticPr fontId="2" type="noConversion"/>
  </si>
  <si>
    <t>配合外部系统上线</t>
    <phoneticPr fontId="2" type="noConversion"/>
  </si>
  <si>
    <t>干系人登记册</t>
    <phoneticPr fontId="2" type="noConversion"/>
  </si>
  <si>
    <t>培训清单</t>
    <phoneticPr fontId="2" type="noConversion"/>
  </si>
  <si>
    <t>培训文档</t>
    <phoneticPr fontId="2" type="noConversion"/>
  </si>
  <si>
    <t>项目总结会议</t>
    <phoneticPr fontId="2" type="noConversion"/>
  </si>
  <si>
    <t>经验教训总结</t>
    <phoneticPr fontId="2" type="noConversion"/>
  </si>
  <si>
    <t>变更记录表更新</t>
    <phoneticPr fontId="2" type="noConversion"/>
  </si>
  <si>
    <t>测试报告</t>
    <phoneticPr fontId="2" type="noConversion"/>
  </si>
  <si>
    <t>风险登记册更新</t>
    <phoneticPr fontId="2" type="noConversion"/>
  </si>
  <si>
    <t>项目移交</t>
    <phoneticPr fontId="2" type="noConversion"/>
  </si>
  <si>
    <t>需求确认书</t>
    <phoneticPr fontId="2" type="noConversion"/>
  </si>
  <si>
    <t>问题清单</t>
    <phoneticPr fontId="2" type="noConversion"/>
  </si>
  <si>
    <t>NA</t>
    <phoneticPr fontId="2" type="noConversion"/>
  </si>
  <si>
    <t>功能说明书更新</t>
    <phoneticPr fontId="2" type="noConversion"/>
  </si>
  <si>
    <t>业务及操作问题</t>
    <phoneticPr fontId="2" type="noConversion"/>
  </si>
  <si>
    <t>月报-数据异常分析及措施</t>
    <phoneticPr fontId="2" type="noConversion"/>
  </si>
  <si>
    <t>CR需求变更</t>
    <phoneticPr fontId="2" type="noConversion"/>
  </si>
  <si>
    <t>已完成</t>
    <phoneticPr fontId="2" type="noConversion"/>
  </si>
  <si>
    <t>待补充</t>
    <phoneticPr fontId="2" type="noConversion"/>
  </si>
  <si>
    <t>李双双</t>
    <phoneticPr fontId="2" type="noConversion"/>
  </si>
  <si>
    <t>持续管理</t>
    <phoneticPr fontId="2" type="noConversion"/>
  </si>
  <si>
    <t>新增</t>
    <phoneticPr fontId="2" type="noConversion"/>
  </si>
  <si>
    <t>内容更新：补充风险识别&amp;规划风险应对</t>
    <phoneticPr fontId="2" type="noConversion"/>
  </si>
  <si>
    <t>张永锋</t>
    <phoneticPr fontId="2" type="noConversion"/>
  </si>
  <si>
    <t>持续管理：端口定义规范；程序部署路径规范；配置参数；服务器列表</t>
    <phoneticPr fontId="2" type="noConversion"/>
  </si>
  <si>
    <t>检查清单</t>
    <phoneticPr fontId="2" type="noConversion"/>
  </si>
  <si>
    <t>肖晋阳</t>
    <phoneticPr fontId="2" type="noConversion"/>
  </si>
  <si>
    <t>李逾廷</t>
    <phoneticPr fontId="2" type="noConversion"/>
  </si>
  <si>
    <t>李龙</t>
    <phoneticPr fontId="2" type="noConversion"/>
  </si>
  <si>
    <t>TBD</t>
    <phoneticPr fontId="2" type="noConversion"/>
  </si>
  <si>
    <t>优先级</t>
    <phoneticPr fontId="2" type="noConversion"/>
  </si>
  <si>
    <t>复杂度</t>
    <phoneticPr fontId="2" type="noConversion"/>
  </si>
  <si>
    <t>中</t>
    <phoneticPr fontId="2" type="noConversion"/>
  </si>
  <si>
    <t>-</t>
    <phoneticPr fontId="2" type="noConversion"/>
  </si>
  <si>
    <t>高</t>
    <phoneticPr fontId="2" type="noConversion"/>
  </si>
  <si>
    <t>总装业务单元补报工</t>
    <phoneticPr fontId="2" type="noConversion"/>
  </si>
  <si>
    <t>余转娣</t>
    <phoneticPr fontId="2" type="noConversion"/>
  </si>
  <si>
    <t>工具及功能改善事项</t>
    <phoneticPr fontId="2" type="noConversion"/>
  </si>
  <si>
    <t>运维工作分配及职责矩阵</t>
    <phoneticPr fontId="2" type="noConversion"/>
  </si>
  <si>
    <t>小i-Landesk服务台</t>
    <phoneticPr fontId="2" type="noConversion"/>
  </si>
  <si>
    <t>问题管理</t>
    <phoneticPr fontId="2" type="noConversion"/>
  </si>
  <si>
    <t>需求调研</t>
  </si>
  <si>
    <t>功能设计（FS）</t>
  </si>
  <si>
    <t>开发&amp;测试</t>
  </si>
  <si>
    <t>UAT&amp;验收单</t>
  </si>
  <si>
    <t>部署实施</t>
  </si>
  <si>
    <r>
      <t xml:space="preserve">变更管理
</t>
    </r>
    <r>
      <rPr>
        <sz val="8"/>
        <color rgb="FF002060"/>
        <rFont val="黑体"/>
        <family val="3"/>
        <charset val="134"/>
      </rPr>
      <t>（CR/内部优化/Bug修复）</t>
    </r>
    <phoneticPr fontId="2" type="noConversion"/>
  </si>
  <si>
    <t>运维
经理</t>
    <phoneticPr fontId="2" type="noConversion"/>
  </si>
  <si>
    <t>MES</t>
    <phoneticPr fontId="2" type="noConversion"/>
  </si>
  <si>
    <t>比重</t>
    <phoneticPr fontId="2" type="noConversion"/>
  </si>
  <si>
    <t>职责描述</t>
    <phoneticPr fontId="2" type="noConversion"/>
  </si>
  <si>
    <t>团队成员</t>
    <phoneticPr fontId="2" type="noConversion"/>
  </si>
  <si>
    <t>注：</t>
    <phoneticPr fontId="2" type="noConversion"/>
  </si>
  <si>
    <t>R</t>
  </si>
  <si>
    <t>A</t>
  </si>
  <si>
    <t>R/S</t>
  </si>
  <si>
    <t>S</t>
  </si>
  <si>
    <t>C</t>
  </si>
  <si>
    <t>业务顾问</t>
    <phoneticPr fontId="2" type="noConversion"/>
  </si>
  <si>
    <t>S/R</t>
    <phoneticPr fontId="2" type="noConversion"/>
  </si>
  <si>
    <t>S=Support 支持/参与</t>
    <phoneticPr fontId="2" type="noConversion"/>
  </si>
  <si>
    <t>序号</t>
    <phoneticPr fontId="2" type="noConversion"/>
  </si>
  <si>
    <t>分类</t>
    <phoneticPr fontId="2" type="noConversion"/>
  </si>
  <si>
    <t>责任人</t>
    <phoneticPr fontId="2" type="noConversion"/>
  </si>
  <si>
    <t>需求调研</t>
    <phoneticPr fontId="2" type="noConversion"/>
  </si>
  <si>
    <t>功能设计（FS）</t>
    <phoneticPr fontId="2" type="noConversion"/>
  </si>
  <si>
    <t>开发&amp;测试</t>
    <phoneticPr fontId="2" type="noConversion"/>
  </si>
  <si>
    <t>部署实施</t>
    <phoneticPr fontId="2" type="noConversion"/>
  </si>
  <si>
    <t>状态</t>
    <phoneticPr fontId="2" type="noConversion"/>
  </si>
  <si>
    <t>备注</t>
    <phoneticPr fontId="2" type="noConversion"/>
  </si>
  <si>
    <t>重发率</t>
    <phoneticPr fontId="2" type="noConversion"/>
  </si>
  <si>
    <t>使用率</t>
    <phoneticPr fontId="2" type="noConversion"/>
  </si>
  <si>
    <t>开始时间</t>
    <phoneticPr fontId="2" type="noConversion"/>
  </si>
  <si>
    <t>完成时间</t>
    <phoneticPr fontId="2" type="noConversion"/>
  </si>
  <si>
    <t>完成时间</t>
    <phoneticPr fontId="2" type="noConversion"/>
  </si>
  <si>
    <t>完成时间</t>
    <phoneticPr fontId="2" type="noConversion"/>
  </si>
  <si>
    <t>接口数据异常重发</t>
    <phoneticPr fontId="2" type="noConversion"/>
  </si>
  <si>
    <t>-</t>
    <phoneticPr fontId="2" type="noConversion"/>
  </si>
  <si>
    <t>-</t>
    <phoneticPr fontId="2" type="noConversion"/>
  </si>
  <si>
    <t>已完成</t>
    <phoneticPr fontId="2" type="noConversion"/>
  </si>
  <si>
    <t>连续性管理数据核对</t>
    <phoneticPr fontId="2" type="noConversion"/>
  </si>
  <si>
    <t>李龙</t>
    <phoneticPr fontId="2" type="noConversion"/>
  </si>
  <si>
    <t>中</t>
    <phoneticPr fontId="2" type="noConversion"/>
  </si>
  <si>
    <t>已完成</t>
    <phoneticPr fontId="2" type="noConversion"/>
  </si>
  <si>
    <t>版本管理工具</t>
    <phoneticPr fontId="2" type="noConversion"/>
  </si>
  <si>
    <t>版本差异比对工具</t>
    <phoneticPr fontId="2" type="noConversion"/>
  </si>
  <si>
    <t>连续性管理</t>
    <phoneticPr fontId="2" type="noConversion"/>
  </si>
  <si>
    <t>系统业务指标工具</t>
    <phoneticPr fontId="2" type="noConversion"/>
  </si>
  <si>
    <t>文梦雅</t>
    <phoneticPr fontId="2" type="noConversion"/>
  </si>
  <si>
    <t>底</t>
    <phoneticPr fontId="2" type="noConversion"/>
  </si>
  <si>
    <t>进行中</t>
    <phoneticPr fontId="2" type="noConversion"/>
  </si>
  <si>
    <t>重复数据，成品库存还原统计工具</t>
    <phoneticPr fontId="2" type="noConversion"/>
  </si>
  <si>
    <t>张永锋</t>
    <phoneticPr fontId="2" type="noConversion"/>
  </si>
  <si>
    <t>高</t>
    <phoneticPr fontId="2" type="noConversion"/>
  </si>
  <si>
    <t>数据补录工具</t>
    <phoneticPr fontId="2" type="noConversion"/>
  </si>
  <si>
    <t>何存根</t>
    <phoneticPr fontId="2" type="noConversion"/>
  </si>
  <si>
    <t>未开始</t>
    <phoneticPr fontId="2" type="noConversion"/>
  </si>
  <si>
    <t>JCYM WMS &amp;QAD接口项目进行中</t>
    <phoneticPr fontId="2" type="noConversion"/>
  </si>
  <si>
    <t>发泡业务单元补报工</t>
    <phoneticPr fontId="2" type="noConversion"/>
  </si>
  <si>
    <t>金属件业务单元补报工</t>
    <phoneticPr fontId="2" type="noConversion"/>
  </si>
  <si>
    <t>刘宏圆</t>
    <phoneticPr fontId="2" type="noConversion"/>
  </si>
  <si>
    <t>数据恢复工具</t>
    <phoneticPr fontId="2" type="noConversion"/>
  </si>
  <si>
    <t>指令类重复发布，指令状态修改</t>
    <phoneticPr fontId="2" type="noConversion"/>
  </si>
  <si>
    <t>业务冲销（按业务功能分开）</t>
    <phoneticPr fontId="2" type="noConversion"/>
  </si>
  <si>
    <t>All</t>
    <phoneticPr fontId="2" type="noConversion"/>
  </si>
  <si>
    <t>底</t>
    <phoneticPr fontId="2" type="noConversion"/>
  </si>
  <si>
    <t>TBD</t>
    <phoneticPr fontId="2" type="noConversion"/>
  </si>
  <si>
    <t>用户误操作数据恢复</t>
    <phoneticPr fontId="2" type="noConversion"/>
  </si>
  <si>
    <t>BOM批量查询功能优化</t>
    <phoneticPr fontId="2" type="noConversion"/>
  </si>
  <si>
    <t>事务报表批量查询功能优化</t>
    <phoneticPr fontId="2" type="noConversion"/>
  </si>
  <si>
    <t>高</t>
    <phoneticPr fontId="2" type="noConversion"/>
  </si>
  <si>
    <t>数据迁移自动化功能优化</t>
    <phoneticPr fontId="2" type="noConversion"/>
  </si>
  <si>
    <t>闵建</t>
    <phoneticPr fontId="2" type="noConversion"/>
  </si>
  <si>
    <t>未开始</t>
    <phoneticPr fontId="2" type="noConversion"/>
  </si>
  <si>
    <t>WMS基础数据批量维护</t>
    <phoneticPr fontId="2" type="noConversion"/>
  </si>
  <si>
    <t>余转娣</t>
    <phoneticPr fontId="2" type="noConversion"/>
  </si>
  <si>
    <t>MES基础数据批量维护</t>
    <phoneticPr fontId="2" type="noConversion"/>
  </si>
  <si>
    <t>王喆</t>
    <phoneticPr fontId="2" type="noConversion"/>
  </si>
  <si>
    <r>
      <t xml:space="preserve">产品功能优化
</t>
    </r>
    <r>
      <rPr>
        <sz val="8"/>
        <rFont val="微软雅黑"/>
        <family val="2"/>
        <charset val="134"/>
      </rPr>
      <t>（用户体验度提升）</t>
    </r>
    <phoneticPr fontId="2" type="noConversion"/>
  </si>
  <si>
    <t>田昌建</t>
    <phoneticPr fontId="2" type="noConversion"/>
  </si>
  <si>
    <t>运维工具化管理计划</t>
    <phoneticPr fontId="2" type="noConversion"/>
  </si>
  <si>
    <t>序号</t>
    <phoneticPr fontId="2" type="noConversion"/>
  </si>
  <si>
    <t>分类</t>
    <phoneticPr fontId="2" type="noConversion"/>
  </si>
  <si>
    <t>管理阶段</t>
    <phoneticPr fontId="2" type="noConversion"/>
  </si>
  <si>
    <t>管理过程</t>
    <phoneticPr fontId="2" type="noConversion"/>
  </si>
  <si>
    <t>管理过程文件</t>
    <phoneticPr fontId="2" type="noConversion"/>
  </si>
  <si>
    <t>责任人</t>
    <phoneticPr fontId="2" type="noConversion"/>
  </si>
  <si>
    <t>开始时间</t>
    <phoneticPr fontId="2" type="noConversion"/>
  </si>
  <si>
    <t>状态</t>
    <phoneticPr fontId="2" type="noConversion"/>
  </si>
  <si>
    <t>备注</t>
    <phoneticPr fontId="2" type="noConversion"/>
  </si>
  <si>
    <t>项目阶段</t>
    <phoneticPr fontId="2" type="noConversion"/>
  </si>
  <si>
    <t xml:space="preserve">   启动</t>
    <phoneticPr fontId="2" type="noConversion"/>
  </si>
  <si>
    <t>Kick off</t>
    <phoneticPr fontId="2" type="noConversion"/>
  </si>
  <si>
    <t>制定项目章程</t>
    <phoneticPr fontId="2" type="noConversion"/>
  </si>
  <si>
    <t>李双双</t>
    <phoneticPr fontId="2" type="noConversion"/>
  </si>
  <si>
    <t>已完成</t>
    <phoneticPr fontId="2" type="noConversion"/>
  </si>
  <si>
    <t>识别干系人</t>
    <phoneticPr fontId="2" type="noConversion"/>
  </si>
  <si>
    <t xml:space="preserve">   计划</t>
    <phoneticPr fontId="2" type="noConversion"/>
  </si>
  <si>
    <t>规划范围管理</t>
    <phoneticPr fontId="2" type="noConversion"/>
  </si>
  <si>
    <t>需求确认书</t>
    <phoneticPr fontId="2" type="noConversion"/>
  </si>
  <si>
    <t>李双双</t>
    <phoneticPr fontId="2" type="noConversion"/>
  </si>
  <si>
    <t>项目整合管理</t>
    <phoneticPr fontId="2" type="noConversion"/>
  </si>
  <si>
    <t>上线切换计划</t>
    <phoneticPr fontId="2" type="noConversion"/>
  </si>
  <si>
    <t>李双双</t>
    <phoneticPr fontId="2" type="noConversion"/>
  </si>
  <si>
    <t>规划范围管理</t>
    <phoneticPr fontId="2" type="noConversion"/>
  </si>
  <si>
    <t>创建WBS</t>
    <phoneticPr fontId="2" type="noConversion"/>
  </si>
  <si>
    <t>规划时间管理</t>
    <phoneticPr fontId="2" type="noConversion"/>
  </si>
  <si>
    <t>制定进度计划</t>
    <phoneticPr fontId="2" type="noConversion"/>
  </si>
  <si>
    <t>规划质量管理</t>
    <phoneticPr fontId="2" type="noConversion"/>
  </si>
  <si>
    <t>制定测试计划</t>
    <phoneticPr fontId="2" type="noConversion"/>
  </si>
  <si>
    <t>制定上线条件检查清单</t>
    <phoneticPr fontId="2" type="noConversion"/>
  </si>
  <si>
    <t>规划沟通管理</t>
    <phoneticPr fontId="2" type="noConversion"/>
  </si>
  <si>
    <t>项目周报计划</t>
    <phoneticPr fontId="2" type="noConversion"/>
  </si>
  <si>
    <t>与用户确认例会周期</t>
    <phoneticPr fontId="2" type="noConversion"/>
  </si>
  <si>
    <t>YFJC XX厂WMS使用情况数据表</t>
    <phoneticPr fontId="2" type="noConversion"/>
  </si>
  <si>
    <t>已完成</t>
    <phoneticPr fontId="2" type="noConversion"/>
  </si>
  <si>
    <t>规划风险管理</t>
    <phoneticPr fontId="2" type="noConversion"/>
  </si>
  <si>
    <t>规划人力资源管理</t>
    <phoneticPr fontId="2" type="noConversion"/>
  </si>
  <si>
    <t>责任分配矩阵（RAM）</t>
    <phoneticPr fontId="2" type="noConversion"/>
  </si>
  <si>
    <t>待补充</t>
    <phoneticPr fontId="2" type="noConversion"/>
  </si>
  <si>
    <t>新增</t>
    <phoneticPr fontId="2" type="noConversion"/>
  </si>
  <si>
    <t>规划干系人管理</t>
    <phoneticPr fontId="2" type="noConversion"/>
  </si>
  <si>
    <t>干系人登记册</t>
    <phoneticPr fontId="2" type="noConversion"/>
  </si>
  <si>
    <t xml:space="preserve">   执行</t>
    <phoneticPr fontId="2" type="noConversion"/>
  </si>
  <si>
    <t>项目实施</t>
    <phoneticPr fontId="2" type="noConversion"/>
  </si>
  <si>
    <t>系统应用数据检查跟踪表</t>
    <phoneticPr fontId="2" type="noConversion"/>
  </si>
  <si>
    <t>管理沟通</t>
    <phoneticPr fontId="2" type="noConversion"/>
  </si>
  <si>
    <t>项目周报</t>
    <phoneticPr fontId="2" type="noConversion"/>
  </si>
  <si>
    <t>用户培训</t>
    <phoneticPr fontId="2" type="noConversion"/>
  </si>
  <si>
    <t>培训记录表</t>
    <phoneticPr fontId="2" type="noConversion"/>
  </si>
  <si>
    <t>项目后期增加培训回顾，针对性培训及答疑</t>
    <phoneticPr fontId="2" type="noConversion"/>
  </si>
  <si>
    <t xml:space="preserve">   监控</t>
    <phoneticPr fontId="2" type="noConversion"/>
  </si>
  <si>
    <t>进度确认</t>
    <phoneticPr fontId="2" type="noConversion"/>
  </si>
  <si>
    <t>项目周报</t>
    <phoneticPr fontId="2" type="noConversion"/>
  </si>
  <si>
    <t>范围确认</t>
    <phoneticPr fontId="2" type="noConversion"/>
  </si>
  <si>
    <t>变更管理记录表</t>
    <phoneticPr fontId="2" type="noConversion"/>
  </si>
  <si>
    <t>验收文件签字</t>
    <phoneticPr fontId="2" type="noConversion"/>
  </si>
  <si>
    <t>组织过程资产更新</t>
    <phoneticPr fontId="2" type="noConversion"/>
  </si>
  <si>
    <t>培训记录表</t>
    <phoneticPr fontId="2" type="noConversion"/>
  </si>
  <si>
    <t>验收文件</t>
    <phoneticPr fontId="2" type="noConversion"/>
  </si>
  <si>
    <t>运维团队</t>
    <phoneticPr fontId="2" type="noConversion"/>
  </si>
  <si>
    <t>业务蓝图更新</t>
    <phoneticPr fontId="2" type="noConversion"/>
  </si>
  <si>
    <t>NA</t>
    <phoneticPr fontId="2" type="noConversion"/>
  </si>
  <si>
    <t>NA</t>
    <phoneticPr fontId="2" type="noConversion"/>
  </si>
  <si>
    <t>NA</t>
    <phoneticPr fontId="2" type="noConversion"/>
  </si>
  <si>
    <t>持续管理</t>
    <phoneticPr fontId="2" type="noConversion"/>
  </si>
  <si>
    <t>运维操作手册更新</t>
    <phoneticPr fontId="2" type="noConversion"/>
  </si>
  <si>
    <t>服务器数据库说明书</t>
    <phoneticPr fontId="2" type="noConversion"/>
  </si>
  <si>
    <t>内容补充：命名规范；账号权限；Job命名规范及说明</t>
    <phoneticPr fontId="2" type="noConversion"/>
  </si>
  <si>
    <t>大数据表说明</t>
    <phoneticPr fontId="2" type="noConversion"/>
  </si>
  <si>
    <t>待补充</t>
    <phoneticPr fontId="2" type="noConversion"/>
  </si>
  <si>
    <t>内容补充：数据字典；表功能说明；数据迁移脚本
迁移方式、频率</t>
    <phoneticPr fontId="2" type="noConversion"/>
  </si>
  <si>
    <t>变更需求说明</t>
    <phoneticPr fontId="2" type="noConversion"/>
  </si>
  <si>
    <t>变更功能说明书</t>
    <phoneticPr fontId="2" type="noConversion"/>
  </si>
  <si>
    <t>工厂用户团队</t>
    <phoneticPr fontId="2" type="noConversion"/>
  </si>
  <si>
    <t>用户操作手册更新</t>
    <phoneticPr fontId="2" type="noConversion"/>
  </si>
  <si>
    <t>待补充</t>
    <phoneticPr fontId="2" type="noConversion"/>
  </si>
  <si>
    <t>内容补充</t>
    <phoneticPr fontId="2" type="noConversion"/>
  </si>
  <si>
    <t>运维阶段</t>
    <phoneticPr fontId="2" type="noConversion"/>
  </si>
  <si>
    <t xml:space="preserve">   问题管理</t>
    <phoneticPr fontId="2" type="noConversion"/>
  </si>
  <si>
    <t>月报-问题分析归类</t>
    <phoneticPr fontId="2" type="noConversion"/>
  </si>
  <si>
    <t>异常处理</t>
    <phoneticPr fontId="2" type="noConversion"/>
  </si>
  <si>
    <t>持续管理</t>
    <phoneticPr fontId="2" type="noConversion"/>
  </si>
  <si>
    <t>月报-操作异常分析及措施</t>
    <phoneticPr fontId="2" type="noConversion"/>
  </si>
  <si>
    <t xml:space="preserve">   变更管理</t>
    <phoneticPr fontId="2" type="noConversion"/>
  </si>
  <si>
    <t>变更管理记录表</t>
    <phoneticPr fontId="2" type="noConversion"/>
  </si>
  <si>
    <t>Bug修复变更</t>
    <phoneticPr fontId="2" type="noConversion"/>
  </si>
  <si>
    <t>变更管理记录表</t>
    <phoneticPr fontId="2" type="noConversion"/>
  </si>
  <si>
    <t xml:space="preserve">   事件管理</t>
    <phoneticPr fontId="2" type="noConversion"/>
  </si>
  <si>
    <t>制定应急方案</t>
    <phoneticPr fontId="2" type="noConversion"/>
  </si>
  <si>
    <t>应急方案</t>
    <phoneticPr fontId="2" type="noConversion"/>
  </si>
  <si>
    <t>响应时间;应急措施;网络异常;设备异常;识别方法</t>
    <phoneticPr fontId="2" type="noConversion"/>
  </si>
  <si>
    <t>风险登记册更新</t>
    <phoneticPr fontId="2" type="noConversion"/>
  </si>
  <si>
    <t xml:space="preserve">   团队管理</t>
    <phoneticPr fontId="2" type="noConversion"/>
  </si>
  <si>
    <t xml:space="preserve">   用户培训</t>
    <phoneticPr fontId="2" type="noConversion"/>
  </si>
  <si>
    <t xml:space="preserve">      培训记录表</t>
    <phoneticPr fontId="2" type="noConversion"/>
  </si>
  <si>
    <t>域迁移</t>
    <phoneticPr fontId="2" type="noConversion"/>
  </si>
  <si>
    <t xml:space="preserve">   调试检查</t>
    <phoneticPr fontId="2" type="noConversion"/>
  </si>
  <si>
    <t>检查清单</t>
    <phoneticPr fontId="2" type="noConversion"/>
  </si>
  <si>
    <t>虚拟化</t>
    <phoneticPr fontId="2" type="noConversion"/>
  </si>
  <si>
    <t xml:space="preserve">   数据库合并</t>
    <phoneticPr fontId="2" type="noConversion"/>
  </si>
  <si>
    <t>持续化改进管理</t>
    <phoneticPr fontId="2" type="noConversion"/>
  </si>
  <si>
    <t xml:space="preserve">   自动化</t>
    <phoneticPr fontId="2" type="noConversion"/>
  </si>
  <si>
    <t xml:space="preserve">   产品优化</t>
    <phoneticPr fontId="2" type="noConversion"/>
  </si>
  <si>
    <t xml:space="preserve">   员工能力提升</t>
    <phoneticPr fontId="2" type="noConversion"/>
  </si>
  <si>
    <t>运维部持续改进管理</t>
    <phoneticPr fontId="2" type="noConversion"/>
  </si>
  <si>
    <t>备注</t>
    <phoneticPr fontId="2" type="noConversion"/>
  </si>
  <si>
    <t>接口工具</t>
    <phoneticPr fontId="2" type="noConversion"/>
  </si>
  <si>
    <t>数据补录工具</t>
    <phoneticPr fontId="2" type="noConversion"/>
  </si>
  <si>
    <t>报工，或指令类冲销</t>
    <phoneticPr fontId="2" type="noConversion"/>
  </si>
  <si>
    <t>操作类</t>
    <phoneticPr fontId="2" type="noConversion"/>
  </si>
  <si>
    <t>指令类重复发布，指令状态修改</t>
    <phoneticPr fontId="2" type="noConversion"/>
  </si>
  <si>
    <t>程序、设备、网络异常影响数据恢复</t>
    <phoneticPr fontId="2" type="noConversion"/>
  </si>
  <si>
    <t>WMS二线运维兼接口运维专家</t>
    <phoneticPr fontId="2" type="noConversion"/>
  </si>
  <si>
    <t>郑宏达</t>
    <phoneticPr fontId="2" type="noConversion"/>
  </si>
  <si>
    <t>MES-大众系</t>
    <phoneticPr fontId="2" type="noConversion"/>
  </si>
  <si>
    <t>资深MES 运维顾问（运维经理）：
1、业务需求评估、审批及日常管理
2、重点，疑难问题处理及方案评审</t>
    <phoneticPr fontId="2" type="noConversion"/>
  </si>
  <si>
    <t>MES 运维专家：日常MES需求分析，方案设计</t>
    <phoneticPr fontId="2" type="noConversion"/>
  </si>
  <si>
    <t>MES-大众系（2人）</t>
    <phoneticPr fontId="2" type="noConversion"/>
  </si>
  <si>
    <t>节假日轮值1人值班：闵建、任华松</t>
    <phoneticPr fontId="2" type="noConversion"/>
  </si>
  <si>
    <t>接口（2人）</t>
    <phoneticPr fontId="2" type="noConversion"/>
  </si>
  <si>
    <t>节假日轮值1人值班：薛奎，李龙</t>
    <phoneticPr fontId="2" type="noConversion"/>
  </si>
  <si>
    <t>运维绩效考核：结合驻场服务运维指标和公司内部绩效管理进行运维成员考核</t>
    <phoneticPr fontId="2" type="noConversion"/>
  </si>
  <si>
    <t>日常问题处理</t>
    <phoneticPr fontId="2" type="noConversion"/>
  </si>
  <si>
    <t>Solman处理问题率</t>
    <phoneticPr fontId="2" type="noConversion"/>
  </si>
  <si>
    <t>CR需求</t>
    <phoneticPr fontId="2" type="noConversion"/>
  </si>
  <si>
    <t>用户需求变更</t>
    <phoneticPr fontId="2" type="noConversion"/>
  </si>
  <si>
    <t>负责工厂事故率</t>
    <phoneticPr fontId="2" type="noConversion"/>
  </si>
  <si>
    <t>日常点检、业务为完成情况点检、自动监控邮件检查</t>
    <phoneticPr fontId="2" type="noConversion"/>
  </si>
  <si>
    <t>程序Bug率</t>
    <phoneticPr fontId="2" type="noConversion"/>
  </si>
  <si>
    <t>公司绩效考核</t>
    <phoneticPr fontId="2" type="noConversion"/>
  </si>
  <si>
    <t>运维问题分析及持续改进管理</t>
    <phoneticPr fontId="2" type="noConversion"/>
  </si>
  <si>
    <t>运维问题分析</t>
    <phoneticPr fontId="2" type="noConversion"/>
  </si>
  <si>
    <t>提高问题分析参与度，消化问题，减少问题</t>
    <phoneticPr fontId="2" type="noConversion"/>
  </si>
  <si>
    <t>按照工作分工，参与到月度问题分析中</t>
    <phoneticPr fontId="2" type="noConversion"/>
  </si>
  <si>
    <t>持续改进管理</t>
    <phoneticPr fontId="2" type="noConversion"/>
  </si>
  <si>
    <t>重点、重大问题归档至持续改进计划，并评估合理化解决方案</t>
    <phoneticPr fontId="2" type="noConversion"/>
  </si>
  <si>
    <t>安排专人负责、跟进并反馈和分享</t>
    <phoneticPr fontId="2" type="noConversion"/>
  </si>
  <si>
    <t>运维日常问题运维手册</t>
    <phoneticPr fontId="2" type="noConversion"/>
  </si>
  <si>
    <t>运维手册</t>
    <phoneticPr fontId="2" type="noConversion"/>
  </si>
  <si>
    <t>分类整理运维手册：WMS/MES/服务/设备</t>
    <phoneticPr fontId="2" type="noConversion"/>
  </si>
  <si>
    <t>《YFJC烟台总装_服务器运维说明》
《YFJC烟台总装_坐靠总装工位详细说明》</t>
    <phoneticPr fontId="2" type="noConversion"/>
  </si>
  <si>
    <t>后续陆续整理其他相关文档</t>
    <phoneticPr fontId="2" type="noConversion"/>
  </si>
  <si>
    <t>操作规范 &amp; FAQ</t>
    <phoneticPr fontId="2" type="noConversion"/>
  </si>
  <si>
    <t>WMS-TOBE所有业务范围</t>
    <phoneticPr fontId="2" type="noConversion"/>
  </si>
  <si>
    <t>运维问题分类</t>
    <phoneticPr fontId="2" type="noConversion"/>
  </si>
  <si>
    <t>按照影响范围、紧急程度、复杂度设定处理等级</t>
    <phoneticPr fontId="2" type="noConversion"/>
  </si>
  <si>
    <t>依据问题等级制定处理步骤和应急方案</t>
    <phoneticPr fontId="2" type="noConversion"/>
  </si>
  <si>
    <t>合理化建议</t>
    <phoneticPr fontId="2" type="noConversion"/>
  </si>
  <si>
    <t>IT 工作协同</t>
    <phoneticPr fontId="2" type="noConversion"/>
  </si>
  <si>
    <t>IT计划性维护工作如服务器、网络、硬件相关等工作，相关WMS &amp; MES部分内容知会</t>
    <phoneticPr fontId="2" type="noConversion"/>
  </si>
  <si>
    <t>相应计划请提前知会，WMS &amp; MES 运维人员将按计划进行相应点检工作</t>
    <phoneticPr fontId="2" type="noConversion"/>
  </si>
  <si>
    <t>IT 突发事件通知</t>
    <phoneticPr fontId="2" type="noConversion"/>
  </si>
  <si>
    <t>突发事件，相关WMS &amp; MES 应用请及时知会</t>
    <phoneticPr fontId="2" type="noConversion"/>
  </si>
  <si>
    <t>权限管理</t>
    <phoneticPr fontId="2" type="noConversion"/>
  </si>
  <si>
    <t>服务器服务考虑托管机制</t>
    <phoneticPr fontId="2" type="noConversion"/>
  </si>
  <si>
    <t>IT 可制定审批流程，相应应用业务方按照IT 要求提出服务部署申请，IT 采用托管方式管理，避免服务器多放操作影响稳定性和安全性</t>
    <phoneticPr fontId="2" type="noConversion"/>
  </si>
  <si>
    <t>CR管理</t>
    <phoneticPr fontId="2" type="noConversion"/>
  </si>
  <si>
    <t>1、工厂需求变更较为分散，统筹力度不够
2、多工厂需求时间冲突，协调较为不便</t>
    <phoneticPr fontId="2" type="noConversion"/>
  </si>
  <si>
    <t>1、建议COE/COC 统一进行需求调研，避免重复需求提出，或需求通用性较弱
2、WMS 运维将变更需求透明化，合理分配变更计划和资源配置</t>
    <phoneticPr fontId="2" type="noConversion"/>
  </si>
  <si>
    <t xml:space="preserve">总分           100                                              </t>
    <phoneticPr fontId="2" type="noConversion"/>
  </si>
  <si>
    <t xml:space="preserve">不符合流程规范的案例超过三次 0-2分 
不符合流程规范的案例1--3次  3-5分
不符合流程规范的案例4--6次  6-9分
不符合流程规范的案例0  10分 </t>
    <phoneticPr fontId="2" type="noConversion"/>
  </si>
  <si>
    <t>非常满意 14-15分
满意 9-13分
不满意 3-8分
非常不满意 0-2分</t>
    <phoneticPr fontId="2" type="noConversion"/>
  </si>
  <si>
    <t>休假&lt;=10天 9-10分
休假&lt;=12天  6-8分
休假&gt;12天  0-5分
说明：调休不计算在内</t>
    <phoneticPr fontId="2" type="noConversion"/>
  </si>
  <si>
    <t>程序签出、签入管理</t>
    <phoneticPr fontId="2" type="noConversion"/>
  </si>
  <si>
    <t>S</t>
    <phoneticPr fontId="2" type="noConversion"/>
  </si>
  <si>
    <t>A/R</t>
    <phoneticPr fontId="2" type="noConversion"/>
  </si>
  <si>
    <t>运维考核标准</t>
    <phoneticPr fontId="2" type="noConversion"/>
  </si>
  <si>
    <t>备注</t>
    <phoneticPr fontId="2" type="noConversion"/>
  </si>
  <si>
    <t>考勤指标</t>
    <phoneticPr fontId="2" type="noConversion"/>
  </si>
  <si>
    <t xml:space="preserve">流程规范考核                                                                              </t>
    <phoneticPr fontId="2" type="noConversion"/>
  </si>
  <si>
    <t xml:space="preserve">工作量                                                                                                     </t>
    <phoneticPr fontId="2" type="noConversion"/>
  </si>
  <si>
    <t xml:space="preserve">满意度
（处理质量）                                                                                                                  </t>
    <phoneticPr fontId="2" type="noConversion"/>
  </si>
  <si>
    <t>机动项</t>
    <phoneticPr fontId="2" type="noConversion"/>
  </si>
  <si>
    <t xml:space="preserve">知识库                                                                                            </t>
    <phoneticPr fontId="2" type="noConversion"/>
  </si>
  <si>
    <t>考核标准</t>
    <phoneticPr fontId="2" type="noConversion"/>
  </si>
  <si>
    <t>开发顾问</t>
    <phoneticPr fontId="2" type="noConversion"/>
  </si>
  <si>
    <t>考核标准</t>
    <phoneticPr fontId="2" type="noConversion"/>
  </si>
  <si>
    <t>非常满意 14-15分    15
满意 9-13分    12
不满意 3-8分    7
非常不满意 0-2分   0</t>
    <phoneticPr fontId="2" type="noConversion"/>
  </si>
  <si>
    <t>说明：满意度有三个评价项，每个评价项的评分标准参照上面的规则，然后将三项的分值汇总平均值就是满意度的最后分值。（服务整体；解决方案；服务态度）</t>
    <phoneticPr fontId="2" type="noConversion"/>
  </si>
  <si>
    <t>未及时响应/完成时间数量 &lt;=8个/年扣减0-2分
未及时响应/完成时间数量 &lt;=20个/年 扣减3-5分
未及时响应/完成时间数量 &lt;=30个/年扣减6-8分
未及时响应/完成时间数量 &lt;=35个/年扣减9-10分
未及时响应/完成时间数量 &gt;35个/年扣减11-15分</t>
    <phoneticPr fontId="2" type="noConversion"/>
  </si>
  <si>
    <t>说明：根据相应时间与完成时间两个方面进行考核，每个方面的考核标准参照上面的规则，然后汇总平均分值为该项的最后分值。</t>
    <phoneticPr fontId="2" type="noConversion"/>
  </si>
  <si>
    <t>说明：工作量由小i中的事件统计，适当考虑Middle与High的事件与程序开发结合</t>
    <phoneticPr fontId="2" type="noConversion"/>
  </si>
  <si>
    <t xml:space="preserve">日常分派
工作执行力                                                                           </t>
    <phoneticPr fontId="2" type="noConversion"/>
  </si>
  <si>
    <t xml:space="preserve">客户评价                                                                             </t>
    <phoneticPr fontId="2" type="noConversion"/>
  </si>
  <si>
    <t>+10</t>
    <phoneticPr fontId="2" type="noConversion"/>
  </si>
  <si>
    <t xml:space="preserve">       考核标准·成员
考核项·权重</t>
    <phoneticPr fontId="2" type="noConversion"/>
  </si>
  <si>
    <t>平均15个/年/人 9-10分
平均12个/年/人 6-8分
平均9个/年/人 3-5分
平均&lt;5个/年/人 0-2分</t>
    <phoneticPr fontId="2" type="noConversion"/>
  </si>
  <si>
    <t>集体活动参与度：
出勤3分，请假或未请示不参加：2分；不假，无故
加分项：
时间推广积极性：小i问题提报；通用性问题发布；
通用性解决方案发布；改进建议或意见</t>
    <phoneticPr fontId="2" type="noConversion"/>
  </si>
  <si>
    <t>刘宏圆</t>
    <phoneticPr fontId="2" type="noConversion"/>
  </si>
  <si>
    <t>李龙</t>
    <phoneticPr fontId="2" type="noConversion"/>
  </si>
  <si>
    <t>文梦雅</t>
    <phoneticPr fontId="2" type="noConversion"/>
  </si>
  <si>
    <t>何存根</t>
    <phoneticPr fontId="2" type="noConversion"/>
  </si>
  <si>
    <t>王喆</t>
    <phoneticPr fontId="2" type="noConversion"/>
  </si>
  <si>
    <t>田昌建</t>
    <phoneticPr fontId="2" type="noConversion"/>
  </si>
  <si>
    <t>任华松</t>
    <phoneticPr fontId="2" type="noConversion"/>
  </si>
  <si>
    <t>廖正华</t>
    <phoneticPr fontId="2" type="noConversion"/>
  </si>
  <si>
    <t>余转娣</t>
    <phoneticPr fontId="2" type="noConversion"/>
  </si>
  <si>
    <t>Select an Employee:</t>
  </si>
  <si>
    <t>Select a Year:</t>
  </si>
  <si>
    <t>M</t>
  </si>
  <si>
    <t>T</t>
  </si>
  <si>
    <t>W</t>
  </si>
  <si>
    <t>F</t>
  </si>
  <si>
    <t>KEY STATISTICS</t>
  </si>
  <si>
    <t>Days on Leave</t>
  </si>
  <si>
    <t>Working Days</t>
  </si>
  <si>
    <t># of Days Sick</t>
  </si>
  <si>
    <t>on Vacation</t>
  </si>
  <si>
    <t>on Bereavement</t>
  </si>
  <si>
    <t>on Other</t>
  </si>
  <si>
    <t>运维人员值班表</t>
    <phoneticPr fontId="2" type="noConversion"/>
  </si>
  <si>
    <t>Employee 5</t>
  </si>
  <si>
    <r>
      <t xml:space="preserve">工作分配即职责矩阵说明：
</t>
    </r>
    <r>
      <rPr>
        <sz val="8"/>
        <color theme="0" tint="-0.499984740745262"/>
        <rFont val="黑体"/>
        <family val="3"/>
        <charset val="134"/>
      </rPr>
      <t>·职责领域分为问题管理；变更管理和版本及文件管理三部分
·问题管理按WMS &amp; MES 区分，开发顾问不区分应用系统，负责所有业务变更管理开发</t>
    </r>
    <r>
      <rPr>
        <sz val="8"/>
        <color rgb="FF002060"/>
        <rFont val="黑体"/>
        <family val="3"/>
        <charset val="134"/>
      </rPr>
      <t xml:space="preserve">
职责比重说明：
</t>
    </r>
    <r>
      <rPr>
        <sz val="8"/>
        <color theme="0" tint="-0.499984740745262"/>
        <rFont val="黑体"/>
        <family val="3"/>
        <charset val="134"/>
      </rPr>
      <t xml:space="preserve">·业务顾问问题处理比重占比70%，变更管理支持70%
·开发顾问变更管理比重占比100%，不参与日常问题管理处理                                                                                          </t>
    </r>
    <r>
      <rPr>
        <b/>
        <sz val="10"/>
        <color rgb="FFC00000"/>
        <rFont val="黑体"/>
        <family val="3"/>
        <charset val="134"/>
      </rPr>
      <t>注：日常运维质量考核参见《运维考核标准》，并记入绩效考核</t>
    </r>
    <phoneticPr fontId="2" type="noConversion"/>
  </si>
  <si>
    <t>变更内容</t>
    <phoneticPr fontId="2" type="noConversion"/>
  </si>
  <si>
    <t>变更时间</t>
    <phoneticPr fontId="2" type="noConversion"/>
  </si>
  <si>
    <t>变更人</t>
    <phoneticPr fontId="2" type="noConversion"/>
  </si>
  <si>
    <t>变更日期</t>
    <phoneticPr fontId="2" type="noConversion"/>
  </si>
  <si>
    <t>版本</t>
    <phoneticPr fontId="2" type="noConversion"/>
  </si>
  <si>
    <t>管理办法</t>
    <phoneticPr fontId="2" type="noConversion"/>
  </si>
  <si>
    <t>变更履历</t>
    <phoneticPr fontId="2" type="noConversion"/>
  </si>
  <si>
    <t>郑爽(兼)</t>
    <phoneticPr fontId="2" type="noConversion"/>
  </si>
  <si>
    <t>运维部管理办法</t>
    <phoneticPr fontId="2" type="noConversion"/>
  </si>
  <si>
    <t>日常行为规范</t>
    <phoneticPr fontId="2" type="noConversion"/>
  </si>
  <si>
    <t>运维持续改进管理</t>
    <phoneticPr fontId="2" type="noConversion"/>
  </si>
  <si>
    <t>运维工具化管理计划</t>
    <phoneticPr fontId="2" type="noConversion"/>
  </si>
  <si>
    <t>东尚项目&amp;运维管理规范</t>
    <phoneticPr fontId="2" type="noConversion"/>
  </si>
  <si>
    <t>运维人员能力矩阵</t>
    <phoneticPr fontId="2" type="noConversion"/>
  </si>
  <si>
    <t>运维考核标准</t>
    <phoneticPr fontId="2" type="noConversion"/>
  </si>
  <si>
    <t>运维人员值班计划表</t>
    <phoneticPr fontId="2" type="noConversion"/>
  </si>
  <si>
    <t>持续改进 &amp; Problem</t>
    <phoneticPr fontId="2" type="noConversion"/>
  </si>
  <si>
    <t>月度Solman问题分析</t>
    <phoneticPr fontId="2" type="noConversion"/>
  </si>
  <si>
    <t>管理目录</t>
    <phoneticPr fontId="2" type="noConversion"/>
  </si>
  <si>
    <t>1、日常考勤
2、即时通讯
3、办公室5S
4、信息安全
5、周例会及工作汇报机制</t>
    <phoneticPr fontId="2" type="noConversion"/>
  </si>
  <si>
    <t>工作行为规范</t>
    <phoneticPr fontId="2" type="noConversion"/>
  </si>
  <si>
    <t>1、工作质量
2、计划工作及时性
3、规范及标准执行
4、职业素养
5、沟通礼仪及规范</t>
    <phoneticPr fontId="2" type="noConversion"/>
  </si>
  <si>
    <t>初版</t>
    <phoneticPr fontId="2" type="noConversion"/>
  </si>
  <si>
    <t>V1.0</t>
    <phoneticPr fontId="2" type="noConversion"/>
  </si>
  <si>
    <t>075200</t>
    <phoneticPr fontId="2" type="noConversion"/>
  </si>
  <si>
    <t>张永锋</t>
    <phoneticPr fontId="2" type="noConversion"/>
  </si>
  <si>
    <t>运维工作分配及职责矩阵</t>
    <phoneticPr fontId="2" type="noConversion"/>
  </si>
  <si>
    <t xml:space="preserve">               成员·职责
  领域</t>
    <phoneticPr fontId="2" type="noConversion"/>
  </si>
  <si>
    <t>开发顾问</t>
    <phoneticPr fontId="2" type="noConversion"/>
  </si>
  <si>
    <t>版本管
理发布</t>
    <phoneticPr fontId="2" type="noConversion"/>
  </si>
  <si>
    <t>WMS</t>
    <phoneticPr fontId="2" type="noConversion"/>
  </si>
  <si>
    <t>职责</t>
    <phoneticPr fontId="2" type="noConversion"/>
  </si>
  <si>
    <r>
      <t xml:space="preserve">1、小i服务台响应用户需求，并按照需求设计业务范围分配业务系统和责任团队或负责人
2、业务顾问及时响应并处理问题，响应机制：
·一般业务咨询和非紧急时间：30'~2Hour 响应
·生产相关紧急事件：30'内务必响应，超出则上报主管处理
</t>
    </r>
    <r>
      <rPr>
        <b/>
        <sz val="10"/>
        <color rgb="FFC00000"/>
        <rFont val="黑体"/>
        <family val="3"/>
        <charset val="134"/>
      </rPr>
      <t>注：日常运维质量考核参见《运维考核标准》，并记入绩效考核</t>
    </r>
    <phoneticPr fontId="2" type="noConversion"/>
  </si>
  <si>
    <t>2线运维服务</t>
    <phoneticPr fontId="2" type="noConversion"/>
  </si>
  <si>
    <t>业务咨询服务</t>
    <phoneticPr fontId="2" type="noConversion"/>
  </si>
  <si>
    <t>操作培训</t>
    <phoneticPr fontId="2" type="noConversion"/>
  </si>
  <si>
    <t>接口服务</t>
    <phoneticPr fontId="2" type="noConversion"/>
  </si>
  <si>
    <t>数据处理</t>
    <phoneticPr fontId="2" type="noConversion"/>
  </si>
  <si>
    <t>变更需求确认</t>
    <phoneticPr fontId="2" type="noConversion"/>
  </si>
  <si>
    <r>
      <t xml:space="preserve">1、运维顾问主要和用户进行变更需求调研，并编写需求确认书，开发顾问参与需求调研
2、运维顾问开发功能设计书编写FunctionSpec，并移交开发顾问
3、开发顾问按照FS评估开发周期和计划，并按计划完成开发和内部测试
4、运维顾问Review SouceCode并和用户完成UAT测试，提交UAT验收单
</t>
    </r>
    <r>
      <rPr>
        <b/>
        <sz val="10"/>
        <color rgb="FFC00000"/>
        <rFont val="黑体"/>
        <family val="3"/>
        <charset val="134"/>
      </rPr>
      <t>注：开发计划及质量考核参见《运维考核标准》，并记入绩效考核</t>
    </r>
    <r>
      <rPr>
        <sz val="10"/>
        <color rgb="FF002060"/>
        <rFont val="黑体"/>
        <family val="3"/>
        <charset val="134"/>
      </rPr>
      <t xml:space="preserve">
</t>
    </r>
    <phoneticPr fontId="2" type="noConversion"/>
  </si>
  <si>
    <t>R/S</t>
    <phoneticPr fontId="2" type="noConversion"/>
  </si>
  <si>
    <t>S/R</t>
    <phoneticPr fontId="2" type="noConversion"/>
  </si>
  <si>
    <t>S/R</t>
    <phoneticPr fontId="2" type="noConversion"/>
  </si>
  <si>
    <t>版本、发布及文件管理</t>
    <phoneticPr fontId="2" type="noConversion"/>
  </si>
  <si>
    <t>版本管理</t>
    <phoneticPr fontId="2" type="noConversion"/>
  </si>
  <si>
    <t>S</t>
    <phoneticPr fontId="2" type="noConversion"/>
  </si>
  <si>
    <t>S</t>
    <phoneticPr fontId="2" type="noConversion"/>
  </si>
  <si>
    <t>A/R</t>
    <phoneticPr fontId="2" type="noConversion"/>
  </si>
  <si>
    <t>1、运维版本管理员负责变更管理涉及的版本核对、审批及发布工作
2、项目实施团队新工厂实施需通过版本管理员申请签出所需程序并登记
3、版本管理员负责记录和审批签出版本，并更新版本管理文件
4、项目实施完成移交时核对签出和签入版本差异，差异部分项目团队提供《差异清单》和《版本变更说明书》，版本管理员更新版本管理文件</t>
    <phoneticPr fontId="2" type="noConversion"/>
  </si>
  <si>
    <t>R=Responsible 负责/执行</t>
    <phoneticPr fontId="2" type="noConversion"/>
  </si>
  <si>
    <t>发布管理</t>
    <phoneticPr fontId="2" type="noConversion"/>
  </si>
  <si>
    <t>S</t>
    <phoneticPr fontId="2" type="noConversion"/>
  </si>
  <si>
    <t>A/R</t>
    <phoneticPr fontId="2" type="noConversion"/>
  </si>
  <si>
    <t>A=Approve 审核/批准</t>
    <phoneticPr fontId="2" type="noConversion"/>
  </si>
  <si>
    <t>C=Consult 讨论/了解</t>
    <phoneticPr fontId="2" type="noConversion"/>
  </si>
  <si>
    <t>文件管理</t>
    <phoneticPr fontId="2" type="noConversion"/>
  </si>
  <si>
    <t>S</t>
    <phoneticPr fontId="2" type="noConversion"/>
  </si>
  <si>
    <t>A</t>
    <phoneticPr fontId="2" type="noConversion"/>
  </si>
  <si>
    <t>A</t>
    <phoneticPr fontId="2" type="noConversion"/>
  </si>
  <si>
    <t>人力成本</t>
    <phoneticPr fontId="4" type="noConversion"/>
  </si>
  <si>
    <t>通用计划调整配置和零件号对应关系，通用尚未更新生产计划，工厂提前变更MES 物料BOM，导致当前生产计划和物料BOM无法匹配，系统报错</t>
    <phoneticPr fontId="4" type="noConversion"/>
  </si>
  <si>
    <t>用户提前维护基本信息，独立维护通用新零件号所需BOM，通用来单后调整对应关系切换配置</t>
    <phoneticPr fontId="4" type="noConversion"/>
  </si>
  <si>
    <t>何存根/闵建</t>
    <phoneticPr fontId="4" type="noConversion"/>
  </si>
  <si>
    <t>2*2 Hr</t>
    <phoneticPr fontId="4" type="noConversion"/>
  </si>
  <si>
    <t>操作问题</t>
    <phoneticPr fontId="4" type="noConversion"/>
  </si>
  <si>
    <t>武汉总装</t>
    <phoneticPr fontId="4" type="noConversion"/>
  </si>
  <si>
    <t>用户重复开启通用接单程序，导致Melos程序报错</t>
    <phoneticPr fontId="4" type="noConversion"/>
  </si>
  <si>
    <t>东尚增加Melos应用重复开启防呆，程序面规避误开启</t>
    <phoneticPr fontId="4" type="noConversion"/>
  </si>
  <si>
    <t>流程优化</t>
    <phoneticPr fontId="4" type="noConversion"/>
  </si>
  <si>
    <t>2*1.5 Hr</t>
    <phoneticPr fontId="4" type="noConversion"/>
  </si>
  <si>
    <t>MES 零件号管理SAP 同步字段检查&amp;屏蔽</t>
    <phoneticPr fontId="4" type="noConversion"/>
  </si>
  <si>
    <t>All</t>
    <phoneticPr fontId="4" type="noConversion"/>
  </si>
  <si>
    <t>负责总装MES 责任人检查和屏蔽MES 零件号管理字段:零件号，标包，单位</t>
    <phoneticPr fontId="4" type="noConversion"/>
  </si>
  <si>
    <t>BOM 生效和BOM查询统一移到MES 客户端</t>
    <phoneticPr fontId="4" type="noConversion"/>
  </si>
  <si>
    <t>BOM 生效功能增加日志，内部CR更新</t>
    <phoneticPr fontId="4" type="noConversion"/>
  </si>
  <si>
    <t>功能优化</t>
    <phoneticPr fontId="4" type="noConversion"/>
  </si>
  <si>
    <t>和项目同事沟通一起协调处理</t>
    <phoneticPr fontId="4" type="noConversion"/>
  </si>
  <si>
    <t>解决方案： 
1、和用户确认该删除的条码是否需要报工，无需报工则删除该数据
2、转问题管理，专题会议沟通确认时间发生现状和后续长期解决方案</t>
    <phoneticPr fontId="4" type="noConversion"/>
  </si>
  <si>
    <t>长沙总装两个总成试制区生产下线后，用户在正常生产线插单后又删除该条码，导致汇总报工逻辑异常报错</t>
    <phoneticPr fontId="4" type="noConversion"/>
  </si>
  <si>
    <t>任华松/梅康</t>
    <phoneticPr fontId="4" type="noConversion"/>
  </si>
  <si>
    <t>2*1.5</t>
    <phoneticPr fontId="4" type="noConversion"/>
  </si>
  <si>
    <t>主持人：任华松
周浩
张永锋
梅康</t>
    <phoneticPr fontId="4" type="noConversion"/>
  </si>
  <si>
    <t>专题分析</t>
    <phoneticPr fontId="4" type="noConversion"/>
  </si>
  <si>
    <t>每周事件统计、分析，确认每个人事件数和事件等级</t>
    <phoneticPr fontId="4" type="noConversion"/>
  </si>
  <si>
    <t>管理改善</t>
    <phoneticPr fontId="4" type="noConversion"/>
  </si>
  <si>
    <t>补填事件，邮件回复用户，促进事件提报率</t>
    <phoneticPr fontId="4" type="noConversion"/>
  </si>
  <si>
    <t>All/张永锋</t>
    <phoneticPr fontId="4" type="noConversion"/>
  </si>
  <si>
    <t>林斌负责WMS/MES 需求变更BP 审核、打分</t>
    <phoneticPr fontId="4" type="noConversion"/>
  </si>
  <si>
    <r>
      <rPr>
        <b/>
        <sz val="10"/>
        <color rgb="FF002060"/>
        <rFont val="黑体"/>
        <family val="3"/>
        <charset val="134"/>
      </rPr>
      <t>通用系:</t>
    </r>
    <r>
      <rPr>
        <sz val="10"/>
        <color rgb="FFFF0000"/>
        <rFont val="黑体"/>
        <family val="3"/>
        <charset val="134"/>
      </rPr>
      <t>张小虎</t>
    </r>
    <r>
      <rPr>
        <sz val="10"/>
        <color rgb="FF002060"/>
        <rFont val="黑体"/>
        <family val="3"/>
        <charset val="134"/>
      </rPr>
      <t xml:space="preserve">;何存根
</t>
    </r>
    <r>
      <rPr>
        <b/>
        <sz val="10"/>
        <color rgb="FF002060"/>
        <rFont val="黑体"/>
        <family val="3"/>
        <charset val="134"/>
      </rPr>
      <t>大众系</t>
    </r>
    <r>
      <rPr>
        <sz val="10"/>
        <color rgb="FF002060"/>
        <rFont val="黑体"/>
        <family val="3"/>
        <charset val="134"/>
      </rPr>
      <t xml:space="preserve">:任华松
</t>
    </r>
    <r>
      <rPr>
        <b/>
        <sz val="10"/>
        <color rgb="FF002060"/>
        <rFont val="黑体"/>
        <family val="3"/>
        <charset val="134"/>
      </rPr>
      <t>其他系</t>
    </r>
    <r>
      <rPr>
        <sz val="10"/>
        <color rgb="FF002060"/>
        <rFont val="黑体"/>
        <family val="3"/>
        <charset val="134"/>
      </rPr>
      <t xml:space="preserve">:王喆;廖正华
</t>
    </r>
    <r>
      <rPr>
        <b/>
        <sz val="10"/>
        <color rgb="FF002060"/>
        <rFont val="黑体"/>
        <family val="3"/>
        <charset val="134"/>
      </rPr>
      <t>零部件单元</t>
    </r>
    <r>
      <rPr>
        <sz val="10"/>
        <color rgb="FF002060"/>
        <rFont val="黑体"/>
        <family val="3"/>
        <charset val="134"/>
      </rPr>
      <t>:</t>
    </r>
    <r>
      <rPr>
        <sz val="10"/>
        <color rgb="FFFF0000"/>
        <rFont val="黑体"/>
        <family val="3"/>
        <charset val="134"/>
      </rPr>
      <t>汪佳欣</t>
    </r>
    <r>
      <rPr>
        <sz val="10"/>
        <color rgb="FF002060"/>
        <rFont val="黑体"/>
        <family val="3"/>
        <charset val="134"/>
      </rPr>
      <t>/</t>
    </r>
    <r>
      <rPr>
        <sz val="10"/>
        <color rgb="FFFF0000"/>
        <rFont val="黑体"/>
        <family val="3"/>
        <charset val="134"/>
      </rPr>
      <t>郑爽</t>
    </r>
    <phoneticPr fontId="2" type="noConversion"/>
  </si>
  <si>
    <r>
      <rPr>
        <sz val="10"/>
        <rFont val="黑体"/>
        <family val="3"/>
        <charset val="134"/>
      </rPr>
      <t>张茂忠；田昌建；</t>
    </r>
    <r>
      <rPr>
        <sz val="10"/>
        <color rgb="FFFF0000"/>
        <rFont val="黑体"/>
        <family val="3"/>
        <charset val="134"/>
      </rPr>
      <t>李逾廷；肖晋阳；李金龙；</t>
    </r>
    <phoneticPr fontId="2" type="noConversion"/>
  </si>
  <si>
    <t>刘宏圆
余转娣
文梦雅
李龙</t>
    <phoneticPr fontId="2" type="noConversion"/>
  </si>
  <si>
    <t>版本管理：</t>
    <phoneticPr fontId="2" type="noConversion"/>
  </si>
  <si>
    <t>1、</t>
    <phoneticPr fontId="2" type="noConversion"/>
  </si>
  <si>
    <t>TFS 项目程序迁入迁出</t>
    <phoneticPr fontId="2" type="noConversion"/>
  </si>
  <si>
    <t>2、</t>
    <phoneticPr fontId="2" type="noConversion"/>
  </si>
  <si>
    <t xml:space="preserve"> </t>
    <phoneticPr fontId="2" type="noConversion"/>
  </si>
  <si>
    <t>TFS 变更管理</t>
    <phoneticPr fontId="2" type="noConversion"/>
  </si>
  <si>
    <t>变更内容强制备注</t>
    <phoneticPr fontId="2" type="noConversion"/>
  </si>
  <si>
    <t>3、</t>
    <phoneticPr fontId="2" type="noConversion"/>
  </si>
  <si>
    <t>4、</t>
    <phoneticPr fontId="2" type="noConversion"/>
  </si>
  <si>
    <t>变更管理和发布管理分开</t>
    <phoneticPr fontId="2" type="noConversion"/>
  </si>
  <si>
    <t>5、</t>
    <phoneticPr fontId="2" type="noConversion"/>
  </si>
  <si>
    <t>程序并发变更管理</t>
    <phoneticPr fontId="2" type="noConversion"/>
  </si>
  <si>
    <t>迁入先决条件：阶段成果物交付</t>
    <phoneticPr fontId="2" type="noConversion"/>
  </si>
  <si>
    <t>6、</t>
    <phoneticPr fontId="2" type="noConversion"/>
  </si>
  <si>
    <t>版本、发布及文件管理轮值管理-待评估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</si>
</sst>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yyyy\.mm\.dd"/>
    <numFmt numFmtId="177" formatCode="h:mm;@"/>
    <numFmt numFmtId="178" formatCode="0_);[Red]\(0\)"/>
    <numFmt numFmtId="179" formatCode="mmmm"/>
    <numFmt numFmtId="180" formatCode="d"/>
    <numFmt numFmtId="181" formatCode="&quot;LAST YEAR &quot;\ General"/>
    <numFmt numFmtId="182" formatCode="&quot;LAST YEAR &quot;General"/>
  </numFmts>
  <fonts count="47" x14ac:knownFonts="1">
    <font>
      <sz val="11"/>
      <color theme="1"/>
      <name val="宋体"/>
      <family val="2"/>
      <charset val="134"/>
      <scheme val="minor"/>
    </font>
    <font>
      <sz val="11"/>
      <color theme="1"/>
      <name val="宋体"/>
      <family val="2"/>
      <scheme val="minor"/>
    </font>
    <font>
      <sz val="9"/>
      <name val="宋体"/>
      <family val="2"/>
      <charset val="134"/>
      <scheme val="minor"/>
    </font>
    <font>
      <sz val="10.5"/>
      <color theme="1"/>
      <name val="Arial Unicode MS"/>
      <family val="2"/>
      <charset val="134"/>
    </font>
    <font>
      <sz val="9"/>
      <name val="宋体"/>
      <family val="3"/>
      <charset val="134"/>
      <scheme val="minor"/>
    </font>
    <font>
      <sz val="14"/>
      <color theme="1"/>
      <name val="Arial Unicode MS"/>
      <family val="2"/>
      <charset val="134"/>
    </font>
    <font>
      <b/>
      <sz val="18"/>
      <color theme="1"/>
      <name val="宋体"/>
      <family val="3"/>
      <charset val="134"/>
      <scheme val="minor"/>
    </font>
    <font>
      <b/>
      <sz val="10"/>
      <name val="微软雅黑"/>
      <family val="2"/>
      <charset val="134"/>
    </font>
    <font>
      <sz val="10"/>
      <color theme="1"/>
      <name val="微软雅黑"/>
      <family val="2"/>
      <charset val="134"/>
    </font>
    <font>
      <sz val="9"/>
      <name val="宋体"/>
      <family val="3"/>
      <charset val="134"/>
    </font>
    <font>
      <sz val="10"/>
      <name val="Arial"/>
      <family val="2"/>
    </font>
    <font>
      <sz val="10"/>
      <name val="微软雅黑"/>
      <family val="2"/>
      <charset val="134"/>
    </font>
    <font>
      <b/>
      <sz val="10"/>
      <color rgb="FF002060"/>
      <name val="黑体"/>
      <family val="3"/>
      <charset val="134"/>
    </font>
    <font>
      <sz val="10"/>
      <color rgb="FF002060"/>
      <name val="黑体"/>
      <family val="3"/>
      <charset val="134"/>
    </font>
    <font>
      <sz val="11"/>
      <color rgb="FF002060"/>
      <name val="宋体"/>
      <family val="2"/>
      <charset val="134"/>
      <scheme val="minor"/>
    </font>
    <font>
      <b/>
      <sz val="18"/>
      <color rgb="FF002060"/>
      <name val="黑体"/>
      <family val="3"/>
      <charset val="134"/>
    </font>
    <font>
      <sz val="9"/>
      <color rgb="FF002060"/>
      <name val="黑体"/>
      <family val="3"/>
      <charset val="134"/>
    </font>
    <font>
      <sz val="8"/>
      <color rgb="FF002060"/>
      <name val="黑体"/>
      <family val="3"/>
      <charset val="134"/>
    </font>
    <font>
      <sz val="8"/>
      <color theme="0" tint="-0.499984740745262"/>
      <name val="黑体"/>
      <family val="3"/>
      <charset val="134"/>
    </font>
    <font>
      <b/>
      <sz val="11"/>
      <color rgb="FF002060"/>
      <name val="宋体"/>
      <family val="3"/>
      <charset val="134"/>
      <scheme val="minor"/>
    </font>
    <font>
      <sz val="8"/>
      <name val="微软雅黑"/>
      <family val="2"/>
      <charset val="134"/>
    </font>
    <font>
      <sz val="10"/>
      <name val="Microsoft Sans Serif"/>
      <family val="2"/>
    </font>
    <font>
      <sz val="18"/>
      <color rgb="FF002060"/>
      <name val="黑体"/>
      <family val="3"/>
      <charset val="134"/>
    </font>
    <font>
      <b/>
      <sz val="10"/>
      <color rgb="FFC00000"/>
      <name val="黑体"/>
      <family val="3"/>
      <charset val="134"/>
    </font>
    <font>
      <sz val="10"/>
      <color rgb="FFFF0000"/>
      <name val="黑体"/>
      <family val="3"/>
      <charset val="134"/>
    </font>
    <font>
      <sz val="10"/>
      <color theme="1"/>
      <name val="宋体"/>
      <family val="2"/>
      <scheme val="minor"/>
    </font>
    <font>
      <b/>
      <sz val="26"/>
      <color theme="3"/>
      <name val="宋体"/>
      <family val="2"/>
      <scheme val="major"/>
    </font>
    <font>
      <sz val="11"/>
      <color theme="3"/>
      <name val="宋体"/>
      <family val="1"/>
      <scheme val="major"/>
    </font>
    <font>
      <sz val="12"/>
      <color theme="0"/>
      <name val="宋体"/>
      <family val="2"/>
      <scheme val="minor"/>
    </font>
    <font>
      <sz val="11"/>
      <color theme="0"/>
      <name val="宋体"/>
      <family val="2"/>
      <scheme val="minor"/>
    </font>
    <font>
      <sz val="9"/>
      <color theme="0"/>
      <name val="宋体"/>
      <family val="2"/>
      <scheme val="minor"/>
    </font>
    <font>
      <b/>
      <sz val="23"/>
      <color theme="3"/>
      <name val="宋体"/>
      <family val="1"/>
      <scheme val="major"/>
    </font>
    <font>
      <sz val="10"/>
      <color theme="3"/>
      <name val="宋体"/>
      <family val="1"/>
      <scheme val="major"/>
    </font>
    <font>
      <sz val="9"/>
      <color theme="3"/>
      <name val="宋体"/>
      <family val="1"/>
      <scheme val="major"/>
    </font>
    <font>
      <b/>
      <sz val="30"/>
      <color theme="0"/>
      <name val="宋体"/>
      <family val="1"/>
      <scheme val="major"/>
    </font>
    <font>
      <b/>
      <sz val="30"/>
      <color theme="3"/>
      <name val="宋体"/>
      <family val="1"/>
      <scheme val="major"/>
    </font>
    <font>
      <sz val="10"/>
      <color theme="6" tint="-0.249977111117893"/>
      <name val="宋体"/>
      <family val="2"/>
      <scheme val="minor"/>
    </font>
    <font>
      <sz val="9"/>
      <color theme="3" tint="-0.499984740745262"/>
      <name val="宋体"/>
      <family val="2"/>
      <scheme val="minor"/>
    </font>
    <font>
      <sz val="9"/>
      <color theme="1"/>
      <name val="宋体"/>
      <family val="2"/>
      <scheme val="minor"/>
    </font>
    <font>
      <sz val="8"/>
      <color theme="3" tint="-0.499984740745262"/>
      <name val="宋体"/>
      <family val="2"/>
      <scheme val="minor"/>
    </font>
    <font>
      <b/>
      <sz val="9"/>
      <color theme="9"/>
      <name val="宋体"/>
      <family val="2"/>
      <scheme val="minor"/>
    </font>
    <font>
      <sz val="9"/>
      <color theme="9"/>
      <name val="宋体"/>
      <family val="2"/>
      <scheme val="minor"/>
    </font>
    <font>
      <b/>
      <sz val="8"/>
      <color theme="9"/>
      <name val="宋体"/>
      <family val="2"/>
      <scheme val="minor"/>
    </font>
    <font>
      <u/>
      <sz val="11"/>
      <color theme="10"/>
      <name val="宋体"/>
      <family val="2"/>
      <charset val="134"/>
      <scheme val="minor"/>
    </font>
    <font>
      <u/>
      <sz val="10"/>
      <color theme="3"/>
      <name val="宋体"/>
      <family val="2"/>
      <charset val="134"/>
      <scheme val="minor"/>
    </font>
    <font>
      <u/>
      <sz val="10"/>
      <color theme="3"/>
      <name val="宋体"/>
      <family val="3"/>
      <charset val="134"/>
      <scheme val="minor"/>
    </font>
    <font>
      <sz val="10"/>
      <name val="黑体"/>
      <family val="3"/>
      <charset val="134"/>
    </font>
  </fonts>
  <fills count="21">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0"/>
        <bgColor indexed="64"/>
      </patternFill>
    </fill>
    <fill>
      <patternFill patternType="lightTrellis">
        <fgColor rgb="FF0070C0"/>
        <bgColor theme="0"/>
      </patternFill>
    </fill>
    <fill>
      <patternFill patternType="lightTrellis">
        <bgColor theme="0"/>
      </patternFill>
    </fill>
    <fill>
      <patternFill patternType="lightGray">
        <fgColor theme="8" tint="0.59996337778862885"/>
        <bgColor theme="0"/>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lightGray">
        <fgColor theme="8" tint="0.59996337778862885"/>
        <bgColor rgb="FF002060"/>
      </patternFill>
    </fill>
    <fill>
      <patternFill patternType="solid">
        <fgColor theme="6"/>
        <bgColor indexed="64"/>
      </patternFill>
    </fill>
    <fill>
      <patternFill patternType="solid">
        <fgColor theme="9" tint="0.79998168889431442"/>
        <bgColor indexed="64"/>
      </patternFill>
    </fill>
    <fill>
      <patternFill patternType="solid">
        <fgColor theme="3"/>
        <bgColor indexed="64"/>
      </patternFill>
    </fill>
    <fill>
      <patternFill patternType="solid">
        <fgColor theme="2"/>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rgb="FF00B0F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diagonalDown="1">
      <left style="thin">
        <color indexed="64"/>
      </left>
      <right style="thin">
        <color indexed="64"/>
      </right>
      <top style="thin">
        <color indexed="64"/>
      </top>
      <bottom style="thin">
        <color indexed="64"/>
      </bottom>
      <diagonal style="thin">
        <color indexed="64"/>
      </diagonal>
    </border>
    <border>
      <left style="medium">
        <color indexed="64"/>
      </left>
      <right/>
      <top style="thin">
        <color indexed="64"/>
      </top>
      <bottom style="thin">
        <color indexed="64"/>
      </bottom>
      <diagonal/>
    </border>
    <border diagonalDown="1">
      <left style="medium">
        <color indexed="64"/>
      </left>
      <right style="thin">
        <color indexed="64"/>
      </right>
      <top style="thin">
        <color indexed="64"/>
      </top>
      <bottom style="thin">
        <color indexed="64"/>
      </bottom>
      <diagonal style="thin">
        <color indexed="64"/>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bottom/>
      <diagonal/>
    </border>
    <border>
      <left style="medium">
        <color indexed="64"/>
      </left>
      <right/>
      <top/>
      <bottom/>
      <diagonal/>
    </border>
    <border>
      <left style="thin">
        <color indexed="64"/>
      </left>
      <right/>
      <top style="slantDashDot">
        <color rgb="FF0070C0"/>
      </top>
      <bottom/>
      <diagonal/>
    </border>
    <border>
      <left/>
      <right style="thin">
        <color indexed="64"/>
      </right>
      <top style="slantDashDot">
        <color rgb="FF0070C0"/>
      </top>
      <bottom/>
      <diagonal/>
    </border>
    <border>
      <left style="thin">
        <color indexed="64"/>
      </left>
      <right/>
      <top/>
      <bottom/>
      <diagonal/>
    </border>
    <border>
      <left style="slantDashDot">
        <color rgb="FF0070C0"/>
      </left>
      <right/>
      <top style="slantDashDot">
        <color rgb="FF0070C0"/>
      </top>
      <bottom/>
      <diagonal/>
    </border>
    <border>
      <left/>
      <right style="slantDashDot">
        <color rgb="FF0070C0"/>
      </right>
      <top style="slantDashDot">
        <color rgb="FF0070C0"/>
      </top>
      <bottom/>
      <diagonal/>
    </border>
    <border>
      <left style="slantDashDot">
        <color rgb="FF0070C0"/>
      </left>
      <right/>
      <top/>
      <bottom/>
      <diagonal/>
    </border>
    <border>
      <left/>
      <right style="slantDashDot">
        <color rgb="FF0070C0"/>
      </right>
      <top/>
      <bottom/>
      <diagonal/>
    </border>
    <border>
      <left style="slantDashDot">
        <color rgb="FF0070C0"/>
      </left>
      <right/>
      <top/>
      <bottom style="slantDashDot">
        <color rgb="FF0070C0"/>
      </bottom>
      <diagonal/>
    </border>
    <border>
      <left/>
      <right style="slantDashDot">
        <color rgb="FF0070C0"/>
      </right>
      <top/>
      <bottom style="slantDashDot">
        <color rgb="FF0070C0"/>
      </bottom>
      <diagonal/>
    </border>
    <border diagonalDown="1">
      <left/>
      <right style="thin">
        <color indexed="64"/>
      </right>
      <top style="thin">
        <color indexed="64"/>
      </top>
      <bottom/>
      <diagonal style="thin">
        <color indexed="64"/>
      </diagonal>
    </border>
    <border diagonalDown="1">
      <left/>
      <right style="thin">
        <color indexed="64"/>
      </right>
      <top/>
      <bottom style="thin">
        <color indexed="64"/>
      </bottom>
      <diagonal style="thin">
        <color indexed="64"/>
      </diagonal>
    </border>
    <border diagonalDown="1">
      <left/>
      <right/>
      <top style="thin">
        <color indexed="64"/>
      </top>
      <bottom/>
      <diagonal style="thin">
        <color indexed="64"/>
      </diagonal>
    </border>
    <border diagonalDown="1">
      <left/>
      <right/>
      <top/>
      <bottom style="thin">
        <color indexed="64"/>
      </bottom>
      <diagonal style="thin">
        <color indexed="64"/>
      </diagonal>
    </border>
    <border>
      <left/>
      <right/>
      <top style="thick">
        <color theme="0"/>
      </top>
      <bottom/>
      <diagonal/>
    </border>
    <border>
      <left style="thin">
        <color theme="2" tint="-0.499984740745262"/>
      </left>
      <right/>
      <top/>
      <bottom style="thin">
        <color theme="0" tint="-0.14999847407452621"/>
      </bottom>
      <diagonal/>
    </border>
    <border>
      <left/>
      <right/>
      <top/>
      <bottom style="thin">
        <color theme="0" tint="-0.14999847407452621"/>
      </bottom>
      <diagonal/>
    </border>
    <border>
      <left style="thin">
        <color theme="0"/>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2" tint="-0.499984740745262"/>
      </right>
      <top/>
      <bottom style="thin">
        <color theme="0" tint="-0.14999847407452621"/>
      </bottom>
      <diagonal/>
    </border>
    <border>
      <left style="thin">
        <color theme="2" tint="-0.499984740745262"/>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3" tint="0.39994506668294322"/>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3" tint="0.39994506668294322"/>
      </right>
      <top style="thin">
        <color theme="0" tint="-0.14999847407452621"/>
      </top>
      <bottom style="thin">
        <color theme="0" tint="-0.14999847407452621"/>
      </bottom>
      <diagonal/>
    </border>
    <border>
      <left style="thin">
        <color theme="0" tint="-0.14999847407452621"/>
      </left>
      <right style="thin">
        <color theme="2" tint="-0.499984740745262"/>
      </right>
      <top style="thin">
        <color theme="0" tint="-0.14999847407452621"/>
      </top>
      <bottom style="thin">
        <color theme="0" tint="-0.14999847407452621"/>
      </bottom>
      <diagonal/>
    </border>
    <border>
      <left style="thin">
        <color theme="2" tint="-0.499984740745262"/>
      </left>
      <right/>
      <top style="thin">
        <color theme="0" tint="-0.14999847407452621"/>
      </top>
      <bottom/>
      <diagonal/>
    </border>
    <border>
      <left/>
      <right/>
      <top style="thin">
        <color theme="0" tint="-0.14999847407452621"/>
      </top>
      <bottom/>
      <diagonal/>
    </border>
    <border>
      <left/>
      <right style="thin">
        <color theme="3" tint="0.39994506668294322"/>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3" tint="0.39994506668294322"/>
      </right>
      <top style="thin">
        <color theme="0" tint="-0.14999847407452621"/>
      </top>
      <bottom/>
      <diagonal/>
    </border>
    <border>
      <left style="thin">
        <color theme="0" tint="-0.14999847407452621"/>
      </left>
      <right style="thin">
        <color theme="2" tint="-0.499984740745262"/>
      </right>
      <top style="thin">
        <color theme="0" tint="-0.14999847407452621"/>
      </top>
      <bottom/>
      <diagonal/>
    </border>
    <border>
      <left style="thin">
        <color theme="2" tint="-0.499984740745262"/>
      </left>
      <right/>
      <top/>
      <bottom/>
      <diagonal/>
    </border>
    <border>
      <left/>
      <right style="thin">
        <color theme="2" tint="-0.499984740745262"/>
      </right>
      <top/>
      <bottom/>
      <diagonal/>
    </border>
    <border>
      <left/>
      <right style="thin">
        <color theme="3" tint="0.39994506668294322"/>
      </right>
      <top/>
      <bottom/>
      <diagonal/>
    </border>
    <border>
      <left/>
      <right style="thin">
        <color theme="0" tint="-0.14999847407452621"/>
      </right>
      <top/>
      <bottom/>
      <diagonal/>
    </border>
    <border>
      <left/>
      <right/>
      <top style="thin">
        <color theme="3" tint="0.39994506668294322"/>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7">
    <xf numFmtId="0" fontId="0" fillId="0" borderId="0">
      <alignment vertical="center"/>
    </xf>
    <xf numFmtId="0" fontId="10" fillId="0" borderId="0"/>
    <xf numFmtId="0" fontId="1" fillId="0" borderId="0"/>
    <xf numFmtId="0" fontId="21" fillId="0" borderId="0"/>
    <xf numFmtId="0" fontId="25" fillId="0" borderId="0">
      <alignment vertical="center"/>
    </xf>
    <xf numFmtId="0" fontId="26" fillId="0" borderId="0" applyNumberFormat="0" applyFill="0" applyBorder="0" applyAlignment="0" applyProtection="0"/>
    <xf numFmtId="0" fontId="43" fillId="0" borderId="0" applyNumberFormat="0" applyFill="0" applyBorder="0" applyAlignment="0" applyProtection="0">
      <alignment vertical="center"/>
    </xf>
  </cellStyleXfs>
  <cellXfs count="283">
    <xf numFmtId="0" fontId="0" fillId="0" borderId="0" xfId="0">
      <alignment vertical="center"/>
    </xf>
    <xf numFmtId="0" fontId="3" fillId="0"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Fill="1" applyBorder="1" applyAlignment="1">
      <alignment horizontal="center" vertical="center" wrapText="1"/>
    </xf>
    <xf numFmtId="0" fontId="0" fillId="4" borderId="0" xfId="0" applyFill="1">
      <alignment vertical="center"/>
    </xf>
    <xf numFmtId="0" fontId="3" fillId="4" borderId="1" xfId="0" applyFont="1" applyFill="1" applyBorder="1" applyAlignment="1">
      <alignment horizontal="center" vertical="center"/>
    </xf>
    <xf numFmtId="0" fontId="0" fillId="5" borderId="0" xfId="0" applyFill="1" applyAlignment="1"/>
    <xf numFmtId="0" fontId="8" fillId="5" borderId="0" xfId="0" applyFont="1" applyFill="1" applyBorder="1" applyAlignment="1">
      <alignment vertical="center"/>
    </xf>
    <xf numFmtId="0" fontId="7" fillId="5" borderId="11" xfId="0" applyFont="1" applyFill="1" applyBorder="1" applyAlignment="1" applyProtection="1">
      <alignment horizontal="center" vertical="center" wrapText="1"/>
      <protection hidden="1"/>
    </xf>
    <xf numFmtId="0" fontId="7" fillId="5" borderId="1" xfId="0" applyFont="1" applyFill="1" applyBorder="1" applyAlignment="1" applyProtection="1">
      <alignment horizontal="center" vertical="center" wrapText="1"/>
      <protection hidden="1"/>
    </xf>
    <xf numFmtId="176" fontId="7" fillId="5" borderId="1" xfId="0" applyNumberFormat="1" applyFont="1" applyFill="1" applyBorder="1" applyAlignment="1" applyProtection="1">
      <alignment horizontal="center" vertical="center" wrapText="1"/>
      <protection hidden="1"/>
    </xf>
    <xf numFmtId="177" fontId="7" fillId="5" borderId="1" xfId="0" applyNumberFormat="1" applyFont="1" applyFill="1" applyBorder="1" applyAlignment="1" applyProtection="1">
      <alignment horizontal="center" vertical="center" wrapText="1"/>
      <protection hidden="1"/>
    </xf>
    <xf numFmtId="178" fontId="7" fillId="5" borderId="12" xfId="0" applyNumberFormat="1" applyFont="1" applyFill="1" applyBorder="1" applyAlignment="1" applyProtection="1">
      <alignment horizontal="center" vertical="center" wrapText="1"/>
      <protection hidden="1"/>
    </xf>
    <xf numFmtId="0" fontId="11" fillId="5" borderId="11" xfId="1" applyFont="1" applyFill="1" applyBorder="1" applyAlignment="1">
      <alignment horizontal="left" vertical="center"/>
    </xf>
    <xf numFmtId="0" fontId="11" fillId="5" borderId="1" xfId="1" applyFont="1" applyFill="1" applyBorder="1" applyAlignment="1">
      <alignment horizontal="left" vertical="center"/>
    </xf>
    <xf numFmtId="0" fontId="11" fillId="5" borderId="12" xfId="1" applyFont="1" applyFill="1" applyBorder="1" applyAlignment="1">
      <alignment horizontal="left" vertical="center"/>
    </xf>
    <xf numFmtId="0" fontId="0" fillId="5" borderId="0" xfId="0" applyFill="1">
      <alignment vertical="center"/>
    </xf>
    <xf numFmtId="0" fontId="11" fillId="5" borderId="2" xfId="1" applyFont="1" applyFill="1" applyBorder="1" applyAlignment="1">
      <alignment horizontal="left" vertical="center"/>
    </xf>
    <xf numFmtId="0" fontId="11" fillId="5" borderId="3" xfId="1" applyFont="1" applyFill="1" applyBorder="1" applyAlignment="1">
      <alignment horizontal="left" vertical="center"/>
    </xf>
    <xf numFmtId="0" fontId="11" fillId="5" borderId="13" xfId="1" applyFont="1" applyFill="1" applyBorder="1" applyAlignment="1">
      <alignment horizontal="left" vertical="center"/>
    </xf>
    <xf numFmtId="0" fontId="11" fillId="5" borderId="1" xfId="1" applyFont="1" applyFill="1" applyBorder="1" applyAlignment="1">
      <alignment horizontal="left" vertical="center" indent="1"/>
    </xf>
    <xf numFmtId="0" fontId="11" fillId="5" borderId="1" xfId="1" applyFont="1" applyFill="1" applyBorder="1" applyAlignment="1">
      <alignment horizontal="center" vertical="center"/>
    </xf>
    <xf numFmtId="0" fontId="3" fillId="3" borderId="1" xfId="0" applyFont="1" applyFill="1" applyBorder="1" applyAlignment="1">
      <alignment horizontal="left" vertical="top" wrapText="1"/>
    </xf>
    <xf numFmtId="0" fontId="13" fillId="5" borderId="1" xfId="1" applyFont="1" applyFill="1" applyBorder="1" applyAlignment="1">
      <alignment vertical="center"/>
    </xf>
    <xf numFmtId="0" fontId="13" fillId="5" borderId="1" xfId="1" applyFont="1" applyFill="1" applyBorder="1" applyAlignment="1">
      <alignment horizontal="left" vertical="center"/>
    </xf>
    <xf numFmtId="0" fontId="16" fillId="5" borderId="1" xfId="1" applyFont="1" applyFill="1" applyBorder="1" applyAlignment="1">
      <alignment horizontal="center" vertical="center"/>
    </xf>
    <xf numFmtId="0" fontId="13" fillId="5" borderId="1" xfId="1" applyFont="1" applyFill="1" applyBorder="1" applyAlignment="1">
      <alignment horizontal="left" vertical="center" wrapText="1"/>
    </xf>
    <xf numFmtId="0" fontId="13" fillId="5" borderId="1" xfId="1" applyFont="1" applyFill="1" applyBorder="1" applyAlignment="1">
      <alignment horizontal="center" vertical="center"/>
    </xf>
    <xf numFmtId="0" fontId="12" fillId="5" borderId="1" xfId="1" applyFont="1" applyFill="1" applyBorder="1" applyAlignment="1">
      <alignment horizontal="center" vertical="center"/>
    </xf>
    <xf numFmtId="0" fontId="13" fillId="5" borderId="6" xfId="1" applyFont="1" applyFill="1" applyBorder="1" applyAlignment="1">
      <alignment horizontal="left" vertical="center"/>
    </xf>
    <xf numFmtId="0" fontId="16" fillId="7" borderId="1" xfId="1" applyFont="1" applyFill="1" applyBorder="1" applyAlignment="1">
      <alignment horizontal="center" vertical="center"/>
    </xf>
    <xf numFmtId="20" fontId="0" fillId="5" borderId="0" xfId="0" applyNumberFormat="1" applyFill="1">
      <alignment vertical="center"/>
    </xf>
    <xf numFmtId="0" fontId="12" fillId="6" borderId="12" xfId="1" applyFont="1" applyFill="1" applyBorder="1" applyAlignment="1">
      <alignment horizontal="center" vertical="center"/>
    </xf>
    <xf numFmtId="0" fontId="19" fillId="5" borderId="15" xfId="0" applyFont="1" applyFill="1" applyBorder="1" applyAlignment="1">
      <alignment horizontal="center" vertical="center"/>
    </xf>
    <xf numFmtId="9" fontId="13" fillId="5" borderId="1" xfId="1" applyNumberFormat="1" applyFont="1" applyFill="1" applyBorder="1" applyAlignment="1">
      <alignment horizontal="center" vertical="center"/>
    </xf>
    <xf numFmtId="0" fontId="13" fillId="9" borderId="1" xfId="1" applyFont="1" applyFill="1" applyBorder="1" applyAlignment="1">
      <alignment horizontal="center" vertical="center"/>
    </xf>
    <xf numFmtId="0" fontId="13" fillId="10" borderId="1" xfId="1" applyFont="1" applyFill="1" applyBorder="1" applyAlignment="1">
      <alignment horizontal="center" vertical="center"/>
    </xf>
    <xf numFmtId="0" fontId="11" fillId="5" borderId="5" xfId="1" applyFont="1" applyFill="1" applyBorder="1" applyAlignment="1">
      <alignment horizontal="center" vertical="center"/>
    </xf>
    <xf numFmtId="0" fontId="11" fillId="2" borderId="1" xfId="1" applyFont="1" applyFill="1" applyBorder="1" applyAlignment="1">
      <alignment horizontal="left" vertical="center"/>
    </xf>
    <xf numFmtId="0" fontId="11" fillId="2" borderId="12" xfId="1" applyFont="1" applyFill="1" applyBorder="1" applyAlignment="1">
      <alignment horizontal="left" vertical="center"/>
    </xf>
    <xf numFmtId="0" fontId="11" fillId="3" borderId="1" xfId="1" applyFont="1" applyFill="1" applyBorder="1" applyAlignment="1">
      <alignment horizontal="left" vertical="center"/>
    </xf>
    <xf numFmtId="0" fontId="11" fillId="3" borderId="12" xfId="1" applyFont="1" applyFill="1" applyBorder="1" applyAlignment="1">
      <alignment horizontal="left" vertical="center"/>
    </xf>
    <xf numFmtId="0" fontId="12" fillId="5" borderId="1" xfId="1" applyFont="1" applyFill="1" applyBorder="1" applyAlignment="1">
      <alignment horizontal="center" vertical="center"/>
    </xf>
    <xf numFmtId="0" fontId="16" fillId="0" borderId="1" xfId="1" applyFont="1" applyFill="1" applyBorder="1" applyAlignment="1">
      <alignment horizontal="center" vertical="center"/>
    </xf>
    <xf numFmtId="0" fontId="13" fillId="11" borderId="1" xfId="1" applyFont="1" applyFill="1" applyBorder="1" applyAlignment="1">
      <alignment horizontal="center" vertical="center"/>
    </xf>
    <xf numFmtId="10" fontId="19" fillId="5" borderId="15" xfId="0" applyNumberFormat="1" applyFont="1" applyFill="1" applyBorder="1" applyAlignment="1">
      <alignment horizontal="center" vertical="center"/>
    </xf>
    <xf numFmtId="0" fontId="14" fillId="8" borderId="12" xfId="0" applyFont="1" applyFill="1" applyBorder="1" applyAlignment="1">
      <alignment horizontal="center" vertical="center"/>
    </xf>
    <xf numFmtId="0" fontId="19" fillId="12" borderId="16" xfId="0" applyFont="1" applyFill="1" applyBorder="1" applyAlignment="1">
      <alignment horizontal="center" vertical="center"/>
    </xf>
    <xf numFmtId="0" fontId="13" fillId="5" borderId="4" xfId="1" applyFont="1" applyFill="1" applyBorder="1" applyAlignment="1">
      <alignment horizontal="center" vertical="center"/>
    </xf>
    <xf numFmtId="9" fontId="13" fillId="5" borderId="0" xfId="1" applyNumberFormat="1" applyFont="1" applyFill="1" applyBorder="1" applyAlignment="1">
      <alignment vertical="center"/>
    </xf>
    <xf numFmtId="0" fontId="13" fillId="5" borderId="2" xfId="1" applyFont="1" applyFill="1" applyBorder="1" applyAlignment="1">
      <alignment horizontal="left" vertical="center"/>
    </xf>
    <xf numFmtId="9" fontId="13" fillId="5" borderId="5" xfId="1" applyNumberFormat="1" applyFont="1" applyFill="1" applyBorder="1" applyAlignment="1">
      <alignment horizontal="center" vertical="center"/>
    </xf>
    <xf numFmtId="14" fontId="13" fillId="5" borderId="1" xfId="1" applyNumberFormat="1" applyFont="1" applyFill="1" applyBorder="1" applyAlignment="1">
      <alignment horizontal="left" vertical="center"/>
    </xf>
    <xf numFmtId="0" fontId="13" fillId="5" borderId="0" xfId="1" applyFont="1" applyFill="1" applyBorder="1" applyAlignment="1">
      <alignment horizontal="left" vertical="center" wrapText="1"/>
    </xf>
    <xf numFmtId="0" fontId="13" fillId="5" borderId="0" xfId="1" applyFont="1" applyFill="1" applyBorder="1" applyAlignment="1">
      <alignment horizontal="left" vertical="center"/>
    </xf>
    <xf numFmtId="0" fontId="11" fillId="5" borderId="0" xfId="1" applyFont="1" applyFill="1" applyBorder="1" applyAlignment="1">
      <alignment horizontal="left" vertical="center"/>
    </xf>
    <xf numFmtId="0" fontId="13" fillId="5" borderId="29" xfId="1" applyFont="1" applyFill="1" applyBorder="1" applyAlignment="1">
      <alignment horizontal="center" vertical="center"/>
    </xf>
    <xf numFmtId="0" fontId="14" fillId="8" borderId="17" xfId="0" applyFont="1" applyFill="1" applyBorder="1" applyAlignment="1">
      <alignment horizontal="center" vertical="center"/>
    </xf>
    <xf numFmtId="0" fontId="13" fillId="5" borderId="32" xfId="1" applyFont="1" applyFill="1" applyBorder="1" applyAlignment="1">
      <alignment vertical="top" wrapText="1"/>
    </xf>
    <xf numFmtId="0" fontId="12" fillId="5" borderId="14" xfId="1" applyFont="1" applyFill="1" applyBorder="1" applyAlignment="1">
      <alignment vertical="center"/>
    </xf>
    <xf numFmtId="0" fontId="12" fillId="5" borderId="15" xfId="1" applyFont="1" applyFill="1" applyBorder="1" applyAlignment="1">
      <alignment vertical="center"/>
    </xf>
    <xf numFmtId="0" fontId="13" fillId="5" borderId="11" xfId="1" applyFont="1" applyFill="1" applyBorder="1" applyAlignment="1">
      <alignment horizontal="left" vertical="center"/>
    </xf>
    <xf numFmtId="0" fontId="13" fillId="5" borderId="12" xfId="1" applyFont="1" applyFill="1" applyBorder="1" applyAlignment="1">
      <alignment horizontal="left" vertical="center"/>
    </xf>
    <xf numFmtId="0" fontId="13" fillId="5" borderId="12" xfId="1" applyFont="1" applyFill="1" applyBorder="1" applyAlignment="1">
      <alignment horizontal="left" vertical="center" wrapText="1"/>
    </xf>
    <xf numFmtId="0" fontId="13" fillId="5" borderId="14" xfId="1" applyFont="1" applyFill="1" applyBorder="1" applyAlignment="1">
      <alignment horizontal="left" vertical="center"/>
    </xf>
    <xf numFmtId="0" fontId="13" fillId="5" borderId="15" xfId="1" applyFont="1" applyFill="1" applyBorder="1" applyAlignment="1">
      <alignment horizontal="left" vertical="center"/>
    </xf>
    <xf numFmtId="14" fontId="13" fillId="5" borderId="15" xfId="1" applyNumberFormat="1" applyFont="1" applyFill="1" applyBorder="1" applyAlignment="1">
      <alignment horizontal="left" vertical="center"/>
    </xf>
    <xf numFmtId="0" fontId="13" fillId="5" borderId="16" xfId="1" applyFont="1" applyFill="1" applyBorder="1" applyAlignment="1">
      <alignment horizontal="left" vertical="center"/>
    </xf>
    <xf numFmtId="0" fontId="13" fillId="5" borderId="15" xfId="1" applyFont="1" applyFill="1" applyBorder="1" applyAlignment="1">
      <alignment horizontal="left" vertical="center" wrapText="1"/>
    </xf>
    <xf numFmtId="0" fontId="13" fillId="5" borderId="0" xfId="1" applyFont="1" applyFill="1" applyBorder="1" applyAlignment="1">
      <alignment horizontal="center" vertical="center" wrapText="1"/>
    </xf>
    <xf numFmtId="0" fontId="13" fillId="5" borderId="1" xfId="1" applyFont="1" applyFill="1" applyBorder="1" applyAlignment="1">
      <alignment horizontal="center" vertical="center" wrapText="1"/>
    </xf>
    <xf numFmtId="0" fontId="12" fillId="3" borderId="1" xfId="1" applyFont="1" applyFill="1" applyBorder="1" applyAlignment="1">
      <alignment horizontal="center" vertical="center"/>
    </xf>
    <xf numFmtId="0" fontId="13" fillId="3" borderId="1" xfId="1" applyFont="1" applyFill="1" applyBorder="1" applyAlignment="1">
      <alignment horizontal="center" vertical="center"/>
    </xf>
    <xf numFmtId="9" fontId="13" fillId="3" borderId="1" xfId="1" applyNumberFormat="1" applyFont="1" applyFill="1" applyBorder="1" applyAlignment="1">
      <alignment horizontal="center" vertical="center"/>
    </xf>
    <xf numFmtId="9" fontId="13" fillId="3" borderId="5" xfId="1" applyNumberFormat="1" applyFont="1" applyFill="1" applyBorder="1" applyAlignment="1">
      <alignment horizontal="center" vertical="center"/>
    </xf>
    <xf numFmtId="0" fontId="19" fillId="3" borderId="15" xfId="0" applyFont="1" applyFill="1" applyBorder="1" applyAlignment="1">
      <alignment horizontal="center" vertical="center"/>
    </xf>
    <xf numFmtId="9" fontId="19" fillId="3" borderId="15" xfId="0" applyNumberFormat="1" applyFont="1" applyFill="1" applyBorder="1" applyAlignment="1">
      <alignment horizontal="center" vertical="center"/>
    </xf>
    <xf numFmtId="0" fontId="12" fillId="14" borderId="1" xfId="1" applyFont="1" applyFill="1" applyBorder="1" applyAlignment="1">
      <alignment horizontal="center" vertical="center"/>
    </xf>
    <xf numFmtId="0" fontId="13" fillId="14" borderId="1" xfId="1" applyFont="1" applyFill="1" applyBorder="1" applyAlignment="1">
      <alignment horizontal="center" vertical="center"/>
    </xf>
    <xf numFmtId="9" fontId="13" fillId="14" borderId="1" xfId="1" applyNumberFormat="1" applyFont="1" applyFill="1" applyBorder="1" applyAlignment="1">
      <alignment horizontal="center" vertical="center"/>
    </xf>
    <xf numFmtId="9" fontId="24" fillId="14" borderId="1" xfId="1" applyNumberFormat="1" applyFont="1" applyFill="1" applyBorder="1" applyAlignment="1">
      <alignment horizontal="center" vertical="center"/>
    </xf>
    <xf numFmtId="0" fontId="19" fillId="14" borderId="15" xfId="0" applyFont="1" applyFill="1" applyBorder="1" applyAlignment="1">
      <alignment horizontal="center" vertical="center"/>
    </xf>
    <xf numFmtId="9" fontId="19" fillId="14" borderId="15" xfId="0" applyNumberFormat="1" applyFont="1" applyFill="1" applyBorder="1" applyAlignment="1">
      <alignment horizontal="center" vertical="center"/>
    </xf>
    <xf numFmtId="0" fontId="13" fillId="5" borderId="1" xfId="1" quotePrefix="1" applyFont="1" applyFill="1" applyBorder="1" applyAlignment="1">
      <alignment horizontal="center" vertical="center" wrapText="1"/>
    </xf>
    <xf numFmtId="0" fontId="12" fillId="14" borderId="1" xfId="1" applyFont="1" applyFill="1" applyBorder="1" applyAlignment="1">
      <alignment horizontal="center" vertical="center" wrapText="1"/>
    </xf>
    <xf numFmtId="0" fontId="13" fillId="14" borderId="1" xfId="1" applyFont="1" applyFill="1" applyBorder="1" applyAlignment="1">
      <alignment horizontal="left" vertical="center" wrapText="1"/>
    </xf>
    <xf numFmtId="0" fontId="12" fillId="3" borderId="1" xfId="1" applyFont="1" applyFill="1" applyBorder="1" applyAlignment="1">
      <alignment horizontal="center" vertical="center" wrapText="1"/>
    </xf>
    <xf numFmtId="0" fontId="13" fillId="3" borderId="1" xfId="1" applyFont="1" applyFill="1" applyBorder="1" applyAlignment="1">
      <alignment horizontal="left" vertical="center" wrapText="1"/>
    </xf>
    <xf numFmtId="0" fontId="17" fillId="14" borderId="1" xfId="1" applyFont="1" applyFill="1" applyBorder="1" applyAlignment="1">
      <alignment horizontal="center" vertical="center" wrapText="1"/>
    </xf>
    <xf numFmtId="0" fontId="16" fillId="3" borderId="1" xfId="1" applyFont="1" applyFill="1" applyBorder="1" applyAlignment="1">
      <alignment horizontal="center" vertical="center" wrapText="1"/>
    </xf>
    <xf numFmtId="0" fontId="13" fillId="3" borderId="1" xfId="1" applyFont="1" applyFill="1" applyBorder="1" applyAlignment="1">
      <alignment horizontal="center" vertical="center" wrapText="1"/>
    </xf>
    <xf numFmtId="0" fontId="26" fillId="0" borderId="0" xfId="5" applyFill="1" applyBorder="1" applyAlignment="1">
      <alignment vertical="center"/>
    </xf>
    <xf numFmtId="0" fontId="0" fillId="0" borderId="0" xfId="0" applyBorder="1">
      <alignment vertical="center"/>
    </xf>
    <xf numFmtId="0" fontId="29" fillId="15" borderId="50" xfId="0" applyFont="1" applyFill="1" applyBorder="1">
      <alignment vertical="center"/>
    </xf>
    <xf numFmtId="0" fontId="29" fillId="15" borderId="51" xfId="0" applyFont="1" applyFill="1" applyBorder="1">
      <alignment vertical="center"/>
    </xf>
    <xf numFmtId="0" fontId="30" fillId="15" borderId="52" xfId="0" applyFont="1" applyFill="1" applyBorder="1" applyAlignment="1">
      <alignment horizontal="center"/>
    </xf>
    <xf numFmtId="0" fontId="30" fillId="15" borderId="53" xfId="0" applyFont="1" applyFill="1" applyBorder="1" applyAlignment="1">
      <alignment horizontal="center"/>
    </xf>
    <xf numFmtId="0" fontId="30" fillId="15" borderId="54" xfId="0" applyFont="1" applyFill="1" applyBorder="1" applyAlignment="1">
      <alignment horizontal="center"/>
    </xf>
    <xf numFmtId="0" fontId="30" fillId="15" borderId="55" xfId="0" applyFont="1" applyFill="1" applyBorder="1" applyAlignment="1">
      <alignment horizontal="center"/>
    </xf>
    <xf numFmtId="0" fontId="30" fillId="15" borderId="56" xfId="0" applyFont="1" applyFill="1" applyBorder="1" applyAlignment="1">
      <alignment horizontal="center"/>
    </xf>
    <xf numFmtId="179" fontId="27" fillId="16" borderId="57" xfId="0" applyNumberFormat="1" applyFont="1" applyFill="1" applyBorder="1" applyAlignment="1">
      <alignment horizontal="left" vertical="center"/>
    </xf>
    <xf numFmtId="180" fontId="25" fillId="16" borderId="60" xfId="0" applyNumberFormat="1" applyFont="1" applyFill="1" applyBorder="1" applyAlignment="1">
      <alignment horizontal="center" vertical="center"/>
    </xf>
    <xf numFmtId="180" fontId="25" fillId="16" borderId="61" xfId="0" applyNumberFormat="1" applyFont="1" applyFill="1" applyBorder="1" applyAlignment="1">
      <alignment horizontal="center" vertical="center"/>
    </xf>
    <xf numFmtId="180" fontId="25" fillId="16" borderId="62" xfId="0" applyNumberFormat="1" applyFont="1" applyFill="1" applyBorder="1" applyAlignment="1">
      <alignment horizontal="center" vertical="center"/>
    </xf>
    <xf numFmtId="180" fontId="25" fillId="16" borderId="63" xfId="0" applyNumberFormat="1" applyFont="1" applyFill="1" applyBorder="1" applyAlignment="1">
      <alignment horizontal="center" vertical="center"/>
    </xf>
    <xf numFmtId="179" fontId="27" fillId="0" borderId="57" xfId="0" applyNumberFormat="1" applyFont="1" applyFill="1" applyBorder="1" applyAlignment="1">
      <alignment horizontal="left" vertical="center"/>
    </xf>
    <xf numFmtId="180" fontId="25" fillId="0" borderId="60" xfId="0" applyNumberFormat="1" applyFont="1" applyBorder="1" applyAlignment="1">
      <alignment horizontal="center" vertical="center"/>
    </xf>
    <xf numFmtId="180" fontId="25" fillId="0" borderId="61" xfId="0" applyNumberFormat="1" applyFont="1" applyBorder="1" applyAlignment="1">
      <alignment horizontal="center" vertical="center"/>
    </xf>
    <xf numFmtId="180" fontId="25" fillId="0" borderId="62" xfId="0" applyNumberFormat="1" applyFont="1" applyBorder="1" applyAlignment="1">
      <alignment horizontal="center" vertical="center"/>
    </xf>
    <xf numFmtId="180" fontId="25" fillId="0" borderId="63" xfId="0" applyNumberFormat="1" applyFont="1" applyBorder="1" applyAlignment="1">
      <alignment horizontal="center" vertical="center"/>
    </xf>
    <xf numFmtId="179" fontId="27" fillId="0" borderId="64" xfId="0" applyNumberFormat="1" applyFont="1" applyFill="1" applyBorder="1" applyAlignment="1">
      <alignment horizontal="left" vertical="center"/>
    </xf>
    <xf numFmtId="180" fontId="25" fillId="0" borderId="67" xfId="0" applyNumberFormat="1" applyFont="1" applyBorder="1" applyAlignment="1">
      <alignment horizontal="center" vertical="center"/>
    </xf>
    <xf numFmtId="180" fontId="25" fillId="0" borderId="68" xfId="0" applyNumberFormat="1" applyFont="1" applyBorder="1" applyAlignment="1">
      <alignment horizontal="center" vertical="center"/>
    </xf>
    <xf numFmtId="180" fontId="25" fillId="0" borderId="69" xfId="0" applyNumberFormat="1" applyFont="1" applyBorder="1" applyAlignment="1">
      <alignment horizontal="center" vertical="center"/>
    </xf>
    <xf numFmtId="180" fontId="25" fillId="0" borderId="70" xfId="0" applyNumberFormat="1" applyFont="1" applyBorder="1" applyAlignment="1">
      <alignment horizontal="center" vertical="center"/>
    </xf>
    <xf numFmtId="14" fontId="0" fillId="15" borderId="71" xfId="0" applyNumberFormat="1" applyFill="1" applyBorder="1">
      <alignment vertical="center"/>
    </xf>
    <xf numFmtId="14" fontId="0" fillId="15" borderId="0" xfId="0" applyNumberFormat="1" applyFill="1" applyBorder="1">
      <alignment vertical="center"/>
    </xf>
    <xf numFmtId="0" fontId="0" fillId="15" borderId="0" xfId="0" applyFill="1" applyBorder="1">
      <alignment vertical="center"/>
    </xf>
    <xf numFmtId="0" fontId="0" fillId="15" borderId="72" xfId="0" applyFill="1" applyBorder="1">
      <alignment vertical="center"/>
    </xf>
    <xf numFmtId="0" fontId="31" fillId="0" borderId="0" xfId="0" applyFont="1" applyFill="1" applyBorder="1">
      <alignment vertical="center"/>
    </xf>
    <xf numFmtId="0" fontId="29" fillId="0" borderId="0" xfId="0" applyFont="1" applyFill="1" applyBorder="1">
      <alignment vertical="center"/>
    </xf>
    <xf numFmtId="0" fontId="33" fillId="0" borderId="0" xfId="0" applyFont="1" applyBorder="1" applyAlignment="1">
      <alignment horizontal="center" vertical="center"/>
    </xf>
    <xf numFmtId="0" fontId="33" fillId="0" borderId="73" xfId="0" applyFont="1" applyBorder="1" applyAlignment="1">
      <alignment horizontal="center" vertical="center"/>
    </xf>
    <xf numFmtId="0" fontId="0" fillId="0" borderId="0" xfId="0" applyBorder="1" applyAlignment="1">
      <alignment vertical="center"/>
    </xf>
    <xf numFmtId="0" fontId="33" fillId="0" borderId="0" xfId="0" applyFont="1" applyFill="1" applyBorder="1" applyAlignment="1">
      <alignment vertical="center"/>
    </xf>
    <xf numFmtId="0" fontId="33" fillId="0" borderId="0" xfId="0" applyFont="1" applyFill="1" applyBorder="1" applyAlignment="1">
      <alignment horizontal="center" vertical="center"/>
    </xf>
    <xf numFmtId="0" fontId="33" fillId="0" borderId="0" xfId="0" applyFont="1" applyFill="1" applyBorder="1" applyAlignment="1"/>
    <xf numFmtId="0" fontId="0" fillId="0" borderId="73" xfId="0" applyBorder="1">
      <alignment vertical="center"/>
    </xf>
    <xf numFmtId="0" fontId="36" fillId="0" borderId="0" xfId="0" applyFont="1" applyBorder="1" applyAlignment="1"/>
    <xf numFmtId="0" fontId="36" fillId="0" borderId="74" xfId="0" applyFont="1" applyBorder="1" applyAlignment="1"/>
    <xf numFmtId="0" fontId="38" fillId="0" borderId="0" xfId="0" applyFont="1">
      <alignment vertical="center"/>
    </xf>
    <xf numFmtId="0" fontId="38" fillId="0" borderId="73" xfId="0" applyFont="1" applyBorder="1">
      <alignment vertical="center"/>
    </xf>
    <xf numFmtId="182" fontId="37" fillId="0" borderId="0" xfId="0" applyNumberFormat="1" applyFont="1" applyBorder="1" applyAlignment="1">
      <alignment horizontal="center" vertical="center"/>
    </xf>
    <xf numFmtId="0" fontId="38" fillId="0" borderId="0" xfId="0" applyFont="1" applyBorder="1" applyAlignment="1">
      <alignment vertical="center"/>
    </xf>
    <xf numFmtId="182" fontId="39" fillId="0" borderId="0" xfId="0" applyNumberFormat="1" applyFont="1" applyBorder="1" applyAlignment="1">
      <alignment vertical="top"/>
    </xf>
    <xf numFmtId="0" fontId="40" fillId="0" borderId="0" xfId="0" applyFont="1" applyBorder="1" applyAlignment="1">
      <alignment horizontal="center" vertical="center"/>
    </xf>
    <xf numFmtId="0" fontId="41" fillId="0" borderId="0" xfId="0" applyFont="1" applyBorder="1" applyAlignment="1">
      <alignment vertical="center"/>
    </xf>
    <xf numFmtId="0" fontId="42" fillId="0" borderId="0" xfId="0" applyFont="1" applyBorder="1" applyAlignment="1"/>
    <xf numFmtId="0" fontId="0" fillId="0" borderId="75" xfId="0" applyBorder="1">
      <alignment vertical="center"/>
    </xf>
    <xf numFmtId="15" fontId="0" fillId="0" borderId="0" xfId="0" applyNumberFormat="1">
      <alignment vertical="center"/>
    </xf>
    <xf numFmtId="0" fontId="0" fillId="5" borderId="1" xfId="0" applyFill="1" applyBorder="1">
      <alignment vertical="center"/>
    </xf>
    <xf numFmtId="0" fontId="13" fillId="5" borderId="11" xfId="1" applyFont="1" applyFill="1" applyBorder="1" applyAlignment="1">
      <alignment horizontal="left" vertical="center" wrapText="1"/>
    </xf>
    <xf numFmtId="0" fontId="0" fillId="5" borderId="12" xfId="0" applyFill="1" applyBorder="1">
      <alignment vertical="center"/>
    </xf>
    <xf numFmtId="0" fontId="13" fillId="5" borderId="1" xfId="1" quotePrefix="1" applyFont="1" applyFill="1" applyBorder="1" applyAlignment="1">
      <alignment horizontal="left" vertical="center" wrapText="1"/>
    </xf>
    <xf numFmtId="0" fontId="44" fillId="5" borderId="1" xfId="6" applyFont="1" applyFill="1" applyBorder="1" applyAlignment="1">
      <alignment horizontal="left" vertical="center" wrapText="1"/>
    </xf>
    <xf numFmtId="0" fontId="45" fillId="5" borderId="1" xfId="6" applyFont="1" applyFill="1" applyBorder="1" applyAlignment="1">
      <alignment horizontal="left" vertical="center" wrapText="1"/>
    </xf>
    <xf numFmtId="0" fontId="12" fillId="5" borderId="22" xfId="1" applyFont="1" applyFill="1" applyBorder="1" applyAlignment="1">
      <alignment horizontal="center" vertical="center"/>
    </xf>
    <xf numFmtId="0" fontId="12" fillId="5" borderId="1" xfId="1" applyFont="1" applyFill="1" applyBorder="1" applyAlignment="1">
      <alignment horizontal="center" vertical="center"/>
    </xf>
    <xf numFmtId="9" fontId="13" fillId="14" borderId="5" xfId="1" applyNumberFormat="1" applyFont="1" applyFill="1" applyBorder="1" applyAlignment="1">
      <alignment horizontal="center" vertical="center"/>
    </xf>
    <xf numFmtId="0" fontId="0" fillId="0" borderId="0" xfId="0" applyAlignment="1">
      <alignment vertical="center" wrapText="1"/>
    </xf>
    <xf numFmtId="58" fontId="3" fillId="3" borderId="1" xfId="0" applyNumberFormat="1" applyFont="1" applyFill="1" applyBorder="1" applyAlignment="1">
      <alignment horizontal="center" vertical="center" wrapText="1"/>
    </xf>
    <xf numFmtId="58" fontId="3" fillId="0" borderId="1" xfId="0" applyNumberFormat="1" applyFont="1" applyFill="1" applyBorder="1" applyAlignment="1">
      <alignment horizontal="center" vertical="center" wrapText="1"/>
    </xf>
    <xf numFmtId="0" fontId="0" fillId="5" borderId="0" xfId="0" applyFill="1" applyAlignment="1">
      <alignment horizontal="left" vertical="center" indent="1"/>
    </xf>
    <xf numFmtId="0" fontId="0" fillId="5" borderId="0" xfId="0" applyFill="1" applyAlignment="1">
      <alignment horizontal="left" vertical="center"/>
    </xf>
    <xf numFmtId="0" fontId="22" fillId="5" borderId="8" xfId="1" applyFont="1" applyFill="1" applyBorder="1" applyAlignment="1">
      <alignment horizontal="center" vertical="center" wrapText="1"/>
    </xf>
    <xf numFmtId="0" fontId="22" fillId="5" borderId="9" xfId="1" applyFont="1" applyFill="1" applyBorder="1" applyAlignment="1">
      <alignment horizontal="center" vertical="center" wrapText="1"/>
    </xf>
    <xf numFmtId="0" fontId="22" fillId="5" borderId="10" xfId="1" applyFont="1" applyFill="1" applyBorder="1" applyAlignment="1">
      <alignment horizontal="center" vertical="center" wrapText="1"/>
    </xf>
    <xf numFmtId="0" fontId="13" fillId="5" borderId="11" xfId="1" applyFont="1" applyFill="1" applyBorder="1" applyAlignment="1">
      <alignment horizontal="center" vertical="center" wrapText="1"/>
    </xf>
    <xf numFmtId="0" fontId="13" fillId="5" borderId="1" xfId="1" applyFont="1" applyFill="1" applyBorder="1" applyAlignment="1">
      <alignment horizontal="left" vertical="top" wrapText="1"/>
    </xf>
    <xf numFmtId="0" fontId="0" fillId="5" borderId="21" xfId="0" applyFill="1" applyBorder="1" applyAlignment="1">
      <alignment horizontal="center" vertical="center"/>
    </xf>
    <xf numFmtId="0" fontId="0" fillId="5" borderId="76" xfId="0" applyFill="1" applyBorder="1" applyAlignment="1">
      <alignment horizontal="center" vertical="center"/>
    </xf>
    <xf numFmtId="0" fontId="0" fillId="5" borderId="77" xfId="0" applyFill="1" applyBorder="1" applyAlignment="1">
      <alignment horizontal="center" vertical="center"/>
    </xf>
    <xf numFmtId="0" fontId="12" fillId="20" borderId="11" xfId="1" applyFont="1" applyFill="1" applyBorder="1" applyAlignment="1">
      <alignment vertical="center" wrapText="1"/>
    </xf>
    <xf numFmtId="0" fontId="12" fillId="20" borderId="1" xfId="1" applyFont="1" applyFill="1" applyBorder="1" applyAlignment="1">
      <alignment vertical="center" wrapText="1"/>
    </xf>
    <xf numFmtId="0" fontId="12" fillId="20" borderId="12" xfId="1" applyFont="1" applyFill="1" applyBorder="1" applyAlignment="1">
      <alignment vertical="center" wrapText="1"/>
    </xf>
    <xf numFmtId="0" fontId="13" fillId="5" borderId="12" xfId="1" applyFont="1" applyFill="1" applyBorder="1" applyAlignment="1">
      <alignment horizontal="center" vertical="center" wrapText="1"/>
    </xf>
    <xf numFmtId="0" fontId="22" fillId="5" borderId="8" xfId="1" applyFont="1" applyFill="1" applyBorder="1" applyAlignment="1">
      <alignment horizontal="center" vertical="center"/>
    </xf>
    <xf numFmtId="0" fontId="22" fillId="5" borderId="9" xfId="1" applyFont="1" applyFill="1" applyBorder="1" applyAlignment="1">
      <alignment horizontal="center" vertical="center"/>
    </xf>
    <xf numFmtId="0" fontId="22" fillId="5" borderId="10" xfId="1" applyFont="1" applyFill="1" applyBorder="1" applyAlignment="1">
      <alignment horizontal="center" vertical="center"/>
    </xf>
    <xf numFmtId="0" fontId="22" fillId="5" borderId="11" xfId="1" applyFont="1" applyFill="1" applyBorder="1" applyAlignment="1">
      <alignment horizontal="center" vertical="center"/>
    </xf>
    <xf numFmtId="0" fontId="22" fillId="5" borderId="1" xfId="1" applyFont="1" applyFill="1" applyBorder="1" applyAlignment="1">
      <alignment horizontal="center" vertical="center"/>
    </xf>
    <xf numFmtId="0" fontId="22" fillId="5" borderId="12" xfId="1" applyFont="1" applyFill="1" applyBorder="1" applyAlignment="1">
      <alignment horizontal="center" vertical="center"/>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5" borderId="1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12" xfId="0" applyFont="1" applyFill="1" applyBorder="1" applyAlignment="1">
      <alignment horizontal="center" vertical="center"/>
    </xf>
    <xf numFmtId="0" fontId="11" fillId="5" borderId="5" xfId="1" applyFont="1" applyFill="1" applyBorder="1" applyAlignment="1">
      <alignment horizontal="center" vertical="center"/>
    </xf>
    <xf numFmtId="0" fontId="11" fillId="5" borderId="7" xfId="1" applyFont="1" applyFill="1" applyBorder="1" applyAlignment="1">
      <alignment horizontal="center" vertical="center"/>
    </xf>
    <xf numFmtId="0" fontId="11" fillId="5" borderId="6" xfId="1" applyFont="1" applyFill="1" applyBorder="1" applyAlignment="1">
      <alignment horizontal="center" vertical="center"/>
    </xf>
    <xf numFmtId="0" fontId="15" fillId="5" borderId="23" xfId="0" applyFont="1" applyFill="1" applyBorder="1" applyAlignment="1">
      <alignment horizontal="center" vertical="center"/>
    </xf>
    <xf numFmtId="0" fontId="15" fillId="5" borderId="24" xfId="0" applyFont="1" applyFill="1" applyBorder="1" applyAlignment="1">
      <alignment horizontal="center" vertical="center"/>
    </xf>
    <xf numFmtId="0" fontId="15" fillId="5" borderId="25" xfId="0" applyFont="1" applyFill="1" applyBorder="1" applyAlignment="1">
      <alignment horizontal="center" vertical="center"/>
    </xf>
    <xf numFmtId="0" fontId="15" fillId="5" borderId="26" xfId="0" applyFont="1" applyFill="1" applyBorder="1" applyAlignment="1">
      <alignment horizontal="center" vertical="center"/>
    </xf>
    <xf numFmtId="0" fontId="15" fillId="5" borderId="27" xfId="0" applyFont="1" applyFill="1" applyBorder="1" applyAlignment="1">
      <alignment horizontal="center" vertical="center"/>
    </xf>
    <xf numFmtId="0" fontId="15" fillId="5" borderId="28" xfId="0" applyFont="1" applyFill="1" applyBorder="1" applyAlignment="1">
      <alignment horizontal="center" vertical="center"/>
    </xf>
    <xf numFmtId="0" fontId="12" fillId="5" borderId="21" xfId="1" applyFont="1" applyFill="1" applyBorder="1" applyAlignment="1">
      <alignment horizontal="center" vertical="center"/>
    </xf>
    <xf numFmtId="0" fontId="12" fillId="5" borderId="22" xfId="1" applyFont="1" applyFill="1" applyBorder="1" applyAlignment="1">
      <alignment horizontal="center" vertical="center"/>
    </xf>
    <xf numFmtId="0" fontId="15" fillId="5" borderId="8" xfId="1" applyFont="1" applyFill="1" applyBorder="1" applyAlignment="1">
      <alignment horizontal="center" vertical="center"/>
    </xf>
    <xf numFmtId="0" fontId="15" fillId="5" borderId="9" xfId="1" applyFont="1" applyFill="1" applyBorder="1" applyAlignment="1">
      <alignment horizontal="center" vertical="center"/>
    </xf>
    <xf numFmtId="0" fontId="15" fillId="5" borderId="10" xfId="1" applyFont="1" applyFill="1" applyBorder="1" applyAlignment="1">
      <alignment horizontal="center" vertical="center"/>
    </xf>
    <xf numFmtId="0" fontId="13" fillId="5" borderId="11" xfId="1" applyFont="1" applyFill="1" applyBorder="1" applyAlignment="1">
      <alignment horizontal="center" vertical="center"/>
    </xf>
    <xf numFmtId="0" fontId="12" fillId="5" borderId="20" xfId="1" applyFont="1" applyFill="1" applyBorder="1" applyAlignment="1">
      <alignment vertical="center" wrapText="1"/>
    </xf>
    <xf numFmtId="0" fontId="12" fillId="5" borderId="18" xfId="1" applyFont="1" applyFill="1" applyBorder="1" applyAlignment="1">
      <alignment vertical="center"/>
    </xf>
    <xf numFmtId="0" fontId="12" fillId="5" borderId="20" xfId="1" applyFont="1" applyFill="1" applyBorder="1" applyAlignment="1">
      <alignment vertical="center"/>
    </xf>
    <xf numFmtId="0" fontId="12" fillId="5" borderId="1" xfId="1" applyFont="1" applyFill="1" applyBorder="1" applyAlignment="1">
      <alignment horizontal="center" vertical="center"/>
    </xf>
    <xf numFmtId="0" fontId="17" fillId="5" borderId="19" xfId="1" applyFont="1" applyFill="1" applyBorder="1" applyAlignment="1">
      <alignment vertical="center" wrapText="1"/>
    </xf>
    <xf numFmtId="0" fontId="17" fillId="5" borderId="3" xfId="1" applyFont="1" applyFill="1" applyBorder="1" applyAlignment="1">
      <alignment vertical="center"/>
    </xf>
    <xf numFmtId="0" fontId="17" fillId="5" borderId="13" xfId="1" applyFont="1" applyFill="1" applyBorder="1" applyAlignment="1">
      <alignment vertical="center"/>
    </xf>
    <xf numFmtId="0" fontId="12" fillId="5" borderId="2" xfId="1" applyFont="1" applyFill="1" applyBorder="1" applyAlignment="1">
      <alignment horizontal="center" vertical="center"/>
    </xf>
    <xf numFmtId="0" fontId="12" fillId="5" borderId="3" xfId="1" applyFont="1" applyFill="1" applyBorder="1" applyAlignment="1">
      <alignment horizontal="center" vertical="center"/>
    </xf>
    <xf numFmtId="0" fontId="12" fillId="5" borderId="4" xfId="1" applyFont="1" applyFill="1" applyBorder="1" applyAlignment="1">
      <alignment horizontal="center" vertical="center"/>
    </xf>
    <xf numFmtId="0" fontId="13" fillId="0" borderId="5" xfId="1" applyFont="1" applyFill="1" applyBorder="1" applyAlignment="1">
      <alignment horizontal="left" vertical="top" wrapText="1"/>
    </xf>
    <xf numFmtId="0" fontId="13" fillId="0" borderId="6" xfId="1" applyFont="1" applyFill="1" applyBorder="1" applyAlignment="1">
      <alignment horizontal="left" vertical="top" wrapText="1"/>
    </xf>
    <xf numFmtId="0" fontId="13" fillId="0" borderId="7" xfId="1" applyFont="1" applyFill="1" applyBorder="1" applyAlignment="1">
      <alignment horizontal="left" vertical="top" wrapText="1"/>
    </xf>
    <xf numFmtId="0" fontId="12" fillId="5" borderId="5" xfId="1" applyFont="1" applyFill="1" applyBorder="1" applyAlignment="1">
      <alignment horizontal="center" vertical="center" wrapText="1"/>
    </xf>
    <xf numFmtId="0" fontId="12" fillId="5" borderId="7" xfId="1" applyFont="1" applyFill="1" applyBorder="1" applyAlignment="1">
      <alignment horizontal="center" vertical="center"/>
    </xf>
    <xf numFmtId="0" fontId="12" fillId="14" borderId="2" xfId="1" applyFont="1" applyFill="1" applyBorder="1" applyAlignment="1">
      <alignment horizontal="center" vertical="center" wrapText="1"/>
    </xf>
    <xf numFmtId="0" fontId="12" fillId="14" borderId="4" xfId="1" applyFont="1" applyFill="1" applyBorder="1" applyAlignment="1">
      <alignment horizontal="center" vertical="center" wrapText="1"/>
    </xf>
    <xf numFmtId="0" fontId="12" fillId="3" borderId="2" xfId="1" applyFont="1" applyFill="1" applyBorder="1" applyAlignment="1">
      <alignment horizontal="center" vertical="center" wrapText="1"/>
    </xf>
    <xf numFmtId="0" fontId="12" fillId="3" borderId="4" xfId="1" applyFont="1" applyFill="1" applyBorder="1" applyAlignment="1">
      <alignment horizontal="center" vertical="center" wrapText="1"/>
    </xf>
    <xf numFmtId="0" fontId="12" fillId="5" borderId="1" xfId="1" applyFont="1" applyFill="1" applyBorder="1" applyAlignment="1">
      <alignment horizontal="center" vertical="center" wrapText="1"/>
    </xf>
    <xf numFmtId="0" fontId="12" fillId="5" borderId="5" xfId="1" applyFont="1" applyFill="1" applyBorder="1" applyAlignment="1">
      <alignment horizontal="center" vertical="center"/>
    </xf>
    <xf numFmtId="0" fontId="13" fillId="5" borderId="5" xfId="1" applyFont="1" applyFill="1" applyBorder="1" applyAlignment="1">
      <alignment horizontal="center" vertical="center" wrapText="1"/>
    </xf>
    <xf numFmtId="0" fontId="13" fillId="5" borderId="6" xfId="1" applyFont="1" applyFill="1" applyBorder="1" applyAlignment="1">
      <alignment horizontal="center" vertical="center"/>
    </xf>
    <xf numFmtId="0" fontId="13" fillId="5" borderId="5" xfId="1" applyFont="1" applyFill="1" applyBorder="1" applyAlignment="1">
      <alignment vertical="center" wrapText="1"/>
    </xf>
    <xf numFmtId="0" fontId="13" fillId="5" borderId="6" xfId="1" applyFont="1" applyFill="1" applyBorder="1" applyAlignment="1">
      <alignment vertical="center"/>
    </xf>
    <xf numFmtId="9" fontId="13" fillId="14" borderId="5" xfId="1" applyNumberFormat="1" applyFont="1" applyFill="1" applyBorder="1" applyAlignment="1">
      <alignment horizontal="center" vertical="center"/>
    </xf>
    <xf numFmtId="9" fontId="13" fillId="14" borderId="6" xfId="1" applyNumberFormat="1" applyFont="1" applyFill="1" applyBorder="1" applyAlignment="1">
      <alignment horizontal="center" vertical="center"/>
    </xf>
    <xf numFmtId="9" fontId="13" fillId="14" borderId="7" xfId="1" applyNumberFormat="1" applyFont="1" applyFill="1" applyBorder="1" applyAlignment="1">
      <alignment horizontal="center" vertical="center"/>
    </xf>
    <xf numFmtId="9" fontId="24" fillId="3" borderId="5" xfId="1" applyNumberFormat="1" applyFont="1" applyFill="1" applyBorder="1" applyAlignment="1">
      <alignment horizontal="center" vertical="center"/>
    </xf>
    <xf numFmtId="9" fontId="24" fillId="3" borderId="6" xfId="1" applyNumberFormat="1" applyFont="1" applyFill="1" applyBorder="1" applyAlignment="1">
      <alignment horizontal="center" vertical="center"/>
    </xf>
    <xf numFmtId="9" fontId="24" fillId="3" borderId="7" xfId="1" applyNumberFormat="1" applyFont="1" applyFill="1" applyBorder="1" applyAlignment="1">
      <alignment horizontal="center" vertical="center"/>
    </xf>
    <xf numFmtId="0" fontId="13" fillId="5" borderId="39" xfId="1" applyFont="1" applyFill="1" applyBorder="1" applyAlignment="1">
      <alignment vertical="top" wrapText="1"/>
    </xf>
    <xf numFmtId="0" fontId="13" fillId="5" borderId="40" xfId="1" applyFont="1" applyFill="1" applyBorder="1" applyAlignment="1">
      <alignment vertical="top" wrapText="1"/>
    </xf>
    <xf numFmtId="0" fontId="13" fillId="5" borderId="41" xfId="1" applyFont="1" applyFill="1" applyBorder="1" applyAlignment="1">
      <alignment vertical="top" wrapText="1"/>
    </xf>
    <xf numFmtId="0" fontId="13" fillId="5" borderId="42" xfId="1" applyFont="1" applyFill="1" applyBorder="1" applyAlignment="1">
      <alignment vertical="top" wrapText="1"/>
    </xf>
    <xf numFmtId="0" fontId="13" fillId="5" borderId="43" xfId="1" applyFont="1" applyFill="1" applyBorder="1" applyAlignment="1">
      <alignment vertical="top" wrapText="1"/>
    </xf>
    <xf numFmtId="0" fontId="13" fillId="5" borderId="44" xfId="1" applyFont="1" applyFill="1" applyBorder="1" applyAlignment="1">
      <alignment vertical="top" wrapText="1"/>
    </xf>
    <xf numFmtId="0" fontId="13" fillId="5" borderId="5" xfId="1" applyFont="1" applyFill="1" applyBorder="1" applyAlignment="1">
      <alignment horizontal="left" vertical="top" wrapText="1"/>
    </xf>
    <xf numFmtId="0" fontId="13" fillId="5" borderId="6" xfId="1" applyFont="1" applyFill="1" applyBorder="1" applyAlignment="1">
      <alignment horizontal="left" vertical="top" wrapText="1"/>
    </xf>
    <xf numFmtId="0" fontId="13" fillId="5" borderId="7" xfId="1" applyFont="1" applyFill="1" applyBorder="1" applyAlignment="1">
      <alignment horizontal="left" vertical="top" wrapText="1"/>
    </xf>
    <xf numFmtId="0" fontId="13" fillId="5" borderId="33" xfId="1" applyFont="1" applyFill="1" applyBorder="1" applyAlignment="1">
      <alignment horizontal="center" vertical="center" wrapText="1"/>
    </xf>
    <xf numFmtId="0" fontId="13" fillId="5" borderId="35" xfId="1" applyFont="1" applyFill="1" applyBorder="1" applyAlignment="1">
      <alignment horizontal="center" vertical="center" wrapText="1"/>
    </xf>
    <xf numFmtId="0" fontId="13" fillId="5" borderId="26" xfId="1" applyFont="1" applyFill="1" applyBorder="1" applyAlignment="1">
      <alignment horizontal="center" vertical="center" wrapText="1"/>
    </xf>
    <xf numFmtId="0" fontId="24" fillId="5" borderId="36" xfId="1" applyFont="1" applyFill="1" applyBorder="1" applyAlignment="1">
      <alignment horizontal="center" vertical="center"/>
    </xf>
    <xf numFmtId="0" fontId="24" fillId="5" borderId="37" xfId="1" applyFont="1" applyFill="1" applyBorder="1" applyAlignment="1">
      <alignment horizontal="center" vertical="center"/>
    </xf>
    <xf numFmtId="0" fontId="24" fillId="5" borderId="38" xfId="1" applyFont="1" applyFill="1" applyBorder="1" applyAlignment="1">
      <alignment horizontal="center" vertical="center"/>
    </xf>
    <xf numFmtId="0" fontId="24" fillId="5" borderId="34" xfId="1" applyFont="1" applyFill="1" applyBorder="1" applyAlignment="1">
      <alignment horizontal="center" vertical="center"/>
    </xf>
    <xf numFmtId="0" fontId="24" fillId="5" borderId="30" xfId="1" applyFont="1" applyFill="1" applyBorder="1" applyAlignment="1">
      <alignment horizontal="center" vertical="center"/>
    </xf>
    <xf numFmtId="0" fontId="24" fillId="5" borderId="31" xfId="1" applyFont="1" applyFill="1" applyBorder="1" applyAlignment="1">
      <alignment horizontal="center" vertical="center"/>
    </xf>
    <xf numFmtId="0" fontId="13" fillId="5" borderId="5" xfId="1" applyFont="1" applyFill="1" applyBorder="1" applyAlignment="1">
      <alignment vertical="top" wrapText="1"/>
    </xf>
    <xf numFmtId="0" fontId="13" fillId="5" borderId="6" xfId="1" applyFont="1" applyFill="1" applyBorder="1" applyAlignment="1">
      <alignment vertical="top" wrapText="1"/>
    </xf>
    <xf numFmtId="0" fontId="13" fillId="5" borderId="7" xfId="1" applyFont="1" applyFill="1" applyBorder="1" applyAlignment="1">
      <alignment vertical="top" wrapText="1"/>
    </xf>
    <xf numFmtId="0" fontId="22" fillId="5" borderId="1" xfId="1" applyFont="1" applyFill="1" applyBorder="1" applyAlignment="1">
      <alignment horizontal="center" vertical="center" wrapText="1"/>
    </xf>
    <xf numFmtId="0" fontId="12" fillId="3" borderId="3" xfId="1" applyFont="1" applyFill="1" applyBorder="1" applyAlignment="1">
      <alignment horizontal="center" vertical="center" wrapText="1"/>
    </xf>
    <xf numFmtId="0" fontId="12" fillId="5" borderId="47" xfId="1" applyFont="1" applyFill="1" applyBorder="1" applyAlignment="1">
      <alignment horizontal="left" vertical="top" wrapText="1"/>
    </xf>
    <xf numFmtId="0" fontId="12" fillId="5" borderId="45" xfId="1" applyFont="1" applyFill="1" applyBorder="1" applyAlignment="1">
      <alignment horizontal="left" vertical="top" wrapText="1"/>
    </xf>
    <xf numFmtId="0" fontId="12" fillId="5" borderId="48" xfId="1" applyFont="1" applyFill="1" applyBorder="1" applyAlignment="1">
      <alignment horizontal="left" vertical="top" wrapText="1"/>
    </xf>
    <xf numFmtId="0" fontId="12" fillId="5" borderId="46" xfId="1" applyFont="1" applyFill="1" applyBorder="1" applyAlignment="1">
      <alignment horizontal="left" vertical="top" wrapText="1"/>
    </xf>
    <xf numFmtId="0" fontId="12" fillId="5" borderId="7" xfId="1" applyFont="1" applyFill="1" applyBorder="1" applyAlignment="1">
      <alignment horizontal="center" vertical="center" wrapText="1"/>
    </xf>
    <xf numFmtId="0" fontId="12" fillId="14" borderId="3" xfId="1" applyFont="1" applyFill="1" applyBorder="1" applyAlignment="1">
      <alignment horizontal="center" vertical="center" wrapText="1"/>
    </xf>
    <xf numFmtId="0" fontId="40" fillId="0" borderId="0" xfId="0" applyFont="1" applyBorder="1" applyAlignment="1">
      <alignment horizontal="center" vertical="center"/>
    </xf>
    <xf numFmtId="0" fontId="35" fillId="19" borderId="0" xfId="0" applyFont="1" applyFill="1" applyBorder="1" applyAlignment="1">
      <alignment horizontal="center" vertical="center"/>
    </xf>
    <xf numFmtId="181" fontId="37" fillId="0" borderId="0" xfId="0" applyNumberFormat="1" applyFont="1" applyBorder="1" applyAlignment="1">
      <alignment horizontal="center" vertical="center"/>
    </xf>
    <xf numFmtId="182" fontId="37" fillId="0" borderId="0" xfId="0" applyNumberFormat="1" applyFont="1" applyBorder="1" applyAlignment="1">
      <alignment horizontal="center" vertical="center"/>
    </xf>
    <xf numFmtId="0" fontId="34" fillId="15" borderId="0" xfId="0" applyFont="1" applyFill="1" applyBorder="1" applyAlignment="1">
      <alignment horizontal="center" vertical="center"/>
    </xf>
    <xf numFmtId="0" fontId="35" fillId="17" borderId="0" xfId="0" applyFont="1" applyFill="1" applyBorder="1" applyAlignment="1">
      <alignment horizontal="center" vertical="center"/>
    </xf>
    <xf numFmtId="0" fontId="35" fillId="18" borderId="0" xfId="0" applyFont="1" applyFill="1" applyBorder="1" applyAlignment="1">
      <alignment horizontal="center" vertical="center"/>
    </xf>
    <xf numFmtId="0" fontId="35" fillId="13" borderId="0" xfId="0" applyFont="1" applyFill="1" applyBorder="1" applyAlignment="1">
      <alignment horizontal="center" vertical="center"/>
    </xf>
    <xf numFmtId="0" fontId="32" fillId="0" borderId="0" xfId="0" applyFont="1" applyFill="1" applyBorder="1" applyAlignment="1">
      <alignment horizontal="center" vertical="center"/>
    </xf>
    <xf numFmtId="0" fontId="32" fillId="0" borderId="0" xfId="0" applyFont="1" applyBorder="1" applyAlignment="1">
      <alignment horizontal="center" vertical="center"/>
    </xf>
    <xf numFmtId="179" fontId="27" fillId="0" borderId="58" xfId="0" applyNumberFormat="1" applyFont="1" applyFill="1" applyBorder="1" applyAlignment="1">
      <alignment horizontal="left" vertical="center"/>
    </xf>
    <xf numFmtId="179" fontId="27" fillId="0" borderId="59" xfId="0" applyNumberFormat="1" applyFont="1" applyFill="1" applyBorder="1" applyAlignment="1">
      <alignment horizontal="left" vertical="center"/>
    </xf>
    <xf numFmtId="179" fontId="27" fillId="16" borderId="58" xfId="0" applyNumberFormat="1" applyFont="1" applyFill="1" applyBorder="1" applyAlignment="1">
      <alignment horizontal="left" vertical="center"/>
    </xf>
    <xf numFmtId="179" fontId="27" fillId="16" borderId="59" xfId="0" applyNumberFormat="1" applyFont="1" applyFill="1" applyBorder="1" applyAlignment="1">
      <alignment horizontal="left" vertical="center"/>
    </xf>
    <xf numFmtId="179" fontId="27" fillId="0" borderId="65" xfId="0" applyNumberFormat="1" applyFont="1" applyFill="1" applyBorder="1" applyAlignment="1">
      <alignment horizontal="left" vertical="center"/>
    </xf>
    <xf numFmtId="179" fontId="27" fillId="0" borderId="66" xfId="0" applyNumberFormat="1" applyFont="1" applyFill="1" applyBorder="1" applyAlignment="1">
      <alignment horizontal="left" vertical="center"/>
    </xf>
    <xf numFmtId="0" fontId="26" fillId="0" borderId="0" xfId="5" applyBorder="1" applyAlignment="1">
      <alignment horizontal="left" vertical="center" wrapText="1" indent="1"/>
    </xf>
    <xf numFmtId="0" fontId="27" fillId="0" borderId="0" xfId="0" applyFont="1" applyBorder="1" applyAlignment="1">
      <alignment horizontal="right" vertical="center" indent="1"/>
    </xf>
    <xf numFmtId="0" fontId="28" fillId="15" borderId="0" xfId="0" applyFont="1" applyFill="1" applyBorder="1" applyAlignment="1">
      <alignment horizontal="left" vertical="center" indent="1"/>
    </xf>
    <xf numFmtId="0" fontId="28" fillId="15" borderId="49" xfId="0" applyFont="1" applyFill="1" applyBorder="1" applyAlignment="1">
      <alignment horizontal="left" vertical="center" inden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cellXfs>
  <cellStyles count="7">
    <cellStyle name="Hyperlink" xfId="6" builtinId="8"/>
    <cellStyle name="Normal" xfId="0" builtinId="0"/>
    <cellStyle name="Normal 2" xfId="2"/>
    <cellStyle name="Normal 2 2" xfId="3"/>
    <cellStyle name="Normal 3" xfId="4"/>
    <cellStyle name="Normal_Sheet3" xfId="1"/>
    <cellStyle name="Title 2" xfId="5"/>
  </cellStyles>
  <dxfs count="15">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b/>
        <i val="0"/>
        <color rgb="FF0070C0"/>
      </font>
    </dxf>
    <dxf>
      <font>
        <color theme="2" tint="-0.24994659260841701"/>
      </font>
    </dxf>
    <dxf>
      <font>
        <color theme="0" tint="-0.14996795556505021"/>
      </font>
      <numFmt numFmtId="183" formatCode=";;;"/>
    </dxf>
    <dxf>
      <fill>
        <patternFill>
          <bgColor theme="6"/>
        </patternFill>
      </fill>
    </dxf>
    <dxf>
      <fill>
        <patternFill>
          <bgColor rgb="FFFFC000"/>
        </patternFill>
      </fill>
    </dxf>
    <dxf>
      <fill>
        <patternFill>
          <bgColor theme="6"/>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stacked"/>
        <c:varyColors val="0"/>
        <c:ser>
          <c:idx val="0"/>
          <c:order val="0"/>
          <c:tx>
            <c:strRef>
              <c:f>月度Solman问题分析!$B$4</c:f>
              <c:strCache>
                <c:ptCount val="1"/>
                <c:pt idx="0">
                  <c:v>第36周</c:v>
                </c:pt>
              </c:strCache>
            </c:strRef>
          </c:tx>
          <c:spPr>
            <a:solidFill>
              <a:schemeClr val="accent1"/>
            </a:solidFill>
            <a:ln>
              <a:noFill/>
            </a:ln>
            <a:effectLst/>
          </c:spPr>
          <c:invertIfNegative val="0"/>
          <c:cat>
            <c:strRef>
              <c:f>月度Solman问题分析!$A$5:$A$14</c:f>
              <c:strCache>
                <c:ptCount val="10"/>
                <c:pt idx="0">
                  <c:v>Bug修正</c:v>
                </c:pt>
                <c:pt idx="1">
                  <c:v>操作问题</c:v>
                </c:pt>
                <c:pt idx="2">
                  <c:v>持续改进</c:v>
                </c:pt>
                <c:pt idx="3">
                  <c:v>基础信息</c:v>
                </c:pt>
                <c:pt idx="4">
                  <c:v>数据导出</c:v>
                </c:pt>
                <c:pt idx="5">
                  <c:v>数据重发</c:v>
                </c:pt>
                <c:pt idx="6">
                  <c:v>网络问题</c:v>
                </c:pt>
                <c:pt idx="7">
                  <c:v>系统优化</c:v>
                </c:pt>
                <c:pt idx="8">
                  <c:v>业务咨询</c:v>
                </c:pt>
                <c:pt idx="9">
                  <c:v>指令错误</c:v>
                </c:pt>
              </c:strCache>
            </c:strRef>
          </c:cat>
          <c:val>
            <c:numRef>
              <c:f>月度Solman问题分析!$B$5:$B$14</c:f>
              <c:numCache>
                <c:formatCode>General</c:formatCode>
                <c:ptCount val="10"/>
                <c:pt idx="0">
                  <c:v>1</c:v>
                </c:pt>
                <c:pt idx="1">
                  <c:v>5</c:v>
                </c:pt>
                <c:pt idx="2">
                  <c:v>2</c:v>
                </c:pt>
                <c:pt idx="3">
                  <c:v>8</c:v>
                </c:pt>
                <c:pt idx="4">
                  <c:v>3</c:v>
                </c:pt>
                <c:pt idx="5">
                  <c:v>3</c:v>
                </c:pt>
                <c:pt idx="6">
                  <c:v>1</c:v>
                </c:pt>
                <c:pt idx="7">
                  <c:v>1</c:v>
                </c:pt>
                <c:pt idx="8">
                  <c:v>5</c:v>
                </c:pt>
                <c:pt idx="9">
                  <c:v>1</c:v>
                </c:pt>
              </c:numCache>
            </c:numRef>
          </c:val>
        </c:ser>
        <c:ser>
          <c:idx val="1"/>
          <c:order val="1"/>
          <c:tx>
            <c:strRef>
              <c:f>月度Solman问题分析!$C$4</c:f>
              <c:strCache>
                <c:ptCount val="1"/>
                <c:pt idx="0">
                  <c:v>第37周</c:v>
                </c:pt>
              </c:strCache>
            </c:strRef>
          </c:tx>
          <c:spPr>
            <a:solidFill>
              <a:schemeClr val="accent2"/>
            </a:solidFill>
            <a:ln>
              <a:noFill/>
            </a:ln>
            <a:effectLst/>
          </c:spPr>
          <c:invertIfNegative val="0"/>
          <c:cat>
            <c:strRef>
              <c:f>月度Solman问题分析!$A$5:$A$14</c:f>
              <c:strCache>
                <c:ptCount val="10"/>
                <c:pt idx="0">
                  <c:v>Bug修正</c:v>
                </c:pt>
                <c:pt idx="1">
                  <c:v>操作问题</c:v>
                </c:pt>
                <c:pt idx="2">
                  <c:v>持续改进</c:v>
                </c:pt>
                <c:pt idx="3">
                  <c:v>基础信息</c:v>
                </c:pt>
                <c:pt idx="4">
                  <c:v>数据导出</c:v>
                </c:pt>
                <c:pt idx="5">
                  <c:v>数据重发</c:v>
                </c:pt>
                <c:pt idx="6">
                  <c:v>网络问题</c:v>
                </c:pt>
                <c:pt idx="7">
                  <c:v>系统优化</c:v>
                </c:pt>
                <c:pt idx="8">
                  <c:v>业务咨询</c:v>
                </c:pt>
                <c:pt idx="9">
                  <c:v>指令错误</c:v>
                </c:pt>
              </c:strCache>
            </c:strRef>
          </c:cat>
          <c:val>
            <c:numRef>
              <c:f>月度Solman问题分析!$C$5:$C$14</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2"/>
          <c:order val="2"/>
          <c:tx>
            <c:strRef>
              <c:f>月度Solman问题分析!$D$4</c:f>
              <c:strCache>
                <c:ptCount val="1"/>
                <c:pt idx="0">
                  <c:v>解决方案</c:v>
                </c:pt>
              </c:strCache>
            </c:strRef>
          </c:tx>
          <c:spPr>
            <a:solidFill>
              <a:schemeClr val="accent3"/>
            </a:solidFill>
            <a:ln>
              <a:noFill/>
            </a:ln>
            <a:effectLst/>
          </c:spPr>
          <c:invertIfNegative val="0"/>
          <c:cat>
            <c:strRef>
              <c:f>月度Solman问题分析!$A$5:$A$14</c:f>
              <c:strCache>
                <c:ptCount val="10"/>
                <c:pt idx="0">
                  <c:v>Bug修正</c:v>
                </c:pt>
                <c:pt idx="1">
                  <c:v>操作问题</c:v>
                </c:pt>
                <c:pt idx="2">
                  <c:v>持续改进</c:v>
                </c:pt>
                <c:pt idx="3">
                  <c:v>基础信息</c:v>
                </c:pt>
                <c:pt idx="4">
                  <c:v>数据导出</c:v>
                </c:pt>
                <c:pt idx="5">
                  <c:v>数据重发</c:v>
                </c:pt>
                <c:pt idx="6">
                  <c:v>网络问题</c:v>
                </c:pt>
                <c:pt idx="7">
                  <c:v>系统优化</c:v>
                </c:pt>
                <c:pt idx="8">
                  <c:v>业务咨询</c:v>
                </c:pt>
                <c:pt idx="9">
                  <c:v>指令错误</c:v>
                </c:pt>
              </c:strCache>
            </c:strRef>
          </c:cat>
          <c:val>
            <c:numRef>
              <c:f>月度Solman问题分析!$D$5:$D$14</c:f>
              <c:numCache>
                <c:formatCode>General</c:formatCode>
                <c:ptCount val="10"/>
                <c:pt idx="1">
                  <c:v>0</c:v>
                </c:pt>
                <c:pt idx="2">
                  <c:v>0</c:v>
                </c:pt>
                <c:pt idx="3">
                  <c:v>0</c:v>
                </c:pt>
                <c:pt idx="4">
                  <c:v>0</c:v>
                </c:pt>
                <c:pt idx="5">
                  <c:v>0</c:v>
                </c:pt>
              </c:numCache>
            </c:numRef>
          </c:val>
        </c:ser>
        <c:ser>
          <c:idx val="3"/>
          <c:order val="3"/>
          <c:tx>
            <c:strRef>
              <c:f>月度Solman问题分析!$E$4</c:f>
              <c:strCache>
                <c:ptCount val="1"/>
                <c:pt idx="0">
                  <c:v>备注</c:v>
                </c:pt>
              </c:strCache>
            </c:strRef>
          </c:tx>
          <c:spPr>
            <a:solidFill>
              <a:schemeClr val="accent4"/>
            </a:solidFill>
            <a:ln>
              <a:noFill/>
            </a:ln>
            <a:effectLst/>
          </c:spPr>
          <c:invertIfNegative val="0"/>
          <c:cat>
            <c:strRef>
              <c:f>月度Solman问题分析!$A$5:$A$14</c:f>
              <c:strCache>
                <c:ptCount val="10"/>
                <c:pt idx="0">
                  <c:v>Bug修正</c:v>
                </c:pt>
                <c:pt idx="1">
                  <c:v>操作问题</c:v>
                </c:pt>
                <c:pt idx="2">
                  <c:v>持续改进</c:v>
                </c:pt>
                <c:pt idx="3">
                  <c:v>基础信息</c:v>
                </c:pt>
                <c:pt idx="4">
                  <c:v>数据导出</c:v>
                </c:pt>
                <c:pt idx="5">
                  <c:v>数据重发</c:v>
                </c:pt>
                <c:pt idx="6">
                  <c:v>网络问题</c:v>
                </c:pt>
                <c:pt idx="7">
                  <c:v>系统优化</c:v>
                </c:pt>
                <c:pt idx="8">
                  <c:v>业务咨询</c:v>
                </c:pt>
                <c:pt idx="9">
                  <c:v>指令错误</c:v>
                </c:pt>
              </c:strCache>
            </c:strRef>
          </c:cat>
          <c:val>
            <c:numRef>
              <c:f>月度Solman问题分析!$E$5:$E$14</c:f>
              <c:numCache>
                <c:formatCode>General</c:formatCode>
                <c:ptCount val="10"/>
                <c:pt idx="5">
                  <c:v>0</c:v>
                </c:pt>
              </c:numCache>
            </c:numRef>
          </c:val>
        </c:ser>
        <c:dLbls>
          <c:showLegendKey val="0"/>
          <c:showVal val="0"/>
          <c:showCatName val="0"/>
          <c:showSerName val="0"/>
          <c:showPercent val="0"/>
          <c:showBubbleSize val="0"/>
        </c:dLbls>
        <c:gapWidth val="150"/>
        <c:overlap val="100"/>
        <c:axId val="515649992"/>
        <c:axId val="515650384"/>
      </c:barChart>
      <c:catAx>
        <c:axId val="515649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15650384"/>
        <c:crosses val="autoZero"/>
        <c:auto val="1"/>
        <c:lblAlgn val="ctr"/>
        <c:lblOffset val="100"/>
        <c:noMultiLvlLbl val="0"/>
      </c:catAx>
      <c:valAx>
        <c:axId val="51565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156499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dLbl>
              <c:idx val="0"/>
              <c:layout>
                <c:manualLayout>
                  <c:x val="0.18611111111111112"/>
                  <c:y val="-2.1218890680033321E-17"/>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5.833333333333323E-2"/>
                  <c:y val="7.8703703703703706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2"/>
              <c:layout>
                <c:manualLayout>
                  <c:x val="5.5555555555555558E-3"/>
                  <c:y val="0"/>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3"/>
              <c:layout>
                <c:manualLayout>
                  <c:x val="6.6666666666666569E-2"/>
                  <c:y val="0"/>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4"/>
              <c:layout>
                <c:manualLayout>
                  <c:x val="-0.11944444444444442"/>
                  <c:y val="-4.6296296296297144E-3"/>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5"/>
              <c:layout>
                <c:manualLayout>
                  <c:x val="-5.2777777777777805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6"/>
              <c:layout>
                <c:manualLayout>
                  <c:x val="-3.888888888888889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7"/>
              <c:layout>
                <c:manualLayout>
                  <c:x val="-4.1666666666666664E-2"/>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8"/>
              <c:layout>
                <c:manualLayout>
                  <c:x val="-9.1666666666666688E-2"/>
                  <c:y val="0"/>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9"/>
              <c:layout>
                <c:manualLayout>
                  <c:x val="-0.22500000000000001"/>
                  <c:y val="-5.5555555555555566E-2"/>
                </c:manualLayout>
              </c:layout>
              <c:dLblPos val="bestFit"/>
              <c:showLegendKey val="0"/>
              <c:showVal val="0"/>
              <c:showCatName val="1"/>
              <c:showSerName val="0"/>
              <c:showPercent val="1"/>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zh-CN"/>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showLeaderLines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4635;&#35272;-&#30446;&#24405;'!A1"/></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4635;&#35272;-&#30446;&#24405;'!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4635;&#35272;-&#30446;&#24405;'!A1"/></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4635;&#35272;-&#30446;&#24405;'!A1"/><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4635;&#35272;-&#30446;&#24405;'!A1"/><Relationship Id="rId1" Type="http://schemas.openxmlformats.org/officeDocument/2006/relationships/image" Target="../media/image4.emf"/></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4635;&#35272;-&#30446;&#24405;'!A1"/></Relationships>
</file>

<file path=xl/drawings/_rels/drawing9.xml.rels><?xml version="1.0" encoding="UTF-8" standalone="yes"?>
<Relationships xmlns="http://schemas.openxmlformats.org/package/2006/relationships"><Relationship Id="rId1" Type="http://schemas.openxmlformats.org/officeDocument/2006/relationships/hyperlink" Target="#'Employee Leave Tracker'!A1"/></Relationships>
</file>

<file path=xl/drawings/_rels/drawing10.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hyperlink" Target="#'&#24635;&#35272;-&#30446;&#24405;'!A1"/></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hyperlink" Target="#'&#24635;&#35272;-&#30446;&#24405;'!A1"/><Relationship Id="rId1" Type="http://schemas.openxmlformats.org/officeDocument/2006/relationships/chart" Target="../charts/chart1.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0</xdr:row>
      <xdr:rowOff>19050</xdr:rowOff>
    </xdr:from>
    <xdr:to>
      <xdr:col>2</xdr:col>
      <xdr:colOff>523875</xdr:colOff>
      <xdr:row>0</xdr:row>
      <xdr:rowOff>438150</xdr:rowOff>
    </xdr:to>
    <xdr:pic>
      <xdr:nvPicPr>
        <xdr:cNvPr id="2" name="图片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19050"/>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47625</xdr:rowOff>
    </xdr:from>
    <xdr:to>
      <xdr:col>1</xdr:col>
      <xdr:colOff>600075</xdr:colOff>
      <xdr:row>1</xdr:row>
      <xdr:rowOff>295275</xdr:rowOff>
    </xdr:to>
    <xdr:pic>
      <xdr:nvPicPr>
        <xdr:cNvPr id="3" name="图片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47625"/>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9526</xdr:rowOff>
    </xdr:from>
    <xdr:to>
      <xdr:col>2</xdr:col>
      <xdr:colOff>962024</xdr:colOff>
      <xdr:row>1</xdr:row>
      <xdr:rowOff>338431</xdr:rowOff>
    </xdr:to>
    <xdr:pic>
      <xdr:nvPicPr>
        <xdr:cNvPr id="2" name="Picture 27" descr="yfjc-logo-color-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6"/>
          <a:ext cx="1323974" cy="5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76200</xdr:rowOff>
    </xdr:from>
    <xdr:to>
      <xdr:col>1</xdr:col>
      <xdr:colOff>542925</xdr:colOff>
      <xdr:row>1</xdr:row>
      <xdr:rowOff>323850</xdr:rowOff>
    </xdr:to>
    <xdr:pic>
      <xdr:nvPicPr>
        <xdr:cNvPr id="4" name="图片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76200"/>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1</xdr:col>
      <xdr:colOff>571500</xdr:colOff>
      <xdr:row>1</xdr:row>
      <xdr:rowOff>295275</xdr:rowOff>
    </xdr:to>
    <xdr:pic>
      <xdr:nvPicPr>
        <xdr:cNvPr id="3" name="图片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 y="47625"/>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180975</xdr:colOff>
      <xdr:row>2</xdr:row>
      <xdr:rowOff>161925</xdr:rowOff>
    </xdr:from>
    <xdr:to>
      <xdr:col>20</xdr:col>
      <xdr:colOff>885422</xdr:colOff>
      <xdr:row>2</xdr:row>
      <xdr:rowOff>704782</xdr:rowOff>
    </xdr:to>
    <xdr:pic>
      <xdr:nvPicPr>
        <xdr:cNvPr id="6" name="Picture 5"/>
        <xdr:cNvPicPr>
          <a:picLocks noChangeAspect="1"/>
        </xdr:cNvPicPr>
      </xdr:nvPicPr>
      <xdr:blipFill>
        <a:blip xmlns:r="http://schemas.openxmlformats.org/officeDocument/2006/relationships" r:embed="rId1"/>
        <a:stretch>
          <a:fillRect/>
        </a:stretch>
      </xdr:blipFill>
      <xdr:spPr>
        <a:xfrm>
          <a:off x="8172450" y="647700"/>
          <a:ext cx="3228572" cy="542857"/>
        </a:xfrm>
        <a:prstGeom prst="rect">
          <a:avLst/>
        </a:prstGeom>
      </xdr:spPr>
    </xdr:pic>
    <xdr:clientData/>
  </xdr:twoCellAnchor>
  <xdr:twoCellAnchor editAs="oneCell">
    <xdr:from>
      <xdr:col>1</xdr:col>
      <xdr:colOff>38100</xdr:colOff>
      <xdr:row>1</xdr:row>
      <xdr:rowOff>38100</xdr:rowOff>
    </xdr:from>
    <xdr:to>
      <xdr:col>2</xdr:col>
      <xdr:colOff>304800</xdr:colOff>
      <xdr:row>1</xdr:row>
      <xdr:rowOff>457200</xdr:rowOff>
    </xdr:to>
    <xdr:pic>
      <xdr:nvPicPr>
        <xdr:cNvPr id="4" name="图片 6">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 y="47625"/>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11</xdr:col>
      <xdr:colOff>895350</xdr:colOff>
      <xdr:row>2</xdr:row>
      <xdr:rowOff>28575</xdr:rowOff>
    </xdr:from>
    <xdr:ext cx="3124200" cy="564425"/>
    <xdr:pic>
      <xdr:nvPicPr>
        <xdr:cNvPr id="2" name="Picture 1"/>
        <xdr:cNvPicPr>
          <a:picLocks noChangeAspect="1"/>
        </xdr:cNvPicPr>
      </xdr:nvPicPr>
      <xdr:blipFill>
        <a:blip xmlns:r="http://schemas.openxmlformats.org/officeDocument/2006/relationships" r:embed="rId1"/>
        <a:stretch>
          <a:fillRect/>
        </a:stretch>
      </xdr:blipFill>
      <xdr:spPr>
        <a:xfrm>
          <a:off x="8315325" y="600075"/>
          <a:ext cx="3124200" cy="564425"/>
        </a:xfrm>
        <a:prstGeom prst="rect">
          <a:avLst/>
        </a:prstGeom>
      </xdr:spPr>
    </xdr:pic>
    <xdr:clientData/>
  </xdr:oneCellAnchor>
  <xdr:oneCellAnchor>
    <xdr:from>
      <xdr:col>1</xdr:col>
      <xdr:colOff>66675</xdr:colOff>
      <xdr:row>1</xdr:row>
      <xdr:rowOff>66675</xdr:rowOff>
    </xdr:from>
    <xdr:ext cx="885825" cy="419100"/>
    <xdr:pic>
      <xdr:nvPicPr>
        <xdr:cNvPr id="3" name="图片 6">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104775"/>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85725</xdr:colOff>
      <xdr:row>0</xdr:row>
      <xdr:rowOff>47625</xdr:rowOff>
    </xdr:from>
    <xdr:to>
      <xdr:col>0</xdr:col>
      <xdr:colOff>971550</xdr:colOff>
      <xdr:row>0</xdr:row>
      <xdr:rowOff>466725</xdr:rowOff>
    </xdr:to>
    <xdr:pic>
      <xdr:nvPicPr>
        <xdr:cNvPr id="2" name="图片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47625"/>
          <a:ext cx="8858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39</xdr:col>
      <xdr:colOff>0</xdr:colOff>
      <xdr:row>0</xdr:row>
      <xdr:rowOff>77066</xdr:rowOff>
    </xdr:from>
    <xdr:to>
      <xdr:col>49</xdr:col>
      <xdr:colOff>9525</xdr:colOff>
      <xdr:row>0</xdr:row>
      <xdr:rowOff>333226</xdr:rowOff>
    </xdr:to>
    <xdr:sp macro="" textlink="">
      <xdr:nvSpPr>
        <xdr:cNvPr id="2" name="Track Attendance" descr="Click to view the Employee Leave Tracker sheet." title="Employee Leave">
          <a:hlinkClick xmlns:r="http://schemas.openxmlformats.org/officeDocument/2006/relationships" r:id="rId1" tooltip="Click to view the Employee Leave Tracker sheet"/>
        </xdr:cNvPr>
        <xdr:cNvSpPr txBox="1"/>
      </xdr:nvSpPr>
      <xdr:spPr>
        <a:xfrm>
          <a:off x="9182100" y="77066"/>
          <a:ext cx="2390775" cy="256160"/>
        </a:xfrm>
        <a:prstGeom prst="rect">
          <a:avLst/>
        </a:prstGeom>
        <a:solidFill>
          <a:schemeClr val="accent5">
            <a:lumMod val="75000"/>
          </a:schemeClr>
        </a:solidFill>
        <a:ln w="127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b="0">
              <a:solidFill>
                <a:schemeClr val="bg1"/>
              </a:solidFill>
              <a:latin typeface="+mn-lt"/>
            </a:rPr>
            <a:t>Employee</a:t>
          </a:r>
          <a:r>
            <a:rPr lang="en-US" sz="1100" b="0" baseline="0">
              <a:solidFill>
                <a:schemeClr val="bg1"/>
              </a:solidFill>
              <a:latin typeface="+mn-lt"/>
            </a:rPr>
            <a:t> </a:t>
          </a:r>
          <a:r>
            <a:rPr lang="en-US" sz="1100" b="0">
              <a:solidFill>
                <a:schemeClr val="bg1"/>
              </a:solidFill>
              <a:latin typeface="+mn-lt"/>
            </a:rPr>
            <a:t>Leave</a:t>
          </a:r>
          <a:r>
            <a:rPr lang="en-US" sz="1100" b="0">
              <a:solidFill>
                <a:schemeClr val="bg1"/>
              </a:solidFill>
              <a:latin typeface="+mn-lt"/>
              <a:sym typeface="Webdings"/>
            </a:rPr>
            <a:t></a:t>
          </a:r>
          <a:endParaRPr lang="en-US" sz="1100" b="0">
            <a:solidFill>
              <a:schemeClr val="bg1"/>
            </a:solidFill>
            <a:latin typeface="+mn-lt"/>
          </a:endParaRP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571501</xdr:colOff>
      <xdr:row>2</xdr:row>
      <xdr:rowOff>133350</xdr:rowOff>
    </xdr:to>
    <xdr:pic>
      <xdr:nvPicPr>
        <xdr:cNvPr id="3" name="图片 2">
          <a:hlinkClick xmlns:r="http://schemas.openxmlformats.org/officeDocument/2006/relationships" r:id="rId1"/>
        </xdr:cNvPr>
        <xdr:cNvPicPr/>
      </xdr:nvPicPr>
      <xdr:blipFill rotWithShape="1">
        <a:blip xmlns:r="http://schemas.openxmlformats.org/officeDocument/2006/relationships" r:embed="rId2"/>
        <a:srcRect l="6140" r="6140"/>
        <a:stretch/>
      </xdr:blipFill>
      <xdr:spPr>
        <a:xfrm>
          <a:off x="0" y="9525"/>
          <a:ext cx="952501" cy="523875"/>
        </a:xfrm>
        <a:prstGeom prst="rect">
          <a:avLst/>
        </a:prstGeom>
      </xdr:spPr>
    </xdr:pic>
    <xdr:clientData/>
  </xdr:twoCellAnchor>
  <xdr:twoCellAnchor>
    <xdr:from>
      <xdr:col>1</xdr:col>
      <xdr:colOff>0</xdr:colOff>
      <xdr:row>2</xdr:row>
      <xdr:rowOff>19050</xdr:rowOff>
    </xdr:from>
    <xdr:to>
      <xdr:col>9</xdr:col>
      <xdr:colOff>0</xdr:colOff>
      <xdr:row>2</xdr:row>
      <xdr:rowOff>114300</xdr:rowOff>
    </xdr:to>
    <xdr:grpSp>
      <xdr:nvGrpSpPr>
        <xdr:cNvPr id="7" name="组合 6"/>
        <xdr:cNvGrpSpPr/>
      </xdr:nvGrpSpPr>
      <xdr:grpSpPr>
        <a:xfrm>
          <a:off x="381000" y="419100"/>
          <a:ext cx="12639675" cy="95250"/>
          <a:chOff x="0" y="0"/>
          <a:chExt cx="6038850" cy="104775"/>
        </a:xfrm>
      </xdr:grpSpPr>
      <xdr:sp macro="" textlink="">
        <xdr:nvSpPr>
          <xdr:cNvPr id="8" name="矩形 7"/>
          <xdr:cNvSpPr/>
        </xdr:nvSpPr>
        <xdr:spPr>
          <a:xfrm>
            <a:off x="2000250" y="0"/>
            <a:ext cx="4038600" cy="104775"/>
          </a:xfrm>
          <a:prstGeom prst="rect">
            <a:avLst/>
          </a:prstGeom>
          <a:solidFill>
            <a:srgbClr val="00B0F0"/>
          </a:solidFill>
          <a:ln>
            <a:noFill/>
          </a:ln>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9" name="矩形 8"/>
          <xdr:cNvSpPr/>
        </xdr:nvSpPr>
        <xdr:spPr>
          <a:xfrm>
            <a:off x="0" y="0"/>
            <a:ext cx="1971675" cy="104775"/>
          </a:xfrm>
          <a:prstGeom prst="rect">
            <a:avLst/>
          </a:prstGeom>
          <a:solidFill>
            <a:schemeClr val="bg1">
              <a:lumMod val="75000"/>
            </a:schemeClr>
          </a:solidFill>
          <a:ln>
            <a:noFill/>
          </a:ln>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104775</xdr:colOff>
      <xdr:row>1</xdr:row>
      <xdr:rowOff>85724</xdr:rowOff>
    </xdr:from>
    <xdr:to>
      <xdr:col>14</xdr:col>
      <xdr:colOff>0</xdr:colOff>
      <xdr:row>14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9526</xdr:colOff>
      <xdr:row>0</xdr:row>
      <xdr:rowOff>9525</xdr:rowOff>
    </xdr:from>
    <xdr:to>
      <xdr:col>1</xdr:col>
      <xdr:colOff>95250</xdr:colOff>
      <xdr:row>1</xdr:row>
      <xdr:rowOff>152400</xdr:rowOff>
    </xdr:to>
    <xdr:pic>
      <xdr:nvPicPr>
        <xdr:cNvPr id="3" name="图片 2">
          <a:hlinkClick xmlns:r="http://schemas.openxmlformats.org/officeDocument/2006/relationships" r:id="rId2"/>
        </xdr:cNvPr>
        <xdr:cNvPicPr/>
      </xdr:nvPicPr>
      <xdr:blipFill rotWithShape="1">
        <a:blip xmlns:r="http://schemas.openxmlformats.org/officeDocument/2006/relationships" r:embed="rId3"/>
        <a:srcRect l="6140" r="6140"/>
        <a:stretch/>
      </xdr:blipFill>
      <xdr:spPr>
        <a:xfrm>
          <a:off x="9526" y="9525"/>
          <a:ext cx="771524" cy="419100"/>
        </a:xfrm>
        <a:prstGeom prst="rect">
          <a:avLst/>
        </a:prstGeom>
      </xdr:spPr>
    </xdr:pic>
    <xdr:clientData/>
  </xdr:twoCellAnchor>
  <xdr:twoCellAnchor>
    <xdr:from>
      <xdr:col>1</xdr:col>
      <xdr:colOff>19051</xdr:colOff>
      <xdr:row>1</xdr:row>
      <xdr:rowOff>76200</xdr:rowOff>
    </xdr:from>
    <xdr:to>
      <xdr:col>4</xdr:col>
      <xdr:colOff>2095501</xdr:colOff>
      <xdr:row>1</xdr:row>
      <xdr:rowOff>152400</xdr:rowOff>
    </xdr:to>
    <xdr:grpSp>
      <xdr:nvGrpSpPr>
        <xdr:cNvPr id="4" name="组合 6"/>
        <xdr:cNvGrpSpPr/>
      </xdr:nvGrpSpPr>
      <xdr:grpSpPr>
        <a:xfrm>
          <a:off x="704851" y="352425"/>
          <a:ext cx="5867400" cy="76200"/>
          <a:chOff x="0" y="0"/>
          <a:chExt cx="6038850" cy="104775"/>
        </a:xfrm>
      </xdr:grpSpPr>
      <xdr:sp macro="" textlink="">
        <xdr:nvSpPr>
          <xdr:cNvPr id="5" name="矩形 7"/>
          <xdr:cNvSpPr/>
        </xdr:nvSpPr>
        <xdr:spPr>
          <a:xfrm>
            <a:off x="2000250" y="0"/>
            <a:ext cx="4038600" cy="104775"/>
          </a:xfrm>
          <a:prstGeom prst="rect">
            <a:avLst/>
          </a:prstGeom>
          <a:solidFill>
            <a:srgbClr val="00B0F0"/>
          </a:solidFill>
          <a:ln>
            <a:noFill/>
          </a:ln>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sp macro="" textlink="">
        <xdr:nvSpPr>
          <xdr:cNvPr id="6" name="矩形 8"/>
          <xdr:cNvSpPr/>
        </xdr:nvSpPr>
        <xdr:spPr>
          <a:xfrm>
            <a:off x="0" y="0"/>
            <a:ext cx="1971675" cy="104775"/>
          </a:xfrm>
          <a:prstGeom prst="rect">
            <a:avLst/>
          </a:prstGeom>
          <a:solidFill>
            <a:schemeClr val="bg1">
              <a:lumMod val="75000"/>
            </a:schemeClr>
          </a:solidFill>
          <a:ln>
            <a:noFill/>
          </a:ln>
        </xdr:spPr>
        <xdr:style>
          <a:lnRef idx="1">
            <a:schemeClr val="dk1"/>
          </a:lnRef>
          <a:fillRef idx="3">
            <a:schemeClr val="dk1"/>
          </a:fillRef>
          <a:effectRef idx="2">
            <a:schemeClr val="dk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zh-CN" altLang="en-US"/>
          </a:p>
        </xdr:txBody>
      </xdr:sp>
    </xdr:grpSp>
    <xdr:clientData/>
  </xdr:twoCellAnchor>
  <xdr:twoCellAnchor>
    <xdr:from>
      <xdr:col>0</xdr:col>
      <xdr:colOff>0</xdr:colOff>
      <xdr:row>14</xdr:row>
      <xdr:rowOff>104775</xdr:rowOff>
    </xdr:from>
    <xdr:to>
      <xdr:col>4</xdr:col>
      <xdr:colOff>95250</xdr:colOff>
      <xdr:row>30</xdr:row>
      <xdr:rowOff>104775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mployee%20attendance%20tracker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endar View"/>
      <sheetName val="Employee Leave Tracker"/>
      <sheetName val="Settings"/>
      <sheetName val="Employee attendance tracker1"/>
    </sheetNames>
    <sheetDataSet>
      <sheetData sheetId="0"/>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workbookViewId="0">
      <selection activeCell="C14" sqref="C14"/>
    </sheetView>
  </sheetViews>
  <sheetFormatPr defaultRowHeight="13.5" x14ac:dyDescent="0.15"/>
  <cols>
    <col min="1" max="1" width="0.25" style="18" customWidth="1"/>
    <col min="2" max="2" width="5.125" style="18" customWidth="1"/>
    <col min="3" max="3" width="26.875" style="18" customWidth="1"/>
    <col min="4" max="6" width="9" style="18"/>
    <col min="7" max="7" width="15.125" style="18" bestFit="1" customWidth="1"/>
    <col min="8" max="8" width="9" style="18" customWidth="1"/>
    <col min="9" max="16384" width="9" style="18"/>
  </cols>
  <sheetData>
    <row r="1" spans="2:8" ht="35.25" customHeight="1" x14ac:dyDescent="0.15">
      <c r="B1" s="156" t="s">
        <v>587</v>
      </c>
      <c r="C1" s="157"/>
      <c r="D1" s="157"/>
      <c r="E1" s="157"/>
      <c r="F1" s="157"/>
      <c r="G1" s="157"/>
      <c r="H1" s="158"/>
    </row>
    <row r="2" spans="2:8" x14ac:dyDescent="0.15">
      <c r="B2" s="164" t="s">
        <v>585</v>
      </c>
      <c r="C2" s="165"/>
      <c r="D2" s="165"/>
      <c r="E2" s="165"/>
      <c r="F2" s="165"/>
      <c r="G2" s="165"/>
      <c r="H2" s="166"/>
    </row>
    <row r="3" spans="2:8" x14ac:dyDescent="0.15">
      <c r="B3" s="143" t="s">
        <v>306</v>
      </c>
      <c r="C3" s="28" t="s">
        <v>579</v>
      </c>
      <c r="D3" s="28" t="s">
        <v>583</v>
      </c>
      <c r="E3" s="28" t="s">
        <v>582</v>
      </c>
      <c r="F3" s="28" t="s">
        <v>580</v>
      </c>
      <c r="G3" s="28" t="s">
        <v>581</v>
      </c>
      <c r="H3" s="65" t="s">
        <v>374</v>
      </c>
    </row>
    <row r="4" spans="2:8" x14ac:dyDescent="0.15">
      <c r="B4" s="143">
        <v>1</v>
      </c>
      <c r="C4" s="28" t="s">
        <v>601</v>
      </c>
      <c r="D4" s="28" t="s">
        <v>602</v>
      </c>
      <c r="E4" s="28">
        <v>20160625</v>
      </c>
      <c r="F4" s="145" t="s">
        <v>603</v>
      </c>
      <c r="G4" s="28" t="s">
        <v>604</v>
      </c>
      <c r="H4" s="65"/>
    </row>
    <row r="5" spans="2:8" x14ac:dyDescent="0.15">
      <c r="B5" s="143">
        <v>2</v>
      </c>
      <c r="C5" s="28"/>
      <c r="D5" s="28"/>
      <c r="E5" s="28"/>
      <c r="F5" s="28"/>
      <c r="G5" s="28"/>
      <c r="H5" s="65"/>
    </row>
    <row r="6" spans="2:8" x14ac:dyDescent="0.15">
      <c r="B6" s="143">
        <v>3</v>
      </c>
      <c r="C6" s="28"/>
      <c r="D6" s="28"/>
      <c r="E6" s="28"/>
      <c r="F6" s="28"/>
      <c r="G6" s="28"/>
      <c r="H6" s="65"/>
    </row>
    <row r="7" spans="2:8" x14ac:dyDescent="0.15">
      <c r="B7" s="143">
        <v>4</v>
      </c>
      <c r="C7" s="28"/>
      <c r="D7" s="28"/>
      <c r="E7" s="28"/>
      <c r="F7" s="28"/>
      <c r="G7" s="28"/>
      <c r="H7" s="65"/>
    </row>
    <row r="8" spans="2:8" x14ac:dyDescent="0.15">
      <c r="B8" s="143">
        <v>5</v>
      </c>
      <c r="C8" s="28"/>
      <c r="D8" s="28"/>
      <c r="E8" s="28"/>
      <c r="F8" s="28"/>
      <c r="G8" s="28"/>
      <c r="H8" s="65"/>
    </row>
    <row r="9" spans="2:8" x14ac:dyDescent="0.15">
      <c r="B9" s="164" t="s">
        <v>597</v>
      </c>
      <c r="C9" s="165"/>
      <c r="D9" s="165"/>
      <c r="E9" s="165"/>
      <c r="F9" s="165"/>
      <c r="G9" s="165"/>
      <c r="H9" s="166"/>
    </row>
    <row r="10" spans="2:8" x14ac:dyDescent="0.15">
      <c r="B10" s="143">
        <v>1</v>
      </c>
      <c r="C10" s="146" t="s">
        <v>589</v>
      </c>
      <c r="D10" s="28"/>
      <c r="E10" s="28"/>
      <c r="F10" s="28"/>
      <c r="G10" s="28"/>
      <c r="H10" s="65"/>
    </row>
    <row r="11" spans="2:8" x14ac:dyDescent="0.15">
      <c r="B11" s="143">
        <v>2</v>
      </c>
      <c r="C11" s="147" t="s">
        <v>590</v>
      </c>
      <c r="D11" s="28"/>
      <c r="E11" s="28"/>
      <c r="F11" s="28"/>
      <c r="G11" s="28"/>
      <c r="H11" s="65"/>
    </row>
    <row r="12" spans="2:8" x14ac:dyDescent="0.15">
      <c r="B12" s="143">
        <v>3</v>
      </c>
      <c r="C12" s="147" t="s">
        <v>591</v>
      </c>
      <c r="D12" s="28"/>
      <c r="E12" s="28"/>
      <c r="F12" s="28"/>
      <c r="G12" s="28"/>
      <c r="H12" s="65"/>
    </row>
    <row r="13" spans="2:8" x14ac:dyDescent="0.15">
      <c r="B13" s="143">
        <v>4</v>
      </c>
      <c r="C13" s="147" t="s">
        <v>592</v>
      </c>
      <c r="D13" s="28"/>
      <c r="E13" s="28"/>
      <c r="F13" s="28"/>
      <c r="G13" s="28"/>
      <c r="H13" s="65"/>
    </row>
    <row r="14" spans="2:8" x14ac:dyDescent="0.15">
      <c r="B14" s="143">
        <v>5</v>
      </c>
      <c r="C14" s="147" t="s">
        <v>283</v>
      </c>
      <c r="D14" s="28"/>
      <c r="E14" s="28"/>
      <c r="F14" s="28"/>
      <c r="G14" s="28"/>
      <c r="H14" s="65"/>
    </row>
    <row r="15" spans="2:8" x14ac:dyDescent="0.15">
      <c r="B15" s="143">
        <v>6</v>
      </c>
      <c r="C15" s="147" t="s">
        <v>593</v>
      </c>
      <c r="D15" s="28"/>
      <c r="E15" s="28"/>
      <c r="F15" s="28"/>
      <c r="G15" s="28"/>
      <c r="H15" s="65"/>
    </row>
    <row r="16" spans="2:8" x14ac:dyDescent="0.15">
      <c r="B16" s="143">
        <v>7</v>
      </c>
      <c r="C16" s="147" t="s">
        <v>594</v>
      </c>
      <c r="D16" s="28"/>
      <c r="E16" s="28"/>
      <c r="F16" s="28"/>
      <c r="G16" s="28"/>
      <c r="H16" s="65"/>
    </row>
    <row r="17" spans="2:8" x14ac:dyDescent="0.15">
      <c r="B17" s="143">
        <v>8</v>
      </c>
      <c r="C17" s="147" t="s">
        <v>595</v>
      </c>
      <c r="D17" s="28"/>
      <c r="E17" s="28"/>
      <c r="F17" s="28"/>
      <c r="G17" s="28"/>
      <c r="H17" s="65"/>
    </row>
    <row r="18" spans="2:8" x14ac:dyDescent="0.15">
      <c r="B18" s="143">
        <v>9</v>
      </c>
      <c r="C18" s="147" t="s">
        <v>596</v>
      </c>
      <c r="D18" s="142"/>
      <c r="E18" s="142"/>
      <c r="F18" s="142"/>
      <c r="G18" s="142"/>
      <c r="H18" s="144"/>
    </row>
    <row r="19" spans="2:8" x14ac:dyDescent="0.15">
      <c r="B19" s="164" t="s">
        <v>584</v>
      </c>
      <c r="C19" s="165"/>
      <c r="D19" s="165"/>
      <c r="E19" s="165"/>
      <c r="F19" s="165"/>
      <c r="G19" s="165"/>
      <c r="H19" s="166"/>
    </row>
    <row r="20" spans="2:8" x14ac:dyDescent="0.15">
      <c r="B20" s="159" t="s">
        <v>588</v>
      </c>
      <c r="C20" s="160" t="s">
        <v>598</v>
      </c>
      <c r="D20" s="160"/>
      <c r="E20" s="160"/>
      <c r="F20" s="160"/>
      <c r="G20" s="160"/>
      <c r="H20" s="167"/>
    </row>
    <row r="21" spans="2:8" x14ac:dyDescent="0.15">
      <c r="B21" s="159"/>
      <c r="C21" s="160"/>
      <c r="D21" s="160"/>
      <c r="E21" s="160"/>
      <c r="F21" s="160"/>
      <c r="G21" s="160"/>
      <c r="H21" s="167"/>
    </row>
    <row r="22" spans="2:8" x14ac:dyDescent="0.15">
      <c r="B22" s="159"/>
      <c r="C22" s="160"/>
      <c r="D22" s="160"/>
      <c r="E22" s="160"/>
      <c r="F22" s="160"/>
      <c r="G22" s="160"/>
      <c r="H22" s="167"/>
    </row>
    <row r="23" spans="2:8" x14ac:dyDescent="0.15">
      <c r="B23" s="159"/>
      <c r="C23" s="160"/>
      <c r="D23" s="160"/>
      <c r="E23" s="160"/>
      <c r="F23" s="160"/>
      <c r="G23" s="160"/>
      <c r="H23" s="167"/>
    </row>
    <row r="24" spans="2:8" x14ac:dyDescent="0.15">
      <c r="B24" s="159"/>
      <c r="C24" s="160"/>
      <c r="D24" s="160"/>
      <c r="E24" s="160"/>
      <c r="F24" s="160"/>
      <c r="G24" s="160"/>
      <c r="H24" s="167"/>
    </row>
    <row r="25" spans="2:8" x14ac:dyDescent="0.15">
      <c r="B25" s="159" t="s">
        <v>599</v>
      </c>
      <c r="C25" s="160" t="s">
        <v>600</v>
      </c>
      <c r="D25" s="160"/>
      <c r="E25" s="160"/>
      <c r="F25" s="160"/>
      <c r="G25" s="160"/>
      <c r="H25" s="167"/>
    </row>
    <row r="26" spans="2:8" x14ac:dyDescent="0.15">
      <c r="B26" s="159"/>
      <c r="C26" s="160"/>
      <c r="D26" s="160"/>
      <c r="E26" s="160"/>
      <c r="F26" s="160"/>
      <c r="G26" s="160"/>
      <c r="H26" s="167"/>
    </row>
    <row r="27" spans="2:8" x14ac:dyDescent="0.15">
      <c r="B27" s="159"/>
      <c r="C27" s="160"/>
      <c r="D27" s="160"/>
      <c r="E27" s="160"/>
      <c r="F27" s="160"/>
      <c r="G27" s="160"/>
      <c r="H27" s="167"/>
    </row>
    <row r="28" spans="2:8" x14ac:dyDescent="0.15">
      <c r="B28" s="159"/>
      <c r="C28" s="160"/>
      <c r="D28" s="160"/>
      <c r="E28" s="160"/>
      <c r="F28" s="160"/>
      <c r="G28" s="160"/>
      <c r="H28" s="167"/>
    </row>
    <row r="29" spans="2:8" x14ac:dyDescent="0.15">
      <c r="B29" s="159"/>
      <c r="C29" s="160"/>
      <c r="D29" s="160"/>
      <c r="E29" s="160"/>
      <c r="F29" s="160"/>
      <c r="G29" s="160"/>
      <c r="H29" s="167"/>
    </row>
    <row r="30" spans="2:8" ht="14.25" thickBot="1" x14ac:dyDescent="0.2">
      <c r="B30" s="161"/>
      <c r="C30" s="162"/>
      <c r="D30" s="162"/>
      <c r="E30" s="162"/>
      <c r="F30" s="162"/>
      <c r="G30" s="162"/>
      <c r="H30" s="163"/>
    </row>
  </sheetData>
  <mergeCells count="11">
    <mergeCell ref="B30:H30"/>
    <mergeCell ref="B9:H9"/>
    <mergeCell ref="H25:H29"/>
    <mergeCell ref="H20:H24"/>
    <mergeCell ref="B2:H2"/>
    <mergeCell ref="B19:H19"/>
    <mergeCell ref="B1:H1"/>
    <mergeCell ref="B20:B24"/>
    <mergeCell ref="C20:G24"/>
    <mergeCell ref="B25:B29"/>
    <mergeCell ref="C25:G29"/>
  </mergeCells>
  <phoneticPr fontId="2" type="noConversion"/>
  <hyperlinks>
    <hyperlink ref="C10" location="运维持续改进管理!A1" display="运维持续改进管理"/>
    <hyperlink ref="C11" location="运维工具化管理计划!A1" display="运维工具化管理计划"/>
    <hyperlink ref="C12" location="'东尚项目&amp;运维管理规范'!A1" display="东尚项目&amp;运维管理规范"/>
    <hyperlink ref="C13" location="运维人员能力矩阵!A1" display="运维人员能力矩阵"/>
    <hyperlink ref="C14" location="运维工作分配及职责矩阵!A1" display="运维工作分配及职责矩阵"/>
    <hyperlink ref="C15" location="运维考核标准!A1" display="运维考核标准"/>
    <hyperlink ref="C16" location="运维人员值班计划表!A1" display="运维人员值班计划表"/>
    <hyperlink ref="C17" location="'持续改进 &amp; Problem'!A1" display="持续改进 &amp; Problem"/>
    <hyperlink ref="C18" location="月度Solman问题分析!A1" display="月度Solman问题分析"/>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pane xSplit="3" ySplit="4" topLeftCell="D26" activePane="bottomRight" state="frozen"/>
      <selection pane="topRight" activeCell="D1" sqref="D1"/>
      <selection pane="bottomLeft" activeCell="A5" sqref="A5"/>
      <selection pane="bottomRight" activeCell="C6" sqref="C6"/>
    </sheetView>
  </sheetViews>
  <sheetFormatPr defaultRowHeight="12" x14ac:dyDescent="0.15"/>
  <cols>
    <col min="1" max="1" width="4.5" style="56" customWidth="1"/>
    <col min="2" max="2" width="13.375" style="56" customWidth="1"/>
    <col min="3" max="3" width="50.625" style="56" customWidth="1"/>
    <col min="4" max="4" width="54.625" style="55" customWidth="1"/>
    <col min="5" max="5" width="31.125" style="56" customWidth="1"/>
    <col min="6" max="16384" width="9" style="56"/>
  </cols>
  <sheetData>
    <row r="1" spans="1:5" ht="13.5" customHeight="1" x14ac:dyDescent="0.15">
      <c r="A1" s="168" t="s">
        <v>470</v>
      </c>
      <c r="B1" s="169"/>
      <c r="C1" s="169"/>
      <c r="D1" s="169"/>
      <c r="E1" s="170"/>
    </row>
    <row r="2" spans="1:5" ht="30" customHeight="1" x14ac:dyDescent="0.15">
      <c r="A2" s="171"/>
      <c r="B2" s="172"/>
      <c r="C2" s="172"/>
      <c r="D2" s="172"/>
      <c r="E2" s="173"/>
    </row>
    <row r="3" spans="1:5" x14ac:dyDescent="0.15">
      <c r="A3" s="63" t="s">
        <v>88</v>
      </c>
      <c r="B3" s="26" t="s">
        <v>103</v>
      </c>
      <c r="C3" s="28" t="s">
        <v>98</v>
      </c>
      <c r="D3" s="28" t="s">
        <v>89</v>
      </c>
      <c r="E3" s="64" t="s">
        <v>471</v>
      </c>
    </row>
    <row r="4" spans="1:5" ht="13.5" customHeight="1" x14ac:dyDescent="0.15">
      <c r="A4" s="63">
        <v>1</v>
      </c>
      <c r="B4" s="26" t="s">
        <v>92</v>
      </c>
      <c r="C4" s="28"/>
      <c r="D4" s="28"/>
      <c r="E4" s="64"/>
    </row>
    <row r="5" spans="1:5" ht="13.5" customHeight="1" x14ac:dyDescent="0.15">
      <c r="A5" s="63"/>
      <c r="B5" s="26" t="s">
        <v>472</v>
      </c>
      <c r="C5" s="28" t="s">
        <v>93</v>
      </c>
      <c r="D5" s="28" t="s">
        <v>94</v>
      </c>
      <c r="E5" s="64"/>
    </row>
    <row r="6" spans="1:5" ht="13.5" customHeight="1" x14ac:dyDescent="0.15">
      <c r="A6" s="63"/>
      <c r="B6" s="26"/>
      <c r="C6" s="28" t="s">
        <v>95</v>
      </c>
      <c r="D6" s="28" t="s">
        <v>96</v>
      </c>
      <c r="E6" s="64"/>
    </row>
    <row r="7" spans="1:5" ht="13.5" customHeight="1" x14ac:dyDescent="0.15">
      <c r="A7" s="63"/>
      <c r="B7" s="26" t="s">
        <v>329</v>
      </c>
      <c r="C7" s="28" t="s">
        <v>151</v>
      </c>
      <c r="D7" s="28" t="s">
        <v>149</v>
      </c>
      <c r="E7" s="64" t="s">
        <v>150</v>
      </c>
    </row>
    <row r="8" spans="1:5" ht="13.5" customHeight="1" x14ac:dyDescent="0.15">
      <c r="A8" s="63"/>
      <c r="B8" s="26" t="s">
        <v>473</v>
      </c>
      <c r="C8" s="28" t="s">
        <v>108</v>
      </c>
      <c r="D8" s="28"/>
      <c r="E8" s="64"/>
    </row>
    <row r="9" spans="1:5" ht="13.5" customHeight="1" x14ac:dyDescent="0.15">
      <c r="A9" s="63"/>
      <c r="B9" s="26"/>
      <c r="C9" s="28" t="s">
        <v>474</v>
      </c>
      <c r="D9" s="28"/>
      <c r="E9" s="64"/>
    </row>
    <row r="10" spans="1:5" ht="13.5" customHeight="1" x14ac:dyDescent="0.15">
      <c r="A10" s="63"/>
      <c r="B10" s="26" t="s">
        <v>102</v>
      </c>
      <c r="C10" s="28" t="s">
        <v>104</v>
      </c>
      <c r="D10" s="28" t="s">
        <v>154</v>
      </c>
      <c r="E10" s="64"/>
    </row>
    <row r="11" spans="1:5" ht="13.5" customHeight="1" x14ac:dyDescent="0.15">
      <c r="A11" s="63"/>
      <c r="B11" s="26" t="s">
        <v>101</v>
      </c>
      <c r="C11" s="28" t="s">
        <v>97</v>
      </c>
      <c r="D11" s="28" t="s">
        <v>152</v>
      </c>
      <c r="E11" s="64" t="s">
        <v>153</v>
      </c>
    </row>
    <row r="12" spans="1:5" ht="13.5" customHeight="1" x14ac:dyDescent="0.15">
      <c r="A12" s="63"/>
      <c r="B12" s="26" t="s">
        <v>475</v>
      </c>
      <c r="C12" s="28" t="s">
        <v>99</v>
      </c>
      <c r="D12" s="28" t="s">
        <v>100</v>
      </c>
      <c r="E12" s="64"/>
    </row>
    <row r="13" spans="1:5" ht="13.5" customHeight="1" x14ac:dyDescent="0.15">
      <c r="A13" s="63"/>
      <c r="B13" s="26" t="s">
        <v>106</v>
      </c>
      <c r="C13" s="28" t="s">
        <v>476</v>
      </c>
      <c r="D13" s="28"/>
      <c r="E13" s="64"/>
    </row>
    <row r="14" spans="1:5" ht="13.5" customHeight="1" x14ac:dyDescent="0.15">
      <c r="A14" s="63"/>
      <c r="B14" s="26" t="s">
        <v>114</v>
      </c>
      <c r="C14" s="28" t="s">
        <v>477</v>
      </c>
      <c r="D14" s="28"/>
      <c r="E14" s="64"/>
    </row>
    <row r="15" spans="1:5" ht="13.5" customHeight="1" x14ac:dyDescent="0.15">
      <c r="A15" s="63"/>
      <c r="B15" s="26"/>
      <c r="C15" s="28"/>
      <c r="D15" s="28"/>
      <c r="E15" s="64"/>
    </row>
    <row r="16" spans="1:5" ht="13.5" customHeight="1" x14ac:dyDescent="0.15">
      <c r="A16" s="63">
        <v>2</v>
      </c>
      <c r="B16" s="26" t="s">
        <v>109</v>
      </c>
      <c r="C16" s="28"/>
      <c r="D16" s="28"/>
      <c r="E16" s="64"/>
    </row>
    <row r="17" spans="1:5" ht="13.5" customHeight="1" x14ac:dyDescent="0.15">
      <c r="A17" s="63"/>
      <c r="B17" s="26" t="s">
        <v>128</v>
      </c>
      <c r="C17" s="28" t="s">
        <v>111</v>
      </c>
      <c r="D17" s="28" t="s">
        <v>129</v>
      </c>
      <c r="E17" s="64"/>
    </row>
    <row r="18" spans="1:5" ht="13.5" customHeight="1" x14ac:dyDescent="0.15">
      <c r="A18" s="63"/>
      <c r="B18" s="26"/>
      <c r="C18" s="28" t="s">
        <v>112</v>
      </c>
      <c r="D18" s="28" t="s">
        <v>478</v>
      </c>
      <c r="E18" s="64"/>
    </row>
    <row r="19" spans="1:5" ht="13.5" customHeight="1" x14ac:dyDescent="0.15">
      <c r="A19" s="63"/>
      <c r="B19" s="26"/>
      <c r="C19" s="28" t="s">
        <v>113</v>
      </c>
      <c r="D19" s="28" t="s">
        <v>130</v>
      </c>
      <c r="E19" s="64"/>
    </row>
    <row r="20" spans="1:5" ht="13.5" customHeight="1" x14ac:dyDescent="0.15">
      <c r="A20" s="63"/>
      <c r="B20" s="26"/>
      <c r="C20" s="28" t="s">
        <v>132</v>
      </c>
      <c r="D20" s="28" t="s">
        <v>127</v>
      </c>
      <c r="E20" s="64"/>
    </row>
    <row r="21" spans="1:5" x14ac:dyDescent="0.15">
      <c r="A21" s="63"/>
      <c r="B21" s="26" t="s">
        <v>140</v>
      </c>
      <c r="C21" s="28" t="s">
        <v>479</v>
      </c>
      <c r="D21" s="28" t="s">
        <v>131</v>
      </c>
      <c r="E21" s="64"/>
    </row>
    <row r="22" spans="1:5" x14ac:dyDescent="0.15">
      <c r="A22" s="63"/>
      <c r="B22" s="26"/>
      <c r="C22" s="28" t="s">
        <v>116</v>
      </c>
      <c r="D22" s="28" t="s">
        <v>133</v>
      </c>
      <c r="E22" s="64"/>
    </row>
    <row r="23" spans="1:5" ht="36" x14ac:dyDescent="0.15">
      <c r="A23" s="63"/>
      <c r="B23" s="26" t="s">
        <v>480</v>
      </c>
      <c r="C23" s="28" t="s">
        <v>117</v>
      </c>
      <c r="D23" s="28" t="s">
        <v>481</v>
      </c>
      <c r="E23" s="64"/>
    </row>
    <row r="24" spans="1:5" x14ac:dyDescent="0.15">
      <c r="A24" s="63"/>
      <c r="B24" s="26"/>
      <c r="C24" s="28" t="s">
        <v>118</v>
      </c>
      <c r="D24" s="28" t="s">
        <v>133</v>
      </c>
      <c r="E24" s="64"/>
    </row>
    <row r="25" spans="1:5" ht="16.5" customHeight="1" x14ac:dyDescent="0.15">
      <c r="A25" s="63"/>
      <c r="B25" s="26" t="s">
        <v>120</v>
      </c>
      <c r="C25" s="28" t="s">
        <v>122</v>
      </c>
      <c r="D25" s="28" t="s">
        <v>482</v>
      </c>
      <c r="E25" s="64"/>
    </row>
    <row r="26" spans="1:5" x14ac:dyDescent="0.15">
      <c r="A26" s="63"/>
      <c r="B26" s="26"/>
      <c r="C26" s="28" t="s">
        <v>123</v>
      </c>
      <c r="D26" s="28" t="s">
        <v>134</v>
      </c>
      <c r="E26" s="64"/>
    </row>
    <row r="27" spans="1:5" x14ac:dyDescent="0.15">
      <c r="A27" s="63"/>
      <c r="B27" s="26"/>
      <c r="C27" s="28" t="s">
        <v>124</v>
      </c>
      <c r="D27" s="28" t="s">
        <v>135</v>
      </c>
      <c r="E27" s="64"/>
    </row>
    <row r="28" spans="1:5" x14ac:dyDescent="0.15">
      <c r="A28" s="63"/>
      <c r="B28" s="26" t="s">
        <v>121</v>
      </c>
      <c r="C28" s="28" t="s">
        <v>119</v>
      </c>
      <c r="D28" s="28" t="s">
        <v>133</v>
      </c>
      <c r="E28" s="64"/>
    </row>
    <row r="29" spans="1:5" x14ac:dyDescent="0.15">
      <c r="A29" s="63"/>
      <c r="B29" s="26"/>
      <c r="C29" s="28" t="s">
        <v>126</v>
      </c>
      <c r="D29" s="28"/>
      <c r="E29" s="64"/>
    </row>
    <row r="30" spans="1:5" x14ac:dyDescent="0.15">
      <c r="A30" s="63"/>
      <c r="B30" s="26" t="s">
        <v>87</v>
      </c>
      <c r="C30" s="28" t="s">
        <v>125</v>
      </c>
      <c r="D30" s="28" t="s">
        <v>136</v>
      </c>
      <c r="E30" s="64"/>
    </row>
    <row r="31" spans="1:5" x14ac:dyDescent="0.15">
      <c r="A31" s="63"/>
      <c r="B31" s="26"/>
      <c r="C31" s="28"/>
      <c r="D31" s="28"/>
      <c r="E31" s="64"/>
    </row>
    <row r="32" spans="1:5" ht="13.5" customHeight="1" x14ac:dyDescent="0.15">
      <c r="A32" s="63">
        <v>4</v>
      </c>
      <c r="B32" s="26" t="s">
        <v>137</v>
      </c>
      <c r="C32" s="28"/>
      <c r="D32" s="28"/>
      <c r="E32" s="64"/>
    </row>
    <row r="33" spans="1:5" ht="13.5" customHeight="1" x14ac:dyDescent="0.15">
      <c r="A33" s="63"/>
      <c r="B33" s="26" t="s">
        <v>138</v>
      </c>
      <c r="C33" s="28"/>
      <c r="D33" s="28"/>
      <c r="E33" s="64"/>
    </row>
    <row r="34" spans="1:5" ht="13.5" customHeight="1" x14ac:dyDescent="0.15">
      <c r="A34" s="63"/>
      <c r="B34" s="26" t="s">
        <v>139</v>
      </c>
      <c r="C34" s="28" t="s">
        <v>147</v>
      </c>
      <c r="D34" s="28" t="s">
        <v>142</v>
      </c>
      <c r="E34" s="64"/>
    </row>
    <row r="35" spans="1:5" ht="13.5" customHeight="1" x14ac:dyDescent="0.15">
      <c r="A35" s="63"/>
      <c r="B35" s="26"/>
      <c r="C35" s="28" t="s">
        <v>146</v>
      </c>
      <c r="D35" s="28" t="s">
        <v>143</v>
      </c>
      <c r="E35" s="64"/>
    </row>
    <row r="36" spans="1:5" ht="13.5" customHeight="1" x14ac:dyDescent="0.15">
      <c r="A36" s="63"/>
      <c r="B36" s="26"/>
      <c r="C36" s="28" t="s">
        <v>483</v>
      </c>
      <c r="D36" s="28" t="s">
        <v>484</v>
      </c>
      <c r="E36" s="64"/>
    </row>
    <row r="37" spans="1:5" ht="13.5" customHeight="1" x14ac:dyDescent="0.15">
      <c r="A37" s="63"/>
      <c r="B37" s="26"/>
      <c r="C37" s="28" t="s">
        <v>145</v>
      </c>
      <c r="D37" s="28" t="s">
        <v>144</v>
      </c>
      <c r="E37" s="64"/>
    </row>
    <row r="38" spans="1:5" ht="13.5" customHeight="1" x14ac:dyDescent="0.15">
      <c r="A38" s="63"/>
      <c r="B38" s="26"/>
      <c r="C38" s="28" t="s">
        <v>141</v>
      </c>
      <c r="D38" s="28" t="s">
        <v>148</v>
      </c>
      <c r="E38" s="64"/>
    </row>
    <row r="39" spans="1:5" ht="13.5" customHeight="1" x14ac:dyDescent="0.15">
      <c r="A39" s="63"/>
      <c r="B39" s="26"/>
      <c r="C39" s="28" t="s">
        <v>485</v>
      </c>
      <c r="D39" s="28" t="s">
        <v>486</v>
      </c>
      <c r="E39" s="64"/>
    </row>
    <row r="40" spans="1:5" ht="13.5" customHeight="1" x14ac:dyDescent="0.15">
      <c r="A40" s="63"/>
      <c r="B40" s="26"/>
      <c r="C40" s="28"/>
      <c r="D40" s="28"/>
      <c r="E40" s="64"/>
    </row>
    <row r="41" spans="1:5" ht="13.5" customHeight="1" x14ac:dyDescent="0.15">
      <c r="A41" s="63">
        <v>5</v>
      </c>
      <c r="B41" s="26" t="s">
        <v>487</v>
      </c>
      <c r="C41" s="28"/>
      <c r="D41" s="28"/>
      <c r="E41" s="64"/>
    </row>
    <row r="42" spans="1:5" ht="13.5" customHeight="1" x14ac:dyDescent="0.15">
      <c r="A42" s="63"/>
      <c r="B42" s="26" t="s">
        <v>488</v>
      </c>
      <c r="C42" s="28" t="s">
        <v>489</v>
      </c>
      <c r="D42" s="28"/>
      <c r="E42" s="64"/>
    </row>
    <row r="43" spans="1:5" ht="13.5" customHeight="1" x14ac:dyDescent="0.15">
      <c r="A43" s="63"/>
      <c r="B43" s="26" t="s">
        <v>490</v>
      </c>
      <c r="C43" s="28" t="s">
        <v>491</v>
      </c>
      <c r="D43" s="28"/>
      <c r="E43" s="64"/>
    </row>
    <row r="44" spans="1:5" ht="13.5" customHeight="1" x14ac:dyDescent="0.15">
      <c r="A44" s="63"/>
      <c r="B44" s="26" t="s">
        <v>492</v>
      </c>
      <c r="C44" s="28" t="s">
        <v>493</v>
      </c>
      <c r="D44" s="28"/>
      <c r="E44" s="64"/>
    </row>
    <row r="45" spans="1:5" ht="13.5" customHeight="1" x14ac:dyDescent="0.15">
      <c r="A45" s="63"/>
      <c r="B45" s="26" t="s">
        <v>494</v>
      </c>
      <c r="C45" s="28"/>
      <c r="D45" s="28"/>
      <c r="E45" s="64"/>
    </row>
    <row r="46" spans="1:5" ht="13.5" customHeight="1" x14ac:dyDescent="0.15">
      <c r="A46" s="63"/>
      <c r="B46" s="26" t="s">
        <v>495</v>
      </c>
      <c r="C46" s="28"/>
      <c r="D46" s="28"/>
      <c r="E46" s="64"/>
    </row>
    <row r="47" spans="1:5" ht="13.5" customHeight="1" x14ac:dyDescent="0.15">
      <c r="A47" s="63"/>
      <c r="B47" s="26"/>
      <c r="C47" s="28"/>
      <c r="D47" s="28"/>
      <c r="E47" s="64"/>
    </row>
    <row r="48" spans="1:5" ht="13.5" customHeight="1" x14ac:dyDescent="0.15">
      <c r="A48" s="63">
        <v>6</v>
      </c>
      <c r="B48" s="26" t="s">
        <v>496</v>
      </c>
      <c r="C48" s="28"/>
      <c r="D48" s="28"/>
      <c r="E48" s="64"/>
    </row>
    <row r="49" spans="1:5" ht="13.5" customHeight="1" x14ac:dyDescent="0.15">
      <c r="A49" s="63"/>
      <c r="B49" s="26" t="s">
        <v>497</v>
      </c>
      <c r="C49" s="28" t="s">
        <v>498</v>
      </c>
      <c r="D49" s="28" t="s">
        <v>499</v>
      </c>
      <c r="E49" s="64"/>
    </row>
    <row r="50" spans="1:5" ht="27" customHeight="1" x14ac:dyDescent="0.15">
      <c r="A50" s="63"/>
      <c r="B50" s="26" t="s">
        <v>500</v>
      </c>
      <c r="C50" s="28" t="s">
        <v>501</v>
      </c>
      <c r="D50" s="28" t="s">
        <v>502</v>
      </c>
      <c r="E50" s="64"/>
    </row>
    <row r="51" spans="1:5" x14ac:dyDescent="0.15">
      <c r="A51" s="63"/>
      <c r="B51" s="26"/>
      <c r="C51" s="28"/>
      <c r="D51" s="28"/>
      <c r="E51" s="64"/>
    </row>
    <row r="52" spans="1:5" ht="13.5" customHeight="1" x14ac:dyDescent="0.15">
      <c r="A52" s="63"/>
      <c r="B52" s="26"/>
      <c r="C52" s="28"/>
      <c r="D52" s="28"/>
      <c r="E52" s="64"/>
    </row>
    <row r="53" spans="1:5" ht="13.5" customHeight="1" x14ac:dyDescent="0.15">
      <c r="A53" s="63">
        <v>7</v>
      </c>
      <c r="B53" s="26" t="s">
        <v>503</v>
      </c>
      <c r="C53" s="28"/>
      <c r="D53" s="28"/>
      <c r="E53" s="64"/>
    </row>
    <row r="54" spans="1:5" ht="24" x14ac:dyDescent="0.15">
      <c r="A54" s="63"/>
      <c r="B54" s="26" t="s">
        <v>504</v>
      </c>
      <c r="C54" s="28" t="s">
        <v>505</v>
      </c>
      <c r="D54" s="28" t="s">
        <v>506</v>
      </c>
      <c r="E54" s="64" t="s">
        <v>507</v>
      </c>
    </row>
    <row r="55" spans="1:5" ht="13.5" customHeight="1" x14ac:dyDescent="0.15">
      <c r="A55" s="63"/>
      <c r="B55" s="26" t="s">
        <v>508</v>
      </c>
      <c r="C55" s="28" t="s">
        <v>509</v>
      </c>
      <c r="D55" s="28"/>
      <c r="E55" s="64"/>
    </row>
    <row r="56" spans="1:5" ht="13.5" customHeight="1" x14ac:dyDescent="0.15">
      <c r="A56" s="63"/>
      <c r="B56" s="26" t="s">
        <v>510</v>
      </c>
      <c r="C56" s="28" t="s">
        <v>511</v>
      </c>
      <c r="D56" s="28" t="s">
        <v>512</v>
      </c>
      <c r="E56" s="64"/>
    </row>
    <row r="57" spans="1:5" ht="13.5" customHeight="1" x14ac:dyDescent="0.15">
      <c r="A57" s="63"/>
      <c r="B57" s="26"/>
      <c r="C57" s="28"/>
      <c r="D57" s="28"/>
      <c r="E57" s="64"/>
    </row>
    <row r="58" spans="1:5" ht="13.5" customHeight="1" x14ac:dyDescent="0.15">
      <c r="A58" s="63">
        <v>8</v>
      </c>
      <c r="B58" s="26" t="s">
        <v>513</v>
      </c>
      <c r="C58" s="28"/>
      <c r="D58" s="28"/>
      <c r="E58" s="64"/>
    </row>
    <row r="59" spans="1:5" ht="38.25" customHeight="1" x14ac:dyDescent="0.15">
      <c r="A59" s="63"/>
      <c r="B59" s="26" t="s">
        <v>514</v>
      </c>
      <c r="C59" s="28" t="s">
        <v>515</v>
      </c>
      <c r="D59" s="28" t="s">
        <v>516</v>
      </c>
      <c r="E59" s="64"/>
    </row>
    <row r="60" spans="1:5" ht="13.5" customHeight="1" x14ac:dyDescent="0.15">
      <c r="A60" s="63"/>
      <c r="B60" s="26"/>
      <c r="C60" s="28" t="s">
        <v>517</v>
      </c>
      <c r="D60" s="28" t="s">
        <v>518</v>
      </c>
      <c r="E60" s="64"/>
    </row>
    <row r="61" spans="1:5" ht="50.25" customHeight="1" x14ac:dyDescent="0.15">
      <c r="A61" s="63"/>
      <c r="B61" s="26" t="s">
        <v>519</v>
      </c>
      <c r="C61" s="28" t="s">
        <v>520</v>
      </c>
      <c r="D61" s="28" t="s">
        <v>521</v>
      </c>
      <c r="E61" s="64"/>
    </row>
    <row r="62" spans="1:5" ht="50.25" customHeight="1" thickBot="1" x14ac:dyDescent="0.2">
      <c r="A62" s="66"/>
      <c r="B62" s="67" t="s">
        <v>522</v>
      </c>
      <c r="C62" s="70" t="s">
        <v>523</v>
      </c>
      <c r="D62" s="70" t="s">
        <v>524</v>
      </c>
      <c r="E62" s="69"/>
    </row>
    <row r="63" spans="1:5" ht="13.5" customHeight="1" x14ac:dyDescent="0.15"/>
  </sheetData>
  <mergeCells count="1">
    <mergeCell ref="A1:E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K4" sqref="K4:K32"/>
    </sheetView>
  </sheetViews>
  <sheetFormatPr defaultRowHeight="13.5" x14ac:dyDescent="0.15"/>
  <cols>
    <col min="1" max="1" width="4.75" bestFit="1" customWidth="1"/>
    <col min="2" max="2" width="13.125" hidden="1" customWidth="1"/>
    <col min="3" max="3" width="27.75" customWidth="1"/>
    <col min="4" max="4" width="41.375" customWidth="1"/>
    <col min="5" max="5" width="8.875" customWidth="1"/>
    <col min="6" max="9" width="11.875" customWidth="1"/>
    <col min="10" max="10" width="8.875" customWidth="1"/>
    <col min="11" max="11" width="23.125" bestFit="1" customWidth="1"/>
  </cols>
  <sheetData>
    <row r="1" spans="1:11" s="8" customFormat="1" x14ac:dyDescent="0.15">
      <c r="A1" s="174" t="s">
        <v>234</v>
      </c>
      <c r="B1" s="175"/>
      <c r="C1" s="175"/>
      <c r="D1" s="175"/>
      <c r="E1" s="175"/>
      <c r="F1" s="175"/>
      <c r="G1" s="175"/>
      <c r="H1" s="175"/>
      <c r="I1" s="175"/>
      <c r="J1" s="175"/>
      <c r="K1" s="176"/>
    </row>
    <row r="2" spans="1:11" s="8" customFormat="1" ht="30" customHeight="1" x14ac:dyDescent="0.15">
      <c r="A2" s="177"/>
      <c r="B2" s="178"/>
      <c r="C2" s="178"/>
      <c r="D2" s="178"/>
      <c r="E2" s="178"/>
      <c r="F2" s="178"/>
      <c r="G2" s="178"/>
      <c r="H2" s="178"/>
      <c r="I2" s="178"/>
      <c r="J2" s="178"/>
      <c r="K2" s="179"/>
    </row>
    <row r="3" spans="1:11" s="9" customFormat="1" ht="16.5" x14ac:dyDescent="0.15">
      <c r="A3" s="10" t="s">
        <v>88</v>
      </c>
      <c r="B3" s="11" t="s">
        <v>103</v>
      </c>
      <c r="C3" s="11" t="s">
        <v>98</v>
      </c>
      <c r="D3" s="12" t="s">
        <v>210</v>
      </c>
      <c r="E3" s="11" t="s">
        <v>90</v>
      </c>
      <c r="F3" s="13" t="s">
        <v>212</v>
      </c>
      <c r="G3" s="13" t="s">
        <v>213</v>
      </c>
      <c r="H3" s="13" t="s">
        <v>214</v>
      </c>
      <c r="I3" s="11" t="s">
        <v>215</v>
      </c>
      <c r="J3" s="11" t="s">
        <v>216</v>
      </c>
      <c r="K3" s="14" t="s">
        <v>91</v>
      </c>
    </row>
    <row r="4" spans="1:11" s="18" customFormat="1" ht="13.5" customHeight="1" x14ac:dyDescent="0.15">
      <c r="A4" s="15">
        <v>1</v>
      </c>
      <c r="B4" s="180" t="s">
        <v>156</v>
      </c>
      <c r="C4" s="42" t="s">
        <v>93</v>
      </c>
      <c r="D4" s="42" t="s">
        <v>94</v>
      </c>
      <c r="E4" s="42"/>
      <c r="F4" s="42"/>
      <c r="G4" s="42"/>
      <c r="H4" s="42"/>
      <c r="I4" s="42"/>
      <c r="J4" s="42"/>
      <c r="K4" s="43"/>
    </row>
    <row r="5" spans="1:11" s="18" customFormat="1" ht="13.5" customHeight="1" x14ac:dyDescent="0.15">
      <c r="A5" s="15">
        <v>2</v>
      </c>
      <c r="B5" s="181"/>
      <c r="C5" s="42" t="s">
        <v>95</v>
      </c>
      <c r="D5" s="42" t="s">
        <v>96</v>
      </c>
      <c r="E5" s="42"/>
      <c r="F5" s="42"/>
      <c r="G5" s="42"/>
      <c r="H5" s="42"/>
      <c r="I5" s="42"/>
      <c r="J5" s="42"/>
      <c r="K5" s="43"/>
    </row>
    <row r="6" spans="1:11" s="18" customFormat="1" ht="13.5" customHeight="1" x14ac:dyDescent="0.15">
      <c r="A6" s="15">
        <v>3</v>
      </c>
      <c r="B6" s="23" t="s">
        <v>158</v>
      </c>
      <c r="C6" s="42" t="s">
        <v>151</v>
      </c>
      <c r="D6" s="42" t="s">
        <v>149</v>
      </c>
      <c r="E6" s="42"/>
      <c r="F6" s="42"/>
      <c r="G6" s="42"/>
      <c r="H6" s="42"/>
      <c r="I6" s="42"/>
      <c r="J6" s="42"/>
      <c r="K6" s="43" t="s">
        <v>150</v>
      </c>
    </row>
    <row r="7" spans="1:11" s="18" customFormat="1" ht="13.5" customHeight="1" x14ac:dyDescent="0.15">
      <c r="A7" s="15">
        <v>4</v>
      </c>
      <c r="B7" s="39"/>
      <c r="C7" s="42" t="s">
        <v>217</v>
      </c>
      <c r="D7" s="42"/>
      <c r="E7" s="42"/>
      <c r="F7" s="42"/>
      <c r="G7" s="42"/>
      <c r="H7" s="42"/>
      <c r="I7" s="42"/>
      <c r="J7" s="42"/>
      <c r="K7" s="43"/>
    </row>
    <row r="8" spans="1:11" s="18" customFormat="1" ht="13.5" customHeight="1" x14ac:dyDescent="0.15">
      <c r="A8" s="15"/>
      <c r="B8" s="39"/>
      <c r="C8" s="40" t="s">
        <v>218</v>
      </c>
      <c r="D8" s="40"/>
      <c r="E8" s="40"/>
      <c r="F8" s="40"/>
      <c r="G8" s="40"/>
      <c r="H8" s="40"/>
      <c r="I8" s="40"/>
      <c r="J8" s="40"/>
      <c r="K8" s="41"/>
    </row>
    <row r="9" spans="1:11" s="18" customFormat="1" ht="13.5" customHeight="1" x14ac:dyDescent="0.15">
      <c r="A9" s="15"/>
      <c r="B9" s="39"/>
      <c r="C9" s="22" t="s">
        <v>219</v>
      </c>
      <c r="D9" s="16"/>
      <c r="E9" s="16"/>
      <c r="F9" s="16"/>
      <c r="G9" s="16"/>
      <c r="H9" s="16"/>
      <c r="I9" s="16"/>
      <c r="J9" s="16"/>
      <c r="K9" s="17"/>
    </row>
    <row r="10" spans="1:11" s="18" customFormat="1" ht="13.5" customHeight="1" x14ac:dyDescent="0.15">
      <c r="A10" s="15"/>
      <c r="B10" s="39"/>
      <c r="C10" s="22" t="s">
        <v>220</v>
      </c>
      <c r="D10" s="16"/>
      <c r="E10" s="16"/>
      <c r="F10" s="16"/>
      <c r="G10" s="16"/>
      <c r="H10" s="16"/>
      <c r="I10" s="16"/>
      <c r="J10" s="16"/>
      <c r="K10" s="17"/>
    </row>
    <row r="11" spans="1:11" s="18" customFormat="1" ht="13.5" customHeight="1" x14ac:dyDescent="0.15">
      <c r="A11" s="15"/>
      <c r="B11" s="39"/>
      <c r="C11" s="22" t="s">
        <v>221</v>
      </c>
      <c r="D11" s="16"/>
      <c r="E11" s="16"/>
      <c r="F11" s="16"/>
      <c r="G11" s="16"/>
      <c r="H11" s="16"/>
      <c r="I11" s="16"/>
      <c r="J11" s="16"/>
      <c r="K11" s="17"/>
    </row>
    <row r="12" spans="1:11" s="18" customFormat="1" ht="13.5" customHeight="1" x14ac:dyDescent="0.15">
      <c r="A12" s="15"/>
      <c r="B12" s="39"/>
      <c r="C12" s="22" t="s">
        <v>222</v>
      </c>
      <c r="D12" s="16"/>
      <c r="E12" s="16"/>
      <c r="F12" s="16"/>
      <c r="G12" s="16"/>
      <c r="H12" s="16"/>
      <c r="I12" s="16"/>
      <c r="J12" s="16"/>
      <c r="K12" s="17"/>
    </row>
    <row r="13" spans="1:11" s="18" customFormat="1" ht="13.5" customHeight="1" x14ac:dyDescent="0.15">
      <c r="A13" s="15">
        <v>4</v>
      </c>
      <c r="B13" s="180" t="s">
        <v>157</v>
      </c>
      <c r="C13" s="40" t="s">
        <v>228</v>
      </c>
      <c r="D13" s="40"/>
      <c r="E13" s="40"/>
      <c r="F13" s="40"/>
      <c r="G13" s="40"/>
      <c r="H13" s="40"/>
      <c r="I13" s="40"/>
      <c r="J13" s="40"/>
      <c r="K13" s="41" t="s">
        <v>227</v>
      </c>
    </row>
    <row r="14" spans="1:11" s="18" customFormat="1" ht="13.5" customHeight="1" x14ac:dyDescent="0.15">
      <c r="A14" s="15"/>
      <c r="B14" s="182"/>
      <c r="C14" s="22" t="s">
        <v>223</v>
      </c>
      <c r="D14" s="16"/>
      <c r="E14" s="16"/>
      <c r="F14" s="16"/>
      <c r="G14" s="16"/>
      <c r="H14" s="16"/>
      <c r="I14" s="16"/>
      <c r="J14" s="16"/>
      <c r="K14" s="17"/>
    </row>
    <row r="15" spans="1:11" s="18" customFormat="1" ht="13.5" customHeight="1" x14ac:dyDescent="0.15">
      <c r="A15" s="15"/>
      <c r="B15" s="182"/>
      <c r="C15" s="22" t="s">
        <v>224</v>
      </c>
      <c r="D15" s="16"/>
      <c r="E15" s="16"/>
      <c r="F15" s="16"/>
      <c r="G15" s="16"/>
      <c r="H15" s="16"/>
      <c r="I15" s="16"/>
      <c r="J15" s="16"/>
      <c r="K15" s="17"/>
    </row>
    <row r="16" spans="1:11" s="18" customFormat="1" ht="13.5" customHeight="1" x14ac:dyDescent="0.15">
      <c r="A16" s="15"/>
      <c r="B16" s="182"/>
      <c r="C16" s="22" t="s">
        <v>225</v>
      </c>
      <c r="D16" s="16"/>
      <c r="E16" s="16"/>
      <c r="F16" s="16"/>
      <c r="G16" s="16"/>
      <c r="H16" s="16"/>
      <c r="I16" s="16"/>
      <c r="J16" s="16"/>
      <c r="K16" s="17"/>
    </row>
    <row r="17" spans="1:11" s="18" customFormat="1" ht="13.5" customHeight="1" x14ac:dyDescent="0.15">
      <c r="A17" s="15"/>
      <c r="B17" s="182"/>
      <c r="C17" s="22" t="s">
        <v>226</v>
      </c>
      <c r="D17" s="16"/>
      <c r="E17" s="16"/>
      <c r="F17" s="16"/>
      <c r="G17" s="16"/>
      <c r="H17" s="16"/>
      <c r="I17" s="16"/>
      <c r="J17" s="16"/>
      <c r="K17" s="17"/>
    </row>
    <row r="18" spans="1:11" s="18" customFormat="1" ht="13.5" customHeight="1" x14ac:dyDescent="0.15">
      <c r="A18" s="15">
        <v>4</v>
      </c>
      <c r="B18" s="182"/>
      <c r="C18" s="40" t="s">
        <v>229</v>
      </c>
      <c r="D18" s="40"/>
      <c r="E18" s="40"/>
      <c r="F18" s="40"/>
      <c r="G18" s="40"/>
      <c r="H18" s="40"/>
      <c r="I18" s="40"/>
      <c r="J18" s="40"/>
      <c r="K18" s="41"/>
    </row>
    <row r="19" spans="1:11" s="18" customFormat="1" ht="13.5" customHeight="1" x14ac:dyDescent="0.15">
      <c r="A19" s="15"/>
      <c r="B19" s="182"/>
      <c r="C19" s="22" t="s">
        <v>230</v>
      </c>
      <c r="D19" s="16"/>
      <c r="E19" s="16"/>
      <c r="F19" s="16"/>
      <c r="G19" s="16"/>
      <c r="H19" s="16"/>
      <c r="I19" s="16"/>
      <c r="J19" s="16"/>
      <c r="K19" s="17"/>
    </row>
    <row r="20" spans="1:11" s="18" customFormat="1" ht="13.5" customHeight="1" x14ac:dyDescent="0.15">
      <c r="A20" s="15"/>
      <c r="B20" s="182"/>
      <c r="C20" s="22" t="s">
        <v>231</v>
      </c>
      <c r="D20" s="16"/>
      <c r="E20" s="16"/>
      <c r="F20" s="16"/>
      <c r="G20" s="16"/>
      <c r="H20" s="16"/>
      <c r="I20" s="16"/>
      <c r="J20" s="16"/>
      <c r="K20" s="17"/>
    </row>
    <row r="21" spans="1:11" s="18" customFormat="1" ht="13.5" customHeight="1" x14ac:dyDescent="0.15">
      <c r="A21" s="15"/>
      <c r="B21" s="182"/>
      <c r="C21" s="22" t="s">
        <v>232</v>
      </c>
      <c r="D21" s="16"/>
      <c r="E21" s="16"/>
      <c r="F21" s="16"/>
      <c r="G21" s="16"/>
      <c r="H21" s="16"/>
      <c r="I21" s="16"/>
      <c r="J21" s="16"/>
      <c r="K21" s="17"/>
    </row>
    <row r="22" spans="1:11" s="18" customFormat="1" ht="13.5" customHeight="1" x14ac:dyDescent="0.15">
      <c r="A22" s="15"/>
      <c r="B22" s="182"/>
      <c r="C22" s="22" t="s">
        <v>233</v>
      </c>
      <c r="D22" s="16"/>
      <c r="E22" s="16"/>
      <c r="F22" s="16"/>
      <c r="G22" s="16"/>
      <c r="H22" s="16"/>
      <c r="I22" s="16"/>
      <c r="J22" s="16"/>
      <c r="K22" s="17"/>
    </row>
    <row r="23" spans="1:11" s="18" customFormat="1" ht="13.5" customHeight="1" x14ac:dyDescent="0.15">
      <c r="A23" s="15">
        <v>5</v>
      </c>
      <c r="B23" s="181"/>
      <c r="C23" s="42" t="s">
        <v>236</v>
      </c>
      <c r="D23" s="42" t="s">
        <v>235</v>
      </c>
      <c r="E23" s="42"/>
      <c r="F23" s="42"/>
      <c r="G23" s="42"/>
      <c r="H23" s="42"/>
      <c r="I23" s="42"/>
      <c r="J23" s="42"/>
      <c r="K23" s="43"/>
    </row>
    <row r="24" spans="1:11" s="18" customFormat="1" ht="13.5" customHeight="1" x14ac:dyDescent="0.15">
      <c r="A24" s="15"/>
      <c r="B24" s="39"/>
      <c r="C24" s="22" t="s">
        <v>237</v>
      </c>
      <c r="D24" s="16"/>
      <c r="E24" s="16"/>
      <c r="F24" s="16"/>
      <c r="G24" s="16"/>
      <c r="H24" s="16"/>
      <c r="I24" s="16"/>
      <c r="J24" s="16"/>
      <c r="K24" s="17"/>
    </row>
    <row r="25" spans="1:11" s="18" customFormat="1" ht="13.5" customHeight="1" x14ac:dyDescent="0.15">
      <c r="A25" s="15"/>
      <c r="B25" s="39"/>
      <c r="C25" s="22" t="s">
        <v>238</v>
      </c>
      <c r="D25" s="16"/>
      <c r="E25" s="16"/>
      <c r="F25" s="16"/>
      <c r="G25" s="16"/>
      <c r="H25" s="16"/>
      <c r="I25" s="16"/>
      <c r="J25" s="16"/>
      <c r="K25" s="17"/>
    </row>
    <row r="26" spans="1:11" s="18" customFormat="1" ht="13.5" customHeight="1" x14ac:dyDescent="0.15">
      <c r="A26" s="15"/>
      <c r="B26" s="39"/>
      <c r="C26" s="22" t="s">
        <v>239</v>
      </c>
      <c r="D26" s="16"/>
      <c r="E26" s="16"/>
      <c r="F26" s="16"/>
      <c r="G26" s="16"/>
      <c r="H26" s="16"/>
      <c r="I26" s="16"/>
      <c r="J26" s="16"/>
      <c r="K26" s="17"/>
    </row>
    <row r="27" spans="1:11" s="18" customFormat="1" ht="13.5" customHeight="1" x14ac:dyDescent="0.15">
      <c r="A27" s="15"/>
      <c r="B27" s="39"/>
      <c r="C27" s="22" t="s">
        <v>240</v>
      </c>
      <c r="D27" s="16"/>
      <c r="E27" s="16"/>
      <c r="F27" s="16"/>
      <c r="G27" s="16"/>
      <c r="H27" s="16"/>
      <c r="I27" s="16"/>
      <c r="J27" s="16"/>
      <c r="K27" s="17"/>
    </row>
    <row r="28" spans="1:11" s="18" customFormat="1" ht="13.5" customHeight="1" x14ac:dyDescent="0.15">
      <c r="A28" s="15">
        <v>8</v>
      </c>
      <c r="B28" s="16" t="s">
        <v>105</v>
      </c>
      <c r="C28" s="16" t="s">
        <v>99</v>
      </c>
      <c r="D28" s="16" t="s">
        <v>100</v>
      </c>
      <c r="E28" s="16"/>
      <c r="F28" s="16"/>
      <c r="G28" s="16"/>
      <c r="H28" s="16"/>
      <c r="I28" s="16"/>
      <c r="J28" s="16"/>
      <c r="K28" s="17"/>
    </row>
    <row r="29" spans="1:11" s="18" customFormat="1" ht="13.5" customHeight="1" x14ac:dyDescent="0.15">
      <c r="A29" s="15">
        <v>6</v>
      </c>
      <c r="B29" s="16" t="s">
        <v>102</v>
      </c>
      <c r="C29" s="16" t="s">
        <v>104</v>
      </c>
      <c r="D29" s="16" t="s">
        <v>154</v>
      </c>
      <c r="E29" s="16"/>
      <c r="F29" s="16"/>
      <c r="G29" s="16"/>
      <c r="H29" s="16"/>
      <c r="I29" s="16"/>
      <c r="J29" s="16"/>
      <c r="K29" s="17"/>
    </row>
    <row r="30" spans="1:11" s="18" customFormat="1" ht="13.5" customHeight="1" x14ac:dyDescent="0.15">
      <c r="A30" s="15">
        <v>7</v>
      </c>
      <c r="B30" s="16" t="s">
        <v>101</v>
      </c>
      <c r="C30" s="16" t="s">
        <v>97</v>
      </c>
      <c r="D30" s="16" t="s">
        <v>152</v>
      </c>
      <c r="E30" s="16"/>
      <c r="F30" s="16"/>
      <c r="G30" s="16"/>
      <c r="H30" s="16"/>
      <c r="I30" s="16"/>
      <c r="J30" s="16"/>
      <c r="K30" s="17" t="s">
        <v>153</v>
      </c>
    </row>
    <row r="31" spans="1:11" s="18" customFormat="1" ht="13.5" customHeight="1" x14ac:dyDescent="0.15">
      <c r="A31" s="15">
        <v>9</v>
      </c>
      <c r="B31" s="16" t="s">
        <v>106</v>
      </c>
      <c r="C31" s="16" t="s">
        <v>107</v>
      </c>
      <c r="D31" s="16"/>
      <c r="E31" s="16"/>
      <c r="F31" s="16"/>
      <c r="G31" s="16"/>
      <c r="H31" s="16"/>
      <c r="I31" s="16"/>
      <c r="J31" s="16"/>
      <c r="K31" s="17"/>
    </row>
    <row r="32" spans="1:11" s="18" customFormat="1" ht="13.5" customHeight="1" x14ac:dyDescent="0.15">
      <c r="A32" s="15">
        <v>10</v>
      </c>
      <c r="B32" s="16" t="s">
        <v>114</v>
      </c>
      <c r="C32" s="16" t="s">
        <v>110</v>
      </c>
      <c r="D32" s="16" t="s">
        <v>211</v>
      </c>
      <c r="E32" s="16"/>
      <c r="F32" s="16"/>
      <c r="G32" s="16"/>
      <c r="H32" s="16"/>
      <c r="I32" s="16"/>
      <c r="J32" s="16"/>
      <c r="K32" s="17"/>
    </row>
    <row r="33" spans="1:11" s="18" customFormat="1" ht="13.5" customHeight="1" x14ac:dyDescent="0.15">
      <c r="A33" s="15">
        <v>11</v>
      </c>
      <c r="B33" s="19"/>
      <c r="C33" s="20"/>
      <c r="D33" s="20"/>
      <c r="E33" s="20"/>
      <c r="F33" s="20"/>
      <c r="G33" s="20"/>
      <c r="H33" s="20"/>
      <c r="I33" s="20"/>
      <c r="J33" s="20"/>
      <c r="K33" s="21"/>
    </row>
  </sheetData>
  <mergeCells count="3">
    <mergeCell ref="A1:K2"/>
    <mergeCell ref="B4:B5"/>
    <mergeCell ref="B13:B23"/>
  </mergeCells>
  <phoneticPr fontId="2" type="noConversion"/>
  <conditionalFormatting sqref="H3">
    <cfRule type="beginsWith" dxfId="14" priority="1" operator="beginsWith" text="完成">
      <formula>LEFT(H3,2)="完成"</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workbookViewId="0">
      <selection activeCell="C6" sqref="C6"/>
    </sheetView>
  </sheetViews>
  <sheetFormatPr defaultRowHeight="13.5" x14ac:dyDescent="0.15"/>
  <cols>
    <col min="1" max="1" width="4.75" style="18" bestFit="1" customWidth="1"/>
    <col min="2" max="2" width="13.5" style="18" customWidth="1"/>
    <col min="3" max="3" width="27.75" style="18" customWidth="1"/>
    <col min="4" max="4" width="6.375" style="18" bestFit="1" customWidth="1"/>
    <col min="5" max="7" width="4.875" style="18" customWidth="1"/>
    <col min="8" max="9" width="10" style="18" bestFit="1" customWidth="1"/>
    <col min="10" max="15" width="9" style="18" customWidth="1"/>
    <col min="16" max="16" width="8.875" style="18" customWidth="1"/>
    <col min="17" max="17" width="26.375" style="18" customWidth="1"/>
    <col min="18" max="16384" width="9" style="18"/>
  </cols>
  <sheetData>
    <row r="1" spans="1:17" s="8" customFormat="1" ht="13.5" customHeight="1" x14ac:dyDescent="0.15">
      <c r="A1" s="183" t="s">
        <v>365</v>
      </c>
      <c r="B1" s="184"/>
      <c r="C1" s="184"/>
      <c r="D1" s="184"/>
      <c r="E1" s="184"/>
      <c r="F1" s="184"/>
      <c r="G1" s="184"/>
      <c r="H1" s="184"/>
      <c r="I1" s="184"/>
      <c r="J1" s="184"/>
      <c r="K1" s="184"/>
      <c r="L1" s="184"/>
      <c r="M1" s="184"/>
      <c r="N1" s="184"/>
      <c r="O1" s="184"/>
      <c r="P1" s="184"/>
      <c r="Q1" s="185"/>
    </row>
    <row r="2" spans="1:17" s="8" customFormat="1" ht="30" customHeight="1" x14ac:dyDescent="0.15">
      <c r="A2" s="186"/>
      <c r="B2" s="187"/>
      <c r="C2" s="187"/>
      <c r="D2" s="187"/>
      <c r="E2" s="187"/>
      <c r="F2" s="187"/>
      <c r="G2" s="187"/>
      <c r="H2" s="187"/>
      <c r="I2" s="187"/>
      <c r="J2" s="187"/>
      <c r="K2" s="187"/>
      <c r="L2" s="187"/>
      <c r="M2" s="187"/>
      <c r="N2" s="187"/>
      <c r="O2" s="187"/>
      <c r="P2" s="187"/>
      <c r="Q2" s="188"/>
    </row>
    <row r="3" spans="1:17" s="9" customFormat="1" ht="16.5" customHeight="1" x14ac:dyDescent="0.15">
      <c r="A3" s="63" t="s">
        <v>306</v>
      </c>
      <c r="B3" s="26" t="s">
        <v>307</v>
      </c>
      <c r="C3" s="26" t="s">
        <v>282</v>
      </c>
      <c r="D3" s="26" t="s">
        <v>308</v>
      </c>
      <c r="E3" s="26" t="s">
        <v>275</v>
      </c>
      <c r="F3" s="26"/>
      <c r="G3" s="26"/>
      <c r="H3" s="26" t="s">
        <v>309</v>
      </c>
      <c r="I3" s="26"/>
      <c r="J3" s="26" t="s">
        <v>310</v>
      </c>
      <c r="K3" s="26"/>
      <c r="L3" s="26" t="s">
        <v>311</v>
      </c>
      <c r="M3" s="26"/>
      <c r="N3" s="26" t="s">
        <v>312</v>
      </c>
      <c r="O3" s="26"/>
      <c r="P3" s="26" t="s">
        <v>313</v>
      </c>
      <c r="Q3" s="64" t="s">
        <v>314</v>
      </c>
    </row>
    <row r="4" spans="1:17" s="9" customFormat="1" ht="12.75" customHeight="1" x14ac:dyDescent="0.15">
      <c r="A4" s="63"/>
      <c r="B4" s="26"/>
      <c r="C4" s="26"/>
      <c r="D4" s="26"/>
      <c r="E4" s="26" t="s">
        <v>315</v>
      </c>
      <c r="F4" s="26" t="s">
        <v>316</v>
      </c>
      <c r="G4" s="26" t="s">
        <v>276</v>
      </c>
      <c r="H4" s="26" t="s">
        <v>317</v>
      </c>
      <c r="I4" s="26" t="s">
        <v>318</v>
      </c>
      <c r="J4" s="26" t="s">
        <v>317</v>
      </c>
      <c r="K4" s="26" t="s">
        <v>319</v>
      </c>
      <c r="L4" s="26" t="s">
        <v>317</v>
      </c>
      <c r="M4" s="26" t="s">
        <v>320</v>
      </c>
      <c r="N4" s="26" t="s">
        <v>317</v>
      </c>
      <c r="O4" s="26" t="s">
        <v>318</v>
      </c>
      <c r="P4" s="26"/>
      <c r="Q4" s="64"/>
    </row>
    <row r="5" spans="1:17" ht="13.5" customHeight="1" x14ac:dyDescent="0.15">
      <c r="A5" s="63">
        <v>1</v>
      </c>
      <c r="B5" s="26" t="s">
        <v>156</v>
      </c>
      <c r="C5" s="26" t="s">
        <v>321</v>
      </c>
      <c r="D5" s="26" t="s">
        <v>273</v>
      </c>
      <c r="E5" s="26" t="s">
        <v>277</v>
      </c>
      <c r="F5" s="26" t="s">
        <v>277</v>
      </c>
      <c r="G5" s="26" t="s">
        <v>277</v>
      </c>
      <c r="H5" s="54" t="s">
        <v>322</v>
      </c>
      <c r="I5" s="54" t="s">
        <v>278</v>
      </c>
      <c r="J5" s="54" t="s">
        <v>322</v>
      </c>
      <c r="K5" s="54" t="s">
        <v>322</v>
      </c>
      <c r="L5" s="54" t="s">
        <v>323</v>
      </c>
      <c r="M5" s="54" t="s">
        <v>323</v>
      </c>
      <c r="N5" s="54" t="s">
        <v>323</v>
      </c>
      <c r="O5" s="54">
        <v>2014</v>
      </c>
      <c r="P5" s="26" t="s">
        <v>324</v>
      </c>
      <c r="Q5" s="64"/>
    </row>
    <row r="6" spans="1:17" ht="13.5" customHeight="1" x14ac:dyDescent="0.15">
      <c r="A6" s="63">
        <v>2</v>
      </c>
      <c r="B6" s="26"/>
      <c r="C6" s="26" t="s">
        <v>325</v>
      </c>
      <c r="D6" s="26" t="s">
        <v>326</v>
      </c>
      <c r="E6" s="26" t="s">
        <v>327</v>
      </c>
      <c r="F6" s="26" t="s">
        <v>279</v>
      </c>
      <c r="G6" s="26" t="s">
        <v>277</v>
      </c>
      <c r="H6" s="54" t="s">
        <v>323</v>
      </c>
      <c r="I6" s="54" t="s">
        <v>323</v>
      </c>
      <c r="J6" s="54" t="s">
        <v>322</v>
      </c>
      <c r="K6" s="54" t="s">
        <v>322</v>
      </c>
      <c r="L6" s="54" t="s">
        <v>278</v>
      </c>
      <c r="M6" s="54" t="s">
        <v>323</v>
      </c>
      <c r="N6" s="54" t="s">
        <v>323</v>
      </c>
      <c r="O6" s="54">
        <v>2014</v>
      </c>
      <c r="P6" s="26" t="s">
        <v>328</v>
      </c>
      <c r="Q6" s="64"/>
    </row>
    <row r="7" spans="1:17" ht="13.5" customHeight="1" x14ac:dyDescent="0.15">
      <c r="A7" s="63">
        <v>3</v>
      </c>
      <c r="B7" s="26" t="s">
        <v>329</v>
      </c>
      <c r="C7" s="26" t="s">
        <v>330</v>
      </c>
      <c r="D7" s="26" t="s">
        <v>326</v>
      </c>
      <c r="E7" s="26" t="s">
        <v>323</v>
      </c>
      <c r="F7" s="26" t="s">
        <v>323</v>
      </c>
      <c r="G7" s="26" t="s">
        <v>323</v>
      </c>
      <c r="H7" s="54" t="s">
        <v>323</v>
      </c>
      <c r="I7" s="54" t="s">
        <v>323</v>
      </c>
      <c r="J7" s="54" t="s">
        <v>323</v>
      </c>
      <c r="K7" s="54" t="s">
        <v>323</v>
      </c>
      <c r="L7" s="54" t="s">
        <v>323</v>
      </c>
      <c r="M7" s="54" t="s">
        <v>323</v>
      </c>
      <c r="N7" s="54" t="s">
        <v>323</v>
      </c>
      <c r="O7" s="54">
        <v>2015</v>
      </c>
      <c r="P7" s="26" t="s">
        <v>328</v>
      </c>
      <c r="Q7" s="64"/>
    </row>
    <row r="8" spans="1:17" ht="13.5" customHeight="1" x14ac:dyDescent="0.15">
      <c r="A8" s="63">
        <v>4</v>
      </c>
      <c r="B8" s="26" t="s">
        <v>331</v>
      </c>
      <c r="C8" s="26" t="s">
        <v>332</v>
      </c>
      <c r="D8" s="26" t="s">
        <v>333</v>
      </c>
      <c r="E8" s="26" t="s">
        <v>327</v>
      </c>
      <c r="F8" s="26" t="s">
        <v>334</v>
      </c>
      <c r="G8" s="26" t="s">
        <v>327</v>
      </c>
      <c r="H8" s="54">
        <v>42481</v>
      </c>
      <c r="I8" s="54">
        <v>42500</v>
      </c>
      <c r="J8" s="54">
        <v>42501</v>
      </c>
      <c r="K8" s="54">
        <v>42513</v>
      </c>
      <c r="L8" s="54">
        <v>42526</v>
      </c>
      <c r="M8" s="54">
        <v>42538</v>
      </c>
      <c r="N8" s="54">
        <v>42541</v>
      </c>
      <c r="O8" s="54">
        <v>42566</v>
      </c>
      <c r="P8" s="26" t="s">
        <v>335</v>
      </c>
      <c r="Q8" s="64"/>
    </row>
    <row r="9" spans="1:17" ht="13.5" customHeight="1" x14ac:dyDescent="0.15">
      <c r="A9" s="63">
        <v>5</v>
      </c>
      <c r="B9" s="26"/>
      <c r="C9" s="26" t="s">
        <v>336</v>
      </c>
      <c r="D9" s="26" t="s">
        <v>337</v>
      </c>
      <c r="E9" s="26" t="s">
        <v>334</v>
      </c>
      <c r="F9" s="26" t="s">
        <v>334</v>
      </c>
      <c r="G9" s="26" t="s">
        <v>338</v>
      </c>
      <c r="H9" s="54">
        <v>42501</v>
      </c>
      <c r="I9" s="54">
        <v>42510</v>
      </c>
      <c r="J9" s="54">
        <v>42513</v>
      </c>
      <c r="K9" s="54">
        <v>42524</v>
      </c>
      <c r="L9" s="54">
        <v>42524</v>
      </c>
      <c r="M9" s="54">
        <v>42552</v>
      </c>
      <c r="N9" s="54">
        <v>42555</v>
      </c>
      <c r="O9" s="54">
        <v>42566</v>
      </c>
      <c r="P9" s="26" t="s">
        <v>335</v>
      </c>
      <c r="Q9" s="64"/>
    </row>
    <row r="10" spans="1:17" ht="13.5" customHeight="1" x14ac:dyDescent="0.15">
      <c r="A10" s="63">
        <v>6</v>
      </c>
      <c r="B10" s="26" t="s">
        <v>339</v>
      </c>
      <c r="C10" s="26" t="s">
        <v>280</v>
      </c>
      <c r="D10" s="26" t="s">
        <v>340</v>
      </c>
      <c r="E10" s="26" t="s">
        <v>334</v>
      </c>
      <c r="F10" s="26" t="s">
        <v>334</v>
      </c>
      <c r="G10" s="26" t="s">
        <v>327</v>
      </c>
      <c r="H10" s="54">
        <v>42566</v>
      </c>
      <c r="I10" s="54">
        <v>42573</v>
      </c>
      <c r="J10" s="54">
        <v>42583</v>
      </c>
      <c r="K10" s="54">
        <v>42585</v>
      </c>
      <c r="L10" s="54">
        <v>42590</v>
      </c>
      <c r="M10" s="54">
        <v>42594</v>
      </c>
      <c r="N10" s="54">
        <v>42597</v>
      </c>
      <c r="O10" s="54">
        <v>42601</v>
      </c>
      <c r="P10" s="26" t="s">
        <v>341</v>
      </c>
      <c r="Q10" s="64" t="s">
        <v>342</v>
      </c>
    </row>
    <row r="11" spans="1:17" ht="13.5" customHeight="1" x14ac:dyDescent="0.15">
      <c r="A11" s="63">
        <v>7</v>
      </c>
      <c r="B11" s="26"/>
      <c r="C11" s="26" t="s">
        <v>343</v>
      </c>
      <c r="D11" s="26" t="s">
        <v>364</v>
      </c>
      <c r="E11" s="26" t="s">
        <v>334</v>
      </c>
      <c r="F11" s="26" t="s">
        <v>334</v>
      </c>
      <c r="G11" s="26" t="s">
        <v>327</v>
      </c>
      <c r="H11" s="54">
        <v>42520</v>
      </c>
      <c r="I11" s="54">
        <v>42522</v>
      </c>
      <c r="J11" s="54">
        <v>42527</v>
      </c>
      <c r="K11" s="54">
        <v>42528</v>
      </c>
      <c r="L11" s="54">
        <v>42529</v>
      </c>
      <c r="M11" s="54">
        <v>42538</v>
      </c>
      <c r="N11" s="54">
        <v>42541</v>
      </c>
      <c r="O11" s="54">
        <v>42543</v>
      </c>
      <c r="P11" s="26" t="s">
        <v>341</v>
      </c>
      <c r="Q11" s="64"/>
    </row>
    <row r="12" spans="1:17" ht="13.5" customHeight="1" x14ac:dyDescent="0.15">
      <c r="A12" s="63">
        <v>8</v>
      </c>
      <c r="B12" s="26"/>
      <c r="C12" s="26" t="s">
        <v>344</v>
      </c>
      <c r="D12" s="26" t="s">
        <v>345</v>
      </c>
      <c r="E12" s="26" t="s">
        <v>334</v>
      </c>
      <c r="F12" s="26" t="s">
        <v>334</v>
      </c>
      <c r="G12" s="26" t="s">
        <v>327</v>
      </c>
      <c r="H12" s="54">
        <v>42534</v>
      </c>
      <c r="I12" s="54">
        <v>42538</v>
      </c>
      <c r="J12" s="54">
        <v>42541</v>
      </c>
      <c r="K12" s="54">
        <v>42543</v>
      </c>
      <c r="L12" s="54">
        <v>42544</v>
      </c>
      <c r="M12" s="54">
        <v>42549</v>
      </c>
      <c r="N12" s="54">
        <v>42550</v>
      </c>
      <c r="O12" s="54">
        <v>42552</v>
      </c>
      <c r="P12" s="26" t="s">
        <v>341</v>
      </c>
      <c r="Q12" s="64"/>
    </row>
    <row r="13" spans="1:17" ht="13.5" customHeight="1" x14ac:dyDescent="0.15">
      <c r="A13" s="63">
        <v>9</v>
      </c>
      <c r="B13" s="26" t="s">
        <v>346</v>
      </c>
      <c r="C13" s="26" t="s">
        <v>347</v>
      </c>
      <c r="D13" s="26" t="s">
        <v>326</v>
      </c>
      <c r="E13" s="26" t="s">
        <v>277</v>
      </c>
      <c r="F13" s="26" t="s">
        <v>334</v>
      </c>
      <c r="G13" s="26" t="s">
        <v>327</v>
      </c>
      <c r="H13" s="54">
        <v>42527</v>
      </c>
      <c r="I13" s="54">
        <v>42534</v>
      </c>
      <c r="J13" s="54">
        <v>42535</v>
      </c>
      <c r="K13" s="54">
        <v>42538</v>
      </c>
      <c r="L13" s="54">
        <v>42541</v>
      </c>
      <c r="M13" s="54">
        <v>42552</v>
      </c>
      <c r="N13" s="54">
        <v>42555</v>
      </c>
      <c r="O13" s="54">
        <v>42559</v>
      </c>
      <c r="P13" s="26" t="s">
        <v>341</v>
      </c>
      <c r="Q13" s="64"/>
    </row>
    <row r="14" spans="1:17" ht="13.5" customHeight="1" x14ac:dyDescent="0.15">
      <c r="A14" s="63">
        <v>10</v>
      </c>
      <c r="B14" s="26"/>
      <c r="C14" s="26" t="s">
        <v>348</v>
      </c>
      <c r="D14" s="26" t="s">
        <v>349</v>
      </c>
      <c r="E14" s="26" t="s">
        <v>350</v>
      </c>
      <c r="F14" s="26" t="s">
        <v>334</v>
      </c>
      <c r="G14" s="26" t="s">
        <v>338</v>
      </c>
      <c r="H14" s="54"/>
      <c r="I14" s="54"/>
      <c r="J14" s="54"/>
      <c r="K14" s="54"/>
      <c r="L14" s="54"/>
      <c r="M14" s="54"/>
      <c r="N14" s="54"/>
      <c r="O14" s="54"/>
      <c r="P14" s="26" t="s">
        <v>351</v>
      </c>
      <c r="Q14" s="64"/>
    </row>
    <row r="15" spans="1:17" ht="13.5" customHeight="1" x14ac:dyDescent="0.15">
      <c r="A15" s="63">
        <v>11</v>
      </c>
      <c r="B15" s="26"/>
      <c r="C15" s="26" t="s">
        <v>352</v>
      </c>
      <c r="D15" s="26" t="s">
        <v>349</v>
      </c>
      <c r="E15" s="26" t="s">
        <v>334</v>
      </c>
      <c r="F15" s="26" t="s">
        <v>334</v>
      </c>
      <c r="G15" s="26" t="s">
        <v>338</v>
      </c>
      <c r="H15" s="54"/>
      <c r="I15" s="54"/>
      <c r="J15" s="54"/>
      <c r="K15" s="54"/>
      <c r="L15" s="54"/>
      <c r="M15" s="54"/>
      <c r="N15" s="54"/>
      <c r="O15" s="54"/>
      <c r="P15" s="26" t="s">
        <v>351</v>
      </c>
      <c r="Q15" s="64"/>
    </row>
    <row r="16" spans="1:17" ht="25.5" x14ac:dyDescent="0.15">
      <c r="A16" s="63">
        <v>12</v>
      </c>
      <c r="B16" s="28" t="s">
        <v>363</v>
      </c>
      <c r="C16" s="26" t="s">
        <v>353</v>
      </c>
      <c r="D16" s="26" t="s">
        <v>333</v>
      </c>
      <c r="E16" s="26" t="s">
        <v>327</v>
      </c>
      <c r="F16" s="26" t="s">
        <v>327</v>
      </c>
      <c r="G16" s="26" t="s">
        <v>334</v>
      </c>
      <c r="H16" s="54">
        <v>42520</v>
      </c>
      <c r="I16" s="54">
        <v>42524</v>
      </c>
      <c r="J16" s="54">
        <v>42527</v>
      </c>
      <c r="K16" s="54">
        <v>42531</v>
      </c>
      <c r="L16" s="54">
        <v>42534</v>
      </c>
      <c r="M16" s="54">
        <v>42545</v>
      </c>
      <c r="N16" s="54">
        <v>42548</v>
      </c>
      <c r="O16" s="54">
        <v>42559</v>
      </c>
      <c r="P16" s="26" t="s">
        <v>341</v>
      </c>
      <c r="Q16" s="64"/>
    </row>
    <row r="17" spans="1:17" ht="13.5" customHeight="1" x14ac:dyDescent="0.15">
      <c r="A17" s="63">
        <v>13</v>
      </c>
      <c r="B17" s="26"/>
      <c r="C17" s="26" t="s">
        <v>354</v>
      </c>
      <c r="D17" s="26" t="s">
        <v>281</v>
      </c>
      <c r="E17" s="26" t="s">
        <v>279</v>
      </c>
      <c r="F17" s="26" t="s">
        <v>355</v>
      </c>
      <c r="G17" s="26" t="s">
        <v>334</v>
      </c>
      <c r="H17" s="54">
        <v>42555</v>
      </c>
      <c r="I17" s="54">
        <v>42559</v>
      </c>
      <c r="J17" s="54">
        <v>42562</v>
      </c>
      <c r="K17" s="54">
        <v>42564</v>
      </c>
      <c r="L17" s="54">
        <v>42565</v>
      </c>
      <c r="M17" s="54">
        <v>42573</v>
      </c>
      <c r="N17" s="54">
        <v>42576</v>
      </c>
      <c r="O17" s="54">
        <v>42580</v>
      </c>
      <c r="P17" s="26" t="s">
        <v>341</v>
      </c>
      <c r="Q17" s="64"/>
    </row>
    <row r="18" spans="1:17" ht="13.5" customHeight="1" x14ac:dyDescent="0.15">
      <c r="A18" s="63">
        <v>14</v>
      </c>
      <c r="B18" s="26"/>
      <c r="C18" s="26" t="s">
        <v>356</v>
      </c>
      <c r="D18" s="26" t="s">
        <v>357</v>
      </c>
      <c r="E18" s="26" t="s">
        <v>338</v>
      </c>
      <c r="F18" s="26" t="s">
        <v>338</v>
      </c>
      <c r="G18" s="26" t="s">
        <v>334</v>
      </c>
      <c r="H18" s="54">
        <v>42527</v>
      </c>
      <c r="I18" s="54">
        <v>42534</v>
      </c>
      <c r="J18" s="54">
        <v>42535</v>
      </c>
      <c r="K18" s="54">
        <v>42538</v>
      </c>
      <c r="L18" s="54">
        <v>42541</v>
      </c>
      <c r="M18" s="54">
        <v>42552</v>
      </c>
      <c r="N18" s="54">
        <v>42555</v>
      </c>
      <c r="O18" s="54">
        <v>42559</v>
      </c>
      <c r="P18" s="26" t="s">
        <v>358</v>
      </c>
      <c r="Q18" s="64"/>
    </row>
    <row r="19" spans="1:17" ht="13.5" customHeight="1" x14ac:dyDescent="0.15">
      <c r="A19" s="63">
        <v>15</v>
      </c>
      <c r="B19" s="26"/>
      <c r="C19" s="26" t="s">
        <v>359</v>
      </c>
      <c r="D19" s="26" t="s">
        <v>360</v>
      </c>
      <c r="E19" s="26" t="s">
        <v>334</v>
      </c>
      <c r="F19" s="26" t="s">
        <v>334</v>
      </c>
      <c r="G19" s="26" t="s">
        <v>334</v>
      </c>
      <c r="H19" s="54">
        <v>42561</v>
      </c>
      <c r="I19" s="54">
        <v>42564</v>
      </c>
      <c r="J19" s="54"/>
      <c r="K19" s="54"/>
      <c r="L19" s="54"/>
      <c r="M19" s="54"/>
      <c r="N19" s="54"/>
      <c r="O19" s="54"/>
      <c r="P19" s="26" t="s">
        <v>274</v>
      </c>
      <c r="Q19" s="64"/>
    </row>
    <row r="20" spans="1:17" ht="13.5" customHeight="1" thickBot="1" x14ac:dyDescent="0.2">
      <c r="A20" s="66">
        <v>16</v>
      </c>
      <c r="B20" s="67"/>
      <c r="C20" s="67" t="s">
        <v>361</v>
      </c>
      <c r="D20" s="67" t="s">
        <v>362</v>
      </c>
      <c r="E20" s="67" t="s">
        <v>334</v>
      </c>
      <c r="F20" s="67" t="s">
        <v>334</v>
      </c>
      <c r="G20" s="67" t="s">
        <v>334</v>
      </c>
      <c r="H20" s="68">
        <v>42548</v>
      </c>
      <c r="I20" s="68">
        <v>42551</v>
      </c>
      <c r="J20" s="68"/>
      <c r="K20" s="68"/>
      <c r="L20" s="68"/>
      <c r="M20" s="68"/>
      <c r="N20" s="68"/>
      <c r="O20" s="68"/>
      <c r="P20" s="67" t="s">
        <v>351</v>
      </c>
      <c r="Q20" s="69"/>
    </row>
  </sheetData>
  <mergeCells count="1">
    <mergeCell ref="A1:Q2"/>
  </mergeCells>
  <phoneticPr fontId="2" type="noConversion"/>
  <conditionalFormatting sqref="J3">
    <cfRule type="beginsWith" dxfId="13" priority="6" operator="beginsWith" text="完成">
      <formula>LEFT(J3,2)="完成"</formula>
    </cfRule>
  </conditionalFormatting>
  <conditionalFormatting sqref="L3">
    <cfRule type="beginsWith" dxfId="12" priority="4" operator="beginsWith" text="完成">
      <formula>LEFT(L3,2)="完成"</formula>
    </cfRule>
  </conditionalFormatting>
  <conditionalFormatting sqref="N3">
    <cfRule type="beginsWith" dxfId="11" priority="2" operator="beginsWith" text="完成">
      <formula>LEFT(N3,2)="完成"</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zoomScaleNormal="100" workbookViewId="0">
      <selection activeCell="C11" sqref="C11"/>
    </sheetView>
  </sheetViews>
  <sheetFormatPr defaultRowHeight="16.5" outlineLevelRow="1" x14ac:dyDescent="0.15"/>
  <cols>
    <col min="1" max="1" width="4.75" style="57" bestFit="1" customWidth="1"/>
    <col min="2" max="2" width="8" style="57" bestFit="1" customWidth="1"/>
    <col min="3" max="3" width="16.625" style="57" bestFit="1" customWidth="1"/>
    <col min="4" max="4" width="15" style="57" bestFit="1" customWidth="1"/>
    <col min="5" max="5" width="26.5" style="57" bestFit="1" customWidth="1"/>
    <col min="6" max="6" width="8.875" style="57" customWidth="1"/>
    <col min="7" max="8" width="10.5" style="57" bestFit="1" customWidth="1"/>
    <col min="9" max="9" width="8.875" style="57" customWidth="1"/>
    <col min="10" max="10" width="38.25" style="57" bestFit="1" customWidth="1"/>
    <col min="11" max="16384" width="9" style="57"/>
  </cols>
  <sheetData>
    <row r="1" spans="1:10" ht="13.5" customHeight="1" x14ac:dyDescent="0.15">
      <c r="A1" s="168" t="s">
        <v>241</v>
      </c>
      <c r="B1" s="169"/>
      <c r="C1" s="169"/>
      <c r="D1" s="169"/>
      <c r="E1" s="169"/>
      <c r="F1" s="169"/>
      <c r="G1" s="169"/>
      <c r="H1" s="169"/>
      <c r="I1" s="169"/>
      <c r="J1" s="170"/>
    </row>
    <row r="2" spans="1:10" ht="30" customHeight="1" x14ac:dyDescent="0.15">
      <c r="A2" s="171"/>
      <c r="B2" s="172"/>
      <c r="C2" s="172"/>
      <c r="D2" s="172"/>
      <c r="E2" s="172"/>
      <c r="F2" s="172"/>
      <c r="G2" s="172"/>
      <c r="H2" s="172"/>
      <c r="I2" s="172"/>
      <c r="J2" s="173"/>
    </row>
    <row r="3" spans="1:10" ht="12.75" customHeight="1" x14ac:dyDescent="0.15">
      <c r="A3" s="63" t="s">
        <v>366</v>
      </c>
      <c r="B3" s="26" t="s">
        <v>367</v>
      </c>
      <c r="C3" s="26" t="s">
        <v>368</v>
      </c>
      <c r="D3" s="26" t="s">
        <v>369</v>
      </c>
      <c r="E3" s="26" t="s">
        <v>370</v>
      </c>
      <c r="F3" s="26" t="s">
        <v>371</v>
      </c>
      <c r="G3" s="26" t="s">
        <v>372</v>
      </c>
      <c r="H3" s="26" t="s">
        <v>319</v>
      </c>
      <c r="I3" s="26" t="s">
        <v>373</v>
      </c>
      <c r="J3" s="64" t="s">
        <v>374</v>
      </c>
    </row>
    <row r="4" spans="1:10" ht="13.5" customHeight="1" x14ac:dyDescent="0.15">
      <c r="A4" s="63">
        <v>1</v>
      </c>
      <c r="B4" s="26" t="s">
        <v>375</v>
      </c>
      <c r="C4" s="26"/>
      <c r="D4" s="26"/>
      <c r="E4" s="26"/>
      <c r="F4" s="26"/>
      <c r="G4" s="54"/>
      <c r="H4" s="54"/>
      <c r="I4" s="26"/>
      <c r="J4" s="64"/>
    </row>
    <row r="5" spans="1:10" ht="13.5" customHeight="1" x14ac:dyDescent="0.15">
      <c r="A5" s="63">
        <v>2</v>
      </c>
      <c r="B5" s="26"/>
      <c r="C5" s="26" t="s">
        <v>376</v>
      </c>
      <c r="D5" s="26"/>
      <c r="E5" s="26"/>
      <c r="F5" s="26"/>
      <c r="G5" s="54"/>
      <c r="H5" s="54"/>
      <c r="I5" s="26"/>
      <c r="J5" s="64"/>
    </row>
    <row r="6" spans="1:10" ht="13.5" customHeight="1" outlineLevel="1" x14ac:dyDescent="0.15">
      <c r="A6" s="63"/>
      <c r="B6" s="26"/>
      <c r="C6" s="26"/>
      <c r="D6" s="26" t="s">
        <v>377</v>
      </c>
      <c r="E6" s="26" t="s">
        <v>378</v>
      </c>
      <c r="F6" s="26" t="s">
        <v>379</v>
      </c>
      <c r="G6" s="54">
        <v>41764</v>
      </c>
      <c r="H6" s="54">
        <v>41783</v>
      </c>
      <c r="I6" s="26" t="s">
        <v>380</v>
      </c>
      <c r="J6" s="64"/>
    </row>
    <row r="7" spans="1:10" ht="13.5" customHeight="1" outlineLevel="1" x14ac:dyDescent="0.15">
      <c r="A7" s="63"/>
      <c r="B7" s="26"/>
      <c r="C7" s="26"/>
      <c r="D7" s="26" t="s">
        <v>381</v>
      </c>
      <c r="E7" s="26" t="s">
        <v>246</v>
      </c>
      <c r="F7" s="26" t="s">
        <v>264</v>
      </c>
      <c r="G7" s="54">
        <v>41764</v>
      </c>
      <c r="H7" s="54">
        <v>41783</v>
      </c>
      <c r="I7" s="26" t="s">
        <v>262</v>
      </c>
      <c r="J7" s="64"/>
    </row>
    <row r="8" spans="1:10" ht="13.5" customHeight="1" x14ac:dyDescent="0.15">
      <c r="A8" s="63">
        <v>3</v>
      </c>
      <c r="B8" s="26"/>
      <c r="C8" s="26" t="s">
        <v>382</v>
      </c>
      <c r="D8" s="26"/>
      <c r="E8" s="26"/>
      <c r="F8" s="26"/>
      <c r="G8" s="54"/>
      <c r="H8" s="54"/>
      <c r="I8" s="26"/>
      <c r="J8" s="64"/>
    </row>
    <row r="9" spans="1:10" ht="13.5" customHeight="1" outlineLevel="1" x14ac:dyDescent="0.15">
      <c r="A9" s="63"/>
      <c r="B9" s="26"/>
      <c r="C9" s="26"/>
      <c r="D9" s="26" t="s">
        <v>383</v>
      </c>
      <c r="E9" s="26" t="s">
        <v>384</v>
      </c>
      <c r="F9" s="26" t="s">
        <v>385</v>
      </c>
      <c r="G9" s="54">
        <v>41764</v>
      </c>
      <c r="H9" s="54">
        <v>41783</v>
      </c>
      <c r="I9" s="26" t="s">
        <v>324</v>
      </c>
      <c r="J9" s="64"/>
    </row>
    <row r="10" spans="1:10" ht="13.5" customHeight="1" outlineLevel="1" x14ac:dyDescent="0.15">
      <c r="A10" s="63"/>
      <c r="B10" s="26"/>
      <c r="C10" s="26"/>
      <c r="D10" s="26" t="s">
        <v>386</v>
      </c>
      <c r="E10" s="26" t="s">
        <v>387</v>
      </c>
      <c r="F10" s="26" t="s">
        <v>388</v>
      </c>
      <c r="G10" s="54">
        <v>41764</v>
      </c>
      <c r="H10" s="54">
        <v>41783</v>
      </c>
      <c r="I10" s="26" t="s">
        <v>324</v>
      </c>
      <c r="J10" s="64"/>
    </row>
    <row r="11" spans="1:10" ht="13.5" customHeight="1" outlineLevel="1" x14ac:dyDescent="0.15">
      <c r="A11" s="63"/>
      <c r="B11" s="26"/>
      <c r="C11" s="26"/>
      <c r="D11" s="26" t="s">
        <v>389</v>
      </c>
      <c r="E11" s="26" t="s">
        <v>390</v>
      </c>
      <c r="F11" s="26" t="s">
        <v>385</v>
      </c>
      <c r="G11" s="54">
        <v>41764</v>
      </c>
      <c r="H11" s="54">
        <v>41783</v>
      </c>
      <c r="I11" s="26" t="s">
        <v>324</v>
      </c>
      <c r="J11" s="64"/>
    </row>
    <row r="12" spans="1:10" ht="13.5" customHeight="1" outlineLevel="1" x14ac:dyDescent="0.15">
      <c r="A12" s="63"/>
      <c r="B12" s="26"/>
      <c r="C12" s="26"/>
      <c r="D12" s="26" t="s">
        <v>391</v>
      </c>
      <c r="E12" s="26" t="s">
        <v>392</v>
      </c>
      <c r="F12" s="26" t="s">
        <v>385</v>
      </c>
      <c r="G12" s="54">
        <v>41764</v>
      </c>
      <c r="H12" s="54">
        <v>41783</v>
      </c>
      <c r="I12" s="26" t="s">
        <v>324</v>
      </c>
      <c r="J12" s="64"/>
    </row>
    <row r="13" spans="1:10" ht="13.5" customHeight="1" outlineLevel="1" x14ac:dyDescent="0.15">
      <c r="A13" s="63"/>
      <c r="B13" s="26"/>
      <c r="C13" s="26"/>
      <c r="D13" s="26" t="s">
        <v>393</v>
      </c>
      <c r="E13" s="26" t="s">
        <v>394</v>
      </c>
      <c r="F13" s="26" t="s">
        <v>388</v>
      </c>
      <c r="G13" s="54">
        <v>41764</v>
      </c>
      <c r="H13" s="54">
        <v>41783</v>
      </c>
      <c r="I13" s="26" t="s">
        <v>324</v>
      </c>
      <c r="J13" s="64"/>
    </row>
    <row r="14" spans="1:10" ht="13.5" customHeight="1" outlineLevel="1" x14ac:dyDescent="0.15">
      <c r="A14" s="63"/>
      <c r="B14" s="26"/>
      <c r="C14" s="26"/>
      <c r="D14" s="26"/>
      <c r="E14" s="26" t="s">
        <v>395</v>
      </c>
      <c r="F14" s="26" t="s">
        <v>388</v>
      </c>
      <c r="G14" s="54">
        <v>41764</v>
      </c>
      <c r="H14" s="54">
        <v>41783</v>
      </c>
      <c r="I14" s="26" t="s">
        <v>324</v>
      </c>
      <c r="J14" s="64"/>
    </row>
    <row r="15" spans="1:10" ht="13.5" customHeight="1" outlineLevel="1" x14ac:dyDescent="0.15">
      <c r="A15" s="63"/>
      <c r="B15" s="26"/>
      <c r="C15" s="26"/>
      <c r="D15" s="26" t="s">
        <v>396</v>
      </c>
      <c r="E15" s="26" t="s">
        <v>397</v>
      </c>
      <c r="F15" s="26" t="s">
        <v>385</v>
      </c>
      <c r="G15" s="54">
        <v>41764</v>
      </c>
      <c r="H15" s="54">
        <v>41783</v>
      </c>
      <c r="I15" s="26" t="s">
        <v>262</v>
      </c>
      <c r="J15" s="64" t="s">
        <v>398</v>
      </c>
    </row>
    <row r="16" spans="1:10" ht="13.5" customHeight="1" outlineLevel="1" x14ac:dyDescent="0.15">
      <c r="A16" s="63"/>
      <c r="B16" s="26"/>
      <c r="C16" s="26"/>
      <c r="D16" s="26"/>
      <c r="E16" s="26" t="s">
        <v>399</v>
      </c>
      <c r="F16" s="26" t="s">
        <v>379</v>
      </c>
      <c r="G16" s="54">
        <v>41764</v>
      </c>
      <c r="H16" s="54">
        <v>41783</v>
      </c>
      <c r="I16" s="26" t="s">
        <v>400</v>
      </c>
      <c r="J16" s="64"/>
    </row>
    <row r="17" spans="1:10" ht="13.5" customHeight="1" outlineLevel="1" x14ac:dyDescent="0.15">
      <c r="A17" s="63"/>
      <c r="B17" s="26"/>
      <c r="C17" s="26"/>
      <c r="D17" s="26" t="s">
        <v>401</v>
      </c>
      <c r="E17" s="26" t="s">
        <v>253</v>
      </c>
      <c r="F17" s="26" t="s">
        <v>385</v>
      </c>
      <c r="G17" s="54">
        <v>42520</v>
      </c>
      <c r="H17" s="54">
        <v>42522</v>
      </c>
      <c r="I17" s="26" t="s">
        <v>263</v>
      </c>
      <c r="J17" s="64" t="s">
        <v>267</v>
      </c>
    </row>
    <row r="18" spans="1:10" ht="13.5" customHeight="1" outlineLevel="1" x14ac:dyDescent="0.15">
      <c r="A18" s="63"/>
      <c r="B18" s="26"/>
      <c r="C18" s="26"/>
      <c r="D18" s="26" t="s">
        <v>402</v>
      </c>
      <c r="E18" s="26" t="s">
        <v>403</v>
      </c>
      <c r="F18" s="26" t="s">
        <v>268</v>
      </c>
      <c r="G18" s="54">
        <v>42520</v>
      </c>
      <c r="H18" s="54">
        <v>42522</v>
      </c>
      <c r="I18" s="26" t="s">
        <v>404</v>
      </c>
      <c r="J18" s="64" t="s">
        <v>405</v>
      </c>
    </row>
    <row r="19" spans="1:10" ht="13.5" customHeight="1" outlineLevel="1" x14ac:dyDescent="0.15">
      <c r="A19" s="63"/>
      <c r="B19" s="26"/>
      <c r="C19" s="26"/>
      <c r="D19" s="26" t="s">
        <v>406</v>
      </c>
      <c r="E19" s="26" t="s">
        <v>407</v>
      </c>
      <c r="F19" s="26" t="s">
        <v>388</v>
      </c>
      <c r="G19" s="54">
        <v>41764</v>
      </c>
      <c r="H19" s="54">
        <v>41783</v>
      </c>
      <c r="I19" s="26" t="s">
        <v>400</v>
      </c>
      <c r="J19" s="64"/>
    </row>
    <row r="20" spans="1:10" ht="13.5" customHeight="1" x14ac:dyDescent="0.15">
      <c r="A20" s="63">
        <v>4</v>
      </c>
      <c r="B20" s="26"/>
      <c r="C20" s="26" t="s">
        <v>408</v>
      </c>
      <c r="D20" s="26"/>
      <c r="E20" s="26"/>
      <c r="F20" s="26"/>
      <c r="G20" s="54"/>
      <c r="H20" s="54"/>
      <c r="I20" s="26"/>
      <c r="J20" s="64"/>
    </row>
    <row r="21" spans="1:10" ht="13.5" customHeight="1" outlineLevel="1" x14ac:dyDescent="0.15">
      <c r="A21" s="63"/>
      <c r="B21" s="26"/>
      <c r="C21" s="26"/>
      <c r="D21" s="26" t="s">
        <v>409</v>
      </c>
      <c r="E21" s="26" t="s">
        <v>410</v>
      </c>
      <c r="F21" s="26" t="s">
        <v>385</v>
      </c>
      <c r="G21" s="54">
        <v>41764</v>
      </c>
      <c r="H21" s="54">
        <v>41783</v>
      </c>
      <c r="I21" s="26" t="s">
        <v>380</v>
      </c>
      <c r="J21" s="64"/>
    </row>
    <row r="22" spans="1:10" ht="13.5" customHeight="1" outlineLevel="1" x14ac:dyDescent="0.15">
      <c r="A22" s="63"/>
      <c r="B22" s="26"/>
      <c r="C22" s="26"/>
      <c r="D22" s="26" t="s">
        <v>411</v>
      </c>
      <c r="E22" s="26" t="s">
        <v>412</v>
      </c>
      <c r="F22" s="26" t="s">
        <v>264</v>
      </c>
      <c r="G22" s="54">
        <v>41764</v>
      </c>
      <c r="H22" s="54">
        <v>41783</v>
      </c>
      <c r="I22" s="26" t="s">
        <v>380</v>
      </c>
      <c r="J22" s="64"/>
    </row>
    <row r="23" spans="1:10" ht="13.5" customHeight="1" outlineLevel="1" x14ac:dyDescent="0.15">
      <c r="A23" s="63"/>
      <c r="B23" s="26"/>
      <c r="C23" s="26"/>
      <c r="D23" s="26" t="s">
        <v>413</v>
      </c>
      <c r="E23" s="26" t="s">
        <v>247</v>
      </c>
      <c r="F23" s="26" t="s">
        <v>379</v>
      </c>
      <c r="G23" s="54">
        <v>41764</v>
      </c>
      <c r="H23" s="54">
        <v>41783</v>
      </c>
      <c r="I23" s="26" t="s">
        <v>380</v>
      </c>
      <c r="J23" s="64"/>
    </row>
    <row r="24" spans="1:10" ht="13.5" customHeight="1" outlineLevel="1" x14ac:dyDescent="0.15">
      <c r="A24" s="63"/>
      <c r="B24" s="26"/>
      <c r="C24" s="26"/>
      <c r="D24" s="26"/>
      <c r="E24" s="26" t="s">
        <v>248</v>
      </c>
      <c r="F24" s="26" t="s">
        <v>264</v>
      </c>
      <c r="G24" s="54">
        <v>41764</v>
      </c>
      <c r="H24" s="54">
        <v>41783</v>
      </c>
      <c r="I24" s="26" t="s">
        <v>400</v>
      </c>
      <c r="J24" s="64"/>
    </row>
    <row r="25" spans="1:10" ht="13.5" customHeight="1" outlineLevel="1" x14ac:dyDescent="0.15">
      <c r="A25" s="63"/>
      <c r="B25" s="26"/>
      <c r="C25" s="26"/>
      <c r="D25" s="26"/>
      <c r="E25" s="26" t="s">
        <v>414</v>
      </c>
      <c r="F25" s="26" t="s">
        <v>385</v>
      </c>
      <c r="G25" s="54">
        <v>41764</v>
      </c>
      <c r="H25" s="54">
        <v>41783</v>
      </c>
      <c r="I25" s="26" t="s">
        <v>400</v>
      </c>
      <c r="J25" s="64" t="s">
        <v>415</v>
      </c>
    </row>
    <row r="26" spans="1:10" ht="13.5" customHeight="1" x14ac:dyDescent="0.15">
      <c r="A26" s="63">
        <v>5</v>
      </c>
      <c r="B26" s="26"/>
      <c r="C26" s="26" t="s">
        <v>416</v>
      </c>
      <c r="D26" s="26"/>
      <c r="E26" s="26"/>
      <c r="F26" s="26"/>
      <c r="G26" s="54"/>
      <c r="H26" s="54"/>
      <c r="I26" s="26"/>
      <c r="J26" s="64"/>
    </row>
    <row r="27" spans="1:10" ht="13.5" customHeight="1" outlineLevel="1" x14ac:dyDescent="0.15">
      <c r="A27" s="63"/>
      <c r="B27" s="26"/>
      <c r="C27" s="26"/>
      <c r="D27" s="26" t="s">
        <v>417</v>
      </c>
      <c r="E27" s="26" t="s">
        <v>418</v>
      </c>
      <c r="F27" s="26" t="s">
        <v>385</v>
      </c>
      <c r="G27" s="54">
        <v>41764</v>
      </c>
      <c r="H27" s="54">
        <v>41783</v>
      </c>
      <c r="I27" s="26" t="s">
        <v>262</v>
      </c>
      <c r="J27" s="64"/>
    </row>
    <row r="28" spans="1:10" ht="13.5" customHeight="1" outlineLevel="1" x14ac:dyDescent="0.15">
      <c r="A28" s="63"/>
      <c r="B28" s="26"/>
      <c r="C28" s="26"/>
      <c r="D28" s="26" t="s">
        <v>419</v>
      </c>
      <c r="E28" s="26" t="s">
        <v>420</v>
      </c>
      <c r="F28" s="26" t="s">
        <v>264</v>
      </c>
      <c r="G28" s="54">
        <v>41764</v>
      </c>
      <c r="H28" s="54">
        <v>41783</v>
      </c>
      <c r="I28" s="26" t="s">
        <v>262</v>
      </c>
      <c r="J28" s="64"/>
    </row>
    <row r="29" spans="1:10" ht="13.5" customHeight="1" x14ac:dyDescent="0.15">
      <c r="A29" s="63">
        <v>6</v>
      </c>
      <c r="B29" s="26"/>
      <c r="C29" s="26" t="s">
        <v>242</v>
      </c>
      <c r="D29" s="26"/>
      <c r="E29" s="26"/>
      <c r="F29" s="26"/>
      <c r="G29" s="54"/>
      <c r="H29" s="54"/>
      <c r="I29" s="26"/>
      <c r="J29" s="64"/>
    </row>
    <row r="30" spans="1:10" ht="13.5" customHeight="1" outlineLevel="1" x14ac:dyDescent="0.15">
      <c r="A30" s="63"/>
      <c r="B30" s="26"/>
      <c r="C30" s="26"/>
      <c r="D30" s="26" t="s">
        <v>249</v>
      </c>
      <c r="E30" s="26" t="s">
        <v>250</v>
      </c>
      <c r="F30" s="26"/>
      <c r="G30" s="54"/>
      <c r="H30" s="54"/>
      <c r="I30" s="26" t="s">
        <v>263</v>
      </c>
      <c r="J30" s="64" t="s">
        <v>266</v>
      </c>
    </row>
    <row r="31" spans="1:10" ht="13.5" customHeight="1" outlineLevel="1" x14ac:dyDescent="0.15">
      <c r="A31" s="63"/>
      <c r="B31" s="26"/>
      <c r="C31" s="26"/>
      <c r="D31" s="26"/>
      <c r="E31" s="26" t="s">
        <v>421</v>
      </c>
      <c r="F31" s="26" t="s">
        <v>379</v>
      </c>
      <c r="G31" s="54">
        <v>41764</v>
      </c>
      <c r="H31" s="54">
        <v>41783</v>
      </c>
      <c r="I31" s="26" t="s">
        <v>400</v>
      </c>
      <c r="J31" s="64"/>
    </row>
    <row r="32" spans="1:10" ht="13.5" customHeight="1" outlineLevel="1" x14ac:dyDescent="0.15">
      <c r="A32" s="63"/>
      <c r="B32" s="26"/>
      <c r="C32" s="26"/>
      <c r="D32" s="26" t="s">
        <v>422</v>
      </c>
      <c r="E32" s="26" t="s">
        <v>251</v>
      </c>
      <c r="F32" s="26" t="s">
        <v>264</v>
      </c>
      <c r="G32" s="54">
        <v>41764</v>
      </c>
      <c r="H32" s="54">
        <v>41783</v>
      </c>
      <c r="I32" s="26" t="s">
        <v>262</v>
      </c>
      <c r="J32" s="64"/>
    </row>
    <row r="33" spans="1:10" ht="13.5" customHeight="1" outlineLevel="1" x14ac:dyDescent="0.15">
      <c r="A33" s="63"/>
      <c r="B33" s="26"/>
      <c r="C33" s="26"/>
      <c r="D33" s="26"/>
      <c r="E33" s="26" t="s">
        <v>423</v>
      </c>
      <c r="F33" s="26" t="s">
        <v>264</v>
      </c>
      <c r="G33" s="54">
        <v>41764</v>
      </c>
      <c r="H33" s="54">
        <v>41783</v>
      </c>
      <c r="I33" s="26" t="s">
        <v>262</v>
      </c>
      <c r="J33" s="64"/>
    </row>
    <row r="34" spans="1:10" ht="13.5" customHeight="1" outlineLevel="1" x14ac:dyDescent="0.15">
      <c r="A34" s="63"/>
      <c r="B34" s="26"/>
      <c r="C34" s="26"/>
      <c r="D34" s="26"/>
      <c r="E34" s="26" t="s">
        <v>252</v>
      </c>
      <c r="F34" s="26" t="s">
        <v>264</v>
      </c>
      <c r="G34" s="54">
        <v>41764</v>
      </c>
      <c r="H34" s="54">
        <v>41783</v>
      </c>
      <c r="I34" s="26" t="s">
        <v>262</v>
      </c>
      <c r="J34" s="64"/>
    </row>
    <row r="35" spans="1:10" ht="13.5" customHeight="1" outlineLevel="1" x14ac:dyDescent="0.15">
      <c r="A35" s="63"/>
      <c r="B35" s="26"/>
      <c r="C35" s="26"/>
      <c r="D35" s="26"/>
      <c r="E35" s="26" t="s">
        <v>253</v>
      </c>
      <c r="F35" s="26" t="s">
        <v>264</v>
      </c>
      <c r="G35" s="54">
        <v>41764</v>
      </c>
      <c r="H35" s="54">
        <v>41783</v>
      </c>
      <c r="I35" s="26" t="s">
        <v>400</v>
      </c>
      <c r="J35" s="64"/>
    </row>
    <row r="36" spans="1:10" ht="13.5" customHeight="1" outlineLevel="1" x14ac:dyDescent="0.15">
      <c r="A36" s="63"/>
      <c r="B36" s="26"/>
      <c r="C36" s="26"/>
      <c r="D36" s="26"/>
      <c r="E36" s="26" t="s">
        <v>407</v>
      </c>
      <c r="F36" s="26" t="s">
        <v>264</v>
      </c>
      <c r="G36" s="54">
        <v>41764</v>
      </c>
      <c r="H36" s="54">
        <v>41783</v>
      </c>
      <c r="I36" s="26" t="s">
        <v>262</v>
      </c>
      <c r="J36" s="64"/>
    </row>
    <row r="37" spans="1:10" ht="13.5" customHeight="1" outlineLevel="1" x14ac:dyDescent="0.15">
      <c r="A37" s="63"/>
      <c r="B37" s="26"/>
      <c r="C37" s="26"/>
      <c r="D37" s="26"/>
      <c r="E37" s="26" t="s">
        <v>424</v>
      </c>
      <c r="F37" s="26" t="s">
        <v>385</v>
      </c>
      <c r="G37" s="54">
        <v>41764</v>
      </c>
      <c r="H37" s="54">
        <v>41783</v>
      </c>
      <c r="I37" s="26" t="s">
        <v>400</v>
      </c>
      <c r="J37" s="64"/>
    </row>
    <row r="38" spans="1:10" ht="13.5" customHeight="1" outlineLevel="1" x14ac:dyDescent="0.15">
      <c r="A38" s="63"/>
      <c r="B38" s="26"/>
      <c r="C38" s="26"/>
      <c r="D38" s="26" t="s">
        <v>254</v>
      </c>
      <c r="E38" s="26"/>
      <c r="F38" s="26"/>
      <c r="G38" s="54"/>
      <c r="H38" s="54"/>
      <c r="I38" s="26"/>
      <c r="J38" s="64"/>
    </row>
    <row r="39" spans="1:10" ht="13.5" customHeight="1" outlineLevel="1" x14ac:dyDescent="0.15">
      <c r="A39" s="63"/>
      <c r="B39" s="26"/>
      <c r="C39" s="26"/>
      <c r="D39" s="26" t="s">
        <v>425</v>
      </c>
      <c r="E39" s="26" t="s">
        <v>255</v>
      </c>
      <c r="F39" s="26"/>
      <c r="G39" s="54"/>
      <c r="H39" s="54"/>
      <c r="I39" s="26" t="s">
        <v>380</v>
      </c>
      <c r="J39" s="64"/>
    </row>
    <row r="40" spans="1:10" ht="13.5" customHeight="1" outlineLevel="1" x14ac:dyDescent="0.15">
      <c r="A40" s="63"/>
      <c r="B40" s="26"/>
      <c r="C40" s="26"/>
      <c r="D40" s="26"/>
      <c r="E40" s="26" t="s">
        <v>426</v>
      </c>
      <c r="F40" s="26" t="s">
        <v>257</v>
      </c>
      <c r="G40" s="54" t="s">
        <v>427</v>
      </c>
      <c r="H40" s="54" t="s">
        <v>257</v>
      </c>
      <c r="I40" s="26" t="s">
        <v>257</v>
      </c>
      <c r="J40" s="64" t="s">
        <v>265</v>
      </c>
    </row>
    <row r="41" spans="1:10" ht="13.5" customHeight="1" outlineLevel="1" x14ac:dyDescent="0.15">
      <c r="A41" s="63"/>
      <c r="B41" s="26"/>
      <c r="C41" s="26"/>
      <c r="D41" s="26"/>
      <c r="E41" s="26" t="s">
        <v>258</v>
      </c>
      <c r="F41" s="26" t="s">
        <v>428</v>
      </c>
      <c r="G41" s="54" t="s">
        <v>429</v>
      </c>
      <c r="H41" s="54" t="s">
        <v>429</v>
      </c>
      <c r="I41" s="26" t="s">
        <v>429</v>
      </c>
      <c r="J41" s="64" t="s">
        <v>430</v>
      </c>
    </row>
    <row r="42" spans="1:10" ht="24" outlineLevel="1" x14ac:dyDescent="0.15">
      <c r="A42" s="63"/>
      <c r="B42" s="26"/>
      <c r="C42" s="26"/>
      <c r="D42" s="26"/>
      <c r="E42" s="26" t="s">
        <v>431</v>
      </c>
      <c r="F42" s="26" t="s">
        <v>429</v>
      </c>
      <c r="G42" s="54" t="s">
        <v>428</v>
      </c>
      <c r="H42" s="54" t="s">
        <v>257</v>
      </c>
      <c r="I42" s="26" t="s">
        <v>429</v>
      </c>
      <c r="J42" s="65" t="s">
        <v>269</v>
      </c>
    </row>
    <row r="43" spans="1:10" ht="24" outlineLevel="1" x14ac:dyDescent="0.15">
      <c r="A43" s="63"/>
      <c r="B43" s="26"/>
      <c r="C43" s="26"/>
      <c r="D43" s="26"/>
      <c r="E43" s="26" t="s">
        <v>432</v>
      </c>
      <c r="F43" s="26"/>
      <c r="G43" s="54"/>
      <c r="H43" s="54"/>
      <c r="I43" s="26" t="s">
        <v>263</v>
      </c>
      <c r="J43" s="65" t="s">
        <v>433</v>
      </c>
    </row>
    <row r="44" spans="1:10" ht="36" outlineLevel="1" x14ac:dyDescent="0.15">
      <c r="A44" s="63"/>
      <c r="B44" s="26"/>
      <c r="C44" s="26"/>
      <c r="D44" s="26"/>
      <c r="E44" s="26" t="s">
        <v>434</v>
      </c>
      <c r="F44" s="26"/>
      <c r="G44" s="54"/>
      <c r="H44" s="54"/>
      <c r="I44" s="26" t="s">
        <v>435</v>
      </c>
      <c r="J44" s="65" t="s">
        <v>436</v>
      </c>
    </row>
    <row r="45" spans="1:10" ht="13.5" customHeight="1" outlineLevel="1" x14ac:dyDescent="0.15">
      <c r="A45" s="63"/>
      <c r="B45" s="26"/>
      <c r="C45" s="26"/>
      <c r="D45" s="26"/>
      <c r="E45" s="26" t="s">
        <v>256</v>
      </c>
      <c r="F45" s="26" t="s">
        <v>429</v>
      </c>
      <c r="G45" s="54" t="s">
        <v>429</v>
      </c>
      <c r="H45" s="54" t="s">
        <v>257</v>
      </c>
      <c r="I45" s="26" t="s">
        <v>257</v>
      </c>
      <c r="J45" s="64" t="s">
        <v>430</v>
      </c>
    </row>
    <row r="46" spans="1:10" ht="13.5" customHeight="1" outlineLevel="1" x14ac:dyDescent="0.15">
      <c r="A46" s="63"/>
      <c r="B46" s="26"/>
      <c r="C46" s="26"/>
      <c r="D46" s="26"/>
      <c r="E46" s="26" t="s">
        <v>420</v>
      </c>
      <c r="F46" s="26" t="s">
        <v>428</v>
      </c>
      <c r="G46" s="54" t="s">
        <v>257</v>
      </c>
      <c r="H46" s="54" t="s">
        <v>429</v>
      </c>
      <c r="I46" s="26" t="s">
        <v>428</v>
      </c>
      <c r="J46" s="64" t="s">
        <v>430</v>
      </c>
    </row>
    <row r="47" spans="1:10" ht="13.5" customHeight="1" outlineLevel="1" x14ac:dyDescent="0.15">
      <c r="A47" s="63"/>
      <c r="B47" s="26"/>
      <c r="C47" s="26"/>
      <c r="D47" s="26"/>
      <c r="E47" s="26" t="s">
        <v>437</v>
      </c>
      <c r="F47" s="26" t="s">
        <v>257</v>
      </c>
      <c r="G47" s="54" t="s">
        <v>428</v>
      </c>
      <c r="H47" s="54" t="s">
        <v>428</v>
      </c>
      <c r="I47" s="26" t="s">
        <v>428</v>
      </c>
      <c r="J47" s="64" t="s">
        <v>265</v>
      </c>
    </row>
    <row r="48" spans="1:10" ht="13.5" customHeight="1" outlineLevel="1" x14ac:dyDescent="0.15">
      <c r="A48" s="63"/>
      <c r="B48" s="26"/>
      <c r="C48" s="26"/>
      <c r="D48" s="26"/>
      <c r="E48" s="26" t="s">
        <v>438</v>
      </c>
      <c r="F48" s="26" t="s">
        <v>429</v>
      </c>
      <c r="G48" s="54" t="s">
        <v>428</v>
      </c>
      <c r="H48" s="54" t="s">
        <v>257</v>
      </c>
      <c r="I48" s="26" t="s">
        <v>257</v>
      </c>
      <c r="J48" s="64" t="s">
        <v>265</v>
      </c>
    </row>
    <row r="49" spans="1:10" ht="13.5" customHeight="1" outlineLevel="1" x14ac:dyDescent="0.15">
      <c r="A49" s="63"/>
      <c r="B49" s="26"/>
      <c r="C49" s="26"/>
      <c r="D49" s="26" t="s">
        <v>439</v>
      </c>
      <c r="E49" s="26" t="s">
        <v>440</v>
      </c>
      <c r="F49" s="26" t="s">
        <v>360</v>
      </c>
      <c r="G49" s="54">
        <v>42552</v>
      </c>
      <c r="H49" s="54">
        <v>42566</v>
      </c>
      <c r="I49" s="26" t="s">
        <v>441</v>
      </c>
      <c r="J49" s="64" t="s">
        <v>442</v>
      </c>
    </row>
    <row r="50" spans="1:10" ht="13.5" customHeight="1" x14ac:dyDescent="0.15">
      <c r="A50" s="63"/>
      <c r="B50" s="26"/>
      <c r="C50" s="26"/>
      <c r="D50" s="26"/>
      <c r="E50" s="26"/>
      <c r="F50" s="26"/>
      <c r="G50" s="54"/>
      <c r="H50" s="54"/>
      <c r="I50" s="26"/>
      <c r="J50" s="64"/>
    </row>
    <row r="51" spans="1:10" ht="13.5" customHeight="1" x14ac:dyDescent="0.15">
      <c r="A51" s="63">
        <v>7</v>
      </c>
      <c r="B51" s="26" t="s">
        <v>443</v>
      </c>
      <c r="C51" s="26"/>
      <c r="D51" s="26"/>
      <c r="E51" s="26"/>
      <c r="F51" s="26"/>
      <c r="G51" s="54"/>
      <c r="H51" s="54"/>
      <c r="I51" s="26"/>
      <c r="J51" s="64"/>
    </row>
    <row r="52" spans="1:10" ht="13.5" customHeight="1" x14ac:dyDescent="0.15">
      <c r="A52" s="63">
        <v>8</v>
      </c>
      <c r="B52" s="26"/>
      <c r="C52" s="26" t="s">
        <v>444</v>
      </c>
      <c r="D52" s="26"/>
      <c r="E52" s="26"/>
      <c r="F52" s="26"/>
      <c r="G52" s="54"/>
      <c r="H52" s="54"/>
      <c r="I52" s="26"/>
      <c r="J52" s="64"/>
    </row>
    <row r="53" spans="1:10" ht="13.5" customHeight="1" x14ac:dyDescent="0.15">
      <c r="A53" s="63"/>
      <c r="B53" s="26"/>
      <c r="C53" s="26"/>
      <c r="D53" s="26" t="s">
        <v>259</v>
      </c>
      <c r="E53" s="26" t="s">
        <v>445</v>
      </c>
      <c r="F53" s="26" t="s">
        <v>257</v>
      </c>
      <c r="G53" s="54" t="s">
        <v>428</v>
      </c>
      <c r="H53" s="54" t="s">
        <v>428</v>
      </c>
      <c r="I53" s="26" t="s">
        <v>257</v>
      </c>
      <c r="J53" s="64" t="s">
        <v>265</v>
      </c>
    </row>
    <row r="54" spans="1:10" ht="13.5" customHeight="1" x14ac:dyDescent="0.15">
      <c r="A54" s="63"/>
      <c r="B54" s="26"/>
      <c r="C54" s="26"/>
      <c r="D54" s="26" t="s">
        <v>446</v>
      </c>
      <c r="E54" s="26" t="s">
        <v>260</v>
      </c>
      <c r="F54" s="26" t="s">
        <v>257</v>
      </c>
      <c r="G54" s="54" t="s">
        <v>429</v>
      </c>
      <c r="H54" s="54" t="s">
        <v>429</v>
      </c>
      <c r="I54" s="26" t="s">
        <v>428</v>
      </c>
      <c r="J54" s="64" t="s">
        <v>447</v>
      </c>
    </row>
    <row r="55" spans="1:10" ht="13.5" customHeight="1" x14ac:dyDescent="0.15">
      <c r="A55" s="63"/>
      <c r="B55" s="26"/>
      <c r="C55" s="26"/>
      <c r="D55" s="26"/>
      <c r="E55" s="26" t="s">
        <v>448</v>
      </c>
      <c r="F55" s="26" t="s">
        <v>428</v>
      </c>
      <c r="G55" s="54" t="s">
        <v>257</v>
      </c>
      <c r="H55" s="54" t="s">
        <v>257</v>
      </c>
      <c r="I55" s="26" t="s">
        <v>428</v>
      </c>
      <c r="J55" s="64" t="s">
        <v>447</v>
      </c>
    </row>
    <row r="56" spans="1:10" ht="13.5" customHeight="1" x14ac:dyDescent="0.15">
      <c r="A56" s="63"/>
      <c r="B56" s="26"/>
      <c r="C56" s="26"/>
      <c r="D56" s="26"/>
      <c r="E56" s="26"/>
      <c r="F56" s="26"/>
      <c r="G56" s="54"/>
      <c r="H56" s="54"/>
      <c r="I56" s="26"/>
      <c r="J56" s="64"/>
    </row>
    <row r="57" spans="1:10" ht="13.5" customHeight="1" x14ac:dyDescent="0.15">
      <c r="A57" s="63">
        <v>9</v>
      </c>
      <c r="B57" s="26"/>
      <c r="C57" s="26" t="s">
        <v>449</v>
      </c>
      <c r="D57" s="26"/>
      <c r="E57" s="26"/>
      <c r="F57" s="26"/>
      <c r="G57" s="54"/>
      <c r="H57" s="54"/>
      <c r="I57" s="26"/>
      <c r="J57" s="64"/>
    </row>
    <row r="58" spans="1:10" ht="13.5" customHeight="1" x14ac:dyDescent="0.15">
      <c r="A58" s="63"/>
      <c r="B58" s="26"/>
      <c r="C58" s="26"/>
      <c r="D58" s="26" t="s">
        <v>261</v>
      </c>
      <c r="E58" s="26" t="s">
        <v>450</v>
      </c>
      <c r="F58" s="26"/>
      <c r="G58" s="54"/>
      <c r="H58" s="54"/>
      <c r="I58" s="26"/>
      <c r="J58" s="64"/>
    </row>
    <row r="59" spans="1:10" ht="13.5" customHeight="1" x14ac:dyDescent="0.15">
      <c r="A59" s="63"/>
      <c r="B59" s="26"/>
      <c r="C59" s="26"/>
      <c r="D59" s="26" t="s">
        <v>451</v>
      </c>
      <c r="E59" s="26" t="s">
        <v>452</v>
      </c>
      <c r="F59" s="26"/>
      <c r="G59" s="54"/>
      <c r="H59" s="54"/>
      <c r="I59" s="26"/>
      <c r="J59" s="64"/>
    </row>
    <row r="60" spans="1:10" ht="13.5" customHeight="1" x14ac:dyDescent="0.15">
      <c r="A60" s="63">
        <v>10</v>
      </c>
      <c r="B60" s="26"/>
      <c r="C60" s="26" t="s">
        <v>453</v>
      </c>
      <c r="D60" s="26"/>
      <c r="E60" s="26"/>
      <c r="F60" s="26"/>
      <c r="G60" s="54"/>
      <c r="H60" s="54"/>
      <c r="I60" s="26"/>
      <c r="J60" s="64"/>
    </row>
    <row r="61" spans="1:10" ht="13.5" customHeight="1" x14ac:dyDescent="0.15">
      <c r="A61" s="63"/>
      <c r="B61" s="26"/>
      <c r="C61" s="26"/>
      <c r="D61" s="26" t="s">
        <v>454</v>
      </c>
      <c r="E61" s="26" t="s">
        <v>455</v>
      </c>
      <c r="F61" s="26"/>
      <c r="G61" s="54"/>
      <c r="H61" s="54"/>
      <c r="I61" s="26"/>
      <c r="J61" s="64" t="s">
        <v>456</v>
      </c>
    </row>
    <row r="62" spans="1:10" ht="13.5" customHeight="1" x14ac:dyDescent="0.15">
      <c r="A62" s="63"/>
      <c r="B62" s="26"/>
      <c r="C62" s="26"/>
      <c r="D62" s="26"/>
      <c r="E62" s="26" t="s">
        <v>457</v>
      </c>
      <c r="F62" s="26"/>
      <c r="G62" s="54"/>
      <c r="H62" s="54"/>
      <c r="I62" s="26"/>
      <c r="J62" s="64"/>
    </row>
    <row r="63" spans="1:10" ht="13.5" customHeight="1" x14ac:dyDescent="0.15">
      <c r="A63" s="63"/>
      <c r="B63" s="26"/>
      <c r="C63" s="26"/>
      <c r="D63" s="26"/>
      <c r="E63" s="26"/>
      <c r="F63" s="26"/>
      <c r="G63" s="54"/>
      <c r="H63" s="54"/>
      <c r="I63" s="26"/>
      <c r="J63" s="64"/>
    </row>
    <row r="64" spans="1:10" ht="13.5" customHeight="1" x14ac:dyDescent="0.15">
      <c r="A64" s="63">
        <v>11</v>
      </c>
      <c r="B64" s="26"/>
      <c r="C64" s="26" t="s">
        <v>458</v>
      </c>
      <c r="D64" s="26"/>
      <c r="E64" s="26"/>
      <c r="F64" s="26"/>
      <c r="G64" s="54"/>
      <c r="H64" s="54"/>
      <c r="I64" s="26"/>
      <c r="J64" s="64"/>
    </row>
    <row r="65" spans="1:10" ht="13.5" customHeight="1" x14ac:dyDescent="0.15">
      <c r="A65" s="63">
        <v>12</v>
      </c>
      <c r="B65" s="26"/>
      <c r="C65" s="26" t="s">
        <v>459</v>
      </c>
      <c r="D65" s="26"/>
      <c r="E65" s="26" t="s">
        <v>460</v>
      </c>
      <c r="F65" s="26"/>
      <c r="G65" s="54"/>
      <c r="H65" s="54"/>
      <c r="I65" s="26"/>
      <c r="J65" s="64"/>
    </row>
    <row r="66" spans="1:10" ht="13.5" customHeight="1" x14ac:dyDescent="0.15">
      <c r="A66" s="63">
        <v>13</v>
      </c>
      <c r="B66" s="26"/>
      <c r="C66" s="26"/>
      <c r="D66" s="26"/>
      <c r="E66" s="26"/>
      <c r="F66" s="26"/>
      <c r="G66" s="54"/>
      <c r="H66" s="54"/>
      <c r="I66" s="26"/>
      <c r="J66" s="64"/>
    </row>
    <row r="67" spans="1:10" x14ac:dyDescent="0.15">
      <c r="A67" s="63"/>
      <c r="B67" s="26" t="s">
        <v>461</v>
      </c>
      <c r="C67" s="26"/>
      <c r="D67" s="26"/>
      <c r="E67" s="26"/>
      <c r="F67" s="26"/>
      <c r="G67" s="54"/>
      <c r="H67" s="54"/>
      <c r="I67" s="26"/>
      <c r="J67" s="64"/>
    </row>
    <row r="68" spans="1:10" x14ac:dyDescent="0.15">
      <c r="A68" s="63"/>
      <c r="B68" s="26"/>
      <c r="C68" s="26" t="s">
        <v>462</v>
      </c>
      <c r="D68" s="26"/>
      <c r="E68" s="26" t="s">
        <v>463</v>
      </c>
      <c r="F68" s="26"/>
      <c r="G68" s="54"/>
      <c r="H68" s="54"/>
      <c r="I68" s="26"/>
      <c r="J68" s="64"/>
    </row>
    <row r="69" spans="1:10" x14ac:dyDescent="0.15">
      <c r="A69" s="63"/>
      <c r="B69" s="26" t="s">
        <v>464</v>
      </c>
      <c r="C69" s="26"/>
      <c r="D69" s="26"/>
      <c r="E69" s="26"/>
      <c r="F69" s="26"/>
      <c r="G69" s="54"/>
      <c r="H69" s="54"/>
      <c r="I69" s="26"/>
      <c r="J69" s="64"/>
    </row>
    <row r="70" spans="1:10" x14ac:dyDescent="0.15">
      <c r="A70" s="63"/>
      <c r="B70" s="26"/>
      <c r="C70" s="26" t="s">
        <v>243</v>
      </c>
      <c r="D70" s="26"/>
      <c r="E70" s="26"/>
      <c r="F70" s="26"/>
      <c r="G70" s="54"/>
      <c r="H70" s="54"/>
      <c r="I70" s="26"/>
      <c r="J70" s="64"/>
    </row>
    <row r="71" spans="1:10" x14ac:dyDescent="0.15">
      <c r="A71" s="63"/>
      <c r="B71" s="26"/>
      <c r="C71" s="26" t="s">
        <v>465</v>
      </c>
      <c r="D71" s="26"/>
      <c r="E71" s="26"/>
      <c r="F71" s="26"/>
      <c r="G71" s="54"/>
      <c r="H71" s="54"/>
      <c r="I71" s="26"/>
      <c r="J71" s="64"/>
    </row>
    <row r="72" spans="1:10" x14ac:dyDescent="0.15">
      <c r="A72" s="63"/>
      <c r="B72" s="26"/>
      <c r="C72" s="26" t="s">
        <v>244</v>
      </c>
      <c r="D72" s="26"/>
      <c r="E72" s="26"/>
      <c r="F72" s="26"/>
      <c r="G72" s="54"/>
      <c r="H72" s="54"/>
      <c r="I72" s="26"/>
      <c r="J72" s="64"/>
    </row>
    <row r="73" spans="1:10" x14ac:dyDescent="0.15">
      <c r="A73" s="63"/>
      <c r="B73" s="26"/>
      <c r="C73" s="26" t="s">
        <v>462</v>
      </c>
      <c r="D73" s="26"/>
      <c r="E73" s="26" t="s">
        <v>270</v>
      </c>
      <c r="F73" s="26"/>
      <c r="G73" s="54"/>
      <c r="H73" s="54"/>
      <c r="I73" s="26"/>
      <c r="J73" s="64"/>
    </row>
    <row r="74" spans="1:10" x14ac:dyDescent="0.15">
      <c r="A74" s="63"/>
      <c r="B74" s="26" t="s">
        <v>245</v>
      </c>
      <c r="C74" s="26"/>
      <c r="D74" s="26"/>
      <c r="E74" s="26"/>
      <c r="F74" s="26"/>
      <c r="G74" s="54"/>
      <c r="H74" s="54"/>
      <c r="I74" s="26"/>
      <c r="J74" s="64"/>
    </row>
    <row r="75" spans="1:10" x14ac:dyDescent="0.15">
      <c r="A75" s="63"/>
      <c r="B75" s="26" t="s">
        <v>466</v>
      </c>
      <c r="C75" s="26"/>
      <c r="D75" s="26"/>
      <c r="E75" s="26"/>
      <c r="F75" s="26"/>
      <c r="G75" s="54"/>
      <c r="H75" s="54"/>
      <c r="I75" s="26"/>
      <c r="J75" s="64"/>
    </row>
    <row r="76" spans="1:10" x14ac:dyDescent="0.15">
      <c r="A76" s="63"/>
      <c r="B76" s="26"/>
      <c r="C76" s="26" t="s">
        <v>467</v>
      </c>
      <c r="D76" s="26"/>
      <c r="E76" s="26"/>
      <c r="F76" s="26"/>
      <c r="G76" s="54"/>
      <c r="H76" s="54"/>
      <c r="I76" s="26"/>
      <c r="J76" s="64"/>
    </row>
    <row r="77" spans="1:10" x14ac:dyDescent="0.15">
      <c r="A77" s="63"/>
      <c r="B77" s="26"/>
      <c r="C77" s="26" t="s">
        <v>468</v>
      </c>
      <c r="D77" s="26"/>
      <c r="E77" s="26"/>
      <c r="F77" s="26"/>
      <c r="G77" s="54"/>
      <c r="H77" s="54"/>
      <c r="I77" s="26"/>
      <c r="J77" s="64"/>
    </row>
    <row r="78" spans="1:10" ht="17.25" thickBot="1" x14ac:dyDescent="0.2">
      <c r="A78" s="66"/>
      <c r="B78" s="67"/>
      <c r="C78" s="67" t="s">
        <v>469</v>
      </c>
      <c r="D78" s="67"/>
      <c r="E78" s="67"/>
      <c r="F78" s="67"/>
      <c r="G78" s="68"/>
      <c r="H78" s="68"/>
      <c r="I78" s="67"/>
      <c r="J78" s="69"/>
    </row>
  </sheetData>
  <autoFilter ref="A3:J3"/>
  <dataConsolidate/>
  <mergeCells count="1">
    <mergeCell ref="A1:J2"/>
  </mergeCells>
  <phoneticPr fontId="2" type="noConversion"/>
  <conditionalFormatting sqref="I6:I41 I43:I78">
    <cfRule type="colorScale" priority="7">
      <colorScale>
        <cfvo type="min"/>
        <cfvo type="percentile" val="50"/>
        <cfvo type="max"/>
        <color rgb="FF63BE7B"/>
        <color rgb="FFFFEB84"/>
        <color rgb="FFF8696B"/>
      </colorScale>
    </cfRule>
  </conditionalFormatting>
  <conditionalFormatting sqref="I42">
    <cfRule type="cellIs" dxfId="10" priority="1" operator="equal">
      <formula>"待补充"</formula>
    </cfRule>
    <cfRule type="cellIs" dxfId="9" priority="2" operator="equal">
      <formula>"已完成"</formula>
    </cfRule>
    <cfRule type="colorScale" priority="3">
      <colorScale>
        <cfvo type="min"/>
        <cfvo type="percentile" val="50"/>
        <cfvo type="max"/>
        <color rgb="FF63BE7B"/>
        <color rgb="FFFFEB84"/>
        <color rgb="FFF8696B"/>
      </colorScale>
    </cfRule>
  </conditionalFormatting>
  <conditionalFormatting sqref="F6:I78">
    <cfRule type="cellIs" dxfId="8" priority="4" operator="equal">
      <formula>"待补充"</formula>
    </cfRule>
  </conditionalFormatting>
  <conditionalFormatting sqref="F6:I788">
    <cfRule type="cellIs" dxfId="7" priority="5" operator="equal">
      <formula>"已完成"</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6"/>
  <sheetViews>
    <sheetView zoomScaleNormal="100" workbookViewId="0">
      <selection activeCell="B6" sqref="B6:B15"/>
    </sheetView>
  </sheetViews>
  <sheetFormatPr defaultRowHeight="13.5" x14ac:dyDescent="0.15"/>
  <cols>
    <col min="1" max="1" width="0.875" style="18" customWidth="1"/>
    <col min="2" max="2" width="8.125" style="18" customWidth="1"/>
    <col min="3" max="3" width="18" style="18" bestFit="1" customWidth="1"/>
    <col min="4" max="4" width="8.5" style="18" bestFit="1" customWidth="1"/>
    <col min="5" max="5" width="8.5" style="18" customWidth="1"/>
    <col min="6" max="6" width="13.125" style="18" bestFit="1" customWidth="1"/>
    <col min="7" max="19" width="5.625" style="18" customWidth="1"/>
    <col min="20" max="20" width="16.25" style="18" bestFit="1" customWidth="1"/>
    <col min="21" max="21" width="13" style="18" bestFit="1" customWidth="1"/>
    <col min="22" max="22" width="13.375" style="18" bestFit="1" customWidth="1"/>
    <col min="23" max="16384" width="9" style="18"/>
  </cols>
  <sheetData>
    <row r="1" spans="2:21" ht="0.75" customHeight="1" thickBot="1" x14ac:dyDescent="0.2"/>
    <row r="2" spans="2:21" ht="38.25" customHeight="1" x14ac:dyDescent="0.15">
      <c r="B2" s="191" t="s">
        <v>163</v>
      </c>
      <c r="C2" s="192"/>
      <c r="D2" s="192"/>
      <c r="E2" s="192"/>
      <c r="F2" s="192"/>
      <c r="G2" s="192"/>
      <c r="H2" s="192"/>
      <c r="I2" s="192"/>
      <c r="J2" s="192"/>
      <c r="K2" s="192"/>
      <c r="L2" s="192"/>
      <c r="M2" s="192"/>
      <c r="N2" s="192"/>
      <c r="O2" s="192"/>
      <c r="P2" s="192"/>
      <c r="Q2" s="192"/>
      <c r="R2" s="192"/>
      <c r="S2" s="192"/>
      <c r="T2" s="192"/>
      <c r="U2" s="193"/>
    </row>
    <row r="3" spans="2:21" ht="64.5" customHeight="1" x14ac:dyDescent="0.15">
      <c r="B3" s="199" t="s">
        <v>184</v>
      </c>
      <c r="C3" s="200"/>
      <c r="D3" s="200"/>
      <c r="E3" s="200"/>
      <c r="F3" s="200"/>
      <c r="G3" s="200"/>
      <c r="H3" s="200"/>
      <c r="I3" s="200"/>
      <c r="J3" s="200"/>
      <c r="K3" s="200"/>
      <c r="L3" s="200"/>
      <c r="M3" s="200"/>
      <c r="N3" s="200"/>
      <c r="O3" s="200"/>
      <c r="P3" s="200"/>
      <c r="Q3" s="200"/>
      <c r="R3" s="200"/>
      <c r="S3" s="200"/>
      <c r="T3" s="200"/>
      <c r="U3" s="201"/>
    </row>
    <row r="4" spans="2:21" ht="13.5" customHeight="1" x14ac:dyDescent="0.15">
      <c r="B4" s="195" t="s">
        <v>209</v>
      </c>
      <c r="C4" s="196"/>
      <c r="D4" s="198" t="s">
        <v>177</v>
      </c>
      <c r="E4" s="198"/>
      <c r="F4" s="44" t="s">
        <v>178</v>
      </c>
      <c r="G4" s="198" t="s">
        <v>165</v>
      </c>
      <c r="H4" s="198"/>
      <c r="I4" s="198" t="s">
        <v>166</v>
      </c>
      <c r="J4" s="198"/>
      <c r="K4" s="198"/>
      <c r="L4" s="198"/>
      <c r="M4" s="202" t="s">
        <v>167</v>
      </c>
      <c r="N4" s="203"/>
      <c r="O4" s="204"/>
      <c r="P4" s="202" t="s">
        <v>164</v>
      </c>
      <c r="Q4" s="203"/>
      <c r="R4" s="203"/>
      <c r="S4" s="204"/>
      <c r="T4" s="30" t="s">
        <v>168</v>
      </c>
      <c r="U4" s="34" t="s">
        <v>182</v>
      </c>
    </row>
    <row r="5" spans="2:21" x14ac:dyDescent="0.15">
      <c r="B5" s="197"/>
      <c r="C5" s="196"/>
      <c r="D5" s="29" t="s">
        <v>179</v>
      </c>
      <c r="E5" s="29" t="s">
        <v>180</v>
      </c>
      <c r="F5" s="25" t="s">
        <v>181</v>
      </c>
      <c r="G5" s="27" t="s">
        <v>117</v>
      </c>
      <c r="H5" s="27" t="s">
        <v>115</v>
      </c>
      <c r="I5" s="27" t="s">
        <v>116</v>
      </c>
      <c r="J5" s="27" t="s">
        <v>122</v>
      </c>
      <c r="K5" s="27" t="s">
        <v>169</v>
      </c>
      <c r="L5" s="32" t="s">
        <v>173</v>
      </c>
      <c r="M5" s="27" t="s">
        <v>119</v>
      </c>
      <c r="N5" s="27" t="s">
        <v>170</v>
      </c>
      <c r="O5" s="27" t="s">
        <v>171</v>
      </c>
      <c r="P5" s="27" t="s">
        <v>172</v>
      </c>
      <c r="Q5" s="27" t="s">
        <v>124</v>
      </c>
      <c r="R5" s="45" t="s">
        <v>271</v>
      </c>
      <c r="S5" s="45" t="s">
        <v>272</v>
      </c>
      <c r="T5" s="27" t="s">
        <v>132</v>
      </c>
      <c r="U5" s="34" t="s">
        <v>176</v>
      </c>
    </row>
    <row r="6" spans="2:21" x14ac:dyDescent="0.15">
      <c r="B6" s="194" t="s">
        <v>174</v>
      </c>
      <c r="C6" s="26" t="s">
        <v>192</v>
      </c>
      <c r="D6" s="29">
        <v>4</v>
      </c>
      <c r="E6" s="29">
        <v>5</v>
      </c>
      <c r="F6" s="36">
        <f>D6/E6</f>
        <v>0.8</v>
      </c>
      <c r="G6" s="37">
        <v>5</v>
      </c>
      <c r="H6" s="29">
        <v>5</v>
      </c>
      <c r="I6" s="29">
        <v>4</v>
      </c>
      <c r="J6" s="29">
        <v>4</v>
      </c>
      <c r="K6" s="29">
        <v>4</v>
      </c>
      <c r="L6" s="29"/>
      <c r="M6" s="29">
        <v>4</v>
      </c>
      <c r="N6" s="29">
        <v>5</v>
      </c>
      <c r="O6" s="37">
        <v>4</v>
      </c>
      <c r="P6" s="29">
        <v>5</v>
      </c>
      <c r="Q6" s="38">
        <v>3</v>
      </c>
      <c r="R6" s="46">
        <v>3</v>
      </c>
      <c r="S6" s="46">
        <v>3</v>
      </c>
      <c r="T6" s="38">
        <v>3</v>
      </c>
      <c r="U6" s="48">
        <f>SUM(G6:T6)</f>
        <v>52</v>
      </c>
    </row>
    <row r="7" spans="2:21" x14ac:dyDescent="0.15">
      <c r="B7" s="194"/>
      <c r="C7" s="26" t="s">
        <v>197</v>
      </c>
      <c r="D7" s="29">
        <v>4</v>
      </c>
      <c r="E7" s="29">
        <v>5</v>
      </c>
      <c r="F7" s="36">
        <f t="shared" ref="F7:F28" si="0">D7/E7</f>
        <v>0.8</v>
      </c>
      <c r="G7" s="29">
        <v>5</v>
      </c>
      <c r="H7" s="29">
        <v>5</v>
      </c>
      <c r="I7" s="29">
        <v>4</v>
      </c>
      <c r="J7" s="29">
        <v>4</v>
      </c>
      <c r="K7" s="29">
        <v>4</v>
      </c>
      <c r="L7" s="29"/>
      <c r="M7" s="29">
        <v>4</v>
      </c>
      <c r="N7" s="29">
        <v>4</v>
      </c>
      <c r="O7" s="29">
        <v>3</v>
      </c>
      <c r="P7" s="38">
        <v>3</v>
      </c>
      <c r="Q7" s="29">
        <v>3</v>
      </c>
      <c r="R7" s="29">
        <v>3</v>
      </c>
      <c r="S7" s="29">
        <v>3</v>
      </c>
      <c r="T7" s="29">
        <v>3</v>
      </c>
      <c r="U7" s="48">
        <f t="shared" ref="U7:U28" si="1">SUM(G7:T7)</f>
        <v>48</v>
      </c>
    </row>
    <row r="8" spans="2:21" x14ac:dyDescent="0.15">
      <c r="B8" s="194"/>
      <c r="C8" s="26" t="s">
        <v>198</v>
      </c>
      <c r="D8" s="29">
        <v>5</v>
      </c>
      <c r="E8" s="29">
        <v>5</v>
      </c>
      <c r="F8" s="36">
        <f t="shared" si="0"/>
        <v>1</v>
      </c>
      <c r="G8" s="29">
        <v>5</v>
      </c>
      <c r="H8" s="29">
        <v>5</v>
      </c>
      <c r="I8" s="29">
        <v>4</v>
      </c>
      <c r="J8" s="29">
        <v>4</v>
      </c>
      <c r="K8" s="29">
        <v>4</v>
      </c>
      <c r="L8" s="29"/>
      <c r="M8" s="29">
        <v>4</v>
      </c>
      <c r="N8" s="29">
        <v>4</v>
      </c>
      <c r="O8" s="29">
        <v>4</v>
      </c>
      <c r="P8" s="29">
        <v>4</v>
      </c>
      <c r="Q8" s="29">
        <v>3</v>
      </c>
      <c r="R8" s="29"/>
      <c r="S8" s="29"/>
      <c r="T8" s="29">
        <v>3</v>
      </c>
      <c r="U8" s="48">
        <f t="shared" si="1"/>
        <v>44</v>
      </c>
    </row>
    <row r="9" spans="2:21" x14ac:dyDescent="0.15">
      <c r="B9" s="194"/>
      <c r="C9" s="26" t="s">
        <v>183</v>
      </c>
      <c r="D9" s="29">
        <v>5</v>
      </c>
      <c r="E9" s="29">
        <v>5</v>
      </c>
      <c r="F9" s="36">
        <f t="shared" si="0"/>
        <v>1</v>
      </c>
      <c r="G9" s="29">
        <v>5</v>
      </c>
      <c r="H9" s="29">
        <v>5</v>
      </c>
      <c r="I9" s="29">
        <v>4</v>
      </c>
      <c r="J9" s="29">
        <v>4</v>
      </c>
      <c r="K9" s="29">
        <v>4</v>
      </c>
      <c r="L9" s="29"/>
      <c r="M9" s="29">
        <v>4</v>
      </c>
      <c r="N9" s="29">
        <v>4</v>
      </c>
      <c r="O9" s="29">
        <v>4</v>
      </c>
      <c r="P9" s="29">
        <v>4</v>
      </c>
      <c r="Q9" s="29">
        <v>3</v>
      </c>
      <c r="R9" s="29"/>
      <c r="S9" s="29"/>
      <c r="T9" s="29">
        <v>3</v>
      </c>
      <c r="U9" s="48">
        <f t="shared" si="1"/>
        <v>44</v>
      </c>
    </row>
    <row r="10" spans="2:21" x14ac:dyDescent="0.15">
      <c r="B10" s="194"/>
      <c r="C10" s="26" t="s">
        <v>194</v>
      </c>
      <c r="D10" s="29">
        <v>4</v>
      </c>
      <c r="E10" s="29">
        <v>5</v>
      </c>
      <c r="F10" s="36">
        <f t="shared" si="0"/>
        <v>0.8</v>
      </c>
      <c r="G10" s="29">
        <v>4</v>
      </c>
      <c r="H10" s="29">
        <v>4</v>
      </c>
      <c r="I10" s="29">
        <v>4</v>
      </c>
      <c r="J10" s="29">
        <v>4</v>
      </c>
      <c r="K10" s="29">
        <v>4</v>
      </c>
      <c r="L10" s="29"/>
      <c r="M10" s="29">
        <v>4</v>
      </c>
      <c r="N10" s="29">
        <v>4</v>
      </c>
      <c r="O10" s="29">
        <v>4</v>
      </c>
      <c r="P10" s="29">
        <v>4</v>
      </c>
      <c r="Q10" s="29">
        <v>3</v>
      </c>
      <c r="R10" s="29"/>
      <c r="S10" s="29"/>
      <c r="T10" s="29">
        <v>3</v>
      </c>
      <c r="U10" s="48">
        <f t="shared" si="1"/>
        <v>42</v>
      </c>
    </row>
    <row r="11" spans="2:21" x14ac:dyDescent="0.15">
      <c r="B11" s="194"/>
      <c r="C11" s="26" t="s">
        <v>193</v>
      </c>
      <c r="D11" s="29">
        <v>4</v>
      </c>
      <c r="E11" s="29">
        <v>5</v>
      </c>
      <c r="F11" s="36">
        <f t="shared" si="0"/>
        <v>0.8</v>
      </c>
      <c r="G11" s="29">
        <v>5</v>
      </c>
      <c r="H11" s="29">
        <v>5</v>
      </c>
      <c r="I11" s="29">
        <v>5</v>
      </c>
      <c r="J11" s="29">
        <v>5</v>
      </c>
      <c r="K11" s="29">
        <v>5</v>
      </c>
      <c r="L11" s="29"/>
      <c r="M11" s="29">
        <v>5</v>
      </c>
      <c r="N11" s="29">
        <v>4</v>
      </c>
      <c r="O11" s="29">
        <v>4</v>
      </c>
      <c r="P11" s="29">
        <v>4</v>
      </c>
      <c r="Q11" s="29">
        <v>3</v>
      </c>
      <c r="R11" s="29"/>
      <c r="S11" s="29"/>
      <c r="T11" s="29">
        <v>3</v>
      </c>
      <c r="U11" s="48">
        <f t="shared" si="1"/>
        <v>48</v>
      </c>
    </row>
    <row r="12" spans="2:21" x14ac:dyDescent="0.15">
      <c r="B12" s="194"/>
      <c r="C12" s="26" t="s">
        <v>199</v>
      </c>
      <c r="D12" s="29">
        <v>5</v>
      </c>
      <c r="E12" s="29">
        <v>5</v>
      </c>
      <c r="F12" s="36">
        <f t="shared" si="0"/>
        <v>1</v>
      </c>
      <c r="G12" s="29">
        <v>5</v>
      </c>
      <c r="H12" s="29">
        <v>5</v>
      </c>
      <c r="I12" s="29">
        <v>4</v>
      </c>
      <c r="J12" s="29">
        <v>4</v>
      </c>
      <c r="K12" s="29">
        <v>4</v>
      </c>
      <c r="L12" s="29"/>
      <c r="M12" s="29">
        <v>4</v>
      </c>
      <c r="N12" s="29">
        <v>4</v>
      </c>
      <c r="O12" s="29">
        <v>4</v>
      </c>
      <c r="P12" s="38">
        <v>3</v>
      </c>
      <c r="Q12" s="29">
        <v>3</v>
      </c>
      <c r="R12" s="29"/>
      <c r="S12" s="29"/>
      <c r="T12" s="29">
        <v>3</v>
      </c>
      <c r="U12" s="48">
        <f t="shared" si="1"/>
        <v>43</v>
      </c>
    </row>
    <row r="13" spans="2:21" x14ac:dyDescent="0.15">
      <c r="B13" s="194"/>
      <c r="C13" s="26" t="s">
        <v>200</v>
      </c>
      <c r="D13" s="29">
        <v>3</v>
      </c>
      <c r="E13" s="29">
        <v>4</v>
      </c>
      <c r="F13" s="36">
        <f t="shared" si="0"/>
        <v>0.75</v>
      </c>
      <c r="G13" s="29">
        <v>5</v>
      </c>
      <c r="H13" s="29">
        <v>5</v>
      </c>
      <c r="I13" s="29">
        <v>4</v>
      </c>
      <c r="J13" s="29">
        <v>4</v>
      </c>
      <c r="K13" s="29">
        <v>4</v>
      </c>
      <c r="L13" s="29"/>
      <c r="M13" s="29">
        <v>4</v>
      </c>
      <c r="N13" s="29">
        <v>4</v>
      </c>
      <c r="O13" s="29">
        <v>4</v>
      </c>
      <c r="P13" s="38">
        <v>3</v>
      </c>
      <c r="Q13" s="29">
        <v>3</v>
      </c>
      <c r="R13" s="29"/>
      <c r="S13" s="29"/>
      <c r="T13" s="29">
        <v>3</v>
      </c>
      <c r="U13" s="48">
        <f t="shared" si="1"/>
        <v>43</v>
      </c>
    </row>
    <row r="14" spans="2:21" x14ac:dyDescent="0.15">
      <c r="B14" s="194"/>
      <c r="C14" s="26" t="s">
        <v>196</v>
      </c>
      <c r="D14" s="29">
        <v>3</v>
      </c>
      <c r="E14" s="29">
        <v>4</v>
      </c>
      <c r="F14" s="36">
        <f t="shared" si="0"/>
        <v>0.75</v>
      </c>
      <c r="G14" s="29">
        <v>5</v>
      </c>
      <c r="H14" s="29">
        <v>5</v>
      </c>
      <c r="I14" s="29">
        <v>4</v>
      </c>
      <c r="J14" s="29">
        <v>4</v>
      </c>
      <c r="K14" s="29">
        <v>4</v>
      </c>
      <c r="L14" s="29"/>
      <c r="M14" s="29">
        <v>4</v>
      </c>
      <c r="N14" s="29">
        <v>4</v>
      </c>
      <c r="O14" s="29">
        <v>4</v>
      </c>
      <c r="P14" s="29">
        <v>4</v>
      </c>
      <c r="Q14" s="29">
        <v>3</v>
      </c>
      <c r="R14" s="29"/>
      <c r="S14" s="29"/>
      <c r="T14" s="29">
        <v>3</v>
      </c>
      <c r="U14" s="48">
        <f t="shared" si="1"/>
        <v>44</v>
      </c>
    </row>
    <row r="15" spans="2:21" x14ac:dyDescent="0.15">
      <c r="B15" s="194"/>
      <c r="C15" s="31" t="s">
        <v>203</v>
      </c>
      <c r="D15" s="29">
        <v>3</v>
      </c>
      <c r="E15" s="29">
        <v>5</v>
      </c>
      <c r="F15" s="36">
        <f t="shared" si="0"/>
        <v>0.6</v>
      </c>
      <c r="G15" s="29">
        <v>5</v>
      </c>
      <c r="H15" s="29">
        <v>5</v>
      </c>
      <c r="I15" s="29">
        <v>4</v>
      </c>
      <c r="J15" s="29">
        <v>3</v>
      </c>
      <c r="K15" s="29">
        <v>4</v>
      </c>
      <c r="L15" s="29"/>
      <c r="M15" s="29">
        <v>3</v>
      </c>
      <c r="N15" s="29">
        <v>4</v>
      </c>
      <c r="O15" s="37">
        <v>4</v>
      </c>
      <c r="P15" s="38">
        <v>3</v>
      </c>
      <c r="Q15" s="29">
        <v>3</v>
      </c>
      <c r="R15" s="29"/>
      <c r="S15" s="29"/>
      <c r="T15" s="29">
        <v>3</v>
      </c>
      <c r="U15" s="48">
        <f t="shared" si="1"/>
        <v>41</v>
      </c>
    </row>
    <row r="16" spans="2:21" x14ac:dyDescent="0.15">
      <c r="B16" s="194" t="s">
        <v>175</v>
      </c>
      <c r="C16" s="26" t="s">
        <v>185</v>
      </c>
      <c r="D16" s="29">
        <v>3</v>
      </c>
      <c r="E16" s="29">
        <v>4</v>
      </c>
      <c r="F16" s="36">
        <f t="shared" si="0"/>
        <v>0.75</v>
      </c>
      <c r="G16" s="29">
        <v>5</v>
      </c>
      <c r="H16" s="29">
        <v>4</v>
      </c>
      <c r="I16" s="38">
        <v>3</v>
      </c>
      <c r="J16" s="29">
        <v>3</v>
      </c>
      <c r="K16" s="29">
        <v>3</v>
      </c>
      <c r="L16" s="29"/>
      <c r="M16" s="29">
        <v>3</v>
      </c>
      <c r="N16" s="29">
        <v>4</v>
      </c>
      <c r="O16" s="38">
        <v>3</v>
      </c>
      <c r="P16" s="38">
        <v>3</v>
      </c>
      <c r="Q16" s="29">
        <v>3</v>
      </c>
      <c r="R16" s="29"/>
      <c r="S16" s="29"/>
      <c r="T16" s="29">
        <v>3</v>
      </c>
      <c r="U16" s="48">
        <f t="shared" si="1"/>
        <v>37</v>
      </c>
    </row>
    <row r="17" spans="2:21" x14ac:dyDescent="0.15">
      <c r="B17" s="194"/>
      <c r="C17" s="26" t="s">
        <v>186</v>
      </c>
      <c r="D17" s="29">
        <v>3</v>
      </c>
      <c r="E17" s="29">
        <v>5</v>
      </c>
      <c r="F17" s="36">
        <f t="shared" si="0"/>
        <v>0.6</v>
      </c>
      <c r="G17" s="29">
        <v>5</v>
      </c>
      <c r="H17" s="29">
        <v>5</v>
      </c>
      <c r="I17" s="29">
        <v>4</v>
      </c>
      <c r="J17" s="29">
        <v>5</v>
      </c>
      <c r="K17" s="29">
        <v>5</v>
      </c>
      <c r="L17" s="29"/>
      <c r="M17" s="29">
        <v>4</v>
      </c>
      <c r="N17" s="29">
        <v>4</v>
      </c>
      <c r="O17" s="29">
        <v>4</v>
      </c>
      <c r="P17" s="38">
        <v>3</v>
      </c>
      <c r="Q17" s="29">
        <v>3</v>
      </c>
      <c r="R17" s="29"/>
      <c r="S17" s="29"/>
      <c r="T17" s="29">
        <v>3</v>
      </c>
      <c r="U17" s="48">
        <f t="shared" si="1"/>
        <v>45</v>
      </c>
    </row>
    <row r="18" spans="2:21" x14ac:dyDescent="0.15">
      <c r="B18" s="194"/>
      <c r="C18" s="26" t="s">
        <v>187</v>
      </c>
      <c r="D18" s="29">
        <v>3</v>
      </c>
      <c r="E18" s="29">
        <v>4</v>
      </c>
      <c r="F18" s="36">
        <f t="shared" si="0"/>
        <v>0.75</v>
      </c>
      <c r="G18" s="29">
        <v>5</v>
      </c>
      <c r="H18" s="29">
        <v>5</v>
      </c>
      <c r="I18" s="29">
        <v>4</v>
      </c>
      <c r="J18" s="29">
        <v>4</v>
      </c>
      <c r="K18" s="29">
        <v>4</v>
      </c>
      <c r="L18" s="29"/>
      <c r="M18" s="29">
        <v>4</v>
      </c>
      <c r="N18" s="29">
        <v>4</v>
      </c>
      <c r="O18" s="38">
        <v>3</v>
      </c>
      <c r="P18" s="38">
        <v>3</v>
      </c>
      <c r="Q18" s="29">
        <v>3</v>
      </c>
      <c r="R18" s="29"/>
      <c r="S18" s="29"/>
      <c r="T18" s="29">
        <v>3</v>
      </c>
      <c r="U18" s="48">
        <f t="shared" si="1"/>
        <v>42</v>
      </c>
    </row>
    <row r="19" spans="2:21" x14ac:dyDescent="0.15">
      <c r="B19" s="194"/>
      <c r="C19" s="26" t="s">
        <v>188</v>
      </c>
      <c r="D19" s="29">
        <v>4</v>
      </c>
      <c r="E19" s="29">
        <v>5</v>
      </c>
      <c r="F19" s="36">
        <f t="shared" si="0"/>
        <v>0.8</v>
      </c>
      <c r="G19" s="29">
        <v>5</v>
      </c>
      <c r="H19" s="29">
        <v>5</v>
      </c>
      <c r="I19" s="29">
        <v>5</v>
      </c>
      <c r="J19" s="29">
        <v>5</v>
      </c>
      <c r="K19" s="29">
        <v>4</v>
      </c>
      <c r="L19" s="29"/>
      <c r="M19" s="29">
        <v>4</v>
      </c>
      <c r="N19" s="29">
        <v>4</v>
      </c>
      <c r="O19" s="29">
        <v>4</v>
      </c>
      <c r="P19" s="29">
        <v>4</v>
      </c>
      <c r="Q19" s="29">
        <v>4</v>
      </c>
      <c r="R19" s="29"/>
      <c r="S19" s="29"/>
      <c r="T19" s="29">
        <v>4</v>
      </c>
      <c r="U19" s="48">
        <f t="shared" si="1"/>
        <v>48</v>
      </c>
    </row>
    <row r="20" spans="2:21" x14ac:dyDescent="0.15">
      <c r="B20" s="194"/>
      <c r="C20" s="26" t="s">
        <v>189</v>
      </c>
      <c r="D20" s="29">
        <v>4</v>
      </c>
      <c r="E20" s="29">
        <v>5</v>
      </c>
      <c r="F20" s="36">
        <f t="shared" si="0"/>
        <v>0.8</v>
      </c>
      <c r="G20" s="29">
        <v>5</v>
      </c>
      <c r="H20" s="29">
        <v>5</v>
      </c>
      <c r="I20" s="29">
        <v>5</v>
      </c>
      <c r="J20" s="29">
        <v>5</v>
      </c>
      <c r="K20" s="29">
        <v>4</v>
      </c>
      <c r="L20" s="29"/>
      <c r="M20" s="29">
        <v>4</v>
      </c>
      <c r="N20" s="29">
        <v>5</v>
      </c>
      <c r="O20" s="29">
        <v>4</v>
      </c>
      <c r="P20" s="29">
        <v>4</v>
      </c>
      <c r="Q20" s="29">
        <v>3</v>
      </c>
      <c r="R20" s="29"/>
      <c r="S20" s="29"/>
      <c r="T20" s="29">
        <v>3</v>
      </c>
      <c r="U20" s="48">
        <f t="shared" si="1"/>
        <v>47</v>
      </c>
    </row>
    <row r="21" spans="2:21" x14ac:dyDescent="0.15">
      <c r="B21" s="194"/>
      <c r="C21" s="26" t="s">
        <v>190</v>
      </c>
      <c r="D21" s="29">
        <v>4</v>
      </c>
      <c r="E21" s="29">
        <v>5</v>
      </c>
      <c r="F21" s="36">
        <f t="shared" si="0"/>
        <v>0.8</v>
      </c>
      <c r="G21" s="29">
        <v>5</v>
      </c>
      <c r="H21" s="29">
        <v>5</v>
      </c>
      <c r="I21" s="29">
        <v>5</v>
      </c>
      <c r="J21" s="29">
        <v>5</v>
      </c>
      <c r="K21" s="29">
        <v>5</v>
      </c>
      <c r="L21" s="29"/>
      <c r="M21" s="29">
        <v>4</v>
      </c>
      <c r="N21" s="29">
        <v>4</v>
      </c>
      <c r="O21" s="29">
        <v>4</v>
      </c>
      <c r="P21" s="29">
        <v>4</v>
      </c>
      <c r="Q21" s="29">
        <v>3</v>
      </c>
      <c r="R21" s="29"/>
      <c r="S21" s="29"/>
      <c r="T21" s="29">
        <v>3</v>
      </c>
      <c r="U21" s="48">
        <f t="shared" si="1"/>
        <v>47</v>
      </c>
    </row>
    <row r="22" spans="2:21" x14ac:dyDescent="0.15">
      <c r="B22" s="194"/>
      <c r="C22" s="26" t="s">
        <v>191</v>
      </c>
      <c r="D22" s="29">
        <v>3</v>
      </c>
      <c r="E22" s="29">
        <v>4</v>
      </c>
      <c r="F22" s="36">
        <f t="shared" si="0"/>
        <v>0.75</v>
      </c>
      <c r="G22" s="29">
        <v>4</v>
      </c>
      <c r="H22" s="29">
        <v>4</v>
      </c>
      <c r="I22" s="37">
        <v>4</v>
      </c>
      <c r="J22" s="29">
        <v>3</v>
      </c>
      <c r="K22" s="38">
        <v>3</v>
      </c>
      <c r="L22" s="29"/>
      <c r="M22" s="29">
        <v>3</v>
      </c>
      <c r="N22" s="29">
        <v>5</v>
      </c>
      <c r="O22" s="37">
        <v>4</v>
      </c>
      <c r="P22" s="29">
        <v>3</v>
      </c>
      <c r="Q22" s="29">
        <v>3</v>
      </c>
      <c r="R22" s="29"/>
      <c r="S22" s="29"/>
      <c r="T22" s="29">
        <v>3</v>
      </c>
      <c r="U22" s="48">
        <f t="shared" si="1"/>
        <v>39</v>
      </c>
    </row>
    <row r="23" spans="2:21" ht="24" x14ac:dyDescent="0.15">
      <c r="B23" s="194"/>
      <c r="C23" s="28" t="s">
        <v>195</v>
      </c>
      <c r="D23" s="29">
        <v>4</v>
      </c>
      <c r="E23" s="29">
        <v>5</v>
      </c>
      <c r="F23" s="36">
        <f t="shared" si="0"/>
        <v>0.8</v>
      </c>
      <c r="G23" s="29">
        <v>5</v>
      </c>
      <c r="H23" s="29">
        <v>5</v>
      </c>
      <c r="I23" s="29">
        <v>4</v>
      </c>
      <c r="J23" s="29">
        <v>4</v>
      </c>
      <c r="K23" s="29">
        <v>3</v>
      </c>
      <c r="L23" s="29"/>
      <c r="M23" s="29">
        <v>3</v>
      </c>
      <c r="N23" s="29">
        <v>4</v>
      </c>
      <c r="O23" s="29">
        <v>4</v>
      </c>
      <c r="P23" s="29">
        <v>3</v>
      </c>
      <c r="Q23" s="29">
        <v>3</v>
      </c>
      <c r="R23" s="29"/>
      <c r="S23" s="29"/>
      <c r="T23" s="29">
        <v>3</v>
      </c>
      <c r="U23" s="48">
        <f t="shared" si="1"/>
        <v>41</v>
      </c>
    </row>
    <row r="24" spans="2:21" x14ac:dyDescent="0.15">
      <c r="B24" s="194" t="s">
        <v>201</v>
      </c>
      <c r="C24" s="26" t="s">
        <v>202</v>
      </c>
      <c r="D24" s="29">
        <v>4</v>
      </c>
      <c r="E24" s="29">
        <v>4</v>
      </c>
      <c r="F24" s="36">
        <f t="shared" si="0"/>
        <v>1</v>
      </c>
      <c r="G24" s="29">
        <v>5</v>
      </c>
      <c r="H24" s="29">
        <v>4</v>
      </c>
      <c r="I24" s="29">
        <v>4</v>
      </c>
      <c r="J24" s="29">
        <v>4</v>
      </c>
      <c r="K24" s="29">
        <v>4</v>
      </c>
      <c r="L24" s="29"/>
      <c r="M24" s="29">
        <v>4</v>
      </c>
      <c r="N24" s="29">
        <v>4</v>
      </c>
      <c r="O24" s="29">
        <v>4</v>
      </c>
      <c r="P24" s="29">
        <v>4</v>
      </c>
      <c r="Q24" s="29">
        <v>4</v>
      </c>
      <c r="R24" s="29"/>
      <c r="S24" s="29"/>
      <c r="T24" s="29">
        <v>4</v>
      </c>
      <c r="U24" s="48">
        <f t="shared" si="1"/>
        <v>45</v>
      </c>
    </row>
    <row r="25" spans="2:21" x14ac:dyDescent="0.15">
      <c r="B25" s="194"/>
      <c r="C25" s="26" t="s">
        <v>204</v>
      </c>
      <c r="D25" s="29">
        <v>4</v>
      </c>
      <c r="E25" s="29">
        <v>4</v>
      </c>
      <c r="F25" s="36">
        <f t="shared" si="0"/>
        <v>1</v>
      </c>
      <c r="G25" s="29">
        <v>5</v>
      </c>
      <c r="H25" s="29">
        <v>5</v>
      </c>
      <c r="I25" s="29">
        <v>4</v>
      </c>
      <c r="J25" s="29">
        <v>4</v>
      </c>
      <c r="K25" s="29">
        <v>4</v>
      </c>
      <c r="L25" s="29"/>
      <c r="M25" s="29">
        <v>4</v>
      </c>
      <c r="N25" s="29">
        <v>4</v>
      </c>
      <c r="O25" s="29">
        <v>4</v>
      </c>
      <c r="P25" s="29">
        <v>4</v>
      </c>
      <c r="Q25" s="29">
        <v>4</v>
      </c>
      <c r="R25" s="29"/>
      <c r="S25" s="29"/>
      <c r="T25" s="29">
        <v>4</v>
      </c>
      <c r="U25" s="48">
        <f t="shared" si="1"/>
        <v>46</v>
      </c>
    </row>
    <row r="26" spans="2:21" x14ac:dyDescent="0.15">
      <c r="B26" s="194"/>
      <c r="C26" s="26" t="s">
        <v>208</v>
      </c>
      <c r="D26" s="29">
        <v>3</v>
      </c>
      <c r="E26" s="29">
        <v>4</v>
      </c>
      <c r="F26" s="36">
        <f t="shared" si="0"/>
        <v>0.75</v>
      </c>
      <c r="G26" s="29">
        <v>5</v>
      </c>
      <c r="H26" s="29">
        <v>5</v>
      </c>
      <c r="I26" s="29">
        <v>4</v>
      </c>
      <c r="J26" s="29">
        <v>4</v>
      </c>
      <c r="K26" s="29">
        <v>4</v>
      </c>
      <c r="L26" s="29"/>
      <c r="M26" s="29">
        <v>4</v>
      </c>
      <c r="N26" s="29">
        <v>4</v>
      </c>
      <c r="O26" s="29">
        <v>4</v>
      </c>
      <c r="P26" s="29">
        <v>4</v>
      </c>
      <c r="Q26" s="29">
        <v>4</v>
      </c>
      <c r="R26" s="29"/>
      <c r="S26" s="29"/>
      <c r="T26" s="29">
        <v>4</v>
      </c>
      <c r="U26" s="48">
        <f t="shared" si="1"/>
        <v>46</v>
      </c>
    </row>
    <row r="27" spans="2:21" x14ac:dyDescent="0.15">
      <c r="B27" s="194"/>
      <c r="C27" s="26" t="s">
        <v>205</v>
      </c>
      <c r="D27" s="29">
        <v>4</v>
      </c>
      <c r="E27" s="29">
        <v>4</v>
      </c>
      <c r="F27" s="36">
        <f t="shared" si="0"/>
        <v>1</v>
      </c>
      <c r="G27" s="29">
        <v>5</v>
      </c>
      <c r="H27" s="29">
        <v>5</v>
      </c>
      <c r="I27" s="29">
        <v>5</v>
      </c>
      <c r="J27" s="29">
        <v>5</v>
      </c>
      <c r="K27" s="29">
        <v>4</v>
      </c>
      <c r="L27" s="29"/>
      <c r="M27" s="29">
        <v>4</v>
      </c>
      <c r="N27" s="29">
        <v>5</v>
      </c>
      <c r="O27" s="29">
        <v>5</v>
      </c>
      <c r="P27" s="29">
        <v>4</v>
      </c>
      <c r="Q27" s="29">
        <v>4</v>
      </c>
      <c r="R27" s="29"/>
      <c r="S27" s="29"/>
      <c r="T27" s="29">
        <v>4</v>
      </c>
      <c r="U27" s="48">
        <f t="shared" si="1"/>
        <v>50</v>
      </c>
    </row>
    <row r="28" spans="2:21" x14ac:dyDescent="0.15">
      <c r="B28" s="194"/>
      <c r="C28" s="26" t="s">
        <v>206</v>
      </c>
      <c r="D28" s="29">
        <v>4</v>
      </c>
      <c r="E28" s="29">
        <v>5</v>
      </c>
      <c r="F28" s="36">
        <f t="shared" si="0"/>
        <v>0.8</v>
      </c>
      <c r="G28" s="29">
        <v>5</v>
      </c>
      <c r="H28" s="29">
        <v>5</v>
      </c>
      <c r="I28" s="29">
        <v>4</v>
      </c>
      <c r="J28" s="29">
        <v>5</v>
      </c>
      <c r="K28" s="29">
        <v>4</v>
      </c>
      <c r="L28" s="29"/>
      <c r="M28" s="29">
        <v>4</v>
      </c>
      <c r="N28" s="29">
        <v>5</v>
      </c>
      <c r="O28" s="29">
        <v>5</v>
      </c>
      <c r="P28" s="29">
        <v>5</v>
      </c>
      <c r="Q28" s="29">
        <v>4</v>
      </c>
      <c r="R28" s="29"/>
      <c r="S28" s="29"/>
      <c r="T28" s="29">
        <v>4</v>
      </c>
      <c r="U28" s="48">
        <f t="shared" si="1"/>
        <v>50</v>
      </c>
    </row>
    <row r="29" spans="2:21" ht="14.25" thickBot="1" x14ac:dyDescent="0.2">
      <c r="B29" s="189" t="s">
        <v>207</v>
      </c>
      <c r="C29" s="190"/>
      <c r="D29" s="35">
        <f>SUM(D6:D28)</f>
        <v>87</v>
      </c>
      <c r="E29" s="35">
        <f t="shared" ref="E29:T29" si="2">SUM(E6:E28)</f>
        <v>106</v>
      </c>
      <c r="F29" s="47">
        <f>D29/E29</f>
        <v>0.82075471698113212</v>
      </c>
      <c r="G29" s="35">
        <f t="shared" si="2"/>
        <v>113</v>
      </c>
      <c r="H29" s="35">
        <f t="shared" si="2"/>
        <v>111</v>
      </c>
      <c r="I29" s="35">
        <f t="shared" si="2"/>
        <v>96</v>
      </c>
      <c r="J29" s="35">
        <f t="shared" si="2"/>
        <v>96</v>
      </c>
      <c r="K29" s="35">
        <f t="shared" si="2"/>
        <v>92</v>
      </c>
      <c r="L29" s="35">
        <f t="shared" si="2"/>
        <v>0</v>
      </c>
      <c r="M29" s="35">
        <f t="shared" si="2"/>
        <v>89</v>
      </c>
      <c r="N29" s="35">
        <f t="shared" si="2"/>
        <v>97</v>
      </c>
      <c r="O29" s="35">
        <f t="shared" si="2"/>
        <v>91</v>
      </c>
      <c r="P29" s="35">
        <f t="shared" si="2"/>
        <v>85</v>
      </c>
      <c r="Q29" s="35">
        <f t="shared" si="2"/>
        <v>75</v>
      </c>
      <c r="R29" s="35">
        <f t="shared" si="2"/>
        <v>6</v>
      </c>
      <c r="S29" s="35">
        <f t="shared" si="2"/>
        <v>6</v>
      </c>
      <c r="T29" s="35">
        <f t="shared" si="2"/>
        <v>75</v>
      </c>
      <c r="U29" s="49"/>
    </row>
    <row r="33" spans="21:22" x14ac:dyDescent="0.15">
      <c r="U33" s="33"/>
      <c r="V33" s="33"/>
    </row>
    <row r="34" spans="21:22" x14ac:dyDescent="0.15">
      <c r="U34" s="33"/>
      <c r="V34" s="33"/>
    </row>
    <row r="35" spans="21:22" x14ac:dyDescent="0.15">
      <c r="U35" s="33"/>
      <c r="V35" s="33"/>
    </row>
    <row r="36" spans="21:22" x14ac:dyDescent="0.15">
      <c r="U36" s="33"/>
      <c r="V36" s="33"/>
    </row>
  </sheetData>
  <mergeCells count="12">
    <mergeCell ref="B29:C29"/>
    <mergeCell ref="B2:U2"/>
    <mergeCell ref="B6:B15"/>
    <mergeCell ref="B16:B23"/>
    <mergeCell ref="B24:B28"/>
    <mergeCell ref="B4:C5"/>
    <mergeCell ref="D4:E4"/>
    <mergeCell ref="G4:H4"/>
    <mergeCell ref="I4:L4"/>
    <mergeCell ref="B3:U3"/>
    <mergeCell ref="P4:S4"/>
    <mergeCell ref="M4:O4"/>
  </mergeCells>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4"/>
  <sheetViews>
    <sheetView tabSelected="1" topLeftCell="B1" zoomScaleNormal="100" workbookViewId="0">
      <selection activeCell="D12" sqref="D12:E17"/>
    </sheetView>
  </sheetViews>
  <sheetFormatPr defaultRowHeight="13.5" x14ac:dyDescent="0.15"/>
  <cols>
    <col min="1" max="1" width="0.875" style="18" customWidth="1"/>
    <col min="2" max="2" width="12.375" style="18" customWidth="1"/>
    <col min="3" max="3" width="17.125" style="18" bestFit="1" customWidth="1"/>
    <col min="4" max="4" width="9" style="18" customWidth="1"/>
    <col min="5" max="5" width="26.25" style="18" customWidth="1"/>
    <col min="6" max="10" width="5" style="18" bestFit="1" customWidth="1"/>
    <col min="11" max="11" width="6.75" style="18" bestFit="1" customWidth="1"/>
    <col min="12" max="12" width="56.375" style="18" customWidth="1"/>
    <col min="13" max="13" width="10.25" style="18" customWidth="1"/>
    <col min="14" max="14" width="13.375" style="18" bestFit="1" customWidth="1"/>
    <col min="15" max="15" width="9" style="18"/>
    <col min="16" max="16" width="10.75" style="18" customWidth="1"/>
    <col min="17" max="17" width="1.5" style="18" customWidth="1"/>
    <col min="18" max="16384" width="9" style="18"/>
  </cols>
  <sheetData>
    <row r="1" spans="2:13" ht="3" customHeight="1" thickBot="1" x14ac:dyDescent="0.2"/>
    <row r="2" spans="2:13" ht="42" customHeight="1" x14ac:dyDescent="0.15">
      <c r="B2" s="191" t="s">
        <v>605</v>
      </c>
      <c r="C2" s="192"/>
      <c r="D2" s="192"/>
      <c r="E2" s="192"/>
      <c r="F2" s="192"/>
      <c r="G2" s="192"/>
      <c r="H2" s="192"/>
      <c r="I2" s="192"/>
      <c r="J2" s="192"/>
      <c r="K2" s="192"/>
      <c r="L2" s="192"/>
      <c r="M2" s="193"/>
    </row>
    <row r="3" spans="2:13" ht="64.5" customHeight="1" x14ac:dyDescent="0.15">
      <c r="B3" s="199" t="s">
        <v>578</v>
      </c>
      <c r="C3" s="200"/>
      <c r="D3" s="200"/>
      <c r="E3" s="200"/>
      <c r="F3" s="200"/>
      <c r="G3" s="200"/>
      <c r="H3" s="200"/>
      <c r="I3" s="200"/>
      <c r="J3" s="200"/>
      <c r="K3" s="200"/>
      <c r="L3" s="200"/>
      <c r="M3" s="201"/>
    </row>
    <row r="4" spans="2:13" ht="13.5" customHeight="1" x14ac:dyDescent="0.15">
      <c r="B4" s="195" t="s">
        <v>606</v>
      </c>
      <c r="C4" s="196"/>
      <c r="D4" s="198" t="s">
        <v>296</v>
      </c>
      <c r="E4" s="198"/>
      <c r="F4" s="208" t="s">
        <v>292</v>
      </c>
      <c r="G4" s="210" t="s">
        <v>303</v>
      </c>
      <c r="H4" s="211"/>
      <c r="I4" s="212" t="s">
        <v>607</v>
      </c>
      <c r="J4" s="213"/>
      <c r="K4" s="214" t="s">
        <v>608</v>
      </c>
      <c r="L4" s="215" t="s">
        <v>295</v>
      </c>
      <c r="M4" s="34" t="s">
        <v>374</v>
      </c>
    </row>
    <row r="5" spans="2:13" x14ac:dyDescent="0.15">
      <c r="B5" s="197"/>
      <c r="C5" s="196"/>
      <c r="D5" s="149" t="s">
        <v>609</v>
      </c>
      <c r="E5" s="149" t="s">
        <v>293</v>
      </c>
      <c r="F5" s="209"/>
      <c r="G5" s="79" t="s">
        <v>610</v>
      </c>
      <c r="H5" s="79" t="s">
        <v>294</v>
      </c>
      <c r="I5" s="73" t="s">
        <v>610</v>
      </c>
      <c r="J5" s="73" t="s">
        <v>294</v>
      </c>
      <c r="K5" s="198"/>
      <c r="L5" s="209"/>
      <c r="M5" s="34"/>
    </row>
    <row r="6" spans="2:13" x14ac:dyDescent="0.15">
      <c r="B6" s="194" t="s">
        <v>285</v>
      </c>
      <c r="C6" s="26" t="s">
        <v>284</v>
      </c>
      <c r="D6" s="216" t="s">
        <v>669</v>
      </c>
      <c r="E6" s="218" t="s">
        <v>667</v>
      </c>
      <c r="F6" s="29" t="s">
        <v>302</v>
      </c>
      <c r="G6" s="80" t="s">
        <v>298</v>
      </c>
      <c r="H6" s="220">
        <v>0.7</v>
      </c>
      <c r="I6" s="74" t="s">
        <v>302</v>
      </c>
      <c r="J6" s="223">
        <v>0</v>
      </c>
      <c r="K6" s="29" t="s">
        <v>302</v>
      </c>
      <c r="L6" s="205" t="s">
        <v>611</v>
      </c>
      <c r="M6" s="48"/>
    </row>
    <row r="7" spans="2:13" x14ac:dyDescent="0.15">
      <c r="B7" s="194"/>
      <c r="C7" s="26" t="s">
        <v>612</v>
      </c>
      <c r="D7" s="217"/>
      <c r="E7" s="219"/>
      <c r="F7" s="29" t="s">
        <v>302</v>
      </c>
      <c r="G7" s="80" t="s">
        <v>298</v>
      </c>
      <c r="H7" s="221"/>
      <c r="I7" s="74" t="s">
        <v>302</v>
      </c>
      <c r="J7" s="224"/>
      <c r="K7" s="29" t="s">
        <v>302</v>
      </c>
      <c r="L7" s="206"/>
      <c r="M7" s="48"/>
    </row>
    <row r="8" spans="2:13" x14ac:dyDescent="0.15">
      <c r="B8" s="194"/>
      <c r="C8" s="26" t="s">
        <v>613</v>
      </c>
      <c r="D8" s="217"/>
      <c r="E8" s="219"/>
      <c r="F8" s="29" t="s">
        <v>302</v>
      </c>
      <c r="G8" s="80" t="s">
        <v>298</v>
      </c>
      <c r="H8" s="221"/>
      <c r="I8" s="74" t="s">
        <v>302</v>
      </c>
      <c r="J8" s="224"/>
      <c r="K8" s="29" t="s">
        <v>302</v>
      </c>
      <c r="L8" s="206"/>
      <c r="M8" s="48"/>
    </row>
    <row r="9" spans="2:13" x14ac:dyDescent="0.15">
      <c r="B9" s="194"/>
      <c r="C9" s="26" t="s">
        <v>614</v>
      </c>
      <c r="D9" s="217"/>
      <c r="E9" s="219"/>
      <c r="F9" s="29" t="s">
        <v>302</v>
      </c>
      <c r="G9" s="80" t="s">
        <v>298</v>
      </c>
      <c r="H9" s="221"/>
      <c r="I9" s="74" t="s">
        <v>302</v>
      </c>
      <c r="J9" s="224"/>
      <c r="K9" s="29" t="s">
        <v>302</v>
      </c>
      <c r="L9" s="206"/>
      <c r="M9" s="48"/>
    </row>
    <row r="10" spans="2:13" x14ac:dyDescent="0.15">
      <c r="B10" s="194"/>
      <c r="C10" s="26" t="s">
        <v>615</v>
      </c>
      <c r="D10" s="217"/>
      <c r="E10" s="219"/>
      <c r="F10" s="29" t="s">
        <v>302</v>
      </c>
      <c r="G10" s="80" t="s">
        <v>298</v>
      </c>
      <c r="H10" s="221"/>
      <c r="I10" s="74" t="s">
        <v>302</v>
      </c>
      <c r="J10" s="224"/>
      <c r="K10" s="29" t="s">
        <v>302</v>
      </c>
      <c r="L10" s="206"/>
      <c r="M10" s="48"/>
    </row>
    <row r="11" spans="2:13" ht="14.25" thickBot="1" x14ac:dyDescent="0.2">
      <c r="B11" s="194"/>
      <c r="C11" s="26" t="s">
        <v>616</v>
      </c>
      <c r="D11" s="217"/>
      <c r="E11" s="219"/>
      <c r="F11" s="29" t="s">
        <v>299</v>
      </c>
      <c r="G11" s="80" t="s">
        <v>298</v>
      </c>
      <c r="H11" s="222"/>
      <c r="I11" s="74" t="s">
        <v>302</v>
      </c>
      <c r="J11" s="225"/>
      <c r="K11" s="29" t="s">
        <v>302</v>
      </c>
      <c r="L11" s="207"/>
      <c r="M11" s="48"/>
    </row>
    <row r="12" spans="2:13" ht="13.5" customHeight="1" x14ac:dyDescent="0.15">
      <c r="B12" s="159" t="s">
        <v>291</v>
      </c>
      <c r="C12" s="52" t="s">
        <v>617</v>
      </c>
      <c r="D12" s="226" t="s">
        <v>668</v>
      </c>
      <c r="E12" s="227"/>
      <c r="F12" s="50" t="s">
        <v>299</v>
      </c>
      <c r="G12" s="80" t="s">
        <v>298</v>
      </c>
      <c r="H12" s="81">
        <v>0.05</v>
      </c>
      <c r="I12" s="74" t="s">
        <v>302</v>
      </c>
      <c r="J12" s="75">
        <v>0.05</v>
      </c>
      <c r="K12" s="36" t="s">
        <v>302</v>
      </c>
      <c r="L12" s="232" t="s">
        <v>618</v>
      </c>
      <c r="M12" s="48"/>
    </row>
    <row r="13" spans="2:13" x14ac:dyDescent="0.15">
      <c r="B13" s="159"/>
      <c r="C13" s="52" t="s">
        <v>286</v>
      </c>
      <c r="D13" s="228"/>
      <c r="E13" s="229"/>
      <c r="F13" s="50" t="s">
        <v>299</v>
      </c>
      <c r="G13" s="80" t="s">
        <v>619</v>
      </c>
      <c r="H13" s="81">
        <v>0.05</v>
      </c>
      <c r="I13" s="74" t="s">
        <v>620</v>
      </c>
      <c r="J13" s="75">
        <v>0.1</v>
      </c>
      <c r="K13" s="36" t="s">
        <v>302</v>
      </c>
      <c r="L13" s="233"/>
      <c r="M13" s="48"/>
    </row>
    <row r="14" spans="2:13" x14ac:dyDescent="0.15">
      <c r="B14" s="159"/>
      <c r="C14" s="52" t="s">
        <v>287</v>
      </c>
      <c r="D14" s="228"/>
      <c r="E14" s="229"/>
      <c r="F14" s="50" t="s">
        <v>302</v>
      </c>
      <c r="G14" s="80" t="s">
        <v>619</v>
      </c>
      <c r="H14" s="81">
        <v>0.1</v>
      </c>
      <c r="I14" s="74" t="s">
        <v>304</v>
      </c>
      <c r="J14" s="75">
        <v>0.1</v>
      </c>
      <c r="K14" s="36" t="s">
        <v>302</v>
      </c>
      <c r="L14" s="233"/>
      <c r="M14" s="48"/>
    </row>
    <row r="15" spans="2:13" x14ac:dyDescent="0.15">
      <c r="B15" s="159"/>
      <c r="C15" s="52" t="s">
        <v>288</v>
      </c>
      <c r="D15" s="228"/>
      <c r="E15" s="229"/>
      <c r="F15" s="50" t="s">
        <v>302</v>
      </c>
      <c r="G15" s="80" t="s">
        <v>302</v>
      </c>
      <c r="H15" s="82">
        <v>0</v>
      </c>
      <c r="I15" s="74" t="s">
        <v>298</v>
      </c>
      <c r="J15" s="75">
        <v>0.6</v>
      </c>
      <c r="K15" s="36" t="s">
        <v>302</v>
      </c>
      <c r="L15" s="233"/>
      <c r="M15" s="48"/>
    </row>
    <row r="16" spans="2:13" x14ac:dyDescent="0.15">
      <c r="B16" s="159"/>
      <c r="C16" s="52" t="s">
        <v>289</v>
      </c>
      <c r="D16" s="228"/>
      <c r="E16" s="229"/>
      <c r="F16" s="50" t="s">
        <v>302</v>
      </c>
      <c r="G16" s="80" t="s">
        <v>302</v>
      </c>
      <c r="H16" s="81">
        <v>0.05</v>
      </c>
      <c r="I16" s="74" t="s">
        <v>298</v>
      </c>
      <c r="J16" s="75">
        <v>0.1</v>
      </c>
      <c r="K16" s="29" t="s">
        <v>301</v>
      </c>
      <c r="L16" s="233"/>
      <c r="M16" s="48"/>
    </row>
    <row r="17" spans="2:19" ht="14.25" thickBot="1" x14ac:dyDescent="0.2">
      <c r="B17" s="159"/>
      <c r="C17" s="52" t="s">
        <v>290</v>
      </c>
      <c r="D17" s="230"/>
      <c r="E17" s="231"/>
      <c r="F17" s="50" t="s">
        <v>302</v>
      </c>
      <c r="G17" s="80" t="s">
        <v>300</v>
      </c>
      <c r="H17" s="81">
        <v>0.05</v>
      </c>
      <c r="I17" s="74" t="s">
        <v>621</v>
      </c>
      <c r="J17" s="75">
        <v>0.05</v>
      </c>
      <c r="K17" s="29" t="s">
        <v>301</v>
      </c>
      <c r="L17" s="234"/>
      <c r="M17" s="48"/>
      <c r="O17" s="51" t="s">
        <v>297</v>
      </c>
      <c r="P17" s="51"/>
      <c r="Q17" s="51"/>
      <c r="R17" s="51"/>
      <c r="S17" s="51"/>
    </row>
    <row r="18" spans="2:19" ht="13.5" customHeight="1" x14ac:dyDescent="0.15">
      <c r="B18" s="235" t="s">
        <v>622</v>
      </c>
      <c r="C18" s="26" t="s">
        <v>623</v>
      </c>
      <c r="D18" s="238" t="s">
        <v>586</v>
      </c>
      <c r="E18" s="239"/>
      <c r="F18" s="29" t="s">
        <v>299</v>
      </c>
      <c r="G18" s="80" t="s">
        <v>624</v>
      </c>
      <c r="H18" s="81">
        <v>0</v>
      </c>
      <c r="I18" s="74" t="s">
        <v>625</v>
      </c>
      <c r="J18" s="75">
        <v>0</v>
      </c>
      <c r="K18" s="36" t="s">
        <v>626</v>
      </c>
      <c r="L18" s="244" t="s">
        <v>627</v>
      </c>
      <c r="M18" s="48"/>
      <c r="O18" s="51" t="s">
        <v>628</v>
      </c>
      <c r="P18" s="51"/>
      <c r="Q18" s="51"/>
      <c r="R18" s="51" t="s">
        <v>305</v>
      </c>
      <c r="S18" s="51"/>
    </row>
    <row r="19" spans="2:19" x14ac:dyDescent="0.15">
      <c r="B19" s="236"/>
      <c r="C19" s="26" t="s">
        <v>629</v>
      </c>
      <c r="D19" s="240"/>
      <c r="E19" s="241"/>
      <c r="F19" s="29" t="s">
        <v>299</v>
      </c>
      <c r="G19" s="80" t="s">
        <v>625</v>
      </c>
      <c r="H19" s="81">
        <v>0</v>
      </c>
      <c r="I19" s="74" t="s">
        <v>630</v>
      </c>
      <c r="J19" s="75">
        <v>0</v>
      </c>
      <c r="K19" s="36" t="s">
        <v>631</v>
      </c>
      <c r="L19" s="245"/>
      <c r="M19" s="48"/>
      <c r="O19" s="51" t="s">
        <v>632</v>
      </c>
      <c r="P19" s="51"/>
      <c r="Q19" s="51"/>
      <c r="R19" s="51" t="s">
        <v>633</v>
      </c>
      <c r="S19" s="51"/>
    </row>
    <row r="20" spans="2:19" x14ac:dyDescent="0.15">
      <c r="B20" s="236"/>
      <c r="C20" s="26" t="s">
        <v>634</v>
      </c>
      <c r="D20" s="240"/>
      <c r="E20" s="241"/>
      <c r="F20" s="29" t="s">
        <v>299</v>
      </c>
      <c r="G20" s="80" t="s">
        <v>635</v>
      </c>
      <c r="H20" s="81">
        <v>0</v>
      </c>
      <c r="I20" s="74" t="s">
        <v>630</v>
      </c>
      <c r="J20" s="75">
        <v>0</v>
      </c>
      <c r="K20" s="36" t="s">
        <v>531</v>
      </c>
      <c r="L20" s="245"/>
      <c r="M20" s="48"/>
    </row>
    <row r="21" spans="2:19" x14ac:dyDescent="0.15">
      <c r="B21" s="236"/>
      <c r="C21" s="26" t="s">
        <v>529</v>
      </c>
      <c r="D21" s="240"/>
      <c r="E21" s="241"/>
      <c r="F21" s="58" t="s">
        <v>636</v>
      </c>
      <c r="G21" s="80" t="s">
        <v>530</v>
      </c>
      <c r="H21" s="150">
        <v>0</v>
      </c>
      <c r="I21" s="74" t="s">
        <v>530</v>
      </c>
      <c r="J21" s="76">
        <v>0</v>
      </c>
      <c r="K21" s="53" t="s">
        <v>637</v>
      </c>
      <c r="L21" s="245"/>
      <c r="M21" s="59"/>
    </row>
    <row r="22" spans="2:19" x14ac:dyDescent="0.15">
      <c r="B22" s="237"/>
      <c r="C22" s="26"/>
      <c r="D22" s="242"/>
      <c r="E22" s="243"/>
      <c r="F22" s="58"/>
      <c r="G22" s="80"/>
      <c r="H22" s="150"/>
      <c r="I22" s="74"/>
      <c r="J22" s="76"/>
      <c r="K22" s="53"/>
      <c r="L22" s="246"/>
      <c r="M22" s="59"/>
    </row>
    <row r="23" spans="2:19" ht="14.25" thickBot="1" x14ac:dyDescent="0.2">
      <c r="B23" s="61"/>
      <c r="C23" s="62"/>
      <c r="D23" s="148"/>
      <c r="E23" s="148"/>
      <c r="F23" s="148"/>
      <c r="G23" s="83"/>
      <c r="H23" s="84"/>
      <c r="I23" s="77"/>
      <c r="J23" s="78"/>
      <c r="K23" s="47"/>
      <c r="L23" s="60"/>
      <c r="M23" s="49"/>
    </row>
    <row r="27" spans="2:19" x14ac:dyDescent="0.15">
      <c r="B27" s="18" t="s">
        <v>670</v>
      </c>
      <c r="M27" s="33"/>
      <c r="N27" s="33"/>
    </row>
    <row r="28" spans="2:19" x14ac:dyDescent="0.15">
      <c r="B28" s="18" t="s">
        <v>671</v>
      </c>
      <c r="C28" s="18" t="s">
        <v>672</v>
      </c>
      <c r="M28" s="33"/>
      <c r="N28" s="33"/>
    </row>
    <row r="29" spans="2:19" x14ac:dyDescent="0.15">
      <c r="C29" s="154" t="s">
        <v>682</v>
      </c>
      <c r="M29" s="33"/>
      <c r="N29" s="33"/>
    </row>
    <row r="30" spans="2:19" x14ac:dyDescent="0.15">
      <c r="B30" s="18" t="s">
        <v>673</v>
      </c>
      <c r="C30" s="18" t="s">
        <v>675</v>
      </c>
      <c r="D30" s="18" t="s">
        <v>674</v>
      </c>
      <c r="M30" s="33"/>
      <c r="N30" s="33"/>
    </row>
    <row r="31" spans="2:19" x14ac:dyDescent="0.15">
      <c r="B31" s="18" t="s">
        <v>677</v>
      </c>
      <c r="C31" s="18" t="s">
        <v>676</v>
      </c>
      <c r="M31" s="33"/>
      <c r="N31" s="33"/>
    </row>
    <row r="32" spans="2:19" x14ac:dyDescent="0.15">
      <c r="B32" s="18" t="s">
        <v>678</v>
      </c>
      <c r="C32" s="18" t="s">
        <v>679</v>
      </c>
    </row>
    <row r="33" spans="2:3" x14ac:dyDescent="0.15">
      <c r="B33" s="18" t="s">
        <v>680</v>
      </c>
      <c r="C33" s="18" t="s">
        <v>681</v>
      </c>
    </row>
    <row r="34" spans="2:3" x14ac:dyDescent="0.15">
      <c r="B34" s="18" t="s">
        <v>683</v>
      </c>
      <c r="C34" s="155" t="s">
        <v>684</v>
      </c>
    </row>
  </sheetData>
  <mergeCells count="21">
    <mergeCell ref="B12:B17"/>
    <mergeCell ref="D12:E17"/>
    <mergeCell ref="L12:L17"/>
    <mergeCell ref="B18:B22"/>
    <mergeCell ref="D18:E22"/>
    <mergeCell ref="L18:L22"/>
    <mergeCell ref="L6:L11"/>
    <mergeCell ref="B2:M2"/>
    <mergeCell ref="B3:M3"/>
    <mergeCell ref="B4:C5"/>
    <mergeCell ref="D4:E4"/>
    <mergeCell ref="F4:F5"/>
    <mergeCell ref="G4:H4"/>
    <mergeCell ref="I4:J4"/>
    <mergeCell ref="K4:K5"/>
    <mergeCell ref="L4:L5"/>
    <mergeCell ref="B6:B11"/>
    <mergeCell ref="D6:D11"/>
    <mergeCell ref="E6:E11"/>
    <mergeCell ref="H6:H11"/>
    <mergeCell ref="J6:J11"/>
  </mergeCells>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Normal="100" workbookViewId="0">
      <selection activeCell="C9" sqref="C9"/>
    </sheetView>
  </sheetViews>
  <sheetFormatPr defaultColWidth="9" defaultRowHeight="12" x14ac:dyDescent="0.15"/>
  <cols>
    <col min="1" max="1" width="15.25" style="71" customWidth="1"/>
    <col min="2" max="2" width="5.5" style="71" bestFit="1" customWidth="1"/>
    <col min="3" max="3" width="40" style="55" customWidth="1"/>
    <col min="4" max="11" width="5.75" style="55" customWidth="1"/>
    <col min="12" max="12" width="25.875" style="55" customWidth="1"/>
    <col min="13" max="16" width="5.75" style="55" customWidth="1"/>
    <col min="17" max="17" width="22.125" style="55" customWidth="1"/>
    <col min="18" max="16384" width="9" style="55"/>
  </cols>
  <sheetData>
    <row r="1" spans="1:17" ht="39" customHeight="1" x14ac:dyDescent="0.15">
      <c r="A1" s="247" t="s">
        <v>532</v>
      </c>
      <c r="B1" s="247"/>
      <c r="C1" s="247"/>
      <c r="D1" s="247"/>
      <c r="E1" s="247"/>
      <c r="F1" s="247"/>
      <c r="G1" s="247"/>
      <c r="H1" s="247"/>
      <c r="I1" s="247"/>
      <c r="J1" s="247"/>
      <c r="K1" s="247"/>
      <c r="L1" s="247"/>
      <c r="M1" s="247"/>
      <c r="N1" s="247"/>
      <c r="O1" s="247"/>
      <c r="P1" s="247"/>
      <c r="Q1" s="247"/>
    </row>
    <row r="2" spans="1:17" x14ac:dyDescent="0.15">
      <c r="A2" s="249" t="s">
        <v>551</v>
      </c>
      <c r="B2" s="250"/>
      <c r="C2" s="210" t="s">
        <v>303</v>
      </c>
      <c r="D2" s="254"/>
      <c r="E2" s="254"/>
      <c r="F2" s="254"/>
      <c r="G2" s="254"/>
      <c r="H2" s="254"/>
      <c r="I2" s="254"/>
      <c r="J2" s="254"/>
      <c r="K2" s="211"/>
      <c r="L2" s="212" t="s">
        <v>541</v>
      </c>
      <c r="M2" s="248"/>
      <c r="N2" s="248"/>
      <c r="O2" s="248"/>
      <c r="P2" s="213"/>
      <c r="Q2" s="208" t="s">
        <v>533</v>
      </c>
    </row>
    <row r="3" spans="1:17" x14ac:dyDescent="0.15">
      <c r="A3" s="251"/>
      <c r="B3" s="252"/>
      <c r="C3" s="86" t="s">
        <v>540</v>
      </c>
      <c r="D3" s="90" t="s">
        <v>554</v>
      </c>
      <c r="E3" s="90" t="s">
        <v>555</v>
      </c>
      <c r="F3" s="90" t="s">
        <v>556</v>
      </c>
      <c r="G3" s="90" t="s">
        <v>557</v>
      </c>
      <c r="H3" s="90" t="s">
        <v>558</v>
      </c>
      <c r="I3" s="90" t="s">
        <v>559</v>
      </c>
      <c r="J3" s="90" t="s">
        <v>561</v>
      </c>
      <c r="K3" s="90" t="s">
        <v>560</v>
      </c>
      <c r="L3" s="88" t="s">
        <v>542</v>
      </c>
      <c r="M3" s="91" t="s">
        <v>562</v>
      </c>
      <c r="N3" s="92"/>
      <c r="O3" s="92"/>
      <c r="P3" s="92"/>
      <c r="Q3" s="253"/>
    </row>
    <row r="4" spans="1:17" ht="48" x14ac:dyDescent="0.15">
      <c r="A4" s="72" t="s">
        <v>534</v>
      </c>
      <c r="B4" s="72">
        <v>10</v>
      </c>
      <c r="C4" s="87" t="s">
        <v>528</v>
      </c>
      <c r="D4" s="87"/>
      <c r="E4" s="87"/>
      <c r="F4" s="87"/>
      <c r="G4" s="87"/>
      <c r="H4" s="87"/>
      <c r="I4" s="87"/>
      <c r="J4" s="87"/>
      <c r="K4" s="87"/>
      <c r="L4" s="89"/>
      <c r="M4" s="89"/>
      <c r="N4" s="89"/>
      <c r="O4" s="89"/>
      <c r="P4" s="89"/>
      <c r="Q4" s="28"/>
    </row>
    <row r="5" spans="1:17" ht="48" x14ac:dyDescent="0.15">
      <c r="A5" s="72" t="s">
        <v>535</v>
      </c>
      <c r="B5" s="72">
        <v>10</v>
      </c>
      <c r="C5" s="87" t="s">
        <v>526</v>
      </c>
      <c r="D5" s="87"/>
      <c r="E5" s="87"/>
      <c r="F5" s="87"/>
      <c r="G5" s="87"/>
      <c r="H5" s="87"/>
      <c r="I5" s="87"/>
      <c r="J5" s="87"/>
      <c r="K5" s="87"/>
      <c r="L5" s="89"/>
      <c r="M5" s="89"/>
      <c r="N5" s="89"/>
      <c r="O5" s="89"/>
      <c r="P5" s="89"/>
      <c r="Q5" s="28"/>
    </row>
    <row r="6" spans="1:17" ht="36" x14ac:dyDescent="0.15">
      <c r="A6" s="72" t="s">
        <v>536</v>
      </c>
      <c r="B6" s="72">
        <v>25</v>
      </c>
      <c r="C6" s="87"/>
      <c r="D6" s="87"/>
      <c r="E6" s="87"/>
      <c r="F6" s="87"/>
      <c r="G6" s="87"/>
      <c r="H6" s="87"/>
      <c r="I6" s="87"/>
      <c r="J6" s="87"/>
      <c r="K6" s="87"/>
      <c r="L6" s="89"/>
      <c r="M6" s="89"/>
      <c r="N6" s="89"/>
      <c r="O6" s="89"/>
      <c r="P6" s="89"/>
      <c r="Q6" s="28" t="s">
        <v>547</v>
      </c>
    </row>
    <row r="7" spans="1:17" ht="60" x14ac:dyDescent="0.15">
      <c r="A7" s="72" t="s">
        <v>548</v>
      </c>
      <c r="B7" s="72">
        <v>15</v>
      </c>
      <c r="C7" s="87" t="s">
        <v>545</v>
      </c>
      <c r="D7" s="87"/>
      <c r="E7" s="87"/>
      <c r="F7" s="87"/>
      <c r="G7" s="87"/>
      <c r="H7" s="87"/>
      <c r="I7" s="87"/>
      <c r="J7" s="87"/>
      <c r="K7" s="87"/>
      <c r="L7" s="89"/>
      <c r="M7" s="89"/>
      <c r="N7" s="89"/>
      <c r="O7" s="89"/>
      <c r="P7" s="89"/>
      <c r="Q7" s="28" t="s">
        <v>546</v>
      </c>
    </row>
    <row r="8" spans="1:17" ht="72" x14ac:dyDescent="0.15">
      <c r="A8" s="72" t="s">
        <v>537</v>
      </c>
      <c r="B8" s="72">
        <v>15</v>
      </c>
      <c r="C8" s="87" t="s">
        <v>543</v>
      </c>
      <c r="D8" s="87"/>
      <c r="E8" s="87"/>
      <c r="F8" s="87"/>
      <c r="G8" s="87"/>
      <c r="H8" s="87"/>
      <c r="I8" s="87"/>
      <c r="J8" s="87"/>
      <c r="K8" s="87"/>
      <c r="L8" s="89"/>
      <c r="M8" s="89"/>
      <c r="N8" s="89"/>
      <c r="O8" s="89"/>
      <c r="P8" s="89"/>
      <c r="Q8" s="28" t="s">
        <v>544</v>
      </c>
    </row>
    <row r="9" spans="1:17" ht="48" x14ac:dyDescent="0.15">
      <c r="A9" s="72" t="s">
        <v>539</v>
      </c>
      <c r="B9" s="72">
        <v>10</v>
      </c>
      <c r="C9" s="87" t="s">
        <v>552</v>
      </c>
      <c r="D9" s="87"/>
      <c r="E9" s="87"/>
      <c r="F9" s="87"/>
      <c r="G9" s="87"/>
      <c r="H9" s="87"/>
      <c r="I9" s="87"/>
      <c r="J9" s="87"/>
      <c r="K9" s="87"/>
      <c r="L9" s="89"/>
      <c r="M9" s="89"/>
      <c r="N9" s="89"/>
      <c r="O9" s="89"/>
      <c r="P9" s="89"/>
      <c r="Q9" s="28"/>
    </row>
    <row r="10" spans="1:17" ht="48" x14ac:dyDescent="0.15">
      <c r="A10" s="72" t="s">
        <v>549</v>
      </c>
      <c r="B10" s="72">
        <v>15</v>
      </c>
      <c r="C10" s="87" t="s">
        <v>527</v>
      </c>
      <c r="D10" s="87"/>
      <c r="E10" s="87"/>
      <c r="F10" s="87"/>
      <c r="G10" s="87"/>
      <c r="H10" s="87"/>
      <c r="I10" s="87"/>
      <c r="J10" s="87"/>
      <c r="K10" s="87"/>
      <c r="L10" s="89"/>
      <c r="M10" s="89"/>
      <c r="N10" s="89"/>
      <c r="O10" s="89"/>
      <c r="P10" s="89"/>
      <c r="Q10" s="28"/>
    </row>
    <row r="11" spans="1:17" ht="60" x14ac:dyDescent="0.15">
      <c r="A11" s="72" t="s">
        <v>538</v>
      </c>
      <c r="B11" s="85" t="s">
        <v>550</v>
      </c>
      <c r="C11" s="87" t="s">
        <v>553</v>
      </c>
      <c r="D11" s="87"/>
      <c r="E11" s="87"/>
      <c r="F11" s="87"/>
      <c r="G11" s="87"/>
      <c r="H11" s="87"/>
      <c r="I11" s="87"/>
      <c r="J11" s="87"/>
      <c r="K11" s="87"/>
      <c r="L11" s="89"/>
      <c r="M11" s="89"/>
      <c r="N11" s="89"/>
      <c r="O11" s="89"/>
      <c r="P11" s="89"/>
      <c r="Q11" s="28"/>
    </row>
    <row r="12" spans="1:17" ht="24" x14ac:dyDescent="0.15">
      <c r="A12" s="72" t="s">
        <v>525</v>
      </c>
      <c r="B12" s="72">
        <f>SUM(B4:B11)</f>
        <v>100</v>
      </c>
      <c r="C12" s="87"/>
      <c r="D12" s="87"/>
      <c r="E12" s="87"/>
      <c r="F12" s="87"/>
      <c r="G12" s="87"/>
      <c r="H12" s="87"/>
      <c r="I12" s="87"/>
      <c r="J12" s="87"/>
      <c r="K12" s="87"/>
      <c r="L12" s="89"/>
      <c r="M12" s="89"/>
      <c r="N12" s="89"/>
      <c r="O12" s="89"/>
      <c r="P12" s="89"/>
      <c r="Q12" s="28"/>
    </row>
  </sheetData>
  <mergeCells count="5">
    <mergeCell ref="A1:Q1"/>
    <mergeCell ref="L2:P2"/>
    <mergeCell ref="A2:B3"/>
    <mergeCell ref="Q2:Q3"/>
    <mergeCell ref="C2:K2"/>
  </mergeCells>
  <phoneticPr fontId="2"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A1:AY34"/>
  <sheetViews>
    <sheetView showGridLines="0" zoomScaleNormal="100" workbookViewId="0">
      <selection activeCell="E8" sqref="E8"/>
    </sheetView>
  </sheetViews>
  <sheetFormatPr defaultRowHeight="13.5" x14ac:dyDescent="0.15"/>
  <cols>
    <col min="1" max="1" width="2" customWidth="1"/>
    <col min="2" max="2" width="2.875" customWidth="1"/>
    <col min="3" max="49" width="3.125" customWidth="1"/>
    <col min="50" max="50" width="2" customWidth="1"/>
  </cols>
  <sheetData>
    <row r="1" spans="1:49" ht="27.75" customHeight="1" x14ac:dyDescent="0.15"/>
    <row r="2" spans="1:49" ht="11.25" customHeight="1" x14ac:dyDescent="0.15">
      <c r="A2" s="94"/>
      <c r="B2" s="271" t="s">
        <v>576</v>
      </c>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271"/>
      <c r="AD2" s="94"/>
      <c r="AE2" s="94"/>
      <c r="AF2" s="94"/>
      <c r="AG2" s="94"/>
      <c r="AH2" s="94"/>
      <c r="AI2" s="94"/>
      <c r="AJ2" s="94"/>
      <c r="AK2" s="94"/>
      <c r="AL2" s="94"/>
      <c r="AM2" s="94"/>
      <c r="AN2" s="94"/>
      <c r="AO2" s="94"/>
      <c r="AP2" s="94"/>
      <c r="AQ2" s="94"/>
      <c r="AR2" s="94"/>
      <c r="AS2" s="94"/>
      <c r="AT2" s="94"/>
      <c r="AU2" s="94"/>
      <c r="AV2" s="94"/>
      <c r="AW2" s="94"/>
    </row>
    <row r="3" spans="1:49" ht="11.25" customHeight="1" x14ac:dyDescent="0.15">
      <c r="A3" s="94"/>
      <c r="B3" s="271"/>
      <c r="C3" s="271"/>
      <c r="D3" s="271"/>
      <c r="E3" s="271"/>
      <c r="F3" s="271"/>
      <c r="G3" s="271"/>
      <c r="H3" s="271"/>
      <c r="I3" s="271"/>
      <c r="J3" s="271"/>
      <c r="K3" s="271"/>
      <c r="L3" s="271"/>
      <c r="M3" s="271"/>
      <c r="N3" s="271"/>
      <c r="O3" s="271"/>
      <c r="P3" s="271"/>
      <c r="Q3" s="271"/>
      <c r="R3" s="271"/>
      <c r="S3" s="271"/>
      <c r="T3" s="271"/>
      <c r="U3" s="271"/>
      <c r="V3" s="271"/>
      <c r="W3" s="271"/>
      <c r="X3" s="271"/>
      <c r="Y3" s="271"/>
      <c r="Z3" s="271"/>
      <c r="AA3" s="271"/>
      <c r="AB3" s="271"/>
      <c r="AC3" s="271"/>
      <c r="AD3" s="94"/>
      <c r="AE3" s="272" t="s">
        <v>563</v>
      </c>
      <c r="AF3" s="272"/>
      <c r="AG3" s="272"/>
      <c r="AH3" s="272"/>
      <c r="AI3" s="272"/>
      <c r="AJ3" s="272"/>
      <c r="AK3" s="272"/>
      <c r="AL3" s="272"/>
      <c r="AM3" s="272"/>
      <c r="AN3" s="273" t="s">
        <v>577</v>
      </c>
      <c r="AO3" s="273"/>
      <c r="AP3" s="273"/>
      <c r="AQ3" s="273"/>
      <c r="AR3" s="273"/>
      <c r="AS3" s="273"/>
      <c r="AT3" s="273"/>
      <c r="AU3" s="273"/>
      <c r="AV3" s="273"/>
      <c r="AW3" s="273"/>
    </row>
    <row r="4" spans="1:49" ht="11.25" customHeight="1" thickBot="1" x14ac:dyDescent="0.2">
      <c r="A4" s="94"/>
      <c r="B4" s="271"/>
      <c r="C4" s="271"/>
      <c r="D4" s="271"/>
      <c r="E4" s="271"/>
      <c r="F4" s="271"/>
      <c r="G4" s="271"/>
      <c r="H4" s="271"/>
      <c r="I4" s="271"/>
      <c r="J4" s="271"/>
      <c r="K4" s="271"/>
      <c r="L4" s="271"/>
      <c r="M4" s="271"/>
      <c r="N4" s="271"/>
      <c r="O4" s="271"/>
      <c r="P4" s="271"/>
      <c r="Q4" s="271"/>
      <c r="R4" s="271"/>
      <c r="S4" s="271"/>
      <c r="T4" s="271"/>
      <c r="U4" s="271"/>
      <c r="V4" s="271"/>
      <c r="W4" s="271"/>
      <c r="X4" s="271"/>
      <c r="Y4" s="271"/>
      <c r="Z4" s="271"/>
      <c r="AA4" s="271"/>
      <c r="AB4" s="271"/>
      <c r="AC4" s="271"/>
      <c r="AD4" s="94"/>
      <c r="AE4" s="272"/>
      <c r="AF4" s="272"/>
      <c r="AG4" s="272"/>
      <c r="AH4" s="272"/>
      <c r="AI4" s="272"/>
      <c r="AJ4" s="272"/>
      <c r="AK4" s="272"/>
      <c r="AL4" s="272"/>
      <c r="AM4" s="272"/>
      <c r="AN4" s="273"/>
      <c r="AO4" s="273"/>
      <c r="AP4" s="273"/>
      <c r="AQ4" s="273"/>
      <c r="AR4" s="273"/>
      <c r="AS4" s="273"/>
      <c r="AT4" s="273"/>
      <c r="AU4" s="273"/>
      <c r="AV4" s="273"/>
      <c r="AW4" s="273"/>
    </row>
    <row r="5" spans="1:49" ht="11.25" customHeight="1" thickTop="1" x14ac:dyDescent="0.15">
      <c r="A5" s="94"/>
      <c r="B5" s="271"/>
      <c r="C5" s="271"/>
      <c r="D5" s="271"/>
      <c r="E5" s="271"/>
      <c r="F5" s="271"/>
      <c r="G5" s="271"/>
      <c r="H5" s="271"/>
      <c r="I5" s="271"/>
      <c r="J5" s="271"/>
      <c r="K5" s="271"/>
      <c r="L5" s="271"/>
      <c r="M5" s="271"/>
      <c r="N5" s="271"/>
      <c r="O5" s="271"/>
      <c r="P5" s="271"/>
      <c r="Q5" s="271"/>
      <c r="R5" s="271"/>
      <c r="S5" s="271"/>
      <c r="T5" s="271"/>
      <c r="U5" s="271"/>
      <c r="V5" s="271"/>
      <c r="W5" s="271"/>
      <c r="X5" s="271"/>
      <c r="Y5" s="271"/>
      <c r="Z5" s="271"/>
      <c r="AA5" s="271"/>
      <c r="AB5" s="271"/>
      <c r="AC5" s="271"/>
      <c r="AD5" s="94"/>
      <c r="AE5" s="272" t="s">
        <v>564</v>
      </c>
      <c r="AF5" s="272"/>
      <c r="AG5" s="272"/>
      <c r="AH5" s="272"/>
      <c r="AI5" s="272"/>
      <c r="AJ5" s="272"/>
      <c r="AK5" s="272"/>
      <c r="AL5" s="272"/>
      <c r="AM5" s="272"/>
      <c r="AN5" s="274">
        <v>2016</v>
      </c>
      <c r="AO5" s="274"/>
      <c r="AP5" s="274"/>
      <c r="AQ5" s="274"/>
      <c r="AR5" s="274"/>
      <c r="AS5" s="274"/>
      <c r="AT5" s="274"/>
      <c r="AU5" s="274"/>
      <c r="AV5" s="274"/>
      <c r="AW5" s="274"/>
    </row>
    <row r="6" spans="1:49" ht="11.25" customHeight="1" x14ac:dyDescent="0.15">
      <c r="A6" s="94"/>
      <c r="B6" s="271"/>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94"/>
      <c r="AE6" s="272"/>
      <c r="AF6" s="272"/>
      <c r="AG6" s="272"/>
      <c r="AH6" s="272"/>
      <c r="AI6" s="272"/>
      <c r="AJ6" s="272"/>
      <c r="AK6" s="272"/>
      <c r="AL6" s="272"/>
      <c r="AM6" s="272"/>
      <c r="AN6" s="273"/>
      <c r="AO6" s="273"/>
      <c r="AP6" s="273"/>
      <c r="AQ6" s="273"/>
      <c r="AR6" s="273"/>
      <c r="AS6" s="273"/>
      <c r="AT6" s="273"/>
      <c r="AU6" s="273"/>
      <c r="AV6" s="273"/>
      <c r="AW6" s="273"/>
    </row>
    <row r="7" spans="1:49" ht="11.25" customHeight="1" x14ac:dyDescent="0.15">
      <c r="A7" s="94"/>
      <c r="B7" s="271"/>
      <c r="C7" s="271"/>
      <c r="D7" s="271"/>
      <c r="E7" s="271"/>
      <c r="F7" s="271"/>
      <c r="G7" s="271"/>
      <c r="H7" s="271"/>
      <c r="I7" s="271"/>
      <c r="J7" s="271"/>
      <c r="K7" s="271"/>
      <c r="L7" s="271"/>
      <c r="M7" s="271"/>
      <c r="N7" s="271"/>
      <c r="O7" s="271"/>
      <c r="P7" s="271"/>
      <c r="Q7" s="271"/>
      <c r="R7" s="271"/>
      <c r="S7" s="271"/>
      <c r="T7" s="271"/>
      <c r="U7" s="271"/>
      <c r="V7" s="271"/>
      <c r="W7" s="271"/>
      <c r="X7" s="271"/>
      <c r="Y7" s="271"/>
      <c r="Z7" s="271"/>
      <c r="AA7" s="271"/>
      <c r="AB7" s="271"/>
      <c r="AC7" s="271"/>
      <c r="AD7" s="94"/>
      <c r="AE7" s="94"/>
      <c r="AF7" s="94"/>
      <c r="AG7" s="94"/>
      <c r="AH7" s="94"/>
      <c r="AI7" s="94"/>
      <c r="AJ7" s="94"/>
      <c r="AK7" s="94"/>
      <c r="AL7" s="94"/>
      <c r="AM7" s="94"/>
      <c r="AN7" s="94"/>
      <c r="AO7" s="94"/>
      <c r="AP7" s="94"/>
      <c r="AQ7" s="94"/>
      <c r="AR7" s="94"/>
      <c r="AS7" s="94"/>
      <c r="AT7" s="94"/>
      <c r="AU7" s="94"/>
      <c r="AV7" s="94"/>
      <c r="AW7" s="94"/>
    </row>
    <row r="8" spans="1:49" x14ac:dyDescent="0.15">
      <c r="B8" s="95"/>
      <c r="C8" s="96"/>
      <c r="D8" s="96"/>
      <c r="E8" s="96"/>
      <c r="F8" s="96"/>
      <c r="G8" s="96"/>
      <c r="H8" s="97" t="s">
        <v>301</v>
      </c>
      <c r="I8" s="98" t="s">
        <v>565</v>
      </c>
      <c r="J8" s="98" t="s">
        <v>566</v>
      </c>
      <c r="K8" s="98" t="s">
        <v>567</v>
      </c>
      <c r="L8" s="98" t="s">
        <v>566</v>
      </c>
      <c r="M8" s="98" t="s">
        <v>568</v>
      </c>
      <c r="N8" s="99" t="s">
        <v>301</v>
      </c>
      <c r="O8" s="100" t="s">
        <v>301</v>
      </c>
      <c r="P8" s="98" t="s">
        <v>565</v>
      </c>
      <c r="Q8" s="98" t="s">
        <v>566</v>
      </c>
      <c r="R8" s="98" t="s">
        <v>567</v>
      </c>
      <c r="S8" s="98" t="s">
        <v>566</v>
      </c>
      <c r="T8" s="98" t="s">
        <v>568</v>
      </c>
      <c r="U8" s="98" t="s">
        <v>301</v>
      </c>
      <c r="V8" s="98" t="s">
        <v>301</v>
      </c>
      <c r="W8" s="98" t="s">
        <v>565</v>
      </c>
      <c r="X8" s="98" t="s">
        <v>566</v>
      </c>
      <c r="Y8" s="98" t="s">
        <v>567</v>
      </c>
      <c r="Z8" s="98" t="s">
        <v>566</v>
      </c>
      <c r="AA8" s="98" t="s">
        <v>568</v>
      </c>
      <c r="AB8" s="98" t="s">
        <v>301</v>
      </c>
      <c r="AC8" s="98" t="s">
        <v>301</v>
      </c>
      <c r="AD8" s="98" t="s">
        <v>565</v>
      </c>
      <c r="AE8" s="98" t="s">
        <v>566</v>
      </c>
      <c r="AF8" s="98" t="s">
        <v>567</v>
      </c>
      <c r="AG8" s="98" t="s">
        <v>566</v>
      </c>
      <c r="AH8" s="98" t="s">
        <v>568</v>
      </c>
      <c r="AI8" s="98" t="s">
        <v>301</v>
      </c>
      <c r="AJ8" s="98" t="s">
        <v>301</v>
      </c>
      <c r="AK8" s="98" t="s">
        <v>565</v>
      </c>
      <c r="AL8" s="98" t="s">
        <v>566</v>
      </c>
      <c r="AM8" s="98" t="s">
        <v>567</v>
      </c>
      <c r="AN8" s="98" t="s">
        <v>566</v>
      </c>
      <c r="AO8" s="98" t="s">
        <v>568</v>
      </c>
      <c r="AP8" s="98" t="s">
        <v>301</v>
      </c>
      <c r="AQ8" s="98" t="s">
        <v>301</v>
      </c>
      <c r="AR8" s="98" t="s">
        <v>565</v>
      </c>
      <c r="AS8" s="98" t="s">
        <v>566</v>
      </c>
      <c r="AT8" s="98" t="s">
        <v>567</v>
      </c>
      <c r="AU8" s="98" t="s">
        <v>566</v>
      </c>
      <c r="AV8" s="98" t="s">
        <v>568</v>
      </c>
      <c r="AW8" s="101" t="s">
        <v>301</v>
      </c>
    </row>
    <row r="9" spans="1:49" ht="18.75" customHeight="1" x14ac:dyDescent="0.15">
      <c r="B9" s="102"/>
      <c r="C9" s="267">
        <f>DATE($AN$5,ROWS($C$9:C9),1)</f>
        <v>42370</v>
      </c>
      <c r="D9" s="267"/>
      <c r="E9" s="267"/>
      <c r="F9" s="267"/>
      <c r="G9" s="268"/>
      <c r="H9" s="103">
        <f t="array" aca="1" ref="H9:AW9" ca="1">calendar</f>
        <v>42365</v>
      </c>
      <c r="I9" s="104">
        <f ca="1"/>
        <v>42366</v>
      </c>
      <c r="J9" s="104">
        <f ca="1"/>
        <v>42367</v>
      </c>
      <c r="K9" s="104">
        <f ca="1"/>
        <v>42368</v>
      </c>
      <c r="L9" s="104">
        <f ca="1"/>
        <v>42369</v>
      </c>
      <c r="M9" s="104">
        <f ca="1"/>
        <v>42370</v>
      </c>
      <c r="N9" s="105">
        <f ca="1"/>
        <v>42371</v>
      </c>
      <c r="O9" s="103">
        <f ca="1"/>
        <v>42372</v>
      </c>
      <c r="P9" s="104">
        <f ca="1"/>
        <v>42373</v>
      </c>
      <c r="Q9" s="104">
        <f ca="1"/>
        <v>42374</v>
      </c>
      <c r="R9" s="104">
        <f ca="1"/>
        <v>42375</v>
      </c>
      <c r="S9" s="104">
        <f ca="1"/>
        <v>42376</v>
      </c>
      <c r="T9" s="104">
        <f ca="1"/>
        <v>42377</v>
      </c>
      <c r="U9" s="105">
        <f ca="1"/>
        <v>42378</v>
      </c>
      <c r="V9" s="103">
        <f ca="1"/>
        <v>42379</v>
      </c>
      <c r="W9" s="104">
        <f ca="1"/>
        <v>42380</v>
      </c>
      <c r="X9" s="104">
        <f ca="1"/>
        <v>42381</v>
      </c>
      <c r="Y9" s="104">
        <f ca="1"/>
        <v>42382</v>
      </c>
      <c r="Z9" s="104">
        <f ca="1"/>
        <v>42383</v>
      </c>
      <c r="AA9" s="104">
        <f ca="1"/>
        <v>42384</v>
      </c>
      <c r="AB9" s="105">
        <f ca="1"/>
        <v>42385</v>
      </c>
      <c r="AC9" s="103">
        <f ca="1"/>
        <v>42386</v>
      </c>
      <c r="AD9" s="104">
        <f ca="1"/>
        <v>42387</v>
      </c>
      <c r="AE9" s="104">
        <f ca="1"/>
        <v>42388</v>
      </c>
      <c r="AF9" s="104">
        <f ca="1"/>
        <v>42389</v>
      </c>
      <c r="AG9" s="104">
        <f ca="1"/>
        <v>42390</v>
      </c>
      <c r="AH9" s="104">
        <f ca="1"/>
        <v>42391</v>
      </c>
      <c r="AI9" s="105">
        <f ca="1"/>
        <v>42392</v>
      </c>
      <c r="AJ9" s="103">
        <f ca="1"/>
        <v>42393</v>
      </c>
      <c r="AK9" s="104">
        <f ca="1"/>
        <v>42394</v>
      </c>
      <c r="AL9" s="104">
        <f ca="1"/>
        <v>42395</v>
      </c>
      <c r="AM9" s="104">
        <f ca="1"/>
        <v>42396</v>
      </c>
      <c r="AN9" s="104">
        <f ca="1"/>
        <v>42397</v>
      </c>
      <c r="AO9" s="104">
        <f ca="1"/>
        <v>42398</v>
      </c>
      <c r="AP9" s="105">
        <f ca="1"/>
        <v>42399</v>
      </c>
      <c r="AQ9" s="103">
        <f ca="1"/>
        <v>42400</v>
      </c>
      <c r="AR9" s="104">
        <f ca="1"/>
        <v>42401</v>
      </c>
      <c r="AS9" s="104">
        <f ca="1"/>
        <v>42402</v>
      </c>
      <c r="AT9" s="104">
        <f ca="1"/>
        <v>42403</v>
      </c>
      <c r="AU9" s="104">
        <f ca="1"/>
        <v>42404</v>
      </c>
      <c r="AV9" s="104">
        <f ca="1"/>
        <v>42405</v>
      </c>
      <c r="AW9" s="106">
        <f ca="1"/>
        <v>42406</v>
      </c>
    </row>
    <row r="10" spans="1:49" ht="18.75" customHeight="1" x14ac:dyDescent="0.15">
      <c r="B10" s="107"/>
      <c r="C10" s="265">
        <f>DATE($AN$5,ROWS($C$9:C10),1)</f>
        <v>42401</v>
      </c>
      <c r="D10" s="265"/>
      <c r="E10" s="265"/>
      <c r="F10" s="265"/>
      <c r="G10" s="266"/>
      <c r="H10" s="108">
        <f t="array" aca="1" ref="H10:AW10" ca="1">calendar</f>
        <v>42400</v>
      </c>
      <c r="I10" s="109">
        <f ca="1"/>
        <v>42401</v>
      </c>
      <c r="J10" s="109">
        <f ca="1"/>
        <v>42402</v>
      </c>
      <c r="K10" s="109">
        <f ca="1"/>
        <v>42403</v>
      </c>
      <c r="L10" s="109">
        <f ca="1"/>
        <v>42404</v>
      </c>
      <c r="M10" s="109">
        <f ca="1"/>
        <v>42405</v>
      </c>
      <c r="N10" s="110">
        <f ca="1"/>
        <v>42406</v>
      </c>
      <c r="O10" s="108">
        <f ca="1"/>
        <v>42407</v>
      </c>
      <c r="P10" s="109">
        <f ca="1"/>
        <v>42408</v>
      </c>
      <c r="Q10" s="109">
        <f ca="1"/>
        <v>42409</v>
      </c>
      <c r="R10" s="109">
        <f ca="1"/>
        <v>42410</v>
      </c>
      <c r="S10" s="109">
        <f ca="1"/>
        <v>42411</v>
      </c>
      <c r="T10" s="109">
        <f ca="1"/>
        <v>42412</v>
      </c>
      <c r="U10" s="110">
        <f ca="1"/>
        <v>42413</v>
      </c>
      <c r="V10" s="108">
        <f ca="1"/>
        <v>42414</v>
      </c>
      <c r="W10" s="109">
        <f ca="1"/>
        <v>42415</v>
      </c>
      <c r="X10" s="109">
        <f ca="1"/>
        <v>42416</v>
      </c>
      <c r="Y10" s="109">
        <f ca="1"/>
        <v>42417</v>
      </c>
      <c r="Z10" s="109">
        <f ca="1"/>
        <v>42418</v>
      </c>
      <c r="AA10" s="109">
        <f ca="1"/>
        <v>42419</v>
      </c>
      <c r="AB10" s="110">
        <f ca="1"/>
        <v>42420</v>
      </c>
      <c r="AC10" s="108">
        <f ca="1"/>
        <v>42421</v>
      </c>
      <c r="AD10" s="109">
        <f ca="1"/>
        <v>42422</v>
      </c>
      <c r="AE10" s="109">
        <f ca="1"/>
        <v>42423</v>
      </c>
      <c r="AF10" s="109">
        <f ca="1"/>
        <v>42424</v>
      </c>
      <c r="AG10" s="109">
        <f ca="1"/>
        <v>42425</v>
      </c>
      <c r="AH10" s="109">
        <f ca="1"/>
        <v>42426</v>
      </c>
      <c r="AI10" s="110">
        <f ca="1"/>
        <v>42427</v>
      </c>
      <c r="AJ10" s="108">
        <f ca="1"/>
        <v>42428</v>
      </c>
      <c r="AK10" s="109">
        <f ca="1"/>
        <v>42429</v>
      </c>
      <c r="AL10" s="109">
        <f ca="1"/>
        <v>42430</v>
      </c>
      <c r="AM10" s="109">
        <f ca="1"/>
        <v>42431</v>
      </c>
      <c r="AN10" s="109">
        <f ca="1"/>
        <v>42432</v>
      </c>
      <c r="AO10" s="109">
        <f ca="1"/>
        <v>42433</v>
      </c>
      <c r="AP10" s="110">
        <f ca="1"/>
        <v>42434</v>
      </c>
      <c r="AQ10" s="108">
        <f ca="1"/>
        <v>42435</v>
      </c>
      <c r="AR10" s="109">
        <f ca="1"/>
        <v>42436</v>
      </c>
      <c r="AS10" s="109">
        <f ca="1"/>
        <v>42437</v>
      </c>
      <c r="AT10" s="109">
        <f ca="1"/>
        <v>42438</v>
      </c>
      <c r="AU10" s="109">
        <f ca="1"/>
        <v>42439</v>
      </c>
      <c r="AV10" s="109">
        <f ca="1"/>
        <v>42440</v>
      </c>
      <c r="AW10" s="111">
        <f ca="1"/>
        <v>42441</v>
      </c>
    </row>
    <row r="11" spans="1:49" ht="18.75" customHeight="1" x14ac:dyDescent="0.15">
      <c r="B11" s="102"/>
      <c r="C11" s="267">
        <f>DATE($AN$5,ROWS($C$9:C11),1)</f>
        <v>42430</v>
      </c>
      <c r="D11" s="267"/>
      <c r="E11" s="267"/>
      <c r="F11" s="267"/>
      <c r="G11" s="268"/>
      <c r="H11" s="103">
        <f t="array" aca="1" ref="H11:AW11" ca="1">calendar</f>
        <v>42428</v>
      </c>
      <c r="I11" s="104">
        <f ca="1"/>
        <v>42429</v>
      </c>
      <c r="J11" s="104">
        <f ca="1"/>
        <v>42430</v>
      </c>
      <c r="K11" s="104">
        <f ca="1"/>
        <v>42431</v>
      </c>
      <c r="L11" s="104">
        <f ca="1"/>
        <v>42432</v>
      </c>
      <c r="M11" s="104">
        <f ca="1"/>
        <v>42433</v>
      </c>
      <c r="N11" s="105">
        <f ca="1"/>
        <v>42434</v>
      </c>
      <c r="O11" s="103">
        <f ca="1"/>
        <v>42435</v>
      </c>
      <c r="P11" s="104">
        <f ca="1"/>
        <v>42436</v>
      </c>
      <c r="Q11" s="104">
        <f ca="1"/>
        <v>42437</v>
      </c>
      <c r="R11" s="104">
        <f ca="1"/>
        <v>42438</v>
      </c>
      <c r="S11" s="104">
        <f ca="1"/>
        <v>42439</v>
      </c>
      <c r="T11" s="104">
        <f ca="1"/>
        <v>42440</v>
      </c>
      <c r="U11" s="105">
        <f ca="1"/>
        <v>42441</v>
      </c>
      <c r="V11" s="103">
        <f ca="1"/>
        <v>42442</v>
      </c>
      <c r="W11" s="104">
        <f ca="1"/>
        <v>42443</v>
      </c>
      <c r="X11" s="104">
        <f ca="1"/>
        <v>42444</v>
      </c>
      <c r="Y11" s="104">
        <f ca="1"/>
        <v>42445</v>
      </c>
      <c r="Z11" s="104">
        <f ca="1"/>
        <v>42446</v>
      </c>
      <c r="AA11" s="104">
        <f ca="1"/>
        <v>42447</v>
      </c>
      <c r="AB11" s="105">
        <f ca="1"/>
        <v>42448</v>
      </c>
      <c r="AC11" s="103">
        <f ca="1"/>
        <v>42449</v>
      </c>
      <c r="AD11" s="104">
        <f ca="1"/>
        <v>42450</v>
      </c>
      <c r="AE11" s="104">
        <f ca="1"/>
        <v>42451</v>
      </c>
      <c r="AF11" s="104">
        <f ca="1"/>
        <v>42452</v>
      </c>
      <c r="AG11" s="104">
        <f ca="1"/>
        <v>42453</v>
      </c>
      <c r="AH11" s="104">
        <f ca="1"/>
        <v>42454</v>
      </c>
      <c r="AI11" s="105">
        <f ca="1"/>
        <v>42455</v>
      </c>
      <c r="AJ11" s="103">
        <f ca="1"/>
        <v>42456</v>
      </c>
      <c r="AK11" s="104">
        <f ca="1"/>
        <v>42457</v>
      </c>
      <c r="AL11" s="104">
        <f ca="1"/>
        <v>42458</v>
      </c>
      <c r="AM11" s="104">
        <f ca="1"/>
        <v>42459</v>
      </c>
      <c r="AN11" s="104">
        <f ca="1"/>
        <v>42460</v>
      </c>
      <c r="AO11" s="104">
        <f ca="1"/>
        <v>42461</v>
      </c>
      <c r="AP11" s="105">
        <f ca="1"/>
        <v>42462</v>
      </c>
      <c r="AQ11" s="103">
        <f ca="1"/>
        <v>42463</v>
      </c>
      <c r="AR11" s="104">
        <f ca="1"/>
        <v>42464</v>
      </c>
      <c r="AS11" s="104">
        <f ca="1"/>
        <v>42465</v>
      </c>
      <c r="AT11" s="104">
        <f ca="1"/>
        <v>42466</v>
      </c>
      <c r="AU11" s="104">
        <f ca="1"/>
        <v>42467</v>
      </c>
      <c r="AV11" s="104">
        <f ca="1"/>
        <v>42468</v>
      </c>
      <c r="AW11" s="106">
        <f ca="1"/>
        <v>42469</v>
      </c>
    </row>
    <row r="12" spans="1:49" ht="18.75" customHeight="1" x14ac:dyDescent="0.15">
      <c r="B12" s="107"/>
      <c r="C12" s="265">
        <f>DATE($AN$5,ROWS($C$9:C12),1)</f>
        <v>42461</v>
      </c>
      <c r="D12" s="265"/>
      <c r="E12" s="265"/>
      <c r="F12" s="265"/>
      <c r="G12" s="266"/>
      <c r="H12" s="108">
        <f t="array" aca="1" ref="H12:AW12" ca="1">calendar</f>
        <v>42456</v>
      </c>
      <c r="I12" s="109">
        <f ca="1"/>
        <v>42457</v>
      </c>
      <c r="J12" s="109">
        <f ca="1"/>
        <v>42458</v>
      </c>
      <c r="K12" s="109">
        <f ca="1"/>
        <v>42459</v>
      </c>
      <c r="L12" s="109">
        <f ca="1"/>
        <v>42460</v>
      </c>
      <c r="M12" s="109">
        <f ca="1"/>
        <v>42461</v>
      </c>
      <c r="N12" s="110">
        <f ca="1"/>
        <v>42462</v>
      </c>
      <c r="O12" s="108">
        <f ca="1"/>
        <v>42463</v>
      </c>
      <c r="P12" s="109">
        <f ca="1"/>
        <v>42464</v>
      </c>
      <c r="Q12" s="109">
        <f ca="1"/>
        <v>42465</v>
      </c>
      <c r="R12" s="109">
        <f ca="1"/>
        <v>42466</v>
      </c>
      <c r="S12" s="109">
        <f ca="1"/>
        <v>42467</v>
      </c>
      <c r="T12" s="109">
        <f ca="1"/>
        <v>42468</v>
      </c>
      <c r="U12" s="110">
        <f ca="1"/>
        <v>42469</v>
      </c>
      <c r="V12" s="108">
        <f ca="1"/>
        <v>42470</v>
      </c>
      <c r="W12" s="109">
        <f ca="1"/>
        <v>42471</v>
      </c>
      <c r="X12" s="109">
        <f ca="1"/>
        <v>42472</v>
      </c>
      <c r="Y12" s="109">
        <f ca="1"/>
        <v>42473</v>
      </c>
      <c r="Z12" s="109">
        <f ca="1"/>
        <v>42474</v>
      </c>
      <c r="AA12" s="109">
        <f ca="1"/>
        <v>42475</v>
      </c>
      <c r="AB12" s="110">
        <f ca="1"/>
        <v>42476</v>
      </c>
      <c r="AC12" s="108">
        <f ca="1"/>
        <v>42477</v>
      </c>
      <c r="AD12" s="109">
        <f ca="1"/>
        <v>42478</v>
      </c>
      <c r="AE12" s="109">
        <f ca="1"/>
        <v>42479</v>
      </c>
      <c r="AF12" s="109">
        <f ca="1"/>
        <v>42480</v>
      </c>
      <c r="AG12" s="109">
        <f ca="1"/>
        <v>42481</v>
      </c>
      <c r="AH12" s="109">
        <f ca="1"/>
        <v>42482</v>
      </c>
      <c r="AI12" s="110">
        <f ca="1"/>
        <v>42483</v>
      </c>
      <c r="AJ12" s="108">
        <f ca="1"/>
        <v>42484</v>
      </c>
      <c r="AK12" s="109">
        <f ca="1"/>
        <v>42485</v>
      </c>
      <c r="AL12" s="109">
        <f ca="1"/>
        <v>42486</v>
      </c>
      <c r="AM12" s="109">
        <f ca="1"/>
        <v>42487</v>
      </c>
      <c r="AN12" s="109">
        <f ca="1"/>
        <v>42488</v>
      </c>
      <c r="AO12" s="109">
        <f ca="1"/>
        <v>42489</v>
      </c>
      <c r="AP12" s="110">
        <f ca="1"/>
        <v>42490</v>
      </c>
      <c r="AQ12" s="108">
        <f ca="1"/>
        <v>42491</v>
      </c>
      <c r="AR12" s="109">
        <f ca="1"/>
        <v>42492</v>
      </c>
      <c r="AS12" s="109">
        <f ca="1"/>
        <v>42493</v>
      </c>
      <c r="AT12" s="109">
        <f ca="1"/>
        <v>42494</v>
      </c>
      <c r="AU12" s="109">
        <f ca="1"/>
        <v>42495</v>
      </c>
      <c r="AV12" s="109">
        <f ca="1"/>
        <v>42496</v>
      </c>
      <c r="AW12" s="111">
        <f ca="1"/>
        <v>42497</v>
      </c>
    </row>
    <row r="13" spans="1:49" ht="18.75" customHeight="1" x14ac:dyDescent="0.15">
      <c r="B13" s="102"/>
      <c r="C13" s="267">
        <f>DATE($AN$5,ROWS($C$9:C13),1)</f>
        <v>42491</v>
      </c>
      <c r="D13" s="267"/>
      <c r="E13" s="267"/>
      <c r="F13" s="267"/>
      <c r="G13" s="268"/>
      <c r="H13" s="103">
        <f t="array" aca="1" ref="H13:AW13" ca="1">calendar</f>
        <v>42484</v>
      </c>
      <c r="I13" s="104">
        <f ca="1"/>
        <v>42485</v>
      </c>
      <c r="J13" s="104">
        <f ca="1"/>
        <v>42486</v>
      </c>
      <c r="K13" s="104">
        <f ca="1"/>
        <v>42487</v>
      </c>
      <c r="L13" s="104">
        <f ca="1"/>
        <v>42488</v>
      </c>
      <c r="M13" s="104">
        <f ca="1"/>
        <v>42489</v>
      </c>
      <c r="N13" s="105">
        <f ca="1"/>
        <v>42490</v>
      </c>
      <c r="O13" s="103">
        <f ca="1"/>
        <v>42491</v>
      </c>
      <c r="P13" s="104">
        <f ca="1"/>
        <v>42492</v>
      </c>
      <c r="Q13" s="104">
        <f ca="1"/>
        <v>42493</v>
      </c>
      <c r="R13" s="104">
        <f ca="1"/>
        <v>42494</v>
      </c>
      <c r="S13" s="104">
        <f ca="1"/>
        <v>42495</v>
      </c>
      <c r="T13" s="104">
        <f ca="1"/>
        <v>42496</v>
      </c>
      <c r="U13" s="105">
        <f ca="1"/>
        <v>42497</v>
      </c>
      <c r="V13" s="103">
        <f ca="1"/>
        <v>42498</v>
      </c>
      <c r="W13" s="104">
        <f ca="1"/>
        <v>42499</v>
      </c>
      <c r="X13" s="104">
        <f ca="1"/>
        <v>42500</v>
      </c>
      <c r="Y13" s="104">
        <f ca="1"/>
        <v>42501</v>
      </c>
      <c r="Z13" s="104">
        <f ca="1"/>
        <v>42502</v>
      </c>
      <c r="AA13" s="104">
        <f ca="1"/>
        <v>42503</v>
      </c>
      <c r="AB13" s="105">
        <f ca="1"/>
        <v>42504</v>
      </c>
      <c r="AC13" s="103">
        <f ca="1"/>
        <v>42505</v>
      </c>
      <c r="AD13" s="104">
        <f ca="1"/>
        <v>42506</v>
      </c>
      <c r="AE13" s="104">
        <f ca="1"/>
        <v>42507</v>
      </c>
      <c r="AF13" s="104">
        <f ca="1"/>
        <v>42508</v>
      </c>
      <c r="AG13" s="104">
        <f ca="1"/>
        <v>42509</v>
      </c>
      <c r="AH13" s="104">
        <f ca="1"/>
        <v>42510</v>
      </c>
      <c r="AI13" s="105">
        <f ca="1"/>
        <v>42511</v>
      </c>
      <c r="AJ13" s="103">
        <f ca="1"/>
        <v>42512</v>
      </c>
      <c r="AK13" s="104">
        <f ca="1"/>
        <v>42513</v>
      </c>
      <c r="AL13" s="104">
        <f ca="1"/>
        <v>42514</v>
      </c>
      <c r="AM13" s="104">
        <f ca="1"/>
        <v>42515</v>
      </c>
      <c r="AN13" s="104">
        <f ca="1"/>
        <v>42516</v>
      </c>
      <c r="AO13" s="104">
        <f ca="1"/>
        <v>42517</v>
      </c>
      <c r="AP13" s="105">
        <f ca="1"/>
        <v>42518</v>
      </c>
      <c r="AQ13" s="103">
        <f ca="1"/>
        <v>42519</v>
      </c>
      <c r="AR13" s="104">
        <f ca="1"/>
        <v>42520</v>
      </c>
      <c r="AS13" s="104">
        <f ca="1"/>
        <v>42521</v>
      </c>
      <c r="AT13" s="104">
        <f ca="1"/>
        <v>42522</v>
      </c>
      <c r="AU13" s="104">
        <f ca="1"/>
        <v>42523</v>
      </c>
      <c r="AV13" s="104">
        <f ca="1"/>
        <v>42524</v>
      </c>
      <c r="AW13" s="106">
        <f ca="1"/>
        <v>42525</v>
      </c>
    </row>
    <row r="14" spans="1:49" ht="18.75" customHeight="1" x14ac:dyDescent="0.15">
      <c r="B14" s="107"/>
      <c r="C14" s="265">
        <f>DATE($AN$5,ROWS($C$9:C14),1)</f>
        <v>42522</v>
      </c>
      <c r="D14" s="265"/>
      <c r="E14" s="265"/>
      <c r="F14" s="265"/>
      <c r="G14" s="266"/>
      <c r="H14" s="108">
        <f t="array" aca="1" ref="H14:AW14" ca="1">calendar</f>
        <v>42519</v>
      </c>
      <c r="I14" s="109">
        <f ca="1"/>
        <v>42520</v>
      </c>
      <c r="J14" s="109">
        <f ca="1"/>
        <v>42521</v>
      </c>
      <c r="K14" s="109">
        <f ca="1"/>
        <v>42522</v>
      </c>
      <c r="L14" s="109">
        <f ca="1"/>
        <v>42523</v>
      </c>
      <c r="M14" s="109">
        <f ca="1"/>
        <v>42524</v>
      </c>
      <c r="N14" s="110">
        <f ca="1"/>
        <v>42525</v>
      </c>
      <c r="O14" s="108">
        <f ca="1"/>
        <v>42526</v>
      </c>
      <c r="P14" s="109">
        <f ca="1"/>
        <v>42527</v>
      </c>
      <c r="Q14" s="109">
        <f ca="1"/>
        <v>42528</v>
      </c>
      <c r="R14" s="109">
        <f ca="1"/>
        <v>42529</v>
      </c>
      <c r="S14" s="109">
        <f ca="1"/>
        <v>42530</v>
      </c>
      <c r="T14" s="109">
        <f ca="1"/>
        <v>42531</v>
      </c>
      <c r="U14" s="110">
        <f ca="1"/>
        <v>42532</v>
      </c>
      <c r="V14" s="108">
        <f ca="1"/>
        <v>42533</v>
      </c>
      <c r="W14" s="109">
        <f ca="1"/>
        <v>42534</v>
      </c>
      <c r="X14" s="109">
        <f ca="1"/>
        <v>42535</v>
      </c>
      <c r="Y14" s="109">
        <f ca="1"/>
        <v>42536</v>
      </c>
      <c r="Z14" s="109">
        <f ca="1"/>
        <v>42537</v>
      </c>
      <c r="AA14" s="109">
        <f ca="1"/>
        <v>42538</v>
      </c>
      <c r="AB14" s="110">
        <f ca="1"/>
        <v>42539</v>
      </c>
      <c r="AC14" s="108">
        <f ca="1"/>
        <v>42540</v>
      </c>
      <c r="AD14" s="109">
        <f ca="1"/>
        <v>42541</v>
      </c>
      <c r="AE14" s="109">
        <f ca="1"/>
        <v>42542</v>
      </c>
      <c r="AF14" s="109">
        <f ca="1"/>
        <v>42543</v>
      </c>
      <c r="AG14" s="109">
        <f ca="1"/>
        <v>42544</v>
      </c>
      <c r="AH14" s="109">
        <f ca="1"/>
        <v>42545</v>
      </c>
      <c r="AI14" s="110">
        <f ca="1"/>
        <v>42546</v>
      </c>
      <c r="AJ14" s="108">
        <f ca="1"/>
        <v>42547</v>
      </c>
      <c r="AK14" s="109">
        <f ca="1"/>
        <v>42548</v>
      </c>
      <c r="AL14" s="109">
        <f ca="1"/>
        <v>42549</v>
      </c>
      <c r="AM14" s="109">
        <f ca="1"/>
        <v>42550</v>
      </c>
      <c r="AN14" s="109">
        <f ca="1"/>
        <v>42551</v>
      </c>
      <c r="AO14" s="109">
        <f ca="1"/>
        <v>42552</v>
      </c>
      <c r="AP14" s="110">
        <f ca="1"/>
        <v>42553</v>
      </c>
      <c r="AQ14" s="108">
        <f ca="1"/>
        <v>42554</v>
      </c>
      <c r="AR14" s="109">
        <f ca="1"/>
        <v>42555</v>
      </c>
      <c r="AS14" s="109">
        <f ca="1"/>
        <v>42556</v>
      </c>
      <c r="AT14" s="109">
        <f ca="1"/>
        <v>42557</v>
      </c>
      <c r="AU14" s="109">
        <f ca="1"/>
        <v>42558</v>
      </c>
      <c r="AV14" s="109">
        <f ca="1"/>
        <v>42559</v>
      </c>
      <c r="AW14" s="111">
        <f ca="1"/>
        <v>42560</v>
      </c>
    </row>
    <row r="15" spans="1:49" ht="18.75" customHeight="1" x14ac:dyDescent="0.15">
      <c r="B15" s="102"/>
      <c r="C15" s="267">
        <f>DATE($AN$5,ROWS($C$9:C15),1)</f>
        <v>42552</v>
      </c>
      <c r="D15" s="267"/>
      <c r="E15" s="267"/>
      <c r="F15" s="267"/>
      <c r="G15" s="268"/>
      <c r="H15" s="103">
        <f t="array" aca="1" ref="H15:AW15" ca="1">calendar</f>
        <v>42547</v>
      </c>
      <c r="I15" s="104">
        <f ca="1"/>
        <v>42548</v>
      </c>
      <c r="J15" s="104">
        <f ca="1"/>
        <v>42549</v>
      </c>
      <c r="K15" s="104">
        <f ca="1"/>
        <v>42550</v>
      </c>
      <c r="L15" s="104">
        <f ca="1"/>
        <v>42551</v>
      </c>
      <c r="M15" s="104">
        <f ca="1"/>
        <v>42552</v>
      </c>
      <c r="N15" s="105">
        <f ca="1"/>
        <v>42553</v>
      </c>
      <c r="O15" s="103">
        <f ca="1"/>
        <v>42554</v>
      </c>
      <c r="P15" s="104">
        <f ca="1"/>
        <v>42555</v>
      </c>
      <c r="Q15" s="104">
        <f ca="1"/>
        <v>42556</v>
      </c>
      <c r="R15" s="104">
        <f ca="1"/>
        <v>42557</v>
      </c>
      <c r="S15" s="104">
        <f ca="1"/>
        <v>42558</v>
      </c>
      <c r="T15" s="104">
        <f ca="1"/>
        <v>42559</v>
      </c>
      <c r="U15" s="105">
        <f ca="1"/>
        <v>42560</v>
      </c>
      <c r="V15" s="103">
        <f ca="1"/>
        <v>42561</v>
      </c>
      <c r="W15" s="104">
        <f ca="1"/>
        <v>42562</v>
      </c>
      <c r="X15" s="104">
        <f ca="1"/>
        <v>42563</v>
      </c>
      <c r="Y15" s="104">
        <f ca="1"/>
        <v>42564</v>
      </c>
      <c r="Z15" s="104">
        <f ca="1"/>
        <v>42565</v>
      </c>
      <c r="AA15" s="104">
        <f ca="1"/>
        <v>42566</v>
      </c>
      <c r="AB15" s="105">
        <f ca="1"/>
        <v>42567</v>
      </c>
      <c r="AC15" s="103">
        <f ca="1"/>
        <v>42568</v>
      </c>
      <c r="AD15" s="104">
        <f ca="1"/>
        <v>42569</v>
      </c>
      <c r="AE15" s="104">
        <f ca="1"/>
        <v>42570</v>
      </c>
      <c r="AF15" s="104">
        <f ca="1"/>
        <v>42571</v>
      </c>
      <c r="AG15" s="104">
        <f ca="1"/>
        <v>42572</v>
      </c>
      <c r="AH15" s="104">
        <f ca="1"/>
        <v>42573</v>
      </c>
      <c r="AI15" s="105">
        <f ca="1"/>
        <v>42574</v>
      </c>
      <c r="AJ15" s="103">
        <f ca="1"/>
        <v>42575</v>
      </c>
      <c r="AK15" s="104">
        <f ca="1"/>
        <v>42576</v>
      </c>
      <c r="AL15" s="104">
        <f ca="1"/>
        <v>42577</v>
      </c>
      <c r="AM15" s="104">
        <f ca="1"/>
        <v>42578</v>
      </c>
      <c r="AN15" s="104">
        <f ca="1"/>
        <v>42579</v>
      </c>
      <c r="AO15" s="104">
        <f ca="1"/>
        <v>42580</v>
      </c>
      <c r="AP15" s="105">
        <f ca="1"/>
        <v>42581</v>
      </c>
      <c r="AQ15" s="103">
        <f ca="1"/>
        <v>42582</v>
      </c>
      <c r="AR15" s="104">
        <f ca="1"/>
        <v>42583</v>
      </c>
      <c r="AS15" s="104">
        <f ca="1"/>
        <v>42584</v>
      </c>
      <c r="AT15" s="104">
        <f ca="1"/>
        <v>42585</v>
      </c>
      <c r="AU15" s="104">
        <f ca="1"/>
        <v>42586</v>
      </c>
      <c r="AV15" s="104">
        <f ca="1"/>
        <v>42587</v>
      </c>
      <c r="AW15" s="106">
        <f ca="1"/>
        <v>42588</v>
      </c>
    </row>
    <row r="16" spans="1:49" ht="18.75" customHeight="1" x14ac:dyDescent="0.15">
      <c r="B16" s="107"/>
      <c r="C16" s="265">
        <f>DATE($AN$5,ROWS($C$9:C16),1)</f>
        <v>42583</v>
      </c>
      <c r="D16" s="265"/>
      <c r="E16" s="265"/>
      <c r="F16" s="265"/>
      <c r="G16" s="266"/>
      <c r="H16" s="108">
        <f t="array" aca="1" ref="H16:AW16" ca="1">calendar</f>
        <v>42582</v>
      </c>
      <c r="I16" s="109">
        <f ca="1"/>
        <v>42583</v>
      </c>
      <c r="J16" s="109">
        <f ca="1"/>
        <v>42584</v>
      </c>
      <c r="K16" s="109">
        <f ca="1"/>
        <v>42585</v>
      </c>
      <c r="L16" s="109">
        <f ca="1"/>
        <v>42586</v>
      </c>
      <c r="M16" s="109">
        <f ca="1"/>
        <v>42587</v>
      </c>
      <c r="N16" s="110">
        <f ca="1"/>
        <v>42588</v>
      </c>
      <c r="O16" s="108">
        <f ca="1"/>
        <v>42589</v>
      </c>
      <c r="P16" s="109">
        <f ca="1"/>
        <v>42590</v>
      </c>
      <c r="Q16" s="109">
        <f ca="1"/>
        <v>42591</v>
      </c>
      <c r="R16" s="109">
        <f ca="1"/>
        <v>42592</v>
      </c>
      <c r="S16" s="109">
        <f ca="1"/>
        <v>42593</v>
      </c>
      <c r="T16" s="109">
        <f ca="1"/>
        <v>42594</v>
      </c>
      <c r="U16" s="110">
        <f ca="1"/>
        <v>42595</v>
      </c>
      <c r="V16" s="108">
        <f ca="1"/>
        <v>42596</v>
      </c>
      <c r="W16" s="109">
        <f ca="1"/>
        <v>42597</v>
      </c>
      <c r="X16" s="109">
        <f ca="1"/>
        <v>42598</v>
      </c>
      <c r="Y16" s="109">
        <f ca="1"/>
        <v>42599</v>
      </c>
      <c r="Z16" s="109">
        <f ca="1"/>
        <v>42600</v>
      </c>
      <c r="AA16" s="109">
        <f ca="1"/>
        <v>42601</v>
      </c>
      <c r="AB16" s="110">
        <f ca="1"/>
        <v>42602</v>
      </c>
      <c r="AC16" s="108">
        <f ca="1"/>
        <v>42603</v>
      </c>
      <c r="AD16" s="109">
        <f ca="1"/>
        <v>42604</v>
      </c>
      <c r="AE16" s="109">
        <f ca="1"/>
        <v>42605</v>
      </c>
      <c r="AF16" s="109">
        <f ca="1"/>
        <v>42606</v>
      </c>
      <c r="AG16" s="109">
        <f ca="1"/>
        <v>42607</v>
      </c>
      <c r="AH16" s="109">
        <f ca="1"/>
        <v>42608</v>
      </c>
      <c r="AI16" s="110">
        <f ca="1"/>
        <v>42609</v>
      </c>
      <c r="AJ16" s="108">
        <f ca="1"/>
        <v>42610</v>
      </c>
      <c r="AK16" s="109">
        <f ca="1"/>
        <v>42611</v>
      </c>
      <c r="AL16" s="109">
        <f ca="1"/>
        <v>42612</v>
      </c>
      <c r="AM16" s="109">
        <f ca="1"/>
        <v>42613</v>
      </c>
      <c r="AN16" s="109">
        <f ca="1"/>
        <v>42614</v>
      </c>
      <c r="AO16" s="109">
        <f ca="1"/>
        <v>42615</v>
      </c>
      <c r="AP16" s="110">
        <f ca="1"/>
        <v>42616</v>
      </c>
      <c r="AQ16" s="108">
        <f ca="1"/>
        <v>42617</v>
      </c>
      <c r="AR16" s="109">
        <f ca="1"/>
        <v>42618</v>
      </c>
      <c r="AS16" s="109">
        <f ca="1"/>
        <v>42619</v>
      </c>
      <c r="AT16" s="109">
        <f ca="1"/>
        <v>42620</v>
      </c>
      <c r="AU16" s="109">
        <f ca="1"/>
        <v>42621</v>
      </c>
      <c r="AV16" s="109">
        <f ca="1"/>
        <v>42622</v>
      </c>
      <c r="AW16" s="111">
        <f ca="1"/>
        <v>42623</v>
      </c>
    </row>
    <row r="17" spans="2:51" ht="18.75" customHeight="1" x14ac:dyDescent="0.15">
      <c r="B17" s="102"/>
      <c r="C17" s="267">
        <f>DATE($AN$5,ROWS($C$9:C17),1)</f>
        <v>42614</v>
      </c>
      <c r="D17" s="267"/>
      <c r="E17" s="267"/>
      <c r="F17" s="267"/>
      <c r="G17" s="268"/>
      <c r="H17" s="103">
        <f t="array" aca="1" ref="H17:AW17" ca="1">calendar</f>
        <v>42610</v>
      </c>
      <c r="I17" s="104">
        <f ca="1"/>
        <v>42611</v>
      </c>
      <c r="J17" s="104">
        <f ca="1"/>
        <v>42612</v>
      </c>
      <c r="K17" s="104">
        <f ca="1"/>
        <v>42613</v>
      </c>
      <c r="L17" s="104">
        <f ca="1"/>
        <v>42614</v>
      </c>
      <c r="M17" s="104">
        <f ca="1"/>
        <v>42615</v>
      </c>
      <c r="N17" s="105">
        <f ca="1"/>
        <v>42616</v>
      </c>
      <c r="O17" s="103">
        <f ca="1"/>
        <v>42617</v>
      </c>
      <c r="P17" s="104">
        <f ca="1"/>
        <v>42618</v>
      </c>
      <c r="Q17" s="104">
        <f ca="1"/>
        <v>42619</v>
      </c>
      <c r="R17" s="104">
        <f ca="1"/>
        <v>42620</v>
      </c>
      <c r="S17" s="104">
        <f ca="1"/>
        <v>42621</v>
      </c>
      <c r="T17" s="104">
        <f ca="1"/>
        <v>42622</v>
      </c>
      <c r="U17" s="105">
        <f ca="1"/>
        <v>42623</v>
      </c>
      <c r="V17" s="103">
        <f ca="1"/>
        <v>42624</v>
      </c>
      <c r="W17" s="104">
        <f ca="1"/>
        <v>42625</v>
      </c>
      <c r="X17" s="104">
        <f ca="1"/>
        <v>42626</v>
      </c>
      <c r="Y17" s="104">
        <f ca="1"/>
        <v>42627</v>
      </c>
      <c r="Z17" s="104">
        <f ca="1"/>
        <v>42628</v>
      </c>
      <c r="AA17" s="104">
        <f ca="1"/>
        <v>42629</v>
      </c>
      <c r="AB17" s="105">
        <f ca="1"/>
        <v>42630</v>
      </c>
      <c r="AC17" s="103">
        <f ca="1"/>
        <v>42631</v>
      </c>
      <c r="AD17" s="104">
        <f ca="1"/>
        <v>42632</v>
      </c>
      <c r="AE17" s="104">
        <f ca="1"/>
        <v>42633</v>
      </c>
      <c r="AF17" s="104">
        <f ca="1"/>
        <v>42634</v>
      </c>
      <c r="AG17" s="104">
        <f ca="1"/>
        <v>42635</v>
      </c>
      <c r="AH17" s="104">
        <f ca="1"/>
        <v>42636</v>
      </c>
      <c r="AI17" s="105">
        <f ca="1"/>
        <v>42637</v>
      </c>
      <c r="AJ17" s="103">
        <f ca="1"/>
        <v>42638</v>
      </c>
      <c r="AK17" s="104">
        <f ca="1"/>
        <v>42639</v>
      </c>
      <c r="AL17" s="104">
        <f ca="1"/>
        <v>42640</v>
      </c>
      <c r="AM17" s="104">
        <f ca="1"/>
        <v>42641</v>
      </c>
      <c r="AN17" s="104">
        <f ca="1"/>
        <v>42642</v>
      </c>
      <c r="AO17" s="104">
        <f ca="1"/>
        <v>42643</v>
      </c>
      <c r="AP17" s="105">
        <f ca="1"/>
        <v>42644</v>
      </c>
      <c r="AQ17" s="103">
        <f ca="1"/>
        <v>42645</v>
      </c>
      <c r="AR17" s="104">
        <f ca="1"/>
        <v>42646</v>
      </c>
      <c r="AS17" s="104">
        <f ca="1"/>
        <v>42647</v>
      </c>
      <c r="AT17" s="104">
        <f ca="1"/>
        <v>42648</v>
      </c>
      <c r="AU17" s="104">
        <f ca="1"/>
        <v>42649</v>
      </c>
      <c r="AV17" s="104">
        <f ca="1"/>
        <v>42650</v>
      </c>
      <c r="AW17" s="106">
        <f ca="1"/>
        <v>42651</v>
      </c>
    </row>
    <row r="18" spans="2:51" ht="18.75" customHeight="1" x14ac:dyDescent="0.15">
      <c r="B18" s="107"/>
      <c r="C18" s="265">
        <f>DATE($AN$5,ROWS($C$9:C18),1)</f>
        <v>42644</v>
      </c>
      <c r="D18" s="265"/>
      <c r="E18" s="265"/>
      <c r="F18" s="265"/>
      <c r="G18" s="266"/>
      <c r="H18" s="108">
        <f t="array" aca="1" ref="H18:AW18" ca="1">calendar</f>
        <v>42638</v>
      </c>
      <c r="I18" s="109">
        <f ca="1"/>
        <v>42639</v>
      </c>
      <c r="J18" s="109">
        <f ca="1"/>
        <v>42640</v>
      </c>
      <c r="K18" s="109">
        <f ca="1"/>
        <v>42641</v>
      </c>
      <c r="L18" s="109">
        <f ca="1"/>
        <v>42642</v>
      </c>
      <c r="M18" s="109">
        <f ca="1"/>
        <v>42643</v>
      </c>
      <c r="N18" s="110">
        <f ca="1"/>
        <v>42644</v>
      </c>
      <c r="O18" s="108">
        <f ca="1"/>
        <v>42645</v>
      </c>
      <c r="P18" s="109">
        <f ca="1"/>
        <v>42646</v>
      </c>
      <c r="Q18" s="109">
        <f ca="1"/>
        <v>42647</v>
      </c>
      <c r="R18" s="109">
        <f ca="1"/>
        <v>42648</v>
      </c>
      <c r="S18" s="109">
        <f ca="1"/>
        <v>42649</v>
      </c>
      <c r="T18" s="109">
        <f ca="1"/>
        <v>42650</v>
      </c>
      <c r="U18" s="110">
        <f ca="1"/>
        <v>42651</v>
      </c>
      <c r="V18" s="108">
        <f ca="1"/>
        <v>42652</v>
      </c>
      <c r="W18" s="109">
        <f ca="1"/>
        <v>42653</v>
      </c>
      <c r="X18" s="109">
        <f ca="1"/>
        <v>42654</v>
      </c>
      <c r="Y18" s="109">
        <f ca="1"/>
        <v>42655</v>
      </c>
      <c r="Z18" s="109">
        <f ca="1"/>
        <v>42656</v>
      </c>
      <c r="AA18" s="109">
        <f ca="1"/>
        <v>42657</v>
      </c>
      <c r="AB18" s="110">
        <f ca="1"/>
        <v>42658</v>
      </c>
      <c r="AC18" s="108">
        <f ca="1"/>
        <v>42659</v>
      </c>
      <c r="AD18" s="109">
        <f ca="1"/>
        <v>42660</v>
      </c>
      <c r="AE18" s="109">
        <f ca="1"/>
        <v>42661</v>
      </c>
      <c r="AF18" s="109">
        <f ca="1"/>
        <v>42662</v>
      </c>
      <c r="AG18" s="109">
        <f ca="1"/>
        <v>42663</v>
      </c>
      <c r="AH18" s="109">
        <f ca="1"/>
        <v>42664</v>
      </c>
      <c r="AI18" s="110">
        <f ca="1"/>
        <v>42665</v>
      </c>
      <c r="AJ18" s="108">
        <f ca="1"/>
        <v>42666</v>
      </c>
      <c r="AK18" s="109">
        <f ca="1"/>
        <v>42667</v>
      </c>
      <c r="AL18" s="109">
        <f ca="1"/>
        <v>42668</v>
      </c>
      <c r="AM18" s="109">
        <f ca="1"/>
        <v>42669</v>
      </c>
      <c r="AN18" s="109">
        <f ca="1"/>
        <v>42670</v>
      </c>
      <c r="AO18" s="109">
        <f ca="1"/>
        <v>42671</v>
      </c>
      <c r="AP18" s="110">
        <f ca="1"/>
        <v>42672</v>
      </c>
      <c r="AQ18" s="108">
        <f ca="1"/>
        <v>42673</v>
      </c>
      <c r="AR18" s="109">
        <f ca="1"/>
        <v>42674</v>
      </c>
      <c r="AS18" s="109">
        <f ca="1"/>
        <v>42675</v>
      </c>
      <c r="AT18" s="109">
        <f ca="1"/>
        <v>42676</v>
      </c>
      <c r="AU18" s="109">
        <f ca="1"/>
        <v>42677</v>
      </c>
      <c r="AV18" s="109">
        <f ca="1"/>
        <v>42678</v>
      </c>
      <c r="AW18" s="111">
        <f ca="1"/>
        <v>42679</v>
      </c>
    </row>
    <row r="19" spans="2:51" ht="18.75" customHeight="1" x14ac:dyDescent="0.15">
      <c r="B19" s="102"/>
      <c r="C19" s="267">
        <f>DATE($AN$5,ROWS($C$9:C19),1)</f>
        <v>42675</v>
      </c>
      <c r="D19" s="267"/>
      <c r="E19" s="267"/>
      <c r="F19" s="267"/>
      <c r="G19" s="268"/>
      <c r="H19" s="103">
        <f t="array" aca="1" ref="H19:AW19" ca="1">calendar</f>
        <v>42673</v>
      </c>
      <c r="I19" s="104">
        <f ca="1"/>
        <v>42674</v>
      </c>
      <c r="J19" s="104">
        <f ca="1"/>
        <v>42675</v>
      </c>
      <c r="K19" s="104">
        <f ca="1"/>
        <v>42676</v>
      </c>
      <c r="L19" s="104">
        <f ca="1"/>
        <v>42677</v>
      </c>
      <c r="M19" s="104">
        <f ca="1"/>
        <v>42678</v>
      </c>
      <c r="N19" s="105">
        <f ca="1"/>
        <v>42679</v>
      </c>
      <c r="O19" s="103">
        <f ca="1"/>
        <v>42680</v>
      </c>
      <c r="P19" s="104">
        <f ca="1"/>
        <v>42681</v>
      </c>
      <c r="Q19" s="104">
        <f ca="1"/>
        <v>42682</v>
      </c>
      <c r="R19" s="104">
        <f ca="1"/>
        <v>42683</v>
      </c>
      <c r="S19" s="104">
        <f ca="1"/>
        <v>42684</v>
      </c>
      <c r="T19" s="104">
        <f ca="1"/>
        <v>42685</v>
      </c>
      <c r="U19" s="105">
        <f ca="1"/>
        <v>42686</v>
      </c>
      <c r="V19" s="103">
        <f ca="1"/>
        <v>42687</v>
      </c>
      <c r="W19" s="104">
        <f ca="1"/>
        <v>42688</v>
      </c>
      <c r="X19" s="104">
        <f ca="1"/>
        <v>42689</v>
      </c>
      <c r="Y19" s="104">
        <f ca="1"/>
        <v>42690</v>
      </c>
      <c r="Z19" s="104">
        <f ca="1"/>
        <v>42691</v>
      </c>
      <c r="AA19" s="104">
        <f ca="1"/>
        <v>42692</v>
      </c>
      <c r="AB19" s="105">
        <f ca="1"/>
        <v>42693</v>
      </c>
      <c r="AC19" s="103">
        <f ca="1"/>
        <v>42694</v>
      </c>
      <c r="AD19" s="104">
        <f ca="1"/>
        <v>42695</v>
      </c>
      <c r="AE19" s="104">
        <f ca="1"/>
        <v>42696</v>
      </c>
      <c r="AF19" s="104">
        <f ca="1"/>
        <v>42697</v>
      </c>
      <c r="AG19" s="104">
        <f ca="1"/>
        <v>42698</v>
      </c>
      <c r="AH19" s="104">
        <f ca="1"/>
        <v>42699</v>
      </c>
      <c r="AI19" s="105">
        <f ca="1"/>
        <v>42700</v>
      </c>
      <c r="AJ19" s="103">
        <f ca="1"/>
        <v>42701</v>
      </c>
      <c r="AK19" s="104">
        <f ca="1"/>
        <v>42702</v>
      </c>
      <c r="AL19" s="104">
        <f ca="1"/>
        <v>42703</v>
      </c>
      <c r="AM19" s="104">
        <f ca="1"/>
        <v>42704</v>
      </c>
      <c r="AN19" s="104">
        <f ca="1"/>
        <v>42705</v>
      </c>
      <c r="AO19" s="104">
        <f ca="1"/>
        <v>42706</v>
      </c>
      <c r="AP19" s="105">
        <f ca="1"/>
        <v>42707</v>
      </c>
      <c r="AQ19" s="103">
        <f ca="1"/>
        <v>42708</v>
      </c>
      <c r="AR19" s="104">
        <f ca="1"/>
        <v>42709</v>
      </c>
      <c r="AS19" s="104">
        <f ca="1"/>
        <v>42710</v>
      </c>
      <c r="AT19" s="104">
        <f ca="1"/>
        <v>42711</v>
      </c>
      <c r="AU19" s="104">
        <f ca="1"/>
        <v>42712</v>
      </c>
      <c r="AV19" s="104">
        <f ca="1"/>
        <v>42713</v>
      </c>
      <c r="AW19" s="106">
        <f ca="1"/>
        <v>42714</v>
      </c>
    </row>
    <row r="20" spans="2:51" ht="18.75" customHeight="1" x14ac:dyDescent="0.15">
      <c r="B20" s="112"/>
      <c r="C20" s="269">
        <f>DATE($AN$5,ROWS($C$9:C20),1)</f>
        <v>42705</v>
      </c>
      <c r="D20" s="269"/>
      <c r="E20" s="269"/>
      <c r="F20" s="269"/>
      <c r="G20" s="270"/>
      <c r="H20" s="113">
        <f t="array" aca="1" ref="H20:AW20" ca="1">calendar</f>
        <v>42701</v>
      </c>
      <c r="I20" s="114">
        <f ca="1"/>
        <v>42702</v>
      </c>
      <c r="J20" s="114">
        <f ca="1"/>
        <v>42703</v>
      </c>
      <c r="K20" s="114">
        <f ca="1"/>
        <v>42704</v>
      </c>
      <c r="L20" s="114">
        <f ca="1"/>
        <v>42705</v>
      </c>
      <c r="M20" s="114">
        <f ca="1"/>
        <v>42706</v>
      </c>
      <c r="N20" s="115">
        <f ca="1"/>
        <v>42707</v>
      </c>
      <c r="O20" s="113">
        <f ca="1"/>
        <v>42708</v>
      </c>
      <c r="P20" s="114">
        <f ca="1"/>
        <v>42709</v>
      </c>
      <c r="Q20" s="114">
        <f ca="1"/>
        <v>42710</v>
      </c>
      <c r="R20" s="114">
        <f ca="1"/>
        <v>42711</v>
      </c>
      <c r="S20" s="114">
        <f ca="1"/>
        <v>42712</v>
      </c>
      <c r="T20" s="114">
        <f ca="1"/>
        <v>42713</v>
      </c>
      <c r="U20" s="115">
        <f ca="1"/>
        <v>42714</v>
      </c>
      <c r="V20" s="113">
        <f ca="1"/>
        <v>42715</v>
      </c>
      <c r="W20" s="114">
        <f ca="1"/>
        <v>42716</v>
      </c>
      <c r="X20" s="114">
        <f ca="1"/>
        <v>42717</v>
      </c>
      <c r="Y20" s="114">
        <f ca="1"/>
        <v>42718</v>
      </c>
      <c r="Z20" s="114">
        <f ca="1"/>
        <v>42719</v>
      </c>
      <c r="AA20" s="114">
        <f ca="1"/>
        <v>42720</v>
      </c>
      <c r="AB20" s="115">
        <f ca="1"/>
        <v>42721</v>
      </c>
      <c r="AC20" s="113">
        <f ca="1"/>
        <v>42722</v>
      </c>
      <c r="AD20" s="114">
        <f ca="1"/>
        <v>42723</v>
      </c>
      <c r="AE20" s="114">
        <f ca="1"/>
        <v>42724</v>
      </c>
      <c r="AF20" s="114">
        <f ca="1"/>
        <v>42725</v>
      </c>
      <c r="AG20" s="114">
        <f ca="1"/>
        <v>42726</v>
      </c>
      <c r="AH20" s="114">
        <f ca="1"/>
        <v>42727</v>
      </c>
      <c r="AI20" s="115">
        <f ca="1"/>
        <v>42728</v>
      </c>
      <c r="AJ20" s="113">
        <f ca="1"/>
        <v>42729</v>
      </c>
      <c r="AK20" s="114">
        <f ca="1"/>
        <v>42730</v>
      </c>
      <c r="AL20" s="114">
        <f ca="1"/>
        <v>42731</v>
      </c>
      <c r="AM20" s="114">
        <f ca="1"/>
        <v>42732</v>
      </c>
      <c r="AN20" s="114">
        <f ca="1"/>
        <v>42733</v>
      </c>
      <c r="AO20" s="114">
        <f ca="1"/>
        <v>42734</v>
      </c>
      <c r="AP20" s="115">
        <f ca="1"/>
        <v>42735</v>
      </c>
      <c r="AQ20" s="113">
        <f ca="1"/>
        <v>42736</v>
      </c>
      <c r="AR20" s="114">
        <f ca="1"/>
        <v>42737</v>
      </c>
      <c r="AS20" s="114">
        <f ca="1"/>
        <v>42738</v>
      </c>
      <c r="AT20" s="114">
        <f ca="1"/>
        <v>42739</v>
      </c>
      <c r="AU20" s="114">
        <f ca="1"/>
        <v>42740</v>
      </c>
      <c r="AV20" s="114">
        <f ca="1"/>
        <v>42741</v>
      </c>
      <c r="AW20" s="116">
        <f ca="1"/>
        <v>42742</v>
      </c>
    </row>
    <row r="21" spans="2:51" ht="5.25" customHeight="1" x14ac:dyDescent="0.15">
      <c r="B21" s="117"/>
      <c r="C21" s="118"/>
      <c r="D21" s="118"/>
      <c r="E21" s="118"/>
      <c r="F21" s="118"/>
      <c r="G21" s="118"/>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20"/>
    </row>
    <row r="22" spans="2:51" ht="31.5" customHeight="1" x14ac:dyDescent="0.15">
      <c r="B22" s="94"/>
      <c r="C22" s="93" t="s">
        <v>569</v>
      </c>
      <c r="D22" s="121"/>
      <c r="E22" s="121"/>
      <c r="F22" s="121"/>
      <c r="G22" s="121"/>
      <c r="H22" s="122"/>
      <c r="I22" s="122"/>
      <c r="J22" s="122"/>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94"/>
    </row>
    <row r="23" spans="2:51" ht="4.5" customHeight="1" x14ac:dyDescent="0.15">
      <c r="B23" s="94"/>
      <c r="C23" s="94"/>
      <c r="D23" s="94"/>
      <c r="E23" s="94"/>
      <c r="F23" s="94"/>
      <c r="G23" s="94"/>
      <c r="H23" s="94"/>
      <c r="I23" s="94"/>
      <c r="J23" s="94"/>
      <c r="K23" s="94"/>
      <c r="L23" s="94"/>
      <c r="M23" s="94"/>
      <c r="N23" s="94"/>
      <c r="O23" s="94"/>
      <c r="P23" s="94"/>
      <c r="Q23" s="94"/>
      <c r="R23" s="94"/>
      <c r="S23" s="94"/>
      <c r="T23" s="94"/>
      <c r="U23" s="94"/>
      <c r="V23" s="94"/>
      <c r="W23" s="94"/>
      <c r="X23" s="94"/>
      <c r="Y23" s="94"/>
      <c r="Z23" s="94"/>
      <c r="AA23" s="94"/>
      <c r="AB23" s="94"/>
      <c r="AC23" s="94"/>
      <c r="AD23" s="94"/>
      <c r="AE23" s="94"/>
      <c r="AF23" s="94"/>
      <c r="AG23" s="94"/>
      <c r="AH23" s="94"/>
      <c r="AI23" s="94"/>
      <c r="AJ23" s="94"/>
      <c r="AK23" s="94"/>
      <c r="AL23" s="94"/>
      <c r="AM23" s="94"/>
      <c r="AN23" s="94"/>
      <c r="AO23" s="94"/>
      <c r="AP23" s="94"/>
      <c r="AQ23" s="94"/>
      <c r="AR23" s="94"/>
      <c r="AS23" s="94"/>
      <c r="AT23" s="94"/>
      <c r="AU23" s="94"/>
      <c r="AV23" s="94"/>
      <c r="AW23" s="94"/>
      <c r="AX23" s="94"/>
    </row>
    <row r="24" spans="2:51" x14ac:dyDescent="0.15">
      <c r="B24" s="94"/>
      <c r="D24" s="264" t="s">
        <v>570</v>
      </c>
      <c r="E24" s="264"/>
      <c r="F24" s="264"/>
      <c r="G24" s="264"/>
      <c r="H24" s="123"/>
      <c r="I24" s="124"/>
      <c r="J24" s="123"/>
      <c r="K24" s="125"/>
      <c r="L24" s="263" t="s">
        <v>571</v>
      </c>
      <c r="M24" s="263"/>
      <c r="N24" s="263"/>
      <c r="O24" s="263"/>
      <c r="P24" s="126"/>
      <c r="Q24" s="124"/>
      <c r="R24" s="127"/>
      <c r="S24" s="127"/>
      <c r="T24" s="263" t="s">
        <v>572</v>
      </c>
      <c r="U24" s="263"/>
      <c r="V24" s="263"/>
      <c r="W24" s="263"/>
      <c r="X24" s="126"/>
      <c r="Y24" s="124"/>
      <c r="Z24" s="127"/>
      <c r="AA24" s="263" t="s">
        <v>573</v>
      </c>
      <c r="AB24" s="263"/>
      <c r="AC24" s="263"/>
      <c r="AD24" s="263"/>
      <c r="AE24" s="263"/>
      <c r="AF24" s="263"/>
      <c r="AG24" s="124"/>
      <c r="AH24" s="125"/>
      <c r="AI24" s="263" t="s">
        <v>574</v>
      </c>
      <c r="AJ24" s="263"/>
      <c r="AK24" s="263"/>
      <c r="AL24" s="263"/>
      <c r="AM24" s="263"/>
      <c r="AN24" s="263"/>
      <c r="AO24" s="124"/>
      <c r="AP24" s="125"/>
      <c r="AR24" s="263" t="s">
        <v>575</v>
      </c>
      <c r="AS24" s="263"/>
      <c r="AT24" s="263"/>
      <c r="AU24" s="263"/>
      <c r="AW24" s="128"/>
      <c r="AX24" s="94"/>
    </row>
    <row r="25" spans="2:51" ht="7.5" customHeight="1" x14ac:dyDescent="0.15">
      <c r="B25" s="94"/>
      <c r="I25" s="129"/>
      <c r="Q25" s="129"/>
      <c r="Y25" s="129"/>
      <c r="AG25" s="129"/>
      <c r="AO25" s="129"/>
      <c r="AW25" s="94"/>
      <c r="AX25" s="94"/>
    </row>
    <row r="26" spans="2:51" ht="12" customHeight="1" x14ac:dyDescent="0.15">
      <c r="B26" s="94"/>
      <c r="D26" s="259" t="e">
        <f>SUMIFS([1]!tblLeave[Days],[1]!tblLeave[Employee Name],valSelEmployee,[1]!tblLeave[Start Date],"&gt;="&amp;DATE($AN$5,1,1),[1]!tblLeave[End Date],"&lt;"&amp;DATE($AN$5+1,1,1))</f>
        <v>#REF!</v>
      </c>
      <c r="E26" s="259"/>
      <c r="F26" s="259"/>
      <c r="G26" s="259"/>
      <c r="I26" s="129"/>
      <c r="L26" s="259">
        <f>NETWORKDAYS(DATE($AN$5,1,1),EDATE(DATE($AN$5,1,1),12)-1)</f>
        <v>261</v>
      </c>
      <c r="M26" s="259"/>
      <c r="N26" s="259"/>
      <c r="O26" s="259"/>
      <c r="Q26" s="129"/>
      <c r="T26" s="260" t="e">
        <f>SUMIFS([1]!tblLeave[Days],[1]!tblLeave[Employee Name],valSelEmployee,[1]!tblLeave[Start Date],"&gt;="&amp;DATE($AN$5,1,1),[1]!tblLeave[End Date],"&lt;"&amp;DATE($AN$5+1,1,1),[1]!tblLeave[Type of Leave],[1]Settings!$D$4)</f>
        <v>#REF!</v>
      </c>
      <c r="U26" s="260"/>
      <c r="V26" s="260"/>
      <c r="W26" s="260"/>
      <c r="Y26" s="129"/>
      <c r="AB26" s="261" t="e">
        <f>SUMIFS([1]!tblLeave[Days],[1]!tblLeave[Employee Name],valSelEmployee,[1]!tblLeave[Start Date],"&gt;="&amp;DATE($AN$5,1,1),[1]!tblLeave[End Date],"&lt;"&amp;DATE($AN$5+1,1,1),[1]!tblLeave[Type of Leave],[1]Settings!$D$5)</f>
        <v>#REF!</v>
      </c>
      <c r="AC26" s="261"/>
      <c r="AD26" s="261"/>
      <c r="AE26" s="261"/>
      <c r="AG26" s="129"/>
      <c r="AJ26" s="262" t="e">
        <f>SUMIFS([1]!tblLeave[Days],[1]!tblLeave[Employee Name],valSelEmployee,[1]!tblLeave[Start Date],"&gt;="&amp;DATE($AN$5,1,1),[1]!tblLeave[End Date],"&lt;"&amp;DATE($AN$5+1,1,1),[1]!tblLeave[Type of Leave],[1]Settings!$D$6)</f>
        <v>#REF!</v>
      </c>
      <c r="AK26" s="262"/>
      <c r="AL26" s="262"/>
      <c r="AM26" s="262"/>
      <c r="AO26" s="129"/>
      <c r="AR26" s="256" t="e">
        <f>SUMIFS([1]!tblLeave[Days],[1]!tblLeave[Employee Name],valSelEmployee,[1]!tblLeave[Start Date],"&gt;="&amp;DATE($AN$5,1,1),[1]!tblLeave[End Date],"&lt;"&amp;DATE($AN$5+1,1,1),[1]!tblLeave[Type of Leave],[1]Settings!$D$7)</f>
        <v>#REF!</v>
      </c>
      <c r="AS26" s="256"/>
      <c r="AT26" s="256"/>
      <c r="AU26" s="256"/>
      <c r="AW26" s="94"/>
      <c r="AX26" s="94"/>
    </row>
    <row r="27" spans="2:51" ht="12" customHeight="1" x14ac:dyDescent="0.15">
      <c r="B27" s="94"/>
      <c r="D27" s="259"/>
      <c r="E27" s="259"/>
      <c r="F27" s="259"/>
      <c r="G27" s="259"/>
      <c r="I27" s="129"/>
      <c r="L27" s="259"/>
      <c r="M27" s="259"/>
      <c r="N27" s="259"/>
      <c r="O27" s="259"/>
      <c r="Q27" s="129"/>
      <c r="T27" s="260"/>
      <c r="U27" s="260"/>
      <c r="V27" s="260"/>
      <c r="W27" s="260"/>
      <c r="Y27" s="129"/>
      <c r="AB27" s="261"/>
      <c r="AC27" s="261"/>
      <c r="AD27" s="261"/>
      <c r="AE27" s="261"/>
      <c r="AG27" s="129"/>
      <c r="AJ27" s="262"/>
      <c r="AK27" s="262"/>
      <c r="AL27" s="262"/>
      <c r="AM27" s="262"/>
      <c r="AO27" s="129"/>
      <c r="AR27" s="256"/>
      <c r="AS27" s="256"/>
      <c r="AT27" s="256"/>
      <c r="AU27" s="256"/>
      <c r="AW27" s="94"/>
      <c r="AX27" s="94"/>
    </row>
    <row r="28" spans="2:51" ht="12" customHeight="1" x14ac:dyDescent="0.15">
      <c r="B28" s="94"/>
      <c r="D28" s="259"/>
      <c r="E28" s="259"/>
      <c r="F28" s="259"/>
      <c r="G28" s="259"/>
      <c r="I28" s="129"/>
      <c r="L28" s="259"/>
      <c r="M28" s="259"/>
      <c r="N28" s="259"/>
      <c r="O28" s="259"/>
      <c r="Q28" s="129"/>
      <c r="T28" s="260"/>
      <c r="U28" s="260"/>
      <c r="V28" s="260"/>
      <c r="W28" s="260"/>
      <c r="Y28" s="129"/>
      <c r="AB28" s="261"/>
      <c r="AC28" s="261"/>
      <c r="AD28" s="261"/>
      <c r="AE28" s="261"/>
      <c r="AG28" s="129"/>
      <c r="AJ28" s="262"/>
      <c r="AK28" s="262"/>
      <c r="AL28" s="262"/>
      <c r="AM28" s="262"/>
      <c r="AO28" s="129"/>
      <c r="AR28" s="256"/>
      <c r="AS28" s="256"/>
      <c r="AT28" s="256"/>
      <c r="AU28" s="256"/>
      <c r="AW28" s="94"/>
      <c r="AX28" s="130"/>
      <c r="AY28" s="131"/>
    </row>
    <row r="29" spans="2:51" ht="7.5" customHeight="1" x14ac:dyDescent="0.15">
      <c r="B29" s="94"/>
      <c r="I29" s="129"/>
      <c r="Q29" s="129"/>
      <c r="Y29" s="129"/>
      <c r="AG29" s="129"/>
      <c r="AO29" s="129"/>
      <c r="AW29" s="94"/>
      <c r="AX29" s="94"/>
    </row>
    <row r="30" spans="2:51" ht="15" customHeight="1" x14ac:dyDescent="0.15">
      <c r="B30" s="94"/>
      <c r="D30" s="257" t="e">
        <f>SUMIFS([1]!tblLeave[Days],[1]!tblLeave[Employee Name],valSelEmployee,[1]!tblLeave[Start Date],"&gt;="&amp;DATE($AN$5-1,1,1),[1]!tblLeave[End Date],"&lt;"&amp;DATE($AN$5,1,1))</f>
        <v>#REF!</v>
      </c>
      <c r="E30" s="257"/>
      <c r="F30" s="257"/>
      <c r="G30" s="257"/>
      <c r="H30" s="132"/>
      <c r="I30" s="133"/>
      <c r="J30" s="132"/>
      <c r="K30" s="132"/>
      <c r="L30" s="258">
        <f>NETWORKDAYS(DATE($AN$5-1,1,1),EDATE(DATE($AN$5-1,1,1),12)-1)</f>
        <v>261</v>
      </c>
      <c r="M30" s="258"/>
      <c r="N30" s="258"/>
      <c r="O30" s="258"/>
      <c r="P30" s="134"/>
      <c r="Q30" s="133"/>
      <c r="R30" s="135"/>
      <c r="S30" s="135"/>
      <c r="T30" s="258" t="e">
        <f>SUMIFS([1]!tblLeave[Days],[1]!tblLeave[Employee Name],valSelEmployee,[1]!tblLeave[Start Date],"&gt;="&amp;DATE($AN$5-1,1,1),[1]!tblLeave[End Date],"&lt;"&amp;DATE($AN$5,1,1),[1]!tblLeave[Type of Leave],[1]Settings!$D$4)</f>
        <v>#REF!</v>
      </c>
      <c r="U30" s="258"/>
      <c r="V30" s="258"/>
      <c r="W30" s="258"/>
      <c r="X30" s="134"/>
      <c r="Y30" s="133"/>
      <c r="Z30" s="135"/>
      <c r="AA30" s="135"/>
      <c r="AB30" s="258" t="e">
        <f>SUMIFS([1]!tblLeave[Days],[1]!tblLeave[Employee Name],valSelEmployee,[1]!tblLeave[Start Date],"&gt;="&amp;DATE($AN$5-1,1,1),[1]!tblLeave[End Date],"&lt;"&amp;DATE($AN$5,1,1),[1]!tblLeave[Type of Leave],[1]Settings!$D$5)</f>
        <v>#REF!</v>
      </c>
      <c r="AC30" s="258"/>
      <c r="AD30" s="258"/>
      <c r="AE30" s="258"/>
      <c r="AF30" s="134"/>
      <c r="AG30" s="133"/>
      <c r="AH30" s="135"/>
      <c r="AI30" s="132"/>
      <c r="AJ30" s="258" t="e">
        <f>SUMIFS([1]!tblLeave[Days],[1]!tblLeave[Employee Name],valSelEmployee,[1]!tblLeave[Start Date],"&gt;="&amp;DATE($AN$5-1,1,1),[1]!tblLeave[End Date],"&lt;"&amp;DATE($AN$5,1,1),[1]!tblLeave[Type of Leave],[1]Settings!$D$6)</f>
        <v>#REF!</v>
      </c>
      <c r="AK30" s="258"/>
      <c r="AL30" s="258"/>
      <c r="AM30" s="258"/>
      <c r="AN30" s="134"/>
      <c r="AO30" s="133"/>
      <c r="AP30" s="135"/>
      <c r="AQ30" s="132"/>
      <c r="AR30" s="258" t="e">
        <f>SUMIFS([1]!tblLeave[Days],[1]!tblLeave[Employee Name],valSelEmployee,[1]!tblLeave[Start Date],"&gt;="&amp;DATE($AN$5-1,1,1),[1]!tblLeave[End Date],"&lt;"&amp;DATE($AN$5,1,1),[1]!tblLeave[Type of Leave],[1]Settings!$D$7)</f>
        <v>#REF!</v>
      </c>
      <c r="AS30" s="258"/>
      <c r="AT30" s="258"/>
      <c r="AU30" s="258"/>
      <c r="AW30" s="136"/>
      <c r="AX30" s="130"/>
      <c r="AY30" s="131"/>
    </row>
    <row r="31" spans="2:51" x14ac:dyDescent="0.15">
      <c r="B31" s="94"/>
      <c r="D31" s="255" t="str">
        <f>IFERROR(IF(D26&gt;D30,"UP ", "DOWN ")&amp;TEXT(D26/D30-1,"0%;0%"),"")</f>
        <v/>
      </c>
      <c r="E31" s="255"/>
      <c r="F31" s="255"/>
      <c r="G31" s="255"/>
      <c r="H31" s="132"/>
      <c r="I31" s="124"/>
      <c r="J31" s="132"/>
      <c r="K31" s="132"/>
      <c r="L31" s="255" t="str">
        <f>IFERROR(IF(L26&gt;L30,"UP ", "DOWN ")&amp;TEXT(L26/L30-1,"0%;0%"),"")</f>
        <v>DOWN 0%</v>
      </c>
      <c r="M31" s="255"/>
      <c r="N31" s="255"/>
      <c r="O31" s="255"/>
      <c r="P31" s="137"/>
      <c r="Q31" s="124"/>
      <c r="R31" s="138"/>
      <c r="S31" s="135"/>
      <c r="T31" s="255" t="str">
        <f>IFERROR(IF(T26&gt;T30,"UP ", "DOWN ")&amp;TEXT(T26/T30-1,"0%;0%"),"")</f>
        <v/>
      </c>
      <c r="U31" s="255"/>
      <c r="V31" s="255"/>
      <c r="W31" s="255"/>
      <c r="X31" s="137"/>
      <c r="Y31" s="124"/>
      <c r="Z31" s="135"/>
      <c r="AA31" s="135"/>
      <c r="AB31" s="255" t="str">
        <f>IFERROR(IF(AB26&gt;AB30,"UP ", "DOWN ")&amp;TEXT(AB26/AB30-1,"0%;0%"),"")</f>
        <v/>
      </c>
      <c r="AC31" s="255"/>
      <c r="AD31" s="255"/>
      <c r="AE31" s="255"/>
      <c r="AF31" s="137"/>
      <c r="AG31" s="124"/>
      <c r="AH31" s="135"/>
      <c r="AI31" s="132"/>
      <c r="AJ31" s="255" t="str">
        <f>IFERROR(IF(AJ26&gt;AJ30,"UP ", "DOWN ")&amp;TEXT(AJ26/AJ30-1,"0%;0%"),"")</f>
        <v/>
      </c>
      <c r="AK31" s="255"/>
      <c r="AL31" s="255"/>
      <c r="AM31" s="255"/>
      <c r="AN31" s="137"/>
      <c r="AO31" s="124"/>
      <c r="AP31" s="135"/>
      <c r="AQ31" s="132"/>
      <c r="AR31" s="255" t="str">
        <f>IFERROR(IF(AR26&gt;AR30,"UP ", "DOWN ")&amp;TEXT(AR26/AR30-1,"0%;0%"),"")</f>
        <v/>
      </c>
      <c r="AS31" s="255"/>
      <c r="AT31" s="255"/>
      <c r="AU31" s="255"/>
      <c r="AW31" s="139"/>
      <c r="AX31" s="94"/>
    </row>
    <row r="32" spans="2:51" ht="7.5" customHeight="1" x14ac:dyDescent="0.15">
      <c r="B32" s="94"/>
      <c r="C32" s="94"/>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row>
    <row r="33" spans="2:49" x14ac:dyDescent="0.15">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row>
    <row r="34" spans="2:49" x14ac:dyDescent="0.15">
      <c r="C34" s="141"/>
      <c r="D34" s="141"/>
      <c r="E34" s="141"/>
      <c r="F34" s="141"/>
      <c r="G34" s="141"/>
    </row>
  </sheetData>
  <mergeCells count="41">
    <mergeCell ref="C9:G9"/>
    <mergeCell ref="B2:AC7"/>
    <mergeCell ref="AE3:AM4"/>
    <mergeCell ref="AN3:AW4"/>
    <mergeCell ref="AE5:AM6"/>
    <mergeCell ref="AN5:AW6"/>
    <mergeCell ref="AI24:AN24"/>
    <mergeCell ref="AR24:AU24"/>
    <mergeCell ref="D24:G24"/>
    <mergeCell ref="C10:G10"/>
    <mergeCell ref="C11:G11"/>
    <mergeCell ref="C12:G12"/>
    <mergeCell ref="C13:G13"/>
    <mergeCell ref="C14:G14"/>
    <mergeCell ref="C15:G15"/>
    <mergeCell ref="C16:G16"/>
    <mergeCell ref="C17:G17"/>
    <mergeCell ref="C18:G18"/>
    <mergeCell ref="C19:G19"/>
    <mergeCell ref="C20:G20"/>
    <mergeCell ref="T31:W31"/>
    <mergeCell ref="L24:O24"/>
    <mergeCell ref="T24:W24"/>
    <mergeCell ref="AA24:AF24"/>
    <mergeCell ref="AB31:AE31"/>
    <mergeCell ref="AJ31:AM31"/>
    <mergeCell ref="AR31:AU31"/>
    <mergeCell ref="AR26:AU28"/>
    <mergeCell ref="D30:G30"/>
    <mergeCell ref="L30:O30"/>
    <mergeCell ref="T30:W30"/>
    <mergeCell ref="AB30:AE30"/>
    <mergeCell ref="AJ30:AM30"/>
    <mergeCell ref="AR30:AU30"/>
    <mergeCell ref="D26:G28"/>
    <mergeCell ref="L26:O28"/>
    <mergeCell ref="T26:W28"/>
    <mergeCell ref="AB26:AE28"/>
    <mergeCell ref="AJ26:AM28"/>
    <mergeCell ref="D31:G31"/>
    <mergeCell ref="L31:O31"/>
  </mergeCells>
  <phoneticPr fontId="2" type="noConversion"/>
  <conditionalFormatting sqref="H9:AW20">
    <cfRule type="expression" dxfId="6" priority="2">
      <formula>MONTH(H9)&lt;&gt;MONTH($C9)</formula>
    </cfRule>
    <cfRule type="expression" dxfId="5" priority="7">
      <formula>OR(H$8="S", COUNTIF(lstHolidays, H9)&gt;0)</formula>
    </cfRule>
  </conditionalFormatting>
  <conditionalFormatting sqref="AR31 AJ31 AB31">
    <cfRule type="beginsWith" dxfId="4" priority="1" operator="beginsWith" text="UP">
      <formula>LEFT(AB31,LEN("UP"))="UP"</formula>
    </cfRule>
  </conditionalFormatting>
  <dataValidations count="2">
    <dataValidation type="list" errorStyle="information" allowBlank="1" showInputMessage="1" errorTitle="Unknown year" error="Please" sqref="AN5:AS6">
      <formula1>"2010,2011,2012,2013,2014,2015,2016,2017,2018,2019,2020"</formula1>
    </dataValidation>
    <dataValidation type="list" allowBlank="1" showInputMessage="1" showErrorMessage="1" sqref="AN3">
      <formula1>lstEmployees</formula1>
    </dataValidation>
  </dataValidations>
  <printOptions horizontalCentered="1"/>
  <pageMargins left="0.7" right="0.7" top="0.75" bottom="0.75" header="0.3" footer="0.3"/>
  <pageSetup scale="72" fitToHeight="0" orientation="landscape" r:id="rId1"/>
  <drawing r:id="rId2"/>
  <extLst>
    <ext xmlns:x14="http://schemas.microsoft.com/office/spreadsheetml/2009/9/main" uri="{78C0D931-6437-407d-A8EE-F0AAD7539E65}">
      <x14:conditionalFormattings>
        <x14:conditionalFormatting xmlns:xm="http://schemas.microsoft.com/office/excel/2006/main">
          <x14:cfRule type="expression" priority="3" id="{0F3F7DFD-7984-4420-81F2-32C538B66F2F}">
            <xm:f>(MONTH(H9)=MONTH($C9))*(COUNTIFS(lstEmpNames,valSelEmployee,lstSdates,"&lt;="&amp;H9,lstEDates,"&gt;="&amp;H9,lstHTypes,'[Employee attendance tracker1]Settings'!#REF!)&gt;0)</xm:f>
            <x14:dxf>
              <font>
                <color theme="3" tint="-0.24994659260841701"/>
              </font>
              <fill>
                <patternFill>
                  <bgColor theme="4"/>
                </patternFill>
              </fill>
            </x14:dxf>
          </x14:cfRule>
          <x14:cfRule type="expression" priority="4" id="{3E6D9B69-D745-404E-BE8D-7EB03FF86282}">
            <xm:f>(MONTH(H9)=MONTH($C9))*(COUNTIFS(lstEmpNames,valSelEmployee,lstSdates,"&lt;="&amp;H9,lstEDates,"&gt;="&amp;H9,lstHTypes,'[Employee attendance tracker1]Settings'!#REF!)&gt;0)</xm:f>
            <x14:dxf>
              <fill>
                <patternFill>
                  <bgColor theme="8"/>
                </patternFill>
              </fill>
            </x14:dxf>
          </x14:cfRule>
          <x14:cfRule type="expression" priority="5" id="{97A33609-5998-4BDF-B96D-459F1AB75B22}">
            <xm:f>(MONTH(H9)=MONTH($C9))*(COUNTIFS(lstEmpNames,valSelEmployee,lstSdates,"&lt;="&amp;H9,lstEDates,"&gt;="&amp;H9,lstHTypes,'[Employee attendance tracker1]Settings'!#REF!)&gt;0)</xm:f>
            <x14:dxf>
              <fill>
                <patternFill>
                  <bgColor theme="6"/>
                </patternFill>
              </fill>
            </x14:dxf>
          </x14:cfRule>
          <x14:cfRule type="expression" priority="6" id="{3AED1B2F-757D-4273-B691-1830401C7F72}">
            <xm:f>(MONTH(H9)=MONTH($C9))*(COUNTIFS(lstEmpNames,valSelEmployee,lstSdates,"&lt;="&amp;H9,lstEDates,"&gt;="&amp;H9,lstHTypes,'[Employee attendance tracker1]Settings'!#REF!)&gt;0)</xm:f>
            <x14:dxf>
              <fill>
                <patternFill>
                  <bgColor theme="7"/>
                </patternFill>
              </fill>
            </x14:dxf>
          </x14:cfRule>
          <xm:sqref>H9:AW20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zoomScaleNormal="100" workbookViewId="0">
      <pane xSplit="4" ySplit="5" topLeftCell="E23" activePane="bottomRight" state="frozen"/>
      <selection pane="topRight" activeCell="E1" sqref="E1"/>
      <selection pane="bottomLeft" activeCell="A6" sqref="A6"/>
      <selection pane="bottomRight" activeCell="C26" sqref="C26"/>
    </sheetView>
  </sheetViews>
  <sheetFormatPr defaultRowHeight="13.5" outlineLevelRow="1" x14ac:dyDescent="0.15"/>
  <cols>
    <col min="1" max="1" width="5" style="151" bestFit="1" customWidth="1"/>
    <col min="2" max="2" width="8" style="151" customWidth="1"/>
    <col min="3" max="3" width="63" style="151" customWidth="1"/>
    <col min="4" max="4" width="38.875" style="151" customWidth="1"/>
    <col min="5" max="6" width="11.625" style="151" customWidth="1"/>
    <col min="7" max="7" width="7.125" style="151" customWidth="1"/>
    <col min="8" max="8" width="9" style="151" bestFit="1" customWidth="1"/>
    <col min="9" max="9" width="16.625" style="151" customWidth="1"/>
    <col min="10" max="16384" width="9" style="151"/>
  </cols>
  <sheetData>
    <row r="1" spans="1:9" ht="15.75" customHeight="1" x14ac:dyDescent="0.15"/>
    <row r="2" spans="1:9" ht="15.75" customHeight="1" x14ac:dyDescent="0.15"/>
    <row r="3" spans="1:9" ht="15.75" customHeight="1" x14ac:dyDescent="0.15"/>
    <row r="4" spans="1:9" ht="22.5" customHeight="1" x14ac:dyDescent="0.15">
      <c r="A4" s="275" t="s">
        <v>20</v>
      </c>
      <c r="B4" s="276"/>
      <c r="C4" s="276"/>
      <c r="D4" s="276"/>
      <c r="E4" s="276"/>
      <c r="F4" s="276"/>
      <c r="G4" s="276"/>
      <c r="H4" s="276"/>
      <c r="I4" s="277"/>
    </row>
    <row r="5" spans="1:9" ht="15.75" x14ac:dyDescent="0.15">
      <c r="A5" s="5" t="s">
        <v>0</v>
      </c>
      <c r="B5" s="5" t="s">
        <v>24</v>
      </c>
      <c r="C5" s="5" t="s">
        <v>1</v>
      </c>
      <c r="D5" s="5" t="s">
        <v>2</v>
      </c>
      <c r="E5" s="5" t="s">
        <v>26</v>
      </c>
      <c r="F5" s="5" t="s">
        <v>638</v>
      </c>
      <c r="G5" s="5" t="s">
        <v>27</v>
      </c>
      <c r="H5" s="5" t="s">
        <v>52</v>
      </c>
      <c r="I5" s="5" t="s">
        <v>3</v>
      </c>
    </row>
    <row r="6" spans="1:9" ht="15.75" x14ac:dyDescent="0.15">
      <c r="A6" s="4">
        <v>1</v>
      </c>
      <c r="B6" s="3" t="s">
        <v>25</v>
      </c>
      <c r="C6" s="4" t="s">
        <v>53</v>
      </c>
      <c r="D6" s="4" t="s">
        <v>47</v>
      </c>
      <c r="E6" s="3" t="s">
        <v>39</v>
      </c>
      <c r="F6" s="3"/>
      <c r="G6" s="3" t="s">
        <v>48</v>
      </c>
      <c r="H6" s="152">
        <v>42202</v>
      </c>
      <c r="I6" s="3"/>
    </row>
    <row r="7" spans="1:9" ht="15.75" x14ac:dyDescent="0.15">
      <c r="A7" s="4">
        <v>2</v>
      </c>
      <c r="B7" s="3" t="s">
        <v>25</v>
      </c>
      <c r="C7" s="4" t="s">
        <v>54</v>
      </c>
      <c r="D7" s="4" t="s">
        <v>46</v>
      </c>
      <c r="E7" s="3" t="s">
        <v>39</v>
      </c>
      <c r="F7" s="3"/>
      <c r="G7" s="3" t="s">
        <v>48</v>
      </c>
      <c r="H7" s="152">
        <v>42215</v>
      </c>
      <c r="I7" s="3"/>
    </row>
    <row r="8" spans="1:9" ht="15.75" x14ac:dyDescent="0.15">
      <c r="A8" s="4">
        <v>3</v>
      </c>
      <c r="B8" s="3" t="s">
        <v>25</v>
      </c>
      <c r="C8" s="4" t="s">
        <v>49</v>
      </c>
      <c r="D8" s="4" t="s">
        <v>49</v>
      </c>
      <c r="E8" s="3" t="s">
        <v>50</v>
      </c>
      <c r="F8" s="3"/>
      <c r="G8" s="3" t="s">
        <v>48</v>
      </c>
      <c r="H8" s="152">
        <v>42300</v>
      </c>
      <c r="I8" s="3" t="s">
        <v>51</v>
      </c>
    </row>
    <row r="9" spans="1:9" ht="47.25" x14ac:dyDescent="0.15">
      <c r="A9" s="4">
        <v>4</v>
      </c>
      <c r="B9" s="3" t="s">
        <v>25</v>
      </c>
      <c r="C9" s="2" t="s">
        <v>44</v>
      </c>
      <c r="D9" s="2" t="s">
        <v>21</v>
      </c>
      <c r="E9" s="3" t="s">
        <v>29</v>
      </c>
      <c r="F9" s="3"/>
      <c r="G9" s="3" t="s">
        <v>48</v>
      </c>
      <c r="H9" s="152">
        <v>42272</v>
      </c>
      <c r="I9" s="2" t="s">
        <v>22</v>
      </c>
    </row>
    <row r="10" spans="1:9" ht="31.5" x14ac:dyDescent="0.15">
      <c r="A10" s="4">
        <v>5</v>
      </c>
      <c r="B10" s="3" t="s">
        <v>25</v>
      </c>
      <c r="C10" s="4" t="s">
        <v>32</v>
      </c>
      <c r="D10" s="4" t="s">
        <v>23</v>
      </c>
      <c r="E10" s="3" t="s">
        <v>29</v>
      </c>
      <c r="F10" s="3"/>
      <c r="G10" s="3" t="s">
        <v>48</v>
      </c>
      <c r="H10" s="152">
        <v>42277</v>
      </c>
      <c r="I10" s="3"/>
    </row>
    <row r="11" spans="1:9" ht="31.5" hidden="1" outlineLevel="1" x14ac:dyDescent="0.15">
      <c r="A11" s="1">
        <v>5.0999999999999996</v>
      </c>
      <c r="B11" s="5" t="s">
        <v>28</v>
      </c>
      <c r="C11" s="1" t="s">
        <v>33</v>
      </c>
      <c r="D11" s="1" t="s">
        <v>38</v>
      </c>
      <c r="E11" s="5" t="s">
        <v>39</v>
      </c>
      <c r="F11" s="5"/>
      <c r="G11" s="5" t="s">
        <v>48</v>
      </c>
      <c r="H11" s="153">
        <v>42255</v>
      </c>
      <c r="I11" s="5"/>
    </row>
    <row r="12" spans="1:9" ht="31.5" hidden="1" outlineLevel="1" x14ac:dyDescent="0.15">
      <c r="A12" s="1">
        <v>5.2</v>
      </c>
      <c r="B12" s="5" t="s">
        <v>28</v>
      </c>
      <c r="C12" s="1" t="s">
        <v>55</v>
      </c>
      <c r="D12" s="1" t="s">
        <v>37</v>
      </c>
      <c r="E12" s="5" t="s">
        <v>39</v>
      </c>
      <c r="F12" s="5"/>
      <c r="G12" s="5" t="s">
        <v>155</v>
      </c>
      <c r="H12" s="153">
        <v>42262</v>
      </c>
      <c r="I12" s="5" t="s">
        <v>57</v>
      </c>
    </row>
    <row r="13" spans="1:9" ht="15.75" hidden="1" outlineLevel="1" x14ac:dyDescent="0.15">
      <c r="A13" s="1">
        <v>5.3</v>
      </c>
      <c r="B13" s="5" t="s">
        <v>28</v>
      </c>
      <c r="C13" s="1" t="s">
        <v>34</v>
      </c>
      <c r="D13" s="1" t="s">
        <v>36</v>
      </c>
      <c r="E13" s="5" t="s">
        <v>40</v>
      </c>
      <c r="F13" s="5"/>
      <c r="G13" s="5" t="s">
        <v>155</v>
      </c>
      <c r="H13" s="153">
        <v>42255</v>
      </c>
      <c r="I13" s="5" t="s">
        <v>35</v>
      </c>
    </row>
    <row r="14" spans="1:9" ht="15.75" collapsed="1" x14ac:dyDescent="0.15">
      <c r="A14" s="4">
        <v>6</v>
      </c>
      <c r="B14" s="3" t="s">
        <v>41</v>
      </c>
      <c r="C14" s="4" t="s">
        <v>4</v>
      </c>
      <c r="D14" s="4" t="s">
        <v>16</v>
      </c>
      <c r="E14" s="3" t="s">
        <v>29</v>
      </c>
      <c r="F14" s="3"/>
      <c r="G14" s="3" t="s">
        <v>48</v>
      </c>
      <c r="H14" s="152">
        <v>42265</v>
      </c>
      <c r="I14" s="3" t="s">
        <v>30</v>
      </c>
    </row>
    <row r="15" spans="1:9" ht="31.5" x14ac:dyDescent="0.15">
      <c r="A15" s="4">
        <v>7</v>
      </c>
      <c r="B15" s="3" t="s">
        <v>42</v>
      </c>
      <c r="C15" s="4" t="s">
        <v>5</v>
      </c>
      <c r="D15" s="4" t="s">
        <v>58</v>
      </c>
      <c r="E15" s="3" t="s">
        <v>31</v>
      </c>
      <c r="F15" s="3"/>
      <c r="G15" s="3" t="s">
        <v>48</v>
      </c>
      <c r="H15" s="152">
        <v>42254</v>
      </c>
      <c r="I15" s="278" t="s">
        <v>56</v>
      </c>
    </row>
    <row r="16" spans="1:9" ht="15.75" outlineLevel="1" x14ac:dyDescent="0.15">
      <c r="A16" s="1">
        <v>7.1</v>
      </c>
      <c r="B16" s="5" t="s">
        <v>28</v>
      </c>
      <c r="C16" s="1" t="s">
        <v>6</v>
      </c>
      <c r="D16" s="1" t="s">
        <v>8</v>
      </c>
      <c r="E16" s="5"/>
      <c r="F16" s="5"/>
      <c r="G16" s="3" t="s">
        <v>48</v>
      </c>
      <c r="H16" s="5"/>
      <c r="I16" s="279"/>
    </row>
    <row r="17" spans="1:9" ht="15.75" outlineLevel="1" x14ac:dyDescent="0.15">
      <c r="A17" s="1">
        <v>7.2</v>
      </c>
      <c r="B17" s="5" t="s">
        <v>28</v>
      </c>
      <c r="C17" s="1" t="s">
        <v>85</v>
      </c>
      <c r="D17" s="1" t="s">
        <v>7</v>
      </c>
      <c r="E17" s="5"/>
      <c r="F17" s="5"/>
      <c r="G17" s="3" t="s">
        <v>48</v>
      </c>
      <c r="H17" s="5"/>
      <c r="I17" s="280"/>
    </row>
    <row r="18" spans="1:9" ht="31.5" x14ac:dyDescent="0.15">
      <c r="A18" s="4">
        <v>8</v>
      </c>
      <c r="B18" s="3" t="s">
        <v>43</v>
      </c>
      <c r="C18" s="4" t="s">
        <v>18</v>
      </c>
      <c r="D18" s="4" t="s">
        <v>59</v>
      </c>
      <c r="E18" s="3" t="s">
        <v>29</v>
      </c>
      <c r="F18" s="3"/>
      <c r="G18" s="3" t="s">
        <v>86</v>
      </c>
      <c r="H18" s="152">
        <v>42254</v>
      </c>
      <c r="I18" s="3"/>
    </row>
    <row r="19" spans="1:9" ht="15.75" outlineLevel="1" x14ac:dyDescent="0.15">
      <c r="A19" s="1">
        <v>8.1</v>
      </c>
      <c r="B19" s="5" t="s">
        <v>28</v>
      </c>
      <c r="C19" s="1" t="s">
        <v>82</v>
      </c>
      <c r="D19" s="1" t="s">
        <v>19</v>
      </c>
      <c r="E19" s="5"/>
      <c r="F19" s="5"/>
      <c r="G19" s="1"/>
      <c r="H19" s="5"/>
      <c r="I19" s="5"/>
    </row>
    <row r="20" spans="1:9" ht="15.75" outlineLevel="1" x14ac:dyDescent="0.15">
      <c r="A20" s="1">
        <v>8.1999999999999993</v>
      </c>
      <c r="B20" s="5" t="s">
        <v>28</v>
      </c>
      <c r="C20" s="1" t="s">
        <v>9</v>
      </c>
      <c r="D20" s="1" t="s">
        <v>10</v>
      </c>
      <c r="E20" s="5"/>
      <c r="F20" s="5"/>
      <c r="G20" s="1"/>
      <c r="H20" s="5"/>
      <c r="I20" s="5"/>
    </row>
    <row r="21" spans="1:9" ht="15.75" outlineLevel="1" x14ac:dyDescent="0.15">
      <c r="A21" s="1">
        <v>8.3000000000000007</v>
      </c>
      <c r="B21" s="5" t="s">
        <v>28</v>
      </c>
      <c r="C21" s="1" t="s">
        <v>11</v>
      </c>
      <c r="D21" s="1" t="s">
        <v>10</v>
      </c>
      <c r="E21" s="5"/>
      <c r="F21" s="5"/>
      <c r="G21" s="1"/>
      <c r="H21" s="5"/>
      <c r="I21" s="5"/>
    </row>
    <row r="22" spans="1:9" ht="31.5" outlineLevel="1" x14ac:dyDescent="0.15">
      <c r="A22" s="1">
        <v>8.4</v>
      </c>
      <c r="B22" s="5" t="s">
        <v>28</v>
      </c>
      <c r="C22" s="1" t="s">
        <v>15</v>
      </c>
      <c r="D22" s="1" t="s">
        <v>45</v>
      </c>
      <c r="E22" s="5"/>
      <c r="F22" s="5"/>
      <c r="G22" s="1"/>
      <c r="H22" s="5"/>
      <c r="I22" s="5"/>
    </row>
    <row r="23" spans="1:9" ht="15.75" outlineLevel="1" x14ac:dyDescent="0.15">
      <c r="A23" s="1">
        <v>8.5</v>
      </c>
      <c r="B23" s="5" t="s">
        <v>28</v>
      </c>
      <c r="C23" s="1" t="s">
        <v>17</v>
      </c>
      <c r="D23" s="1" t="s">
        <v>10</v>
      </c>
      <c r="E23" s="5"/>
      <c r="F23" s="5"/>
      <c r="G23" s="1"/>
      <c r="H23" s="5"/>
      <c r="I23" s="5"/>
    </row>
    <row r="24" spans="1:9" ht="15.75" outlineLevel="1" x14ac:dyDescent="0.15">
      <c r="A24" s="1">
        <v>8.6</v>
      </c>
      <c r="B24" s="5" t="s">
        <v>28</v>
      </c>
      <c r="C24" s="1" t="s">
        <v>12</v>
      </c>
      <c r="D24" s="1" t="s">
        <v>13</v>
      </c>
      <c r="E24" s="5"/>
      <c r="F24" s="5"/>
      <c r="G24" s="1"/>
      <c r="H24" s="5"/>
      <c r="I24" s="5"/>
    </row>
    <row r="25" spans="1:9" ht="15.75" outlineLevel="1" x14ac:dyDescent="0.15">
      <c r="A25" s="1">
        <v>8.6999999999999993</v>
      </c>
      <c r="B25" s="5" t="s">
        <v>28</v>
      </c>
      <c r="C25" s="1" t="s">
        <v>14</v>
      </c>
      <c r="D25" s="1" t="s">
        <v>13</v>
      </c>
      <c r="E25" s="5"/>
      <c r="F25" s="5"/>
      <c r="G25" s="1"/>
      <c r="H25" s="5"/>
      <c r="I25" s="5"/>
    </row>
    <row r="26" spans="1:9" ht="15.75" x14ac:dyDescent="0.15">
      <c r="A26" s="3">
        <v>9</v>
      </c>
      <c r="B26" s="3"/>
      <c r="C26" s="4" t="s">
        <v>83</v>
      </c>
      <c r="D26" s="4" t="s">
        <v>84</v>
      </c>
      <c r="E26" s="3"/>
      <c r="F26" s="3"/>
      <c r="G26" s="4"/>
      <c r="H26" s="3"/>
      <c r="I26" s="3"/>
    </row>
    <row r="27" spans="1:9" ht="63" x14ac:dyDescent="0.15">
      <c r="A27" s="3">
        <v>10</v>
      </c>
      <c r="B27" s="3" t="s">
        <v>162</v>
      </c>
      <c r="C27" s="24" t="s">
        <v>159</v>
      </c>
      <c r="D27" s="4" t="s">
        <v>160</v>
      </c>
      <c r="E27" s="3"/>
      <c r="F27" s="3"/>
      <c r="G27" s="4"/>
      <c r="H27" s="3"/>
      <c r="I27" s="3" t="s">
        <v>161</v>
      </c>
    </row>
    <row r="28" spans="1:9" ht="31.5" x14ac:dyDescent="0.15">
      <c r="A28" s="5">
        <v>11</v>
      </c>
      <c r="B28" s="5" t="s">
        <v>643</v>
      </c>
      <c r="C28" s="1" t="s">
        <v>639</v>
      </c>
      <c r="D28" s="1" t="s">
        <v>640</v>
      </c>
      <c r="E28" s="5" t="s">
        <v>641</v>
      </c>
      <c r="F28" s="5" t="s">
        <v>642</v>
      </c>
      <c r="G28" s="1"/>
      <c r="H28" s="5"/>
      <c r="I28" s="5" t="s">
        <v>644</v>
      </c>
    </row>
    <row r="29" spans="1:9" ht="31.5" x14ac:dyDescent="0.15">
      <c r="A29" s="5">
        <v>12</v>
      </c>
      <c r="B29" s="5" t="s">
        <v>647</v>
      </c>
      <c r="C29" s="1" t="s">
        <v>645</v>
      </c>
      <c r="D29" s="1" t="s">
        <v>646</v>
      </c>
      <c r="E29" s="5" t="s">
        <v>641</v>
      </c>
      <c r="F29" s="5" t="s">
        <v>648</v>
      </c>
      <c r="G29" s="1"/>
      <c r="H29" s="5"/>
      <c r="I29" s="5" t="s">
        <v>644</v>
      </c>
    </row>
    <row r="30" spans="1:9" ht="31.5" x14ac:dyDescent="0.15">
      <c r="A30" s="5">
        <v>13</v>
      </c>
      <c r="B30" s="5" t="s">
        <v>654</v>
      </c>
      <c r="C30" s="1" t="s">
        <v>649</v>
      </c>
      <c r="D30" s="1" t="s">
        <v>651</v>
      </c>
      <c r="E30" s="5" t="s">
        <v>650</v>
      </c>
      <c r="F30" s="5"/>
      <c r="G30" s="1"/>
      <c r="H30" s="153">
        <v>42601</v>
      </c>
      <c r="I30" s="5" t="s">
        <v>655</v>
      </c>
    </row>
    <row r="31" spans="1:9" ht="15.75" x14ac:dyDescent="0.15">
      <c r="A31" s="5">
        <v>14</v>
      </c>
      <c r="B31" s="5" t="s">
        <v>162</v>
      </c>
      <c r="C31" s="1" t="s">
        <v>652</v>
      </c>
      <c r="D31" s="1"/>
      <c r="E31" s="5"/>
      <c r="F31" s="5"/>
      <c r="G31" s="1"/>
      <c r="H31" s="5"/>
      <c r="I31" s="5"/>
    </row>
    <row r="32" spans="1:9" ht="15.75" x14ac:dyDescent="0.15">
      <c r="A32" s="5">
        <v>15</v>
      </c>
      <c r="B32" s="5" t="s">
        <v>43</v>
      </c>
      <c r="C32" s="1" t="s">
        <v>653</v>
      </c>
      <c r="D32" s="1"/>
      <c r="E32" s="5"/>
      <c r="F32" s="5"/>
      <c r="G32" s="1"/>
      <c r="H32" s="5"/>
      <c r="I32" s="5"/>
    </row>
    <row r="33" spans="1:9" ht="78.75" x14ac:dyDescent="0.15">
      <c r="A33" s="5">
        <v>14</v>
      </c>
      <c r="B33" s="5" t="s">
        <v>661</v>
      </c>
      <c r="C33" s="1" t="s">
        <v>657</v>
      </c>
      <c r="D33" s="1" t="s">
        <v>656</v>
      </c>
      <c r="E33" s="5" t="s">
        <v>658</v>
      </c>
      <c r="F33" s="5" t="s">
        <v>659</v>
      </c>
      <c r="G33" s="1"/>
      <c r="H33" s="5"/>
      <c r="I33" s="5" t="s">
        <v>660</v>
      </c>
    </row>
    <row r="34" spans="1:9" ht="15.75" x14ac:dyDescent="0.15">
      <c r="A34" s="5">
        <v>15</v>
      </c>
      <c r="B34" s="5" t="s">
        <v>663</v>
      </c>
      <c r="C34" s="1" t="s">
        <v>662</v>
      </c>
      <c r="D34" s="1" t="s">
        <v>664</v>
      </c>
      <c r="E34" s="5" t="s">
        <v>665</v>
      </c>
      <c r="F34" s="5"/>
      <c r="G34" s="1"/>
      <c r="H34" s="5"/>
      <c r="I34" s="5"/>
    </row>
    <row r="35" spans="1:9" ht="15.75" x14ac:dyDescent="0.15">
      <c r="A35" s="5"/>
      <c r="B35" s="5"/>
      <c r="C35" s="1" t="s">
        <v>666</v>
      </c>
      <c r="D35" s="1"/>
      <c r="E35" s="5"/>
      <c r="F35" s="5"/>
      <c r="G35" s="1"/>
      <c r="H35" s="5"/>
      <c r="I35" s="5"/>
    </row>
    <row r="36" spans="1:9" ht="15.75" x14ac:dyDescent="0.15">
      <c r="A36" s="5"/>
      <c r="B36" s="5"/>
      <c r="C36" s="1"/>
      <c r="D36" s="1"/>
      <c r="E36" s="5"/>
      <c r="F36" s="5"/>
      <c r="G36" s="1"/>
      <c r="H36" s="5"/>
      <c r="I36" s="5"/>
    </row>
  </sheetData>
  <mergeCells count="2">
    <mergeCell ref="A4:I4"/>
    <mergeCell ref="I15:I17"/>
  </mergeCells>
  <phoneticPr fontId="4" type="noConversion"/>
  <pageMargins left="0.70866141732283472" right="0.70866141732283472" top="0.62992125984251968" bottom="0.74803149606299213" header="0.31496062992125984" footer="0.31496062992125984"/>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1" sqref="B1"/>
    </sheetView>
  </sheetViews>
  <sheetFormatPr defaultRowHeight="13.5" x14ac:dyDescent="0.15"/>
  <cols>
    <col min="1" max="3" width="9" style="6"/>
    <col min="4" max="4" width="31.75" style="6" bestFit="1" customWidth="1"/>
    <col min="5" max="5" width="27.625" style="6" bestFit="1" customWidth="1"/>
    <col min="6" max="16384" width="9" style="6"/>
  </cols>
  <sheetData>
    <row r="1" spans="1:5" ht="21.75" customHeight="1" x14ac:dyDescent="0.15"/>
    <row r="2" spans="1:5" ht="15.75" customHeight="1" x14ac:dyDescent="0.15"/>
    <row r="3" spans="1:5" ht="15.75" customHeight="1" x14ac:dyDescent="0.15">
      <c r="A3" s="281" t="s">
        <v>80</v>
      </c>
      <c r="B3" s="282"/>
      <c r="C3" s="282"/>
      <c r="D3" s="282"/>
      <c r="E3" s="282"/>
    </row>
    <row r="4" spans="1:5" ht="15.75" x14ac:dyDescent="0.15">
      <c r="A4" s="7" t="s">
        <v>60</v>
      </c>
      <c r="B4" s="7" t="s">
        <v>81</v>
      </c>
      <c r="C4" s="7" t="s">
        <v>61</v>
      </c>
      <c r="D4" s="7" t="s">
        <v>62</v>
      </c>
      <c r="E4" s="7" t="s">
        <v>63</v>
      </c>
    </row>
    <row r="5" spans="1:5" ht="15.75" x14ac:dyDescent="0.15">
      <c r="A5" s="7" t="s">
        <v>64</v>
      </c>
      <c r="B5" s="7">
        <v>1</v>
      </c>
      <c r="C5" s="7">
        <v>0</v>
      </c>
      <c r="D5" s="7"/>
      <c r="E5" s="7"/>
    </row>
    <row r="6" spans="1:5" ht="15.75" x14ac:dyDescent="0.15">
      <c r="A6" s="7" t="s">
        <v>65</v>
      </c>
      <c r="B6" s="7">
        <v>5</v>
      </c>
      <c r="C6" s="7">
        <v>0</v>
      </c>
      <c r="D6" s="7" t="s">
        <v>66</v>
      </c>
      <c r="E6" s="7"/>
    </row>
    <row r="7" spans="1:5" ht="15.75" x14ac:dyDescent="0.15">
      <c r="A7" s="7" t="s">
        <v>67</v>
      </c>
      <c r="B7" s="7">
        <v>2</v>
      </c>
      <c r="C7" s="7">
        <v>0</v>
      </c>
      <c r="D7" s="7" t="s">
        <v>68</v>
      </c>
      <c r="E7" s="7"/>
    </row>
    <row r="8" spans="1:5" ht="15.75" x14ac:dyDescent="0.15">
      <c r="A8" s="7" t="s">
        <v>69</v>
      </c>
      <c r="B8" s="7">
        <v>8</v>
      </c>
      <c r="C8" s="7">
        <v>0</v>
      </c>
      <c r="D8" s="7" t="s">
        <v>70</v>
      </c>
      <c r="E8" s="7"/>
    </row>
    <row r="9" spans="1:5" ht="15.75" x14ac:dyDescent="0.15">
      <c r="A9" s="7" t="s">
        <v>71</v>
      </c>
      <c r="B9" s="7">
        <v>3</v>
      </c>
      <c r="C9" s="7">
        <v>0</v>
      </c>
      <c r="D9" s="7" t="s">
        <v>72</v>
      </c>
      <c r="E9" s="7"/>
    </row>
    <row r="10" spans="1:5" ht="15.75" x14ac:dyDescent="0.15">
      <c r="A10" s="7" t="s">
        <v>73</v>
      </c>
      <c r="B10" s="7">
        <v>3</v>
      </c>
      <c r="C10" s="7">
        <v>0</v>
      </c>
      <c r="D10" s="7" t="s">
        <v>74</v>
      </c>
      <c r="E10" s="7" t="s">
        <v>75</v>
      </c>
    </row>
    <row r="11" spans="1:5" ht="15.75" x14ac:dyDescent="0.15">
      <c r="A11" s="7" t="s">
        <v>76</v>
      </c>
      <c r="B11" s="7">
        <v>1</v>
      </c>
      <c r="C11" s="7">
        <v>0</v>
      </c>
      <c r="D11" s="7"/>
      <c r="E11" s="7"/>
    </row>
    <row r="12" spans="1:5" ht="15.75" x14ac:dyDescent="0.15">
      <c r="A12" s="7" t="s">
        <v>77</v>
      </c>
      <c r="B12" s="7">
        <v>1</v>
      </c>
      <c r="C12" s="7">
        <v>0</v>
      </c>
      <c r="D12" s="7"/>
      <c r="E12" s="7"/>
    </row>
    <row r="13" spans="1:5" ht="15.75" x14ac:dyDescent="0.15">
      <c r="A13" s="7" t="s">
        <v>78</v>
      </c>
      <c r="B13" s="7">
        <v>5</v>
      </c>
      <c r="C13" s="7">
        <v>0</v>
      </c>
      <c r="D13" s="7"/>
      <c r="E13" s="7"/>
    </row>
    <row r="14" spans="1:5" ht="15.75" x14ac:dyDescent="0.15">
      <c r="A14" s="7" t="s">
        <v>79</v>
      </c>
      <c r="B14" s="7">
        <v>1</v>
      </c>
      <c r="C14" s="7">
        <v>0</v>
      </c>
      <c r="D14" s="7"/>
      <c r="E14" s="7"/>
    </row>
  </sheetData>
  <mergeCells count="1">
    <mergeCell ref="A3:E3"/>
  </mergeCells>
  <phoneticPr fontId="4"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总览-目录</vt:lpstr>
      <vt:lpstr>运维持续改进管理</vt:lpstr>
      <vt:lpstr>运维工具化计划</vt:lpstr>
      <vt:lpstr>运维工具化管理计划</vt:lpstr>
      <vt:lpstr>东尚项目&amp;运维管理规范</vt:lpstr>
      <vt:lpstr>运维人员能力矩阵</vt:lpstr>
      <vt:lpstr>运维工作分配及职责矩阵</vt:lpstr>
      <vt:lpstr>运维考核标准</vt:lpstr>
      <vt:lpstr>Calendar View</vt:lpstr>
      <vt:lpstr>运维人员值班计划表</vt:lpstr>
      <vt:lpstr>持续改进 &amp; Problem</vt:lpstr>
      <vt:lpstr>月度Solman问题分析</vt:lpstr>
      <vt:lpstr>Sheet1</vt:lpstr>
      <vt:lpstr>'持续改进 &amp; Problem'!Print_Titles</vt:lpstr>
      <vt:lpstr>valSelEmployee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sunchen</dc:creator>
  <cp:lastModifiedBy>Yongfeng Zhang</cp:lastModifiedBy>
  <cp:lastPrinted>2015-06-12T05:51:13Z</cp:lastPrinted>
  <dcterms:created xsi:type="dcterms:W3CDTF">2015-06-12T05:24:36Z</dcterms:created>
  <dcterms:modified xsi:type="dcterms:W3CDTF">2016-09-04T23:48:12Z</dcterms:modified>
</cp:coreProperties>
</file>