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Sheet1!$B$1:$I$60</definedName>
  </definedNames>
  <calcPr calcId="144525"/>
</workbook>
</file>

<file path=xl/sharedStrings.xml><?xml version="1.0" encoding="utf-8"?>
<sst xmlns="http://schemas.openxmlformats.org/spreadsheetml/2006/main" count="45">
  <si>
    <t>ID</t>
  </si>
  <si>
    <t>Type</t>
  </si>
  <si>
    <t>ProdPlace</t>
  </si>
  <si>
    <t>PartCategory1</t>
  </si>
  <si>
    <t>PartVersion</t>
  </si>
  <si>
    <t>QualityStatus</t>
  </si>
  <si>
    <t>StkCode</t>
  </si>
  <si>
    <t>PartNo</t>
  </si>
  <si>
    <t>Dest</t>
  </si>
  <si>
    <t>ASM</t>
  </si>
  <si>
    <t>PNTP</t>
  </si>
  <si>
    <t>NORMAL</t>
  </si>
  <si>
    <t>库位代码</t>
  </si>
  <si>
    <t>原库位名称</t>
  </si>
  <si>
    <t>新库位名称</t>
  </si>
  <si>
    <t>装配区域</t>
  </si>
  <si>
    <t>常熟材料库</t>
  </si>
  <si>
    <t>外协件库</t>
  </si>
  <si>
    <t>CHECK</t>
  </si>
  <si>
    <t>检验区域</t>
  </si>
  <si>
    <t>ASMP</t>
  </si>
  <si>
    <t>常熟货架库</t>
  </si>
  <si>
    <t>保险杠库</t>
  </si>
  <si>
    <t>DISTBUFF</t>
  </si>
  <si>
    <t>仓库配料区域</t>
  </si>
  <si>
    <t>配料超市库位</t>
  </si>
  <si>
    <t>尾门库</t>
  </si>
  <si>
    <t>FASM</t>
  </si>
  <si>
    <t>尾门装配区域</t>
  </si>
  <si>
    <t>待检库</t>
  </si>
  <si>
    <t>INJP</t>
  </si>
  <si>
    <t>装配材料库</t>
  </si>
  <si>
    <t>尾门材料库</t>
  </si>
  <si>
    <t>尾门半成品库</t>
  </si>
  <si>
    <t>装配成品库</t>
  </si>
  <si>
    <t>尾门成品库</t>
  </si>
  <si>
    <t>待发库</t>
  </si>
  <si>
    <t>Orig</t>
  </si>
  <si>
    <t>中久库</t>
  </si>
  <si>
    <t>客户安全库</t>
  </si>
  <si>
    <t>冻结库</t>
  </si>
  <si>
    <t>报废库</t>
  </si>
  <si>
    <t>1140Z003</t>
  </si>
  <si>
    <t>Z003</t>
  </si>
  <si>
    <t>COOP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</si>
</sst>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8"/>
  <sheetViews>
    <sheetView tabSelected="1" workbookViewId="0">
      <selection activeCell="I78" sqref="B2:I78"/>
    </sheetView>
  </sheetViews>
  <sheetFormatPr defaultColWidth="9" defaultRowHeight="11.25"/>
  <cols>
    <col min="1" max="1" width="10.375" style="1" customWidth="1"/>
    <col min="2" max="2" width="5.125" style="1" customWidth="1"/>
    <col min="3" max="3" width="7.375" style="1" customWidth="1"/>
    <col min="4" max="4" width="8.125" style="1" customWidth="1"/>
    <col min="5" max="5" width="11.25" style="1" customWidth="1"/>
    <col min="6" max="6" width="9.625" style="1" customWidth="1"/>
    <col min="7" max="7" width="11.25" style="1" customWidth="1"/>
    <col min="8" max="8" width="7.375" style="1" customWidth="1"/>
    <col min="9" max="9" width="5.875" style="1" customWidth="1"/>
    <col min="10" max="10" width="12.5" style="1" customWidth="1"/>
    <col min="11" max="11" width="7.875" style="1" customWidth="1"/>
    <col min="12" max="12" width="8" style="1" customWidth="1"/>
    <col min="13" max="13" width="4.625" style="1" customWidth="1"/>
    <col min="14" max="14" width="10.375" style="1" customWidth="1"/>
    <col min="15" max="15" width="15.875" style="1" customWidth="1"/>
    <col min="16" max="16" width="7.375" style="1" customWidth="1"/>
    <col min="17" max="17" width="10.375" style="1" customWidth="1"/>
    <col min="18" max="16384" width="9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>
      <c r="A2" s="3" t="str">
        <f>VLOOKUP(D2,P:Q,2,FALSE)</f>
        <v>装配区域</v>
      </c>
      <c r="B2" s="4"/>
      <c r="C2" s="3" t="s">
        <v>8</v>
      </c>
      <c r="D2" s="3" t="s">
        <v>9</v>
      </c>
      <c r="E2" s="3" t="s">
        <v>10</v>
      </c>
      <c r="F2" s="3" t="s">
        <v>11</v>
      </c>
      <c r="G2" s="4">
        <v>1</v>
      </c>
      <c r="H2" s="4">
        <v>11402300</v>
      </c>
      <c r="I2" s="4"/>
      <c r="J2" s="3" t="str">
        <f>VLOOKUP(H2,L:N,3,FALSE)</f>
        <v>装配材料库</v>
      </c>
      <c r="K2" s="3"/>
    </row>
    <row r="3" spans="1:17">
      <c r="A3" s="3" t="str">
        <f t="shared" ref="A3:A34" si="0">VLOOKUP(D3,P:Q,2,FALSE)</f>
        <v>装配区域</v>
      </c>
      <c r="B3" s="4"/>
      <c r="C3" s="3" t="s">
        <v>8</v>
      </c>
      <c r="D3" s="3" t="s">
        <v>9</v>
      </c>
      <c r="E3" s="3" t="s">
        <v>10</v>
      </c>
      <c r="F3" s="3" t="s">
        <v>11</v>
      </c>
      <c r="G3" s="4">
        <v>2</v>
      </c>
      <c r="H3" s="4">
        <v>11409020</v>
      </c>
      <c r="I3" s="4"/>
      <c r="J3" s="3" t="str">
        <f>VLOOKUP(H3,L:N,3,FALSE)</f>
        <v>冻结库</v>
      </c>
      <c r="K3" s="3"/>
      <c r="L3" s="9" t="s">
        <v>12</v>
      </c>
      <c r="M3" s="9" t="s">
        <v>0</v>
      </c>
      <c r="N3" s="9" t="s">
        <v>13</v>
      </c>
      <c r="O3" s="8" t="s">
        <v>14</v>
      </c>
      <c r="P3" s="2" t="s">
        <v>9</v>
      </c>
      <c r="Q3" s="2" t="s">
        <v>15</v>
      </c>
    </row>
    <row r="4" spans="1:17">
      <c r="A4" s="3" t="str">
        <f t="shared" si="0"/>
        <v>装配区域</v>
      </c>
      <c r="B4" s="4"/>
      <c r="C4" s="3" t="s">
        <v>8</v>
      </c>
      <c r="D4" s="3" t="s">
        <v>9</v>
      </c>
      <c r="E4" s="3" t="s">
        <v>10</v>
      </c>
      <c r="F4" s="3" t="s">
        <v>11</v>
      </c>
      <c r="G4" s="4">
        <v>3</v>
      </c>
      <c r="H4" s="4">
        <v>11409030</v>
      </c>
      <c r="I4" s="4"/>
      <c r="J4" s="3" t="str">
        <f>VLOOKUP(H4,L:N,3,FALSE)</f>
        <v>报废库</v>
      </c>
      <c r="K4" s="3"/>
      <c r="L4" s="8">
        <v>11401000</v>
      </c>
      <c r="M4" s="8">
        <v>29</v>
      </c>
      <c r="N4" s="10" t="s">
        <v>16</v>
      </c>
      <c r="O4" s="9" t="s">
        <v>17</v>
      </c>
      <c r="P4" s="2" t="s">
        <v>18</v>
      </c>
      <c r="Q4" s="2" t="s">
        <v>19</v>
      </c>
    </row>
    <row r="5" spans="1:17">
      <c r="A5" s="5" t="str">
        <f t="shared" si="0"/>
        <v>装配区域</v>
      </c>
      <c r="B5" s="6"/>
      <c r="C5" s="5" t="s">
        <v>8</v>
      </c>
      <c r="D5" s="5" t="s">
        <v>9</v>
      </c>
      <c r="E5" s="5" t="s">
        <v>20</v>
      </c>
      <c r="F5" s="5" t="s">
        <v>11</v>
      </c>
      <c r="G5" s="6">
        <v>1</v>
      </c>
      <c r="H5" s="4">
        <v>11402300</v>
      </c>
      <c r="I5" s="4"/>
      <c r="J5" s="3" t="str">
        <f>VLOOKUP(H5,L:N,3,FALSE)</f>
        <v>装配材料库</v>
      </c>
      <c r="K5" s="3"/>
      <c r="L5" s="8">
        <v>11401010</v>
      </c>
      <c r="M5" s="8">
        <v>30</v>
      </c>
      <c r="N5" s="10" t="s">
        <v>21</v>
      </c>
      <c r="O5" s="9" t="s">
        <v>22</v>
      </c>
      <c r="P5" s="2" t="s">
        <v>23</v>
      </c>
      <c r="Q5" s="2" t="s">
        <v>24</v>
      </c>
    </row>
    <row r="6" spans="1:17">
      <c r="A6" s="5" t="str">
        <f t="shared" si="0"/>
        <v>装配区域</v>
      </c>
      <c r="B6" s="6"/>
      <c r="C6" s="5" t="s">
        <v>8</v>
      </c>
      <c r="D6" s="5" t="s">
        <v>9</v>
      </c>
      <c r="E6" s="5" t="s">
        <v>20</v>
      </c>
      <c r="F6" s="5" t="s">
        <v>11</v>
      </c>
      <c r="G6" s="6">
        <v>2</v>
      </c>
      <c r="H6" s="6">
        <v>11409020</v>
      </c>
      <c r="I6" s="6"/>
      <c r="J6" s="5" t="str">
        <f>VLOOKUP(H6,L:N,3,FALSE)</f>
        <v>冻结库</v>
      </c>
      <c r="K6" s="5"/>
      <c r="L6" s="8">
        <v>11401020</v>
      </c>
      <c r="M6" s="8">
        <v>31</v>
      </c>
      <c r="N6" s="10" t="s">
        <v>25</v>
      </c>
      <c r="O6" s="9" t="s">
        <v>26</v>
      </c>
      <c r="P6" s="2" t="s">
        <v>27</v>
      </c>
      <c r="Q6" s="2" t="s">
        <v>28</v>
      </c>
    </row>
    <row r="7" spans="1:17">
      <c r="A7" s="5" t="str">
        <f t="shared" si="0"/>
        <v>装配区域</v>
      </c>
      <c r="B7" s="6"/>
      <c r="C7" s="5" t="s">
        <v>8</v>
      </c>
      <c r="D7" s="5" t="s">
        <v>9</v>
      </c>
      <c r="E7" s="5" t="s">
        <v>20</v>
      </c>
      <c r="F7" s="5" t="s">
        <v>11</v>
      </c>
      <c r="G7" s="6">
        <v>3</v>
      </c>
      <c r="H7" s="6">
        <v>11409030</v>
      </c>
      <c r="I7" s="6"/>
      <c r="J7" s="5" t="str">
        <f>VLOOKUP(H7,L:N,3,FALSE)</f>
        <v>报废库</v>
      </c>
      <c r="K7" s="5"/>
      <c r="L7" s="1">
        <v>11401040</v>
      </c>
      <c r="M7" s="1">
        <v>32</v>
      </c>
      <c r="N7" s="2" t="s">
        <v>29</v>
      </c>
      <c r="P7" s="1" t="s">
        <v>23</v>
      </c>
      <c r="Q7" s="1" t="s">
        <v>24</v>
      </c>
    </row>
    <row r="8" spans="1:14">
      <c r="A8" s="3" t="str">
        <f t="shared" si="0"/>
        <v>装配区域</v>
      </c>
      <c r="B8" s="4"/>
      <c r="C8" s="3" t="s">
        <v>8</v>
      </c>
      <c r="D8" s="3" t="s">
        <v>9</v>
      </c>
      <c r="E8" s="3" t="s">
        <v>30</v>
      </c>
      <c r="F8" s="3" t="s">
        <v>11</v>
      </c>
      <c r="G8" s="4">
        <v>1</v>
      </c>
      <c r="H8" s="4">
        <v>11402300</v>
      </c>
      <c r="I8" s="4"/>
      <c r="J8" s="3" t="str">
        <f>VLOOKUP(H8,L:N,3,FALSE)</f>
        <v>装配材料库</v>
      </c>
      <c r="K8" s="3"/>
      <c r="L8" s="1">
        <v>11402300</v>
      </c>
      <c r="M8" s="1">
        <v>33</v>
      </c>
      <c r="N8" s="2" t="s">
        <v>31</v>
      </c>
    </row>
    <row r="9" spans="1:14">
      <c r="A9" s="3" t="str">
        <f t="shared" si="0"/>
        <v>装配区域</v>
      </c>
      <c r="B9" s="4"/>
      <c r="C9" s="3" t="s">
        <v>8</v>
      </c>
      <c r="D9" s="3" t="s">
        <v>9</v>
      </c>
      <c r="E9" s="3" t="s">
        <v>30</v>
      </c>
      <c r="F9" s="3" t="s">
        <v>11</v>
      </c>
      <c r="G9" s="4">
        <v>2</v>
      </c>
      <c r="H9" s="4">
        <v>11409020</v>
      </c>
      <c r="I9" s="4"/>
      <c r="J9" s="3" t="str">
        <f>VLOOKUP(H9,L:N,3,FALSE)</f>
        <v>冻结库</v>
      </c>
      <c r="K9" s="3"/>
      <c r="L9" s="1">
        <v>11402400</v>
      </c>
      <c r="M9" s="1">
        <v>34</v>
      </c>
      <c r="N9" s="2" t="s">
        <v>32</v>
      </c>
    </row>
    <row r="10" spans="1:14">
      <c r="A10" s="3" t="str">
        <f t="shared" si="0"/>
        <v>装配区域</v>
      </c>
      <c r="B10" s="4"/>
      <c r="C10" s="3" t="s">
        <v>8</v>
      </c>
      <c r="D10" s="3" t="s">
        <v>9</v>
      </c>
      <c r="E10" s="3" t="s">
        <v>30</v>
      </c>
      <c r="F10" s="3" t="s">
        <v>11</v>
      </c>
      <c r="G10" s="4">
        <v>3</v>
      </c>
      <c r="H10" s="4">
        <v>11409030</v>
      </c>
      <c r="I10" s="4"/>
      <c r="J10" s="3" t="str">
        <f>VLOOKUP(H10,L:N,3,FALSE)</f>
        <v>报废库</v>
      </c>
      <c r="K10" s="3"/>
      <c r="L10" s="1">
        <v>11402410</v>
      </c>
      <c r="M10" s="1">
        <v>35</v>
      </c>
      <c r="N10" s="2" t="s">
        <v>33</v>
      </c>
    </row>
    <row r="11" spans="1:14">
      <c r="A11" s="3" t="str">
        <f t="shared" si="0"/>
        <v>装配区域</v>
      </c>
      <c r="B11" s="4"/>
      <c r="C11" s="3" t="s">
        <v>8</v>
      </c>
      <c r="D11" s="3" t="s">
        <v>9</v>
      </c>
      <c r="E11" s="3" t="s">
        <v>10</v>
      </c>
      <c r="F11" s="3" t="s">
        <v>11</v>
      </c>
      <c r="G11" s="4">
        <v>4</v>
      </c>
      <c r="H11" s="4">
        <v>11409020</v>
      </c>
      <c r="I11" s="4"/>
      <c r="J11" s="3" t="str">
        <f>VLOOKUP(H11,L:N,3,FALSE)</f>
        <v>冻结库</v>
      </c>
      <c r="K11" s="3"/>
      <c r="L11" s="1">
        <v>11403000</v>
      </c>
      <c r="M11" s="1">
        <v>36</v>
      </c>
      <c r="N11" s="2" t="s">
        <v>34</v>
      </c>
    </row>
    <row r="12" spans="1:14">
      <c r="A12" s="3" t="str">
        <f t="shared" si="0"/>
        <v>装配区域</v>
      </c>
      <c r="B12" s="4"/>
      <c r="C12" s="3" t="s">
        <v>8</v>
      </c>
      <c r="D12" s="3" t="s">
        <v>9</v>
      </c>
      <c r="E12" s="3" t="s">
        <v>20</v>
      </c>
      <c r="F12" s="3" t="s">
        <v>11</v>
      </c>
      <c r="G12" s="4">
        <v>4</v>
      </c>
      <c r="H12" s="4">
        <v>11409020</v>
      </c>
      <c r="I12" s="4"/>
      <c r="J12" s="3" t="str">
        <f>VLOOKUP(H12,L:N,3,FALSE)</f>
        <v>冻结库</v>
      </c>
      <c r="K12" s="3"/>
      <c r="L12" s="1">
        <v>11403010</v>
      </c>
      <c r="M12" s="1">
        <v>37</v>
      </c>
      <c r="N12" s="2" t="s">
        <v>35</v>
      </c>
    </row>
    <row r="13" spans="1:14">
      <c r="A13" s="3" t="str">
        <f>VLOOKUP(D13,P:Q,2,FALSE)</f>
        <v>装配区域</v>
      </c>
      <c r="B13" s="4"/>
      <c r="C13" s="3" t="s">
        <v>8</v>
      </c>
      <c r="D13" s="3" t="s">
        <v>9</v>
      </c>
      <c r="E13" s="3" t="s">
        <v>30</v>
      </c>
      <c r="F13" s="3" t="s">
        <v>11</v>
      </c>
      <c r="G13" s="4">
        <v>4</v>
      </c>
      <c r="H13" s="4">
        <v>11409020</v>
      </c>
      <c r="I13" s="4"/>
      <c r="J13" s="3" t="str">
        <f>VLOOKUP(H13,L:N,3,FALSE)</f>
        <v>冻结库</v>
      </c>
      <c r="K13" s="3"/>
      <c r="L13" s="1">
        <v>11403020</v>
      </c>
      <c r="M13" s="1">
        <v>38</v>
      </c>
      <c r="N13" s="2" t="s">
        <v>36</v>
      </c>
    </row>
    <row r="14" spans="1:14">
      <c r="A14" s="3" t="str">
        <f>VLOOKUP(D14,P:Q,2,FALSE)</f>
        <v>装配区域</v>
      </c>
      <c r="B14" s="4"/>
      <c r="C14" s="3" t="s">
        <v>37</v>
      </c>
      <c r="D14" s="3" t="s">
        <v>9</v>
      </c>
      <c r="E14" s="3" t="s">
        <v>10</v>
      </c>
      <c r="F14" s="3" t="s">
        <v>11</v>
      </c>
      <c r="G14" s="4">
        <v>1</v>
      </c>
      <c r="H14" s="4">
        <v>11402300</v>
      </c>
      <c r="I14" s="4"/>
      <c r="J14" s="3" t="str">
        <f>VLOOKUP(H14,L:N,3,FALSE)</f>
        <v>装配材料库</v>
      </c>
      <c r="K14" s="3"/>
      <c r="L14" s="1">
        <v>11407010</v>
      </c>
      <c r="M14" s="1">
        <v>39</v>
      </c>
      <c r="N14" s="2" t="s">
        <v>38</v>
      </c>
    </row>
    <row r="15" spans="1:14">
      <c r="A15" s="3" t="str">
        <f>VLOOKUP(D15,P:Q,2,FALSE)</f>
        <v>装配区域</v>
      </c>
      <c r="B15" s="4"/>
      <c r="C15" s="3" t="s">
        <v>37</v>
      </c>
      <c r="D15" s="3" t="s">
        <v>9</v>
      </c>
      <c r="E15" s="3" t="s">
        <v>10</v>
      </c>
      <c r="F15" s="3" t="s">
        <v>11</v>
      </c>
      <c r="G15" s="4">
        <v>2</v>
      </c>
      <c r="H15" s="4">
        <v>11409020</v>
      </c>
      <c r="I15" s="4"/>
      <c r="J15" s="3" t="str">
        <f>VLOOKUP(H15,L:N,3,FALSE)</f>
        <v>冻结库</v>
      </c>
      <c r="K15" s="3"/>
      <c r="L15" s="1">
        <v>11407020</v>
      </c>
      <c r="M15" s="1">
        <v>40</v>
      </c>
      <c r="N15" s="2" t="s">
        <v>39</v>
      </c>
    </row>
    <row r="16" spans="1:14">
      <c r="A16" s="3" t="str">
        <f>VLOOKUP(D16,P:Q,2,FALSE)</f>
        <v>装配区域</v>
      </c>
      <c r="B16" s="4"/>
      <c r="C16" s="3" t="s">
        <v>37</v>
      </c>
      <c r="D16" s="3" t="s">
        <v>9</v>
      </c>
      <c r="E16" s="3" t="s">
        <v>20</v>
      </c>
      <c r="F16" s="3" t="s">
        <v>11</v>
      </c>
      <c r="G16" s="4">
        <v>1</v>
      </c>
      <c r="H16" s="4">
        <v>11402300</v>
      </c>
      <c r="I16" s="4"/>
      <c r="J16" s="3" t="str">
        <f>VLOOKUP(H16,L:N,3,FALSE)</f>
        <v>装配材料库</v>
      </c>
      <c r="K16" s="3"/>
      <c r="L16" s="1">
        <v>11409020</v>
      </c>
      <c r="M16" s="1">
        <v>41</v>
      </c>
      <c r="N16" s="2" t="s">
        <v>40</v>
      </c>
    </row>
    <row r="17" spans="1:14">
      <c r="A17" s="3" t="str">
        <f>VLOOKUP(D17,P:Q,2,FALSE)</f>
        <v>装配区域</v>
      </c>
      <c r="B17" s="4"/>
      <c r="C17" s="3" t="s">
        <v>37</v>
      </c>
      <c r="D17" s="3" t="s">
        <v>9</v>
      </c>
      <c r="E17" s="3" t="s">
        <v>20</v>
      </c>
      <c r="F17" s="3" t="s">
        <v>11</v>
      </c>
      <c r="G17" s="4">
        <v>2</v>
      </c>
      <c r="H17" s="4">
        <v>11409020</v>
      </c>
      <c r="I17" s="4"/>
      <c r="J17" s="3" t="str">
        <f>VLOOKUP(H17,L:N,3,FALSE)</f>
        <v>冻结库</v>
      </c>
      <c r="K17" s="3"/>
      <c r="L17" s="1">
        <v>11409030</v>
      </c>
      <c r="M17" s="1">
        <v>42</v>
      </c>
      <c r="N17" s="2" t="s">
        <v>41</v>
      </c>
    </row>
    <row r="18" spans="1:14">
      <c r="A18" s="3" t="str">
        <f>VLOOKUP(D18,P:Q,2,FALSE)</f>
        <v>装配区域</v>
      </c>
      <c r="B18" s="4"/>
      <c r="C18" s="3" t="s">
        <v>37</v>
      </c>
      <c r="D18" s="3" t="s">
        <v>9</v>
      </c>
      <c r="E18" s="3" t="s">
        <v>30</v>
      </c>
      <c r="F18" s="3" t="s">
        <v>11</v>
      </c>
      <c r="G18" s="4">
        <v>1</v>
      </c>
      <c r="H18" s="4">
        <v>11402300</v>
      </c>
      <c r="I18" s="4"/>
      <c r="J18" s="3" t="str">
        <f>VLOOKUP(H18,L:N,3,FALSE)</f>
        <v>装配材料库</v>
      </c>
      <c r="K18" s="3"/>
      <c r="L18" s="2" t="s">
        <v>42</v>
      </c>
      <c r="M18" s="1">
        <v>47</v>
      </c>
      <c r="N18" s="2" t="s">
        <v>43</v>
      </c>
    </row>
    <row r="19" spans="1:11">
      <c r="A19" s="3" t="str">
        <f>VLOOKUP(D19,P:Q,2,FALSE)</f>
        <v>装配区域</v>
      </c>
      <c r="B19" s="4"/>
      <c r="C19" s="3" t="s">
        <v>37</v>
      </c>
      <c r="D19" s="3" t="s">
        <v>9</v>
      </c>
      <c r="E19" s="3" t="s">
        <v>30</v>
      </c>
      <c r="F19" s="3" t="s">
        <v>11</v>
      </c>
      <c r="G19" s="4">
        <v>2</v>
      </c>
      <c r="H19" s="4">
        <v>11409020</v>
      </c>
      <c r="I19" s="4"/>
      <c r="J19" s="3" t="str">
        <f>VLOOKUP(H19,L:N,3,FALSE)</f>
        <v>冻结库</v>
      </c>
      <c r="K19" s="3"/>
    </row>
    <row r="20" spans="1:11">
      <c r="A20" s="3" t="str">
        <f>VLOOKUP(D20,P:Q,2,FALSE)</f>
        <v>检验区域</v>
      </c>
      <c r="B20" s="4"/>
      <c r="C20" s="3" t="s">
        <v>8</v>
      </c>
      <c r="D20" s="3" t="s">
        <v>18</v>
      </c>
      <c r="E20" s="3" t="s">
        <v>30</v>
      </c>
      <c r="F20" s="3" t="s">
        <v>11</v>
      </c>
      <c r="G20" s="4">
        <v>1</v>
      </c>
      <c r="H20" s="4">
        <v>11409020</v>
      </c>
      <c r="I20" s="4"/>
      <c r="J20" s="3" t="str">
        <f>VLOOKUP(H20,L:N,3,FALSE)</f>
        <v>冻结库</v>
      </c>
      <c r="K20" s="3"/>
    </row>
    <row r="21" spans="1:14">
      <c r="A21" s="3" t="str">
        <f>VLOOKUP(D21,P:Q,2,FALSE)</f>
        <v>检验区域</v>
      </c>
      <c r="B21" s="4"/>
      <c r="C21" s="3" t="s">
        <v>8</v>
      </c>
      <c r="D21" s="3" t="s">
        <v>18</v>
      </c>
      <c r="E21" s="3" t="s">
        <v>30</v>
      </c>
      <c r="F21" s="3" t="s">
        <v>11</v>
      </c>
      <c r="G21" s="4">
        <v>2</v>
      </c>
      <c r="H21" s="4">
        <v>11409020</v>
      </c>
      <c r="I21" s="4"/>
      <c r="J21" s="3" t="str">
        <f>VLOOKUP(H21,L:N,3,FALSE)</f>
        <v>冻结库</v>
      </c>
      <c r="K21" s="3"/>
      <c r="N21" s="10"/>
    </row>
    <row r="22" spans="1:14">
      <c r="A22" s="3" t="str">
        <f>VLOOKUP(D22,P:Q,2,FALSE)</f>
        <v>检验区域</v>
      </c>
      <c r="B22" s="4"/>
      <c r="C22" s="3" t="s">
        <v>8</v>
      </c>
      <c r="D22" s="3" t="s">
        <v>18</v>
      </c>
      <c r="E22" s="3" t="s">
        <v>30</v>
      </c>
      <c r="F22" s="3" t="s">
        <v>11</v>
      </c>
      <c r="G22" s="4">
        <v>3</v>
      </c>
      <c r="H22" s="4">
        <v>11409030</v>
      </c>
      <c r="I22" s="4"/>
      <c r="J22" s="3" t="str">
        <f>VLOOKUP(H22,L:N,3,FALSE)</f>
        <v>报废库</v>
      </c>
      <c r="K22" s="3"/>
      <c r="N22" s="10"/>
    </row>
    <row r="23" spans="1:14">
      <c r="A23" s="3" t="str">
        <f>VLOOKUP(D23,P:Q,2,FALSE)</f>
        <v>检验区域</v>
      </c>
      <c r="B23" s="4"/>
      <c r="C23" s="3" t="s">
        <v>8</v>
      </c>
      <c r="D23" s="3" t="s">
        <v>18</v>
      </c>
      <c r="E23" s="3" t="s">
        <v>10</v>
      </c>
      <c r="F23" s="3" t="s">
        <v>11</v>
      </c>
      <c r="G23" s="4">
        <v>1</v>
      </c>
      <c r="H23" s="4">
        <v>11409020</v>
      </c>
      <c r="I23" s="4"/>
      <c r="J23" s="3" t="str">
        <f>VLOOKUP(H23,L:N,3,FALSE)</f>
        <v>冻结库</v>
      </c>
      <c r="K23" s="3"/>
      <c r="N23" s="10"/>
    </row>
    <row r="24" spans="1:11">
      <c r="A24" s="3" t="str">
        <f>VLOOKUP(D24,P:Q,2,FALSE)</f>
        <v>检验区域</v>
      </c>
      <c r="B24" s="4"/>
      <c r="C24" s="3" t="s">
        <v>8</v>
      </c>
      <c r="D24" s="3" t="s">
        <v>18</v>
      </c>
      <c r="E24" s="3" t="s">
        <v>10</v>
      </c>
      <c r="F24" s="3" t="s">
        <v>11</v>
      </c>
      <c r="G24" s="4">
        <v>2</v>
      </c>
      <c r="H24" s="4">
        <v>11409020</v>
      </c>
      <c r="I24" s="4"/>
      <c r="J24" s="3" t="str">
        <f>VLOOKUP(H24,L:N,3,FALSE)</f>
        <v>冻结库</v>
      </c>
      <c r="K24" s="3"/>
    </row>
    <row r="25" spans="1:11">
      <c r="A25" s="3" t="str">
        <f>VLOOKUP(D25,P:Q,2,FALSE)</f>
        <v>检验区域</v>
      </c>
      <c r="B25" s="4"/>
      <c r="C25" s="3" t="s">
        <v>8</v>
      </c>
      <c r="D25" s="3" t="s">
        <v>18</v>
      </c>
      <c r="E25" s="3" t="s">
        <v>10</v>
      </c>
      <c r="F25" s="3" t="s">
        <v>11</v>
      </c>
      <c r="G25" s="4">
        <v>3</v>
      </c>
      <c r="H25" s="4">
        <v>11409030</v>
      </c>
      <c r="I25" s="4"/>
      <c r="J25" s="3" t="str">
        <f>VLOOKUP(H25,L:N,3,FALSE)</f>
        <v>报废库</v>
      </c>
      <c r="K25" s="3"/>
    </row>
    <row r="26" spans="1:11">
      <c r="A26" s="3" t="str">
        <f>VLOOKUP(D26,P:Q,2,FALSE)</f>
        <v>检验区域</v>
      </c>
      <c r="B26" s="4"/>
      <c r="C26" s="3" t="s">
        <v>8</v>
      </c>
      <c r="D26" s="3" t="s">
        <v>18</v>
      </c>
      <c r="E26" s="3" t="s">
        <v>20</v>
      </c>
      <c r="F26" s="3" t="s">
        <v>11</v>
      </c>
      <c r="G26" s="4">
        <v>1</v>
      </c>
      <c r="H26" s="4">
        <v>11409020</v>
      </c>
      <c r="I26" s="4"/>
      <c r="J26" s="3" t="str">
        <f>VLOOKUP(H26,L:N,3,FALSE)</f>
        <v>冻结库</v>
      </c>
      <c r="K26" s="3"/>
    </row>
    <row r="27" spans="1:11">
      <c r="A27" s="3" t="str">
        <f>VLOOKUP(D27,P:Q,2,FALSE)</f>
        <v>检验区域</v>
      </c>
      <c r="B27" s="4"/>
      <c r="C27" s="3" t="s">
        <v>8</v>
      </c>
      <c r="D27" s="3" t="s">
        <v>18</v>
      </c>
      <c r="E27" s="3" t="s">
        <v>20</v>
      </c>
      <c r="F27" s="3" t="s">
        <v>11</v>
      </c>
      <c r="G27" s="4">
        <v>2</v>
      </c>
      <c r="H27" s="4">
        <v>11409020</v>
      </c>
      <c r="I27" s="4"/>
      <c r="J27" s="3" t="str">
        <f>VLOOKUP(H27,L:N,3,FALSE)</f>
        <v>冻结库</v>
      </c>
      <c r="K27" s="3"/>
    </row>
    <row r="28" spans="1:11">
      <c r="A28" s="3" t="str">
        <f>VLOOKUP(D28,P:Q,2,FALSE)</f>
        <v>检验区域</v>
      </c>
      <c r="B28" s="4"/>
      <c r="C28" s="3" t="s">
        <v>8</v>
      </c>
      <c r="D28" s="3" t="s">
        <v>18</v>
      </c>
      <c r="E28" s="3" t="s">
        <v>20</v>
      </c>
      <c r="F28" s="3" t="s">
        <v>11</v>
      </c>
      <c r="G28" s="4">
        <v>3</v>
      </c>
      <c r="H28" s="4">
        <v>11409030</v>
      </c>
      <c r="I28" s="4"/>
      <c r="J28" s="3" t="str">
        <f>VLOOKUP(H28,L:N,3,FALSE)</f>
        <v>报废库</v>
      </c>
      <c r="K28" s="3"/>
    </row>
    <row r="29" spans="1:11">
      <c r="A29" s="3" t="str">
        <f>VLOOKUP(D29,P:Q,2,FALSE)</f>
        <v>检验区域</v>
      </c>
      <c r="B29" s="4"/>
      <c r="C29" s="3" t="s">
        <v>8</v>
      </c>
      <c r="D29" s="3" t="s">
        <v>18</v>
      </c>
      <c r="E29" s="3" t="s">
        <v>44</v>
      </c>
      <c r="F29" s="3" t="s">
        <v>11</v>
      </c>
      <c r="G29" s="4">
        <v>1</v>
      </c>
      <c r="H29" s="4">
        <v>11409020</v>
      </c>
      <c r="I29" s="4"/>
      <c r="J29" s="3" t="str">
        <f>VLOOKUP(H29,L:N,3,FALSE)</f>
        <v>冻结库</v>
      </c>
      <c r="K29" s="3"/>
    </row>
    <row r="30" spans="1:11">
      <c r="A30" s="3" t="str">
        <f>VLOOKUP(D30,P:Q,2,FALSE)</f>
        <v>检验区域</v>
      </c>
      <c r="B30" s="4"/>
      <c r="C30" s="3" t="s">
        <v>8</v>
      </c>
      <c r="D30" s="3" t="s">
        <v>18</v>
      </c>
      <c r="E30" s="3" t="s">
        <v>44</v>
      </c>
      <c r="F30" s="3" t="s">
        <v>11</v>
      </c>
      <c r="G30" s="4">
        <v>2</v>
      </c>
      <c r="H30" s="4">
        <v>11409020</v>
      </c>
      <c r="I30" s="4"/>
      <c r="J30" s="3" t="str">
        <f>VLOOKUP(H30,L:N,3,FALSE)</f>
        <v>冻结库</v>
      </c>
      <c r="K30" s="3"/>
    </row>
    <row r="31" spans="1:11">
      <c r="A31" s="3" t="str">
        <f>VLOOKUP(D31,P:Q,2,FALSE)</f>
        <v>检验区域</v>
      </c>
      <c r="B31" s="4"/>
      <c r="C31" s="3" t="s">
        <v>8</v>
      </c>
      <c r="D31" s="3" t="s">
        <v>18</v>
      </c>
      <c r="E31" s="3" t="s">
        <v>44</v>
      </c>
      <c r="F31" s="3" t="s">
        <v>11</v>
      </c>
      <c r="G31" s="4">
        <v>3</v>
      </c>
      <c r="H31" s="4">
        <v>11409030</v>
      </c>
      <c r="I31" s="4"/>
      <c r="J31" s="3" t="str">
        <f>VLOOKUP(H31,L:N,3,FALSE)</f>
        <v>报废库</v>
      </c>
      <c r="K31" s="3"/>
    </row>
    <row r="32" spans="1:11">
      <c r="A32" s="3" t="str">
        <f>VLOOKUP(D32,P:Q,2,FALSE)</f>
        <v>检验区域</v>
      </c>
      <c r="B32" s="4"/>
      <c r="C32" s="3" t="s">
        <v>37</v>
      </c>
      <c r="D32" s="3" t="s">
        <v>18</v>
      </c>
      <c r="E32" s="3" t="s">
        <v>30</v>
      </c>
      <c r="F32" s="3" t="s">
        <v>11</v>
      </c>
      <c r="G32" s="4">
        <v>1</v>
      </c>
      <c r="H32" s="4">
        <v>11409020</v>
      </c>
      <c r="I32" s="4"/>
      <c r="J32" s="3" t="str">
        <f>VLOOKUP(H32,L:N,3,FALSE)</f>
        <v>冻结库</v>
      </c>
      <c r="K32" s="3"/>
    </row>
    <row r="33" spans="1:11">
      <c r="A33" s="3" t="str">
        <f>VLOOKUP(D33,P:Q,2,FALSE)</f>
        <v>检验区域</v>
      </c>
      <c r="B33" s="4"/>
      <c r="C33" s="3" t="s">
        <v>37</v>
      </c>
      <c r="D33" s="3" t="s">
        <v>18</v>
      </c>
      <c r="E33" s="3" t="s">
        <v>30</v>
      </c>
      <c r="F33" s="3" t="s">
        <v>11</v>
      </c>
      <c r="G33" s="4">
        <v>2</v>
      </c>
      <c r="H33" s="4">
        <v>11409020</v>
      </c>
      <c r="I33" s="4"/>
      <c r="J33" s="3" t="str">
        <f>VLOOKUP(H33,L:N,3,FALSE)</f>
        <v>冻结库</v>
      </c>
      <c r="K33" s="3"/>
    </row>
    <row r="34" spans="1:11">
      <c r="A34" s="3" t="str">
        <f>VLOOKUP(D34,P:Q,2,FALSE)</f>
        <v>检验区域</v>
      </c>
      <c r="B34" s="4"/>
      <c r="C34" s="3" t="s">
        <v>37</v>
      </c>
      <c r="D34" s="3" t="s">
        <v>18</v>
      </c>
      <c r="E34" s="3" t="s">
        <v>10</v>
      </c>
      <c r="F34" s="3" t="s">
        <v>11</v>
      </c>
      <c r="G34" s="4">
        <v>1</v>
      </c>
      <c r="H34" s="4">
        <v>11409020</v>
      </c>
      <c r="I34" s="4"/>
      <c r="J34" s="3" t="str">
        <f>VLOOKUP(H34,L:N,3,FALSE)</f>
        <v>冻结库</v>
      </c>
      <c r="K34" s="3"/>
    </row>
    <row r="35" spans="1:11">
      <c r="A35" s="3" t="str">
        <f>VLOOKUP(D35,P:Q,2,FALSE)</f>
        <v>检验区域</v>
      </c>
      <c r="B35" s="4"/>
      <c r="C35" s="3" t="s">
        <v>37</v>
      </c>
      <c r="D35" s="3" t="s">
        <v>18</v>
      </c>
      <c r="E35" s="3" t="s">
        <v>10</v>
      </c>
      <c r="F35" s="3" t="s">
        <v>11</v>
      </c>
      <c r="G35" s="4">
        <v>2</v>
      </c>
      <c r="H35" s="4">
        <v>11409020</v>
      </c>
      <c r="I35" s="4"/>
      <c r="J35" s="3" t="str">
        <f>VLOOKUP(H35,L:N,3,FALSE)</f>
        <v>冻结库</v>
      </c>
      <c r="K35" s="3"/>
    </row>
    <row r="36" spans="1:11">
      <c r="A36" s="3" t="str">
        <f>VLOOKUP(D36,P:Q,2,FALSE)</f>
        <v>检验区域</v>
      </c>
      <c r="B36" s="4"/>
      <c r="C36" s="3" t="s">
        <v>37</v>
      </c>
      <c r="D36" s="3" t="s">
        <v>18</v>
      </c>
      <c r="E36" s="3" t="s">
        <v>20</v>
      </c>
      <c r="F36" s="3" t="s">
        <v>11</v>
      </c>
      <c r="G36" s="4">
        <v>1</v>
      </c>
      <c r="H36" s="4">
        <v>11409020</v>
      </c>
      <c r="I36" s="4"/>
      <c r="J36" s="3" t="str">
        <f>VLOOKUP(H36,L:N,3,FALSE)</f>
        <v>冻结库</v>
      </c>
      <c r="K36" s="3"/>
    </row>
    <row r="37" spans="1:11">
      <c r="A37" s="3" t="str">
        <f>VLOOKUP(D37,P:Q,2,FALSE)</f>
        <v>检验区域</v>
      </c>
      <c r="B37" s="4"/>
      <c r="C37" s="3" t="s">
        <v>37</v>
      </c>
      <c r="D37" s="3" t="s">
        <v>18</v>
      </c>
      <c r="E37" s="3" t="s">
        <v>20</v>
      </c>
      <c r="F37" s="3" t="s">
        <v>11</v>
      </c>
      <c r="G37" s="4">
        <v>2</v>
      </c>
      <c r="H37" s="4">
        <v>11409020</v>
      </c>
      <c r="I37" s="4"/>
      <c r="J37" s="3" t="str">
        <f>VLOOKUP(H37,L:N,3,FALSE)</f>
        <v>冻结库</v>
      </c>
      <c r="K37" s="3"/>
    </row>
    <row r="38" spans="1:11">
      <c r="A38" s="3" t="str">
        <f>VLOOKUP(D38,P:Q,2,FALSE)</f>
        <v>检验区域</v>
      </c>
      <c r="B38" s="4"/>
      <c r="C38" s="3" t="s">
        <v>37</v>
      </c>
      <c r="D38" s="3" t="s">
        <v>18</v>
      </c>
      <c r="E38" s="3" t="s">
        <v>44</v>
      </c>
      <c r="F38" s="3" t="s">
        <v>11</v>
      </c>
      <c r="G38" s="4">
        <v>1</v>
      </c>
      <c r="H38" s="4">
        <v>11409020</v>
      </c>
      <c r="I38" s="4"/>
      <c r="J38" s="3" t="str">
        <f>VLOOKUP(H38,L:N,3,FALSE)</f>
        <v>冻结库</v>
      </c>
      <c r="K38" s="3"/>
    </row>
    <row r="39" spans="1:11">
      <c r="A39" s="3" t="str">
        <f>VLOOKUP(D39,P:Q,2,FALSE)</f>
        <v>检验区域</v>
      </c>
      <c r="B39" s="4"/>
      <c r="C39" s="3" t="s">
        <v>37</v>
      </c>
      <c r="D39" s="3" t="s">
        <v>18</v>
      </c>
      <c r="E39" s="3" t="s">
        <v>44</v>
      </c>
      <c r="F39" s="3" t="s">
        <v>11</v>
      </c>
      <c r="G39" s="4">
        <v>2</v>
      </c>
      <c r="H39" s="4">
        <v>11409020</v>
      </c>
      <c r="I39" s="4"/>
      <c r="J39" s="3" t="str">
        <f>VLOOKUP(H39,L:N,3,FALSE)</f>
        <v>冻结库</v>
      </c>
      <c r="K39" s="3"/>
    </row>
    <row r="40" spans="1:11">
      <c r="A40" s="3" t="str">
        <f>VLOOKUP(D40,P:Q,2,FALSE)</f>
        <v>检验区域</v>
      </c>
      <c r="B40" s="4"/>
      <c r="C40" s="3" t="s">
        <v>8</v>
      </c>
      <c r="D40" s="3" t="s">
        <v>18</v>
      </c>
      <c r="E40" s="3" t="s">
        <v>10</v>
      </c>
      <c r="F40" s="3" t="s">
        <v>11</v>
      </c>
      <c r="G40" s="4">
        <v>4</v>
      </c>
      <c r="H40" s="4">
        <v>11409020</v>
      </c>
      <c r="I40" s="4"/>
      <c r="J40" s="3" t="str">
        <f>VLOOKUP(H40,L:N,3,FALSE)</f>
        <v>冻结库</v>
      </c>
      <c r="K40" s="3"/>
    </row>
    <row r="41" spans="1:11">
      <c r="A41" s="3" t="str">
        <f>VLOOKUP(D41,P:Q,2,FALSE)</f>
        <v>检验区域</v>
      </c>
      <c r="B41" s="4"/>
      <c r="C41" s="3" t="s">
        <v>8</v>
      </c>
      <c r="D41" s="3" t="s">
        <v>18</v>
      </c>
      <c r="E41" s="3" t="s">
        <v>20</v>
      </c>
      <c r="F41" s="3" t="s">
        <v>11</v>
      </c>
      <c r="G41" s="4">
        <v>4</v>
      </c>
      <c r="H41" s="4">
        <v>11409020</v>
      </c>
      <c r="I41" s="4"/>
      <c r="J41" s="3" t="str">
        <f>VLOOKUP(H41,L:N,3,FALSE)</f>
        <v>冻结库</v>
      </c>
      <c r="K41" s="3"/>
    </row>
    <row r="42" spans="1:11">
      <c r="A42" s="3" t="str">
        <f>VLOOKUP(D42,P:Q,2,FALSE)</f>
        <v>检验区域</v>
      </c>
      <c r="B42" s="4"/>
      <c r="C42" s="3" t="s">
        <v>8</v>
      </c>
      <c r="D42" s="3" t="s">
        <v>18</v>
      </c>
      <c r="E42" s="3" t="s">
        <v>30</v>
      </c>
      <c r="F42" s="3" t="s">
        <v>11</v>
      </c>
      <c r="G42" s="4">
        <v>4</v>
      </c>
      <c r="H42" s="4">
        <v>11409020</v>
      </c>
      <c r="I42" s="4"/>
      <c r="J42" s="3" t="str">
        <f>VLOOKUP(H42,L:N,3,FALSE)</f>
        <v>冻结库</v>
      </c>
      <c r="K42" s="3"/>
    </row>
    <row r="43" spans="1:11">
      <c r="A43" s="3" t="str">
        <f t="shared" ref="A43:A61" si="1">VLOOKUP(D43,P:Q,2,FALSE)</f>
        <v>尾门装配区域</v>
      </c>
      <c r="B43" s="4"/>
      <c r="C43" s="3" t="s">
        <v>8</v>
      </c>
      <c r="D43" s="3" t="s">
        <v>27</v>
      </c>
      <c r="E43" s="3" t="s">
        <v>10</v>
      </c>
      <c r="F43" s="3" t="s">
        <v>11</v>
      </c>
      <c r="G43" s="4">
        <v>1</v>
      </c>
      <c r="H43" s="4">
        <v>11402400</v>
      </c>
      <c r="I43" s="4"/>
      <c r="J43" s="3" t="str">
        <f t="shared" ref="J43:J61" si="2">VLOOKUP(H43,L:N,3,FALSE)</f>
        <v>尾门材料库</v>
      </c>
      <c r="K43" s="3"/>
    </row>
    <row r="44" spans="1:11">
      <c r="A44" s="3" t="str">
        <f t="shared" si="1"/>
        <v>尾门装配区域</v>
      </c>
      <c r="B44" s="4"/>
      <c r="C44" s="3" t="s">
        <v>8</v>
      </c>
      <c r="D44" s="3" t="s">
        <v>27</v>
      </c>
      <c r="E44" s="3" t="s">
        <v>10</v>
      </c>
      <c r="F44" s="3" t="s">
        <v>11</v>
      </c>
      <c r="G44" s="4">
        <v>2</v>
      </c>
      <c r="H44" s="4">
        <v>11409020</v>
      </c>
      <c r="I44" s="4"/>
      <c r="J44" s="3" t="str">
        <f t="shared" si="2"/>
        <v>冻结库</v>
      </c>
      <c r="K44" s="3"/>
    </row>
    <row r="45" spans="1:11">
      <c r="A45" s="3" t="str">
        <f t="shared" si="1"/>
        <v>尾门装配区域</v>
      </c>
      <c r="B45" s="4"/>
      <c r="C45" s="3" t="s">
        <v>8</v>
      </c>
      <c r="D45" s="3" t="s">
        <v>27</v>
      </c>
      <c r="E45" s="3" t="s">
        <v>10</v>
      </c>
      <c r="F45" s="3" t="s">
        <v>11</v>
      </c>
      <c r="G45" s="4">
        <v>3</v>
      </c>
      <c r="H45" s="4">
        <v>11409030</v>
      </c>
      <c r="I45" s="4"/>
      <c r="J45" s="3" t="str">
        <f t="shared" si="2"/>
        <v>报废库</v>
      </c>
      <c r="K45" s="3"/>
    </row>
    <row r="46" spans="1:11">
      <c r="A46" s="3" t="str">
        <f t="shared" si="1"/>
        <v>尾门装配区域</v>
      </c>
      <c r="B46" s="4"/>
      <c r="C46" s="3" t="s">
        <v>8</v>
      </c>
      <c r="D46" s="3" t="s">
        <v>27</v>
      </c>
      <c r="E46" s="3" t="s">
        <v>20</v>
      </c>
      <c r="F46" s="3" t="s">
        <v>11</v>
      </c>
      <c r="G46" s="4">
        <v>1</v>
      </c>
      <c r="H46" s="4">
        <v>11402400</v>
      </c>
      <c r="I46" s="4"/>
      <c r="J46" s="3" t="str">
        <f t="shared" si="2"/>
        <v>尾门材料库</v>
      </c>
      <c r="K46" s="3"/>
    </row>
    <row r="47" spans="1:11">
      <c r="A47" s="3" t="str">
        <f t="shared" si="1"/>
        <v>尾门装配区域</v>
      </c>
      <c r="B47" s="4"/>
      <c r="C47" s="3" t="s">
        <v>8</v>
      </c>
      <c r="D47" s="3" t="s">
        <v>27</v>
      </c>
      <c r="E47" s="3" t="s">
        <v>20</v>
      </c>
      <c r="F47" s="3" t="s">
        <v>11</v>
      </c>
      <c r="G47" s="4">
        <v>2</v>
      </c>
      <c r="H47" s="4">
        <v>11409020</v>
      </c>
      <c r="I47" s="4"/>
      <c r="J47" s="3" t="str">
        <f t="shared" si="2"/>
        <v>冻结库</v>
      </c>
      <c r="K47" s="3"/>
    </row>
    <row r="48" spans="1:11">
      <c r="A48" s="3" t="str">
        <f t="shared" si="1"/>
        <v>尾门装配区域</v>
      </c>
      <c r="B48" s="4"/>
      <c r="C48" s="3" t="s">
        <v>8</v>
      </c>
      <c r="D48" s="3" t="s">
        <v>27</v>
      </c>
      <c r="E48" s="3" t="s">
        <v>20</v>
      </c>
      <c r="F48" s="3" t="s">
        <v>11</v>
      </c>
      <c r="G48" s="4">
        <v>3</v>
      </c>
      <c r="H48" s="4">
        <v>11409030</v>
      </c>
      <c r="I48" s="4"/>
      <c r="J48" s="3" t="str">
        <f t="shared" si="2"/>
        <v>报废库</v>
      </c>
      <c r="K48" s="3"/>
    </row>
    <row r="49" spans="1:11">
      <c r="A49" s="3" t="str">
        <f t="shared" si="1"/>
        <v>尾门装配区域</v>
      </c>
      <c r="B49" s="4"/>
      <c r="C49" s="3" t="s">
        <v>8</v>
      </c>
      <c r="D49" s="3" t="s">
        <v>27</v>
      </c>
      <c r="E49" s="3" t="s">
        <v>30</v>
      </c>
      <c r="F49" s="3" t="s">
        <v>11</v>
      </c>
      <c r="G49" s="4">
        <v>1</v>
      </c>
      <c r="H49" s="4">
        <v>11402400</v>
      </c>
      <c r="I49" s="4"/>
      <c r="J49" s="3" t="str">
        <f t="shared" si="2"/>
        <v>尾门材料库</v>
      </c>
      <c r="K49" s="3"/>
    </row>
    <row r="50" spans="1:11">
      <c r="A50" s="3" t="str">
        <f t="shared" si="1"/>
        <v>尾门装配区域</v>
      </c>
      <c r="B50" s="4"/>
      <c r="C50" s="3" t="s">
        <v>8</v>
      </c>
      <c r="D50" s="3" t="s">
        <v>27</v>
      </c>
      <c r="E50" s="3" t="s">
        <v>30</v>
      </c>
      <c r="F50" s="3" t="s">
        <v>11</v>
      </c>
      <c r="G50" s="4">
        <v>2</v>
      </c>
      <c r="H50" s="4">
        <v>11409020</v>
      </c>
      <c r="I50" s="4"/>
      <c r="J50" s="3" t="str">
        <f t="shared" si="2"/>
        <v>冻结库</v>
      </c>
      <c r="K50" s="3"/>
    </row>
    <row r="51" spans="1:11">
      <c r="A51" s="3" t="str">
        <f t="shared" si="1"/>
        <v>尾门装配区域</v>
      </c>
      <c r="B51" s="4"/>
      <c r="C51" s="3" t="s">
        <v>8</v>
      </c>
      <c r="D51" s="3" t="s">
        <v>27</v>
      </c>
      <c r="E51" s="3" t="s">
        <v>30</v>
      </c>
      <c r="F51" s="3" t="s">
        <v>11</v>
      </c>
      <c r="G51" s="4">
        <v>3</v>
      </c>
      <c r="H51" s="4">
        <v>11409030</v>
      </c>
      <c r="I51" s="4"/>
      <c r="J51" s="3" t="str">
        <f t="shared" si="2"/>
        <v>报废库</v>
      </c>
      <c r="K51" s="3"/>
    </row>
    <row r="52" spans="1:11">
      <c r="A52" s="3" t="str">
        <f>VLOOKUP(D52,P:Q,2,FALSE)</f>
        <v>尾门装配区域</v>
      </c>
      <c r="B52" s="4"/>
      <c r="C52" s="3" t="s">
        <v>8</v>
      </c>
      <c r="D52" s="3" t="s">
        <v>27</v>
      </c>
      <c r="E52" s="3" t="s">
        <v>30</v>
      </c>
      <c r="F52" s="3" t="s">
        <v>11</v>
      </c>
      <c r="G52" s="4">
        <v>4</v>
      </c>
      <c r="H52" s="4">
        <v>11409020</v>
      </c>
      <c r="I52" s="4"/>
      <c r="J52" s="3" t="str">
        <f>VLOOKUP(H52,L:N,3,FALSE)</f>
        <v>冻结库</v>
      </c>
      <c r="K52" s="3"/>
    </row>
    <row r="53" spans="1:11">
      <c r="A53" s="3" t="str">
        <f>VLOOKUP(D53,P:Q,2,FALSE)</f>
        <v>尾门装配区域</v>
      </c>
      <c r="B53" s="4"/>
      <c r="C53" s="3" t="s">
        <v>8</v>
      </c>
      <c r="D53" s="3" t="s">
        <v>27</v>
      </c>
      <c r="E53" s="3" t="s">
        <v>10</v>
      </c>
      <c r="F53" s="3" t="s">
        <v>11</v>
      </c>
      <c r="G53" s="4">
        <v>4</v>
      </c>
      <c r="H53" s="4">
        <v>11409020</v>
      </c>
      <c r="I53" s="4"/>
      <c r="J53" s="3" t="str">
        <f>VLOOKUP(H53,L:N,3,FALSE)</f>
        <v>冻结库</v>
      </c>
      <c r="K53" s="3"/>
    </row>
    <row r="54" spans="1:11">
      <c r="A54" s="3" t="str">
        <f>VLOOKUP(D54,P:Q,2,FALSE)</f>
        <v>尾门装配区域</v>
      </c>
      <c r="B54" s="4"/>
      <c r="C54" s="3" t="s">
        <v>8</v>
      </c>
      <c r="D54" s="3" t="s">
        <v>27</v>
      </c>
      <c r="E54" s="3" t="s">
        <v>20</v>
      </c>
      <c r="F54" s="3" t="s">
        <v>11</v>
      </c>
      <c r="G54" s="4">
        <v>4</v>
      </c>
      <c r="H54" s="4">
        <v>11409020</v>
      </c>
      <c r="I54" s="4"/>
      <c r="J54" s="3" t="str">
        <f>VLOOKUP(H54,L:N,3,FALSE)</f>
        <v>冻结库</v>
      </c>
      <c r="K54" s="3"/>
    </row>
    <row r="55" spans="1:11">
      <c r="A55" s="3" t="str">
        <f>VLOOKUP(D55,P:Q,2,FALSE)</f>
        <v>尾门装配区域</v>
      </c>
      <c r="B55" s="4"/>
      <c r="C55" s="3" t="s">
        <v>37</v>
      </c>
      <c r="D55" s="3" t="s">
        <v>27</v>
      </c>
      <c r="E55" s="3" t="s">
        <v>30</v>
      </c>
      <c r="F55" s="3" t="s">
        <v>11</v>
      </c>
      <c r="G55" s="4">
        <v>1</v>
      </c>
      <c r="H55" s="4">
        <v>11402400</v>
      </c>
      <c r="I55" s="4"/>
      <c r="J55" s="3" t="str">
        <f>VLOOKUP(H55,L:N,3,FALSE)</f>
        <v>尾门材料库</v>
      </c>
      <c r="K55" s="3"/>
    </row>
    <row r="56" spans="1:11">
      <c r="A56" s="3" t="str">
        <f>VLOOKUP(D56,P:Q,2,FALSE)</f>
        <v>尾门装配区域</v>
      </c>
      <c r="B56" s="4"/>
      <c r="C56" s="3" t="s">
        <v>37</v>
      </c>
      <c r="D56" s="3" t="s">
        <v>27</v>
      </c>
      <c r="E56" s="3" t="s">
        <v>30</v>
      </c>
      <c r="F56" s="3" t="s">
        <v>11</v>
      </c>
      <c r="G56" s="4">
        <v>2</v>
      </c>
      <c r="H56" s="4">
        <v>11409020</v>
      </c>
      <c r="I56" s="4"/>
      <c r="J56" s="3" t="str">
        <f>VLOOKUP(H56,L:N,3,FALSE)</f>
        <v>冻结库</v>
      </c>
      <c r="K56" s="3"/>
    </row>
    <row r="57" spans="1:11">
      <c r="A57" s="3" t="str">
        <f>VLOOKUP(D57,P:Q,2,FALSE)</f>
        <v>尾门装配区域</v>
      </c>
      <c r="B57" s="4"/>
      <c r="C57" s="3" t="s">
        <v>37</v>
      </c>
      <c r="D57" s="3" t="s">
        <v>27</v>
      </c>
      <c r="E57" s="3" t="s">
        <v>10</v>
      </c>
      <c r="F57" s="3" t="s">
        <v>11</v>
      </c>
      <c r="G57" s="4">
        <v>1</v>
      </c>
      <c r="H57" s="4">
        <v>11402400</v>
      </c>
      <c r="I57" s="4"/>
      <c r="J57" s="3" t="str">
        <f>VLOOKUP(H57,L:N,3,FALSE)</f>
        <v>尾门材料库</v>
      </c>
      <c r="K57" s="3"/>
    </row>
    <row r="58" spans="1:11">
      <c r="A58" s="3" t="str">
        <f>VLOOKUP(D58,P:Q,2,FALSE)</f>
        <v>尾门装配区域</v>
      </c>
      <c r="B58" s="4"/>
      <c r="C58" s="3" t="s">
        <v>37</v>
      </c>
      <c r="D58" s="3" t="s">
        <v>27</v>
      </c>
      <c r="E58" s="3" t="s">
        <v>10</v>
      </c>
      <c r="F58" s="3" t="s">
        <v>11</v>
      </c>
      <c r="G58" s="4">
        <v>2</v>
      </c>
      <c r="H58" s="4">
        <v>11409020</v>
      </c>
      <c r="I58" s="4"/>
      <c r="J58" s="3" t="str">
        <f>VLOOKUP(H58,L:N,3,FALSE)</f>
        <v>冻结库</v>
      </c>
      <c r="K58" s="3"/>
    </row>
    <row r="59" spans="1:11">
      <c r="A59" s="3" t="str">
        <f>VLOOKUP(D59,P:Q,2,FALSE)</f>
        <v>尾门装配区域</v>
      </c>
      <c r="B59" s="4"/>
      <c r="C59" s="3" t="s">
        <v>37</v>
      </c>
      <c r="D59" s="3" t="s">
        <v>27</v>
      </c>
      <c r="E59" s="3" t="s">
        <v>20</v>
      </c>
      <c r="F59" s="3" t="s">
        <v>11</v>
      </c>
      <c r="G59" s="4">
        <v>1</v>
      </c>
      <c r="H59" s="4">
        <v>11402400</v>
      </c>
      <c r="I59" s="4"/>
      <c r="J59" s="3" t="str">
        <f>VLOOKUP(H59,L:N,3,FALSE)</f>
        <v>尾门材料库</v>
      </c>
      <c r="K59" s="3"/>
    </row>
    <row r="60" spans="1:11">
      <c r="A60" s="3" t="str">
        <f>VLOOKUP(D60,P:Q,2,FALSE)</f>
        <v>尾门装配区域</v>
      </c>
      <c r="B60" s="4"/>
      <c r="C60" s="3" t="s">
        <v>37</v>
      </c>
      <c r="D60" s="3" t="s">
        <v>27</v>
      </c>
      <c r="E60" s="3" t="s">
        <v>20</v>
      </c>
      <c r="F60" s="3" t="s">
        <v>11</v>
      </c>
      <c r="G60" s="4">
        <v>2</v>
      </c>
      <c r="H60" s="4">
        <v>11409020</v>
      </c>
      <c r="I60" s="4"/>
      <c r="J60" s="3" t="str">
        <f>VLOOKUP(H60,L:N,3,FALSE)</f>
        <v>冻结库</v>
      </c>
      <c r="K60" s="3"/>
    </row>
    <row r="61" spans="1:11">
      <c r="A61" s="3"/>
      <c r="C61" s="3" t="s">
        <v>37</v>
      </c>
      <c r="D61" s="7" t="s">
        <v>23</v>
      </c>
      <c r="E61" s="3" t="s">
        <v>30</v>
      </c>
      <c r="F61" s="3" t="s">
        <v>11</v>
      </c>
      <c r="G61" s="4">
        <v>1</v>
      </c>
      <c r="H61" s="8">
        <v>11401020</v>
      </c>
      <c r="I61" s="4"/>
      <c r="J61" s="3" t="str">
        <f>VLOOKUP(H61,L:N,3,FALSE)</f>
        <v>配料超市库位</v>
      </c>
      <c r="K61" s="3"/>
    </row>
    <row r="62" spans="1:11">
      <c r="A62" s="3"/>
      <c r="C62" s="3" t="s">
        <v>37</v>
      </c>
      <c r="D62" s="7" t="s">
        <v>23</v>
      </c>
      <c r="E62" s="3" t="s">
        <v>30</v>
      </c>
      <c r="F62" s="3" t="s">
        <v>11</v>
      </c>
      <c r="G62" s="4">
        <v>2</v>
      </c>
      <c r="H62" s="4">
        <v>11409020</v>
      </c>
      <c r="I62" s="4"/>
      <c r="J62" s="3" t="str">
        <f>VLOOKUP(H62,L:N,3,FALSE)</f>
        <v>冻结库</v>
      </c>
      <c r="K62" s="3"/>
    </row>
    <row r="63" spans="3:11">
      <c r="C63" s="3" t="s">
        <v>37</v>
      </c>
      <c r="D63" s="7" t="s">
        <v>23</v>
      </c>
      <c r="E63" s="3" t="s">
        <v>10</v>
      </c>
      <c r="F63" s="3" t="s">
        <v>11</v>
      </c>
      <c r="G63" s="4">
        <v>1</v>
      </c>
      <c r="H63" s="8">
        <v>11401020</v>
      </c>
      <c r="I63" s="4"/>
      <c r="J63" s="3" t="str">
        <f>VLOOKUP(H63,L:N,3,FALSE)</f>
        <v>配料超市库位</v>
      </c>
      <c r="K63" s="3"/>
    </row>
    <row r="64" spans="3:11">
      <c r="C64" s="3" t="s">
        <v>37</v>
      </c>
      <c r="D64" s="7" t="s">
        <v>23</v>
      </c>
      <c r="E64" s="3" t="s">
        <v>10</v>
      </c>
      <c r="F64" s="3" t="s">
        <v>11</v>
      </c>
      <c r="G64" s="4">
        <v>2</v>
      </c>
      <c r="H64" s="4">
        <v>11409020</v>
      </c>
      <c r="I64" s="4"/>
      <c r="J64" s="3" t="str">
        <f>VLOOKUP(H64,L:N,3,FALSE)</f>
        <v>冻结库</v>
      </c>
      <c r="K64" s="3"/>
    </row>
    <row r="65" spans="3:11">
      <c r="C65" s="3" t="s">
        <v>37</v>
      </c>
      <c r="D65" s="7" t="s">
        <v>23</v>
      </c>
      <c r="E65" s="3" t="s">
        <v>20</v>
      </c>
      <c r="F65" s="3" t="s">
        <v>11</v>
      </c>
      <c r="G65" s="4">
        <v>1</v>
      </c>
      <c r="H65" s="8">
        <v>11401020</v>
      </c>
      <c r="I65" s="4"/>
      <c r="J65" s="3" t="str">
        <f>VLOOKUP(H65,L:N,3,FALSE)</f>
        <v>配料超市库位</v>
      </c>
      <c r="K65" s="3"/>
    </row>
    <row r="66" spans="3:11">
      <c r="C66" s="3" t="s">
        <v>37</v>
      </c>
      <c r="D66" s="7" t="s">
        <v>23</v>
      </c>
      <c r="E66" s="3" t="s">
        <v>20</v>
      </c>
      <c r="F66" s="3" t="s">
        <v>11</v>
      </c>
      <c r="G66" s="4">
        <v>2</v>
      </c>
      <c r="H66" s="4">
        <v>11409020</v>
      </c>
      <c r="I66" s="4"/>
      <c r="J66" s="3" t="str">
        <f>VLOOKUP(H66,L:N,3,FALSE)</f>
        <v>冻结库</v>
      </c>
      <c r="K66" s="3"/>
    </row>
    <row r="67" spans="3:10">
      <c r="C67" s="3" t="s">
        <v>8</v>
      </c>
      <c r="D67" s="7" t="s">
        <v>23</v>
      </c>
      <c r="E67" s="3" t="s">
        <v>10</v>
      </c>
      <c r="F67" s="3" t="s">
        <v>11</v>
      </c>
      <c r="G67" s="4">
        <v>1</v>
      </c>
      <c r="H67" s="8">
        <v>11401020</v>
      </c>
      <c r="I67" s="4"/>
      <c r="J67" s="3" t="str">
        <f>VLOOKUP(H67,L:N,3,FALSE)</f>
        <v>配料超市库位</v>
      </c>
    </row>
    <row r="68" spans="3:10">
      <c r="C68" s="3" t="s">
        <v>8</v>
      </c>
      <c r="D68" s="7" t="s">
        <v>23</v>
      </c>
      <c r="E68" s="3" t="s">
        <v>10</v>
      </c>
      <c r="F68" s="3" t="s">
        <v>11</v>
      </c>
      <c r="G68" s="4">
        <v>2</v>
      </c>
      <c r="H68" s="4">
        <v>11409020</v>
      </c>
      <c r="I68" s="4"/>
      <c r="J68" s="3" t="str">
        <f>VLOOKUP(H68,L:N,3,FALSE)</f>
        <v>冻结库</v>
      </c>
    </row>
    <row r="69" spans="3:10">
      <c r="C69" s="3" t="s">
        <v>8</v>
      </c>
      <c r="D69" s="7" t="s">
        <v>23</v>
      </c>
      <c r="E69" s="3" t="s">
        <v>10</v>
      </c>
      <c r="F69" s="3" t="s">
        <v>11</v>
      </c>
      <c r="G69" s="4">
        <v>3</v>
      </c>
      <c r="H69" s="4">
        <v>11409030</v>
      </c>
      <c r="I69" s="4"/>
      <c r="J69" s="3" t="str">
        <f>VLOOKUP(H69,L:N,3,FALSE)</f>
        <v>报废库</v>
      </c>
    </row>
    <row r="70" spans="3:10">
      <c r="C70" s="3" t="s">
        <v>8</v>
      </c>
      <c r="D70" s="7" t="s">
        <v>23</v>
      </c>
      <c r="E70" s="3" t="s">
        <v>20</v>
      </c>
      <c r="F70" s="3" t="s">
        <v>11</v>
      </c>
      <c r="G70" s="4">
        <v>1</v>
      </c>
      <c r="H70" s="8">
        <v>11401020</v>
      </c>
      <c r="I70" s="4"/>
      <c r="J70" s="3" t="str">
        <f>VLOOKUP(H70,L:N,3,FALSE)</f>
        <v>配料超市库位</v>
      </c>
    </row>
    <row r="71" spans="3:10">
      <c r="C71" s="3" t="s">
        <v>8</v>
      </c>
      <c r="D71" s="7" t="s">
        <v>23</v>
      </c>
      <c r="E71" s="3" t="s">
        <v>20</v>
      </c>
      <c r="F71" s="3" t="s">
        <v>11</v>
      </c>
      <c r="G71" s="4">
        <v>2</v>
      </c>
      <c r="H71" s="4">
        <v>11409020</v>
      </c>
      <c r="I71" s="4"/>
      <c r="J71" s="3" t="str">
        <f>VLOOKUP(H71,L:N,3,FALSE)</f>
        <v>冻结库</v>
      </c>
    </row>
    <row r="72" spans="3:10">
      <c r="C72" s="3" t="s">
        <v>8</v>
      </c>
      <c r="D72" s="7" t="s">
        <v>23</v>
      </c>
      <c r="E72" s="3" t="s">
        <v>20</v>
      </c>
      <c r="F72" s="3" t="s">
        <v>11</v>
      </c>
      <c r="G72" s="4">
        <v>3</v>
      </c>
      <c r="H72" s="4">
        <v>11409030</v>
      </c>
      <c r="I72" s="4"/>
      <c r="J72" s="3" t="str">
        <f>VLOOKUP(H72,L:N,3,FALSE)</f>
        <v>报废库</v>
      </c>
    </row>
    <row r="73" spans="3:10">
      <c r="C73" s="3" t="s">
        <v>8</v>
      </c>
      <c r="D73" s="7" t="s">
        <v>23</v>
      </c>
      <c r="E73" s="3" t="s">
        <v>30</v>
      </c>
      <c r="F73" s="3" t="s">
        <v>11</v>
      </c>
      <c r="G73" s="4">
        <v>1</v>
      </c>
      <c r="H73" s="8">
        <v>11401020</v>
      </c>
      <c r="I73" s="4"/>
      <c r="J73" s="3" t="str">
        <f>VLOOKUP(H73,L:N,3,FALSE)</f>
        <v>配料超市库位</v>
      </c>
    </row>
    <row r="74" spans="3:10">
      <c r="C74" s="3" t="s">
        <v>8</v>
      </c>
      <c r="D74" s="7" t="s">
        <v>23</v>
      </c>
      <c r="E74" s="3" t="s">
        <v>30</v>
      </c>
      <c r="F74" s="3" t="s">
        <v>11</v>
      </c>
      <c r="G74" s="4">
        <v>2</v>
      </c>
      <c r="H74" s="4">
        <v>11409020</v>
      </c>
      <c r="I74" s="4"/>
      <c r="J74" s="3" t="str">
        <f>VLOOKUP(H74,L:N,3,FALSE)</f>
        <v>冻结库</v>
      </c>
    </row>
    <row r="75" spans="3:10">
      <c r="C75" s="3" t="s">
        <v>8</v>
      </c>
      <c r="D75" s="7" t="s">
        <v>23</v>
      </c>
      <c r="E75" s="3" t="s">
        <v>30</v>
      </c>
      <c r="F75" s="3" t="s">
        <v>11</v>
      </c>
      <c r="G75" s="4">
        <v>3</v>
      </c>
      <c r="H75" s="4">
        <v>11409030</v>
      </c>
      <c r="I75" s="4"/>
      <c r="J75" s="3" t="str">
        <f>VLOOKUP(H75,L:N,3,FALSE)</f>
        <v>报废库</v>
      </c>
    </row>
    <row r="76" spans="3:10">
      <c r="C76" s="3" t="s">
        <v>8</v>
      </c>
      <c r="D76" s="7" t="s">
        <v>23</v>
      </c>
      <c r="E76" s="3" t="s">
        <v>30</v>
      </c>
      <c r="F76" s="3" t="s">
        <v>11</v>
      </c>
      <c r="G76" s="4">
        <v>4</v>
      </c>
      <c r="H76" s="4">
        <v>11409020</v>
      </c>
      <c r="I76" s="4"/>
      <c r="J76" s="3" t="str">
        <f>VLOOKUP(H76,L:N,3,FALSE)</f>
        <v>冻结库</v>
      </c>
    </row>
    <row r="77" spans="3:10">
      <c r="C77" s="3" t="s">
        <v>8</v>
      </c>
      <c r="D77" s="7" t="s">
        <v>23</v>
      </c>
      <c r="E77" s="3" t="s">
        <v>10</v>
      </c>
      <c r="F77" s="3" t="s">
        <v>11</v>
      </c>
      <c r="G77" s="4">
        <v>4</v>
      </c>
      <c r="H77" s="4">
        <v>11409020</v>
      </c>
      <c r="I77" s="4"/>
      <c r="J77" s="3" t="str">
        <f>VLOOKUP(H77,L:N,3,FALSE)</f>
        <v>冻结库</v>
      </c>
    </row>
    <row r="78" spans="3:10">
      <c r="C78" s="3" t="s">
        <v>8</v>
      </c>
      <c r="D78" s="7" t="s">
        <v>23</v>
      </c>
      <c r="E78" s="3" t="s">
        <v>20</v>
      </c>
      <c r="F78" s="3" t="s">
        <v>11</v>
      </c>
      <c r="G78" s="4">
        <v>4</v>
      </c>
      <c r="H78" s="4">
        <v>11409020</v>
      </c>
      <c r="I78" s="4"/>
      <c r="J78" s="3" t="str">
        <f>VLOOKUP(H78,L:N,3,FALSE)</f>
        <v>冻结库</v>
      </c>
    </row>
  </sheetData>
  <autoFilter ref="B1:I60">
    <sortState ref="B2:I60">
      <sortCondition ref="D2:D63"/>
      <sortCondition ref="C2:C63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dcterms:created xsi:type="dcterms:W3CDTF">2016-11-01T00:38:16Z</dcterms:created>
  <dcterms:modified xsi:type="dcterms:W3CDTF">2016-11-01T02:13:23Z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