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C5CBF2-770C-4B7F-8FA0-92959C19553A}" xr6:coauthVersionLast="47" xr6:coauthVersionMax="47" xr10:uidLastSave="{00000000-0000-0000-0000-000000000000}"/>
  <bookViews>
    <workbookView xWindow="-120" yWindow="-120" windowWidth="29040" windowHeight="15720" activeTab="1" xr2:uid="{51AB58E8-2FE9-48E8-B726-C3F766C9FE49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14" i="1"/>
  <c r="K9" i="1"/>
  <c r="K8" i="1"/>
  <c r="K7" i="1"/>
  <c r="K5" i="1"/>
  <c r="K13" i="1"/>
  <c r="K12" i="1"/>
  <c r="K11" i="1"/>
  <c r="K3" i="1"/>
</calcChain>
</file>

<file path=xl/sharedStrings.xml><?xml version="1.0" encoding="utf-8"?>
<sst xmlns="http://schemas.openxmlformats.org/spreadsheetml/2006/main" count="61" uniqueCount="41">
  <si>
    <t>JS4412</t>
    <phoneticPr fontId="1" type="noConversion"/>
  </si>
  <si>
    <t>JS4446</t>
    <phoneticPr fontId="1" type="noConversion"/>
  </si>
  <si>
    <t>JS3180</t>
    <phoneticPr fontId="1" type="noConversion"/>
  </si>
  <si>
    <t>信息工程学</t>
    <phoneticPr fontId="1" type="noConversion"/>
  </si>
  <si>
    <t>JS5282</t>
    <phoneticPr fontId="1" type="noConversion"/>
  </si>
  <si>
    <t>工程学 | 延伸主修人工智能</t>
    <phoneticPr fontId="1" type="noConversion"/>
  </si>
  <si>
    <t>Name</t>
    <phoneticPr fontId="1" type="noConversion"/>
  </si>
  <si>
    <t>UQ</t>
    <phoneticPr fontId="1" type="noConversion"/>
  </si>
  <si>
    <t>M</t>
    <phoneticPr fontId="1" type="noConversion"/>
  </si>
  <si>
    <t>LQ</t>
    <phoneticPr fontId="1" type="noConversion"/>
  </si>
  <si>
    <t>HA</t>
    <phoneticPr fontId="1" type="noConversion"/>
  </si>
  <si>
    <t>AVG</t>
    <phoneticPr fontId="1" type="noConversion"/>
  </si>
  <si>
    <t>JS5200</t>
    <phoneticPr fontId="1" type="noConversion"/>
  </si>
  <si>
    <t>工程学</t>
    <phoneticPr fontId="1" type="noConversion"/>
  </si>
  <si>
    <t>JS1204</t>
    <phoneticPr fontId="1" type="noConversion"/>
  </si>
  <si>
    <t>电脑科学</t>
    <phoneticPr fontId="1" type="noConversion"/>
  </si>
  <si>
    <t>JS1074</t>
    <phoneticPr fontId="1" type="noConversion"/>
  </si>
  <si>
    <t>理学士(数据与系统工程)</t>
    <phoneticPr fontId="1" type="noConversion"/>
  </si>
  <si>
    <t>Weight</t>
    <phoneticPr fontId="1" type="noConversion"/>
  </si>
  <si>
    <t>CUHK</t>
    <phoneticPr fontId="1" type="noConversion"/>
  </si>
  <si>
    <t>POLY</t>
    <phoneticPr fontId="1" type="noConversion"/>
  </si>
  <si>
    <t>HKUST</t>
  </si>
  <si>
    <t>HKUST</t>
    <phoneticPr fontId="1" type="noConversion"/>
  </si>
  <si>
    <t>CityU</t>
    <phoneticPr fontId="1" type="noConversion"/>
  </si>
  <si>
    <t>Cretiria</t>
    <phoneticPr fontId="1" type="noConversion"/>
  </si>
  <si>
    <t>LQ-2</t>
    <phoneticPr fontId="1" type="noConversion"/>
  </si>
  <si>
    <t>Predicted with Weight</t>
    <phoneticPr fontId="1" type="noConversion"/>
  </si>
  <si>
    <t>JS</t>
    <phoneticPr fontId="1" type="noConversion"/>
  </si>
  <si>
    <t>JS4408</t>
    <phoneticPr fontId="1" type="noConversion"/>
  </si>
  <si>
    <t>机械与自动化工程学</t>
    <phoneticPr fontId="1" type="noConversion"/>
  </si>
  <si>
    <t>&lt;=M</t>
    <phoneticPr fontId="1" type="noConversion"/>
  </si>
  <si>
    <t>计算机科学与工程</t>
    <phoneticPr fontId="1" type="noConversion"/>
  </si>
  <si>
    <t>资讯及人工智能工程学(荣誉)工学士 / 理学士组合课程 (物联网 / 人工智能 / 资讯安全)
理学士组合课程</t>
    <phoneticPr fontId="1" type="noConversion"/>
  </si>
  <si>
    <t>JS1072</t>
    <phoneticPr fontId="1" type="noConversion"/>
  </si>
  <si>
    <t>理学士(数据科学)</t>
    <phoneticPr fontId="1" type="noConversion"/>
  </si>
  <si>
    <t>JS1205</t>
    <phoneticPr fontId="1" type="noConversion"/>
  </si>
  <si>
    <t>电机工程学系 [选项: 工学士(电子计算机及数据工程学)、工学士(电子及电机工程学)、工学士(资讯工程学)、工学士(微电子工程学)]</t>
    <phoneticPr fontId="1" type="noConversion"/>
  </si>
  <si>
    <t>&gt;</t>
    <phoneticPr fontId="1" type="noConversion"/>
  </si>
  <si>
    <t>&gt;LQ</t>
    <phoneticPr fontId="1" type="noConversion"/>
  </si>
  <si>
    <t>&gt;=M</t>
    <phoneticPr fontId="1" type="noConversion"/>
  </si>
  <si>
    <t>Course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</si>
</sst>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6"/>
      <color theme="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15"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  <dxf>
      <fill>
        <patternFill>
          <bgColor rgb="FF50AD63"/>
        </patternFill>
      </fill>
    </dxf>
    <dxf>
      <fill>
        <patternFill>
          <bgColor rgb="FF50AD63"/>
        </patternFill>
      </fill>
    </dxf>
    <dxf>
      <fill>
        <patternFill>
          <bgColor rgb="FFFF0000"/>
        </patternFill>
      </fill>
    </dxf>
    <dxf>
      <fill>
        <patternFill>
          <bgColor rgb="FFF7534B"/>
        </patternFill>
      </fill>
    </dxf>
    <dxf>
      <fill>
        <patternFill>
          <bgColor rgb="FF50AD63"/>
        </patternFill>
      </fill>
    </dxf>
  </dxfs>
  <tableStyles count="0" defaultTableStyle="TableStyleMedium2" defaultPivotStyle="PivotStyleLight16"/>
  <colors>
    <mruColors>
      <color rgb="FF50AD63"/>
      <color rgb="FF6A9E54"/>
      <color rgb="FF569A4D"/>
      <color rgb="FFF753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197.4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Sheet1!$J$3:$L$3</c:f>
              <c:strCache>
                <c:ptCount val="3"/>
                <c:pt idx="0">
                  <c:v>CUHK</c:v>
                </c:pt>
                <c:pt idx="1">
                  <c:v>34.25</c:v>
                </c:pt>
                <c:pt idx="2">
                  <c:v>LQ-2</c:v>
                </c:pt>
              </c:strCache>
            </c:strRef>
          </c:cat>
          <c:val>
            <c:numRef>
              <c:f>Sheet1!$J$4:$L$4</c:f>
              <c:numCache>
                <c:formatCode>General</c:formatCode>
                <c:ptCount val="3"/>
                <c:pt idx="0">
                  <c:v>0</c:v>
                </c:pt>
                <c:pt idx="1">
                  <c:v>223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4-40A9-B45F-3BEF0A799A4C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Sheet1!$J$3:$L$3</c:f>
              <c:strCache>
                <c:ptCount val="3"/>
                <c:pt idx="0">
                  <c:v>CUHK</c:v>
                </c:pt>
                <c:pt idx="1">
                  <c:v>34.25</c:v>
                </c:pt>
                <c:pt idx="2">
                  <c:v>LQ-2</c:v>
                </c:pt>
              </c:strCache>
            </c:strRef>
          </c:cat>
          <c:val>
            <c:numRef>
              <c:f>Sheet1!$J$5:$L$5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4-40A9-B45F-3BEF0A79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757359"/>
        <c:axId val="1527937215"/>
      </c:barChart>
      <c:catAx>
        <c:axId val="14207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937215"/>
        <c:crosses val="autoZero"/>
        <c:auto val="1"/>
        <c:lblAlgn val="ctr"/>
        <c:lblOffset val="100"/>
        <c:noMultiLvlLbl val="0"/>
      </c:catAx>
      <c:valAx>
        <c:axId val="15279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75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221695-DDC3-43DD-961B-4B85AB158D1D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D76181-6AA7-6DFA-BC03-2017214E96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tyu.edu.hk/admo/sites/default/files/2023-09/2023_JUPAS_Admission_Scores_Report_20230929.pdf" TargetMode="External"/><Relationship Id="rId3" Type="http://schemas.openxmlformats.org/officeDocument/2006/relationships/hyperlink" Target="https://dse.bigexam.hk/zh-cn/pathway/progs/jupasProg/JS3180" TargetMode="External"/><Relationship Id="rId7" Type="http://schemas.openxmlformats.org/officeDocument/2006/relationships/hyperlink" Target="https://dse.bigexam.hk/zh-cn/pathway/progs/jupasProg/JS1204" TargetMode="External"/><Relationship Id="rId2" Type="http://schemas.openxmlformats.org/officeDocument/2006/relationships/hyperlink" Target="https://dse.bigexam.hk/zh-cn/pathway/progs/jupasProg/JS4446" TargetMode="External"/><Relationship Id="rId1" Type="http://schemas.openxmlformats.org/officeDocument/2006/relationships/hyperlink" Target="https://dse.bigexam.hk/zh-cn/pathway/progs/jupasProg/JS4412" TargetMode="External"/><Relationship Id="rId6" Type="http://schemas.openxmlformats.org/officeDocument/2006/relationships/hyperlink" Target="https://dse.bigexam.hk/zh-cn/pathway/progs/jupasProg/JS5282" TargetMode="External"/><Relationship Id="rId5" Type="http://schemas.openxmlformats.org/officeDocument/2006/relationships/hyperlink" Target="https://dse.bigexam.hk/zh-cn/pathway/progs/jupasProg/JS1074" TargetMode="External"/><Relationship Id="rId10" Type="http://schemas.openxmlformats.org/officeDocument/2006/relationships/hyperlink" Target="https://www.cityu.edu.hk/admo/sites/default/files/2023-09/2023_JUPAS_Admission_Scores_Report_20230929.pdf" TargetMode="External"/><Relationship Id="rId4" Type="http://schemas.openxmlformats.org/officeDocument/2006/relationships/hyperlink" Target="https://dse.bigexam.hk/zh-cn/pathway/progs/jupasProg/JS5200" TargetMode="External"/><Relationship Id="rId9" Type="http://schemas.openxmlformats.org/officeDocument/2006/relationships/hyperlink" Target="https://www.cuhk.edu.hk/adm/jupas/admission_grades_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5FF7-2746-4ADF-B67C-FEEE3DABCEEE}">
  <dimension ref="B1:L26"/>
  <sheetViews>
    <sheetView tabSelected="1" zoomScale="180" zoomScaleNormal="180" workbookViewId="0">
      <selection activeCell="K4" sqref="K4"/>
    </sheetView>
  </sheetViews>
  <sheetFormatPr defaultRowHeight="14.25"/>
  <cols>
    <col min="2" max="2" width="7.125" bestFit="1" customWidth="1"/>
    <col min="4" max="4" width="27" customWidth="1"/>
    <col min="11" max="11" width="20.5" bestFit="1" customWidth="1"/>
  </cols>
  <sheetData>
    <row r="1" spans="2:12" s="1" customFormat="1">
      <c r="B1" s="1" t="s">
        <v>40</v>
      </c>
      <c r="C1" s="4" t="s">
        <v>6</v>
      </c>
      <c r="D1" s="4"/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18</v>
      </c>
      <c r="K1" s="1" t="s">
        <v>26</v>
      </c>
      <c r="L1" s="1" t="s">
        <v>24</v>
      </c>
    </row>
    <row r="2" spans="2:12" s="1" customFormat="1" ht="21" customHeight="1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s="1" customFormat="1" ht="28.5" customHeight="1">
      <c r="B3" s="1" t="s">
        <v>1</v>
      </c>
      <c r="C3" s="4" t="s">
        <v>3</v>
      </c>
      <c r="D3" s="4"/>
      <c r="E3" s="1">
        <v>38.875</v>
      </c>
      <c r="F3" s="1">
        <v>36.75</v>
      </c>
      <c r="G3" s="1">
        <v>34.5</v>
      </c>
      <c r="J3" s="2" t="s">
        <v>19</v>
      </c>
      <c r="K3" s="3">
        <f>5.5*2+4*1.75+5.5*1.5+4+4</f>
        <v>34.25</v>
      </c>
      <c r="L3" s="1" t="s">
        <v>25</v>
      </c>
    </row>
    <row r="4" spans="2:12" s="1" customFormat="1" ht="27.75" customHeight="1">
      <c r="B4" s="1" t="s">
        <v>2</v>
      </c>
      <c r="C4" s="5" t="s">
        <v>32</v>
      </c>
      <c r="D4" s="5"/>
      <c r="F4" s="1">
        <v>191</v>
      </c>
      <c r="G4" s="1">
        <v>186</v>
      </c>
      <c r="I4" s="1">
        <v>197.4</v>
      </c>
      <c r="J4" s="2" t="s">
        <v>20</v>
      </c>
      <c r="K4" s="3">
        <f>5.5*10+5.5*10+5.5*10+3*10+4*7</f>
        <v>223</v>
      </c>
      <c r="L4" s="1" t="s">
        <v>38</v>
      </c>
    </row>
    <row r="5" spans="2:12" s="1" customFormat="1" ht="20.25">
      <c r="B5" s="1" t="s">
        <v>14</v>
      </c>
      <c r="C5" s="4" t="s">
        <v>15</v>
      </c>
      <c r="D5" s="4"/>
      <c r="F5" s="1">
        <v>20</v>
      </c>
      <c r="G5" s="1">
        <v>19</v>
      </c>
      <c r="J5" s="2" t="s">
        <v>23</v>
      </c>
      <c r="K5" s="3">
        <f>5+5+4+4+4</f>
        <v>22</v>
      </c>
      <c r="L5" s="1" t="s">
        <v>39</v>
      </c>
    </row>
    <row r="6" spans="2:12" s="1" customFormat="1" ht="21.75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2:12" s="1" customFormat="1" ht="20.25">
      <c r="B7" s="1" t="s">
        <v>28</v>
      </c>
      <c r="C7" s="4" t="s">
        <v>29</v>
      </c>
      <c r="D7" s="4"/>
      <c r="E7" s="1">
        <v>30</v>
      </c>
      <c r="F7" s="1">
        <v>27.5</v>
      </c>
      <c r="G7" s="1">
        <v>26</v>
      </c>
      <c r="J7" s="2" t="s">
        <v>19</v>
      </c>
      <c r="K7" s="3">
        <f>5.5*1.5+4*1.5+5.5*1.25+4+4</f>
        <v>29.125</v>
      </c>
      <c r="L7" s="1" t="s">
        <v>25</v>
      </c>
    </row>
    <row r="8" spans="2:12" s="1" customFormat="1" ht="20.25">
      <c r="B8" s="1" t="s">
        <v>12</v>
      </c>
      <c r="C8" s="4" t="s">
        <v>13</v>
      </c>
      <c r="D8" s="4"/>
      <c r="F8" s="1">
        <v>35.5</v>
      </c>
      <c r="G8" s="1">
        <v>34</v>
      </c>
      <c r="H8" s="1">
        <v>72.25</v>
      </c>
      <c r="J8" s="2" t="s">
        <v>21</v>
      </c>
      <c r="K8" s="3">
        <f>5.5*2+4*1.75+5.15*1.5+4+4</f>
        <v>33.725000000000001</v>
      </c>
      <c r="L8" s="1" t="s">
        <v>25</v>
      </c>
    </row>
    <row r="9" spans="2:12" s="1" customFormat="1" ht="20.25">
      <c r="B9" s="1" t="s">
        <v>33</v>
      </c>
      <c r="C9" s="4" t="s">
        <v>34</v>
      </c>
      <c r="D9" s="4"/>
      <c r="F9" s="1">
        <v>30</v>
      </c>
      <c r="G9" s="1">
        <v>29</v>
      </c>
      <c r="J9" s="2" t="s">
        <v>23</v>
      </c>
      <c r="K9" s="3">
        <f>3*2+4+5*2+2+5+4</f>
        <v>31</v>
      </c>
      <c r="L9" s="1" t="s">
        <v>39</v>
      </c>
    </row>
    <row r="10" spans="2:12" s="1" customFormat="1" ht="22.5" customHeight="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 s="1" customFormat="1" ht="20.25">
      <c r="B11" s="1" t="s">
        <v>16</v>
      </c>
      <c r="C11" s="4" t="s">
        <v>17</v>
      </c>
      <c r="D11" s="4"/>
      <c r="F11" s="1">
        <v>30</v>
      </c>
      <c r="G11" s="1">
        <v>29</v>
      </c>
      <c r="J11" s="2" t="s">
        <v>23</v>
      </c>
      <c r="K11" s="3">
        <f>5*2+5+4+4+3*2</f>
        <v>29</v>
      </c>
      <c r="L11" s="1" t="s">
        <v>30</v>
      </c>
    </row>
    <row r="12" spans="2:12" s="1" customFormat="1" ht="20.25" customHeight="1">
      <c r="B12" s="1" t="s">
        <v>0</v>
      </c>
      <c r="C12" s="4" t="s">
        <v>31</v>
      </c>
      <c r="D12" s="4"/>
      <c r="E12" s="1">
        <v>48.875</v>
      </c>
      <c r="F12" s="1">
        <v>42.5</v>
      </c>
      <c r="G12" s="1">
        <v>39.875</v>
      </c>
      <c r="J12" s="2" t="s">
        <v>19</v>
      </c>
      <c r="K12" s="3">
        <f>5.5*2+4*1.75+5.5*1.5+4+4</f>
        <v>34.25</v>
      </c>
      <c r="L12" s="1" t="s">
        <v>30</v>
      </c>
    </row>
    <row r="13" spans="2:12" s="1" customFormat="1" ht="20.25">
      <c r="B13" s="1" t="s">
        <v>4</v>
      </c>
      <c r="C13" s="4" t="s">
        <v>5</v>
      </c>
      <c r="D13" s="4"/>
      <c r="F13" s="1">
        <v>46.5</v>
      </c>
      <c r="G13" s="1">
        <v>43.25</v>
      </c>
      <c r="H13" s="1">
        <v>72.25</v>
      </c>
      <c r="J13" s="2" t="s">
        <v>22</v>
      </c>
      <c r="K13" s="3">
        <f>5.5*2+4*1.75+5.5*1.5+4+4</f>
        <v>34.25</v>
      </c>
      <c r="L13" s="1" t="s">
        <v>25</v>
      </c>
    </row>
    <row r="14" spans="2:12" s="1" customFormat="1" ht="30.75" customHeight="1">
      <c r="B14" s="1" t="s">
        <v>35</v>
      </c>
      <c r="C14" s="4" t="s">
        <v>36</v>
      </c>
      <c r="D14" s="4"/>
      <c r="F14" s="1">
        <v>32</v>
      </c>
      <c r="G14" s="1">
        <v>30.5</v>
      </c>
      <c r="J14" s="2" t="s">
        <v>23</v>
      </c>
      <c r="K14" s="3">
        <f>3*2+2*5+2*5+2*4+4</f>
        <v>38</v>
      </c>
      <c r="L14" s="1" t="s">
        <v>30</v>
      </c>
    </row>
    <row r="15" spans="2:12" s="1" customFormat="1" ht="21" customHeigh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2" s="1" customFormat="1">
      <c r="B16" s="1" t="s">
        <v>27</v>
      </c>
      <c r="C16" s="4"/>
      <c r="D16" s="4"/>
      <c r="L16" s="1" t="s">
        <v>37</v>
      </c>
    </row>
    <row r="17" spans="2:12">
      <c r="B17" s="1" t="s">
        <v>27</v>
      </c>
      <c r="C17" s="4"/>
      <c r="D17" s="4"/>
    </row>
    <row r="18" spans="2:12">
      <c r="B18" s="1" t="s">
        <v>27</v>
      </c>
      <c r="C18" s="4"/>
      <c r="D18" s="4"/>
    </row>
    <row r="19" spans="2:12">
      <c r="B19" s="1" t="s">
        <v>27</v>
      </c>
      <c r="C19" s="4"/>
      <c r="D19" s="4"/>
    </row>
    <row r="20" spans="2:12">
      <c r="B20" s="1" t="s">
        <v>27</v>
      </c>
      <c r="C20" s="4"/>
      <c r="D20" s="4"/>
    </row>
    <row r="21" spans="2:1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>
      <c r="B22" s="1" t="s">
        <v>27</v>
      </c>
      <c r="C22" s="4"/>
      <c r="D22" s="4"/>
    </row>
    <row r="23" spans="2:12">
      <c r="B23" s="1" t="s">
        <v>27</v>
      </c>
      <c r="C23" s="4"/>
      <c r="D23" s="4"/>
    </row>
    <row r="24" spans="2:12">
      <c r="B24" s="1" t="s">
        <v>27</v>
      </c>
      <c r="C24" s="4"/>
      <c r="D24" s="4"/>
    </row>
    <row r="25" spans="2:12">
      <c r="B25" s="1" t="s">
        <v>27</v>
      </c>
      <c r="C25" s="4"/>
      <c r="D25" s="4"/>
    </row>
    <row r="26" spans="2:12">
      <c r="B26" s="1" t="s">
        <v>27</v>
      </c>
      <c r="C26" s="4"/>
      <c r="D26" s="4"/>
    </row>
  </sheetData>
  <mergeCells count="26"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B21:L21"/>
    <mergeCell ref="C14:D14"/>
    <mergeCell ref="B2:L2"/>
    <mergeCell ref="B6:L6"/>
    <mergeCell ref="B10:L10"/>
    <mergeCell ref="C16:D16"/>
    <mergeCell ref="B15:L15"/>
    <mergeCell ref="C13:D13"/>
    <mergeCell ref="C5:D5"/>
    <mergeCell ref="C12:D12"/>
    <mergeCell ref="C1:D1"/>
    <mergeCell ref="C3:D3"/>
    <mergeCell ref="C7:D7"/>
    <mergeCell ref="C8:D8"/>
    <mergeCell ref="C9:D9"/>
    <mergeCell ref="C11:D11"/>
    <mergeCell ref="C4:D4"/>
  </mergeCells>
  <phoneticPr fontId="1" type="noConversion"/>
  <conditionalFormatting sqref="K3">
    <cfRule type="expression" dxfId="14" priority="24">
      <formula>K3&gt;(G3-2)</formula>
    </cfRule>
    <cfRule type="expression" dxfId="13" priority="26">
      <formula>K3&lt;(G3-2)</formula>
    </cfRule>
  </conditionalFormatting>
  <conditionalFormatting sqref="K4">
    <cfRule type="expression" dxfId="12" priority="10">
      <formula>K4&lt;186</formula>
    </cfRule>
    <cfRule type="expression" dxfId="11" priority="25">
      <formula>K4&gt;G4</formula>
    </cfRule>
  </conditionalFormatting>
  <conditionalFormatting sqref="K5">
    <cfRule type="expression" dxfId="10" priority="5">
      <formula>K5&gt;G5</formula>
    </cfRule>
  </conditionalFormatting>
  <conditionalFormatting sqref="K7">
    <cfRule type="expression" dxfId="9" priority="1">
      <formula>K7&gt;=(F7)</formula>
    </cfRule>
    <cfRule type="expression" dxfId="8" priority="2">
      <formula>K7&lt;(F7)</formula>
    </cfRule>
  </conditionalFormatting>
  <conditionalFormatting sqref="K8">
    <cfRule type="expression" dxfId="7" priority="12">
      <formula>K8&gt;(G8-2)</formula>
    </cfRule>
    <cfRule type="expression" dxfId="6" priority="13">
      <formula>K8&lt;(G8-2)</formula>
    </cfRule>
  </conditionalFormatting>
  <conditionalFormatting sqref="K9">
    <cfRule type="expression" dxfId="5" priority="3">
      <formula>K9&gt;=(F9)</formula>
    </cfRule>
    <cfRule type="expression" dxfId="4" priority="4">
      <formula>K9&lt;(F9)</formula>
    </cfRule>
  </conditionalFormatting>
  <conditionalFormatting sqref="K11">
    <cfRule type="expression" dxfId="3" priority="18">
      <formula>K11&gt;=(G11)</formula>
    </cfRule>
    <cfRule type="expression" dxfId="2" priority="19">
      <formula>K11&lt;(G11)</formula>
    </cfRule>
  </conditionalFormatting>
  <conditionalFormatting sqref="K12:K14">
    <cfRule type="expression" dxfId="1" priority="8">
      <formula>K12&gt;(G12-2)</formula>
    </cfRule>
    <cfRule type="expression" dxfId="0" priority="9">
      <formula>K12&lt;(G12-2)</formula>
    </cfRule>
  </conditionalFormatting>
  <hyperlinks>
    <hyperlink ref="J12" r:id="rId1" xr:uid="{496D2133-970F-4B5E-A147-F07E5ED223AD}"/>
    <hyperlink ref="J3" r:id="rId2" xr:uid="{8F998CDB-678B-49DC-B40F-ADF1A748A31D}"/>
    <hyperlink ref="J4" r:id="rId3" xr:uid="{7FFFB356-CAEE-499E-8622-559F75EE96E1}"/>
    <hyperlink ref="J8" r:id="rId4" xr:uid="{C60DFA2C-23A6-4AD2-A094-DB4779A4F69B}"/>
    <hyperlink ref="J11" r:id="rId5" xr:uid="{07A5BB0A-50E5-4459-B1C1-9E2C15CF7B26}"/>
    <hyperlink ref="J13" r:id="rId6" xr:uid="{57BE6904-1180-49FD-9E1E-610CAF3FC37E}"/>
    <hyperlink ref="J5" r:id="rId7" xr:uid="{92D4FC21-C6B8-4E46-984D-051EE86EE4AF}"/>
    <hyperlink ref="J9" r:id="rId8" xr:uid="{0028498A-83B0-4FA7-BEDB-BDC1DF791782}"/>
    <hyperlink ref="J7" r:id="rId9" xr:uid="{D49CE267-7495-47E2-8045-7DA1DF9E6FC5}"/>
    <hyperlink ref="J14" r:id="rId10" xr:uid="{1A62C88A-F39C-45A6-99DD-9318BCCB57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家成 吴</dc:creator>
  <cp:lastModifiedBy>家成 吴</cp:lastModifiedBy>
  <dcterms:created xsi:type="dcterms:W3CDTF">2023-11-17T12:14:12Z</dcterms:created>
  <dcterms:modified xsi:type="dcterms:W3CDTF">2023-11-23T14:11:26Z</dcterms:modified>
</cp:coreProperties>
</file>