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o2\OneDrive\Documents\projet\memoire\yolov5-master\result\compare\midaslarge\"/>
    </mc:Choice>
  </mc:AlternateContent>
  <xr:revisionPtr revIDLastSave="0" documentId="13_ncr:1_{8D2923AD-5829-4A2A-9B6C-671D97D78793}" xr6:coauthVersionLast="47" xr6:coauthVersionMax="47" xr10:uidLastSave="{00000000-0000-0000-0000-000000000000}"/>
  <bookViews>
    <workbookView xWindow="-110" yWindow="-110" windowWidth="38620" windowHeight="21100" xr2:uid="{630A7F1F-3676-4DB6-BA5B-D2AD22F82375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K3" i="1"/>
  <c r="J4" i="1"/>
  <c r="K4" i="1"/>
  <c r="J5" i="1"/>
  <c r="K5" i="1"/>
  <c r="L4" i="1"/>
  <c r="L5" i="1"/>
  <c r="L6" i="1"/>
  <c r="H4" i="1"/>
  <c r="H5" i="1"/>
  <c r="H6" i="1"/>
  <c r="J6" i="1" s="1"/>
  <c r="G6" i="1"/>
  <c r="G5" i="1"/>
  <c r="M5" i="1" s="1"/>
  <c r="G4" i="1"/>
  <c r="M4" i="1" s="1"/>
  <c r="G3" i="1"/>
  <c r="L3" i="1"/>
  <c r="H3" i="1"/>
  <c r="M6" i="1" l="1"/>
  <c r="I6" i="1"/>
  <c r="K6" i="1" s="1"/>
  <c r="M3" i="1"/>
  <c r="I5" i="1"/>
  <c r="I4" i="1"/>
  <c r="I3" i="1"/>
</calcChain>
</file>

<file path=xl/sharedStrings.xml><?xml version="1.0" encoding="utf-8"?>
<sst xmlns="http://schemas.openxmlformats.org/spreadsheetml/2006/main" count="16" uniqueCount="16">
  <si>
    <t>Modèle</t>
  </si>
  <si>
    <t>TP</t>
  </si>
  <si>
    <t>FP</t>
  </si>
  <si>
    <t>TN</t>
  </si>
  <si>
    <t>FN</t>
  </si>
  <si>
    <t>P</t>
  </si>
  <si>
    <t>N</t>
  </si>
  <si>
    <t>TPR</t>
  </si>
  <si>
    <t>FPR</t>
  </si>
  <si>
    <t>Recall</t>
  </si>
  <si>
    <t>Precision</t>
  </si>
  <si>
    <t>Accuracy</t>
  </si>
  <si>
    <t>yolov5n</t>
  </si>
  <si>
    <t>yolov5s</t>
  </si>
  <si>
    <t>yolov5m</t>
  </si>
  <si>
    <t>yolov5l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</si>
</sst>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98831"/>
        <c:axId val="178400079"/>
      </c:lineChart>
      <c:catAx>
        <c:axId val="17839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400079"/>
        <c:crosses val="autoZero"/>
        <c:auto val="1"/>
        <c:lblAlgn val="ctr"/>
        <c:lblOffset val="100"/>
        <c:noMultiLvlLbl val="0"/>
      </c:catAx>
      <c:valAx>
        <c:axId val="17840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39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Roc Space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Feuil1!$B$3</c:f>
              <c:strCache>
                <c:ptCount val="1"/>
                <c:pt idx="0">
                  <c:v>yolov5n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Feuil1!$J$3</c:f>
              <c:numCache>
                <c:formatCode>General</c:formatCode>
                <c:ptCount val="1"/>
                <c:pt idx="0">
                  <c:v>0.18461538461538463</c:v>
                </c:pt>
              </c:numCache>
            </c:numRef>
          </c:xVal>
          <c:yVal>
            <c:numRef>
              <c:f>Feuil1!$I$3</c:f>
              <c:numCache>
                <c:formatCode>General</c:formatCode>
                <c:ptCount val="1"/>
                <c:pt idx="0">
                  <c:v>0.27631578947368424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0-406A-ADFD-C9E2AF4F2805}"/>
            </c:ext>
          </c:extLst>
        </c:ser>
        <c:ser>
          <c:idx val="1"/>
          <c:order val="1"/>
          <c:tx>
            <c:strRef>
              <c:f>Feuil1!$B$4</c:f>
              <c:strCache>
                <c:ptCount val="1"/>
                <c:pt idx="0">
                  <c:v>yolov5s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Feuil1!$J$4</c:f>
              <c:numCache>
                <c:formatCode>General</c:formatCode>
                <c:ptCount val="1"/>
                <c:pt idx="0">
                  <c:v>0.43076923076923079</c:v>
                </c:pt>
              </c:numCache>
            </c:numRef>
          </c:xVal>
          <c:yVal>
            <c:numRef>
              <c:f>Feuil1!$I$4</c:f>
              <c:numCache>
                <c:formatCode>General</c:formatCode>
                <c:ptCount val="1"/>
                <c:pt idx="0">
                  <c:v>0.48684210526315791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0-406A-ADFD-C9E2AF4F2805}"/>
            </c:ext>
          </c:extLst>
        </c:ser>
        <c:ser>
          <c:idx val="2"/>
          <c:order val="2"/>
          <c:tx>
            <c:strRef>
              <c:f>Feuil1!$B$5</c:f>
              <c:strCache>
                <c:ptCount val="1"/>
                <c:pt idx="0">
                  <c:v>yolov5m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Feuil1!$J$5</c:f>
              <c:numCache>
                <c:formatCode>General</c:formatCode>
                <c:ptCount val="1"/>
                <c:pt idx="0">
                  <c:v>0.38461538461538464</c:v>
                </c:pt>
              </c:numCache>
            </c:numRef>
          </c:xVal>
          <c:yVal>
            <c:numRef>
              <c:f>Feuil1!$I$5</c:f>
              <c:numCache>
                <c:formatCode>General</c:formatCode>
                <c:ptCount val="1"/>
                <c:pt idx="0">
                  <c:v>0.56578947368421051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10-406A-ADFD-C9E2AF4F2805}"/>
            </c:ext>
          </c:extLst>
        </c:ser>
        <c:ser>
          <c:idx val="3"/>
          <c:order val="3"/>
          <c:tx>
            <c:strRef>
              <c:f>Feuil1!$B$6</c:f>
              <c:strCache>
                <c:ptCount val="1"/>
                <c:pt idx="0">
                  <c:v>yolov5l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Feuil1!$J$6</c:f>
              <c:numCache>
                <c:formatCode>General</c:formatCode>
                <c:ptCount val="1"/>
                <c:pt idx="0">
                  <c:v>0.49056603773584906</c:v>
                </c:pt>
              </c:numCache>
            </c:numRef>
          </c:xVal>
          <c:yVal>
            <c:numRef>
              <c:f>Feuil1!$I$6</c:f>
              <c:numCache>
                <c:formatCode>General</c:formatCode>
                <c:ptCount val="1"/>
                <c:pt idx="0">
                  <c:v>0.7857142857142857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10-406A-ADFD-C9E2AF4F2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01711"/>
        <c:axId val="92704623"/>
      </c:scatterChart>
      <c:valAx>
        <c:axId val="92701711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704623"/>
        <c:crosses val="autoZero"/>
        <c:crossBetween val="midCat"/>
      </c:valAx>
      <c:valAx>
        <c:axId val="927046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701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Graphique du Recall et de la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Feuil1!$B$3</c:f>
              <c:strCache>
                <c:ptCount val="1"/>
                <c:pt idx="0">
                  <c:v>yolov5n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Feuil1!$L$3</c:f>
              <c:numCache>
                <c:formatCode>General</c:formatCode>
                <c:ptCount val="1"/>
                <c:pt idx="0">
                  <c:v>0.77777777777777779</c:v>
                </c:pt>
              </c:numCache>
            </c:numRef>
          </c:xVal>
          <c:yVal>
            <c:numRef>
              <c:f>Feuil1!$K$3</c:f>
              <c:numCache>
                <c:formatCode>General</c:formatCode>
                <c:ptCount val="1"/>
                <c:pt idx="0">
                  <c:v>0.27631578947368424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F2-FB48-836A-FE1FBAD5C74E}"/>
            </c:ext>
          </c:extLst>
        </c:ser>
        <c:ser>
          <c:idx val="1"/>
          <c:order val="1"/>
          <c:tx>
            <c:strRef>
              <c:f>Feuil1!$B$4</c:f>
              <c:strCache>
                <c:ptCount val="1"/>
                <c:pt idx="0">
                  <c:v>yolov5s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Feuil1!$L$4</c:f>
              <c:numCache>
                <c:formatCode>General</c:formatCode>
                <c:ptCount val="1"/>
                <c:pt idx="0">
                  <c:v>0.72549019607843135</c:v>
                </c:pt>
              </c:numCache>
            </c:numRef>
          </c:xVal>
          <c:yVal>
            <c:numRef>
              <c:f>Feuil1!$K$4</c:f>
              <c:numCache>
                <c:formatCode>General</c:formatCode>
                <c:ptCount val="1"/>
                <c:pt idx="0">
                  <c:v>0.48684210526315791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F2-FB48-836A-FE1FBAD5C74E}"/>
            </c:ext>
          </c:extLst>
        </c:ser>
        <c:ser>
          <c:idx val="2"/>
          <c:order val="2"/>
          <c:tx>
            <c:strRef>
              <c:f>Feuil1!$B$5</c:f>
              <c:strCache>
                <c:ptCount val="1"/>
                <c:pt idx="0">
                  <c:v>yolov5m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Feuil1!$L$5</c:f>
              <c:numCache>
                <c:formatCode>General</c:formatCode>
                <c:ptCount val="1"/>
                <c:pt idx="0">
                  <c:v>0.77477477477477474</c:v>
                </c:pt>
              </c:numCache>
            </c:numRef>
          </c:xVal>
          <c:yVal>
            <c:numRef>
              <c:f>Feuil1!$K$5</c:f>
              <c:numCache>
                <c:formatCode>General</c:formatCode>
                <c:ptCount val="1"/>
                <c:pt idx="0">
                  <c:v>0.56578947368421051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F2-FB48-836A-FE1FBAD5C74E}"/>
            </c:ext>
          </c:extLst>
        </c:ser>
        <c:ser>
          <c:idx val="3"/>
          <c:order val="3"/>
          <c:tx>
            <c:strRef>
              <c:f>Feuil1!$B$6</c:f>
              <c:strCache>
                <c:ptCount val="1"/>
                <c:pt idx="0">
                  <c:v>yolov5l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Feuil1!$L$6</c:f>
              <c:numCache>
                <c:formatCode>General</c:formatCode>
                <c:ptCount val="1"/>
                <c:pt idx="0">
                  <c:v>0.67901234567901236</c:v>
                </c:pt>
              </c:numCache>
            </c:numRef>
          </c:xVal>
          <c:yVal>
            <c:numRef>
              <c:f>Feuil1!$K$6</c:f>
              <c:numCache>
                <c:formatCode>General</c:formatCode>
                <c:ptCount val="1"/>
                <c:pt idx="0">
                  <c:v>0.7857142857142857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F2-FB48-836A-FE1FBAD5C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837904"/>
        <c:axId val="1481485856"/>
      </c:scatterChart>
      <c:valAx>
        <c:axId val="144583790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1485856"/>
        <c:crosses val="autoZero"/>
        <c:crossBetween val="midCat"/>
      </c:valAx>
      <c:valAx>
        <c:axId val="14814858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83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701675</xdr:colOff>
      <xdr:row>21</xdr:row>
      <xdr:rowOff>136525</xdr:rowOff>
    </xdr:from>
    <xdr:to>
      <xdr:col>16</xdr:col>
      <xdr:colOff>701675</xdr:colOff>
      <xdr:row>36</xdr:row>
      <xdr:rowOff>117475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6E7EB3-27E9-C075-F90A-C2DCC6020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695324</xdr:colOff>
      <xdr:row>17</xdr:row>
      <xdr:rowOff>63500</xdr:rowOff>
    </xdr:from>
    <xdr:to>
      <xdr:col>20</xdr:col>
      <xdr:colOff>463549</xdr:colOff>
      <xdr:row>42</xdr:row>
      <xdr:rowOff>6349</xdr:rowOff>
    </xdr:to>
    <xdr:grpSp>
      <xdr:nvGrpSpPr>
        <xdr:cNvPr id="16" name="Groupe 15">
          <a:extLst>
            <a:ext uri="{FF2B5EF4-FFF2-40B4-BE49-F238E27FC236}">
              <a16:creationId xmlns:a16="http://schemas.microsoft.com/office/drawing/2014/main" id="{579AEA69-33EA-8A7B-A4E3-E6236A71D282}"/>
            </a:ext>
          </a:extLst>
        </xdr:cNvPr>
        <xdr:cNvGrpSpPr/>
      </xdr:nvGrpSpPr>
      <xdr:grpSpPr>
        <a:xfrm>
          <a:off x="8315324" y="3194050"/>
          <a:ext cx="7388225" cy="4546599"/>
          <a:chOff x="8950324" y="3302000"/>
          <a:chExt cx="8023225" cy="4705349"/>
        </a:xfrm>
      </xdr:grpSpPr>
      <xdr:grpSp>
        <xdr:nvGrpSpPr>
          <xdr:cNvPr id="7" name="Groupe 6">
            <a:extLst>
              <a:ext uri="{FF2B5EF4-FFF2-40B4-BE49-F238E27FC236}">
                <a16:creationId xmlns:a16="http://schemas.microsoft.com/office/drawing/2014/main" id="{7D7E62B5-63DA-036A-B254-AAECDB29D8F7}"/>
              </a:ext>
            </a:extLst>
          </xdr:cNvPr>
          <xdr:cNvGrpSpPr/>
        </xdr:nvGrpSpPr>
        <xdr:grpSpPr>
          <a:xfrm>
            <a:off x="8950324" y="3302000"/>
            <a:ext cx="8023225" cy="4705349"/>
            <a:chOff x="8950324" y="3302000"/>
            <a:chExt cx="8023225" cy="4705349"/>
          </a:xfrm>
        </xdr:grpSpPr>
        <xdr:graphicFrame macro="">
          <xdr:nvGraphicFramePr>
            <xdr:cNvPr id="10" name="Graphique 9">
              <a:extLst>
                <a:ext uri="{FF2B5EF4-FFF2-40B4-BE49-F238E27FC236}">
                  <a16:creationId xmlns:a16="http://schemas.microsoft.com/office/drawing/2014/main" id="{584F3995-63C4-FFAF-4539-DA33B3FB9BB9}"/>
                </a:ext>
              </a:extLst>
            </xdr:cNvPr>
            <xdr:cNvGraphicFramePr/>
          </xdr:nvGraphicFramePr>
          <xdr:xfrm>
            <a:off x="8950324" y="3302000"/>
            <a:ext cx="8023225" cy="470534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cxnSp macro="">
          <xdr:nvCxnSpPr>
            <xdr:cNvPr id="3" name="Connecteur droit 2">
              <a:extLst>
                <a:ext uri="{FF2B5EF4-FFF2-40B4-BE49-F238E27FC236}">
                  <a16:creationId xmlns:a16="http://schemas.microsoft.com/office/drawing/2014/main" id="{E7A0B708-99C8-8A9A-E82A-379E02DDD630}"/>
                </a:ext>
              </a:extLst>
            </xdr:cNvPr>
            <xdr:cNvCxnSpPr/>
          </xdr:nvCxnSpPr>
          <xdr:spPr>
            <a:xfrm flipV="1">
              <a:off x="9525000" y="3771900"/>
              <a:ext cx="7277100" cy="3378200"/>
            </a:xfrm>
            <a:prstGeom prst="line">
              <a:avLst/>
            </a:prstGeom>
            <a:ln>
              <a:solidFill>
                <a:srgbClr val="FF0000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" name="Connecteur droit 8">
              <a:extLst>
                <a:ext uri="{FF2B5EF4-FFF2-40B4-BE49-F238E27FC236}">
                  <a16:creationId xmlns:a16="http://schemas.microsoft.com/office/drawing/2014/main" id="{1743BA2D-E573-E145-B0DA-DF474AD08C81}"/>
                </a:ext>
              </a:extLst>
            </xdr:cNvPr>
            <xdr:cNvCxnSpPr>
              <a:cxnSpLocks noChangeAspect="1"/>
            </xdr:cNvCxnSpPr>
          </xdr:nvCxnSpPr>
          <xdr:spPr>
            <a:xfrm flipV="1">
              <a:off x="9533451" y="3773714"/>
              <a:ext cx="5956136" cy="2766786"/>
            </a:xfrm>
            <a:prstGeom prst="line">
              <a:avLst/>
            </a:prstGeom>
            <a:ln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" name="Connecteur droit 10">
              <a:extLst>
                <a:ext uri="{FF2B5EF4-FFF2-40B4-BE49-F238E27FC236}">
                  <a16:creationId xmlns:a16="http://schemas.microsoft.com/office/drawing/2014/main" id="{596D7155-0716-0348-90E0-6CBF9E37E6AE}"/>
                </a:ext>
              </a:extLst>
            </xdr:cNvPr>
            <xdr:cNvCxnSpPr>
              <a:cxnSpLocks noChangeAspect="1"/>
            </xdr:cNvCxnSpPr>
          </xdr:nvCxnSpPr>
          <xdr:spPr>
            <a:xfrm flipV="1">
              <a:off x="9577831" y="3764643"/>
              <a:ext cx="6084455" cy="2812143"/>
            </a:xfrm>
            <a:prstGeom prst="line">
              <a:avLst/>
            </a:prstGeom>
            <a:ln>
              <a:solidFill>
                <a:schemeClr val="accent2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5" name="ZoneTexte 14">
            <a:extLst>
              <a:ext uri="{FF2B5EF4-FFF2-40B4-BE49-F238E27FC236}">
                <a16:creationId xmlns:a16="http://schemas.microsoft.com/office/drawing/2014/main" id="{D505A4A1-FB78-2898-8E96-05969B03D8C7}"/>
              </a:ext>
            </a:extLst>
          </xdr:cNvPr>
          <xdr:cNvSpPr txBox="1"/>
        </xdr:nvSpPr>
        <xdr:spPr>
          <a:xfrm>
            <a:off x="16129000" y="4025900"/>
            <a:ext cx="60555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FR" sz="1100"/>
              <a:t>Chance</a:t>
            </a:r>
          </a:p>
        </xdr:txBody>
      </xdr:sp>
    </xdr:grpSp>
    <xdr:clientData/>
  </xdr:twoCellAnchor>
  <xdr:twoCellAnchor>
    <xdr:from>
      <xdr:col>1</xdr:col>
      <xdr:colOff>6350</xdr:colOff>
      <xdr:row>16</xdr:row>
      <xdr:rowOff>184150</xdr:rowOff>
    </xdr:from>
    <xdr:to>
      <xdr:col>9</xdr:col>
      <xdr:colOff>0</xdr:colOff>
      <xdr:row>45</xdr:row>
      <xdr:rowOff>25400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C9D029E2-3DE0-5B9F-0AAF-EADE61532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BB56-041E-4E47-89EA-6DC8F744B4D8}">
  <dimension ref="B2:N6"/>
  <sheetViews>
    <sheetView tabSelected="1" topLeftCell="A10" zoomScaleNormal="100" workbookViewId="0">
      <selection activeCell="G11" sqref="G11"/>
    </sheetView>
  </sheetViews>
  <sheetFormatPr baseColWidth="10" defaultRowHeight="14.5" x14ac:dyDescent="0.35"/>
  <sheetData>
    <row r="2" spans="2:14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>
        <v>0</v>
      </c>
    </row>
    <row r="3" spans="2:14" x14ac:dyDescent="0.35">
      <c r="B3" t="s">
        <v>12</v>
      </c>
      <c r="C3">
        <v>42</v>
      </c>
      <c r="D3">
        <v>12</v>
      </c>
      <c r="E3">
        <v>53</v>
      </c>
      <c r="F3">
        <v>110</v>
      </c>
      <c r="G3">
        <f>C3+F3</f>
        <v>152</v>
      </c>
      <c r="H3">
        <f>D3+E3</f>
        <v>65</v>
      </c>
      <c r="I3">
        <f>C3/G3</f>
        <v>0.27631578947368424</v>
      </c>
      <c r="J3">
        <f>D3/H3</f>
        <v>0.18461538461538463</v>
      </c>
      <c r="K3">
        <f>I3</f>
        <v>0.27631578947368424</v>
      </c>
      <c r="L3">
        <f>C3/(C3+D3)</f>
        <v>0.77777777777777779</v>
      </c>
      <c r="M3">
        <f>(C3+E3)/(G3+H3)</f>
        <v>0.43778801843317972</v>
      </c>
    </row>
    <row r="4" spans="2:14" x14ac:dyDescent="0.35">
      <c r="B4" t="s">
        <v>13</v>
      </c>
      <c r="C4">
        <v>74</v>
      </c>
      <c r="D4">
        <v>28</v>
      </c>
      <c r="E4">
        <v>37</v>
      </c>
      <c r="F4">
        <v>78</v>
      </c>
      <c r="G4">
        <f t="shared" ref="G4:G6" si="0">C4+F4</f>
        <v>152</v>
      </c>
      <c r="H4">
        <f t="shared" ref="H4:H6" si="1">D4+E4</f>
        <v>65</v>
      </c>
      <c r="I4">
        <f t="shared" ref="I4:I6" si="2">C4/G4</f>
        <v>0.48684210526315791</v>
      </c>
      <c r="J4">
        <f t="shared" ref="J4:J6" si="3">D4/H4</f>
        <v>0.43076923076923079</v>
      </c>
      <c r="K4">
        <f t="shared" ref="K4:K6" si="4">I4</f>
        <v>0.48684210526315791</v>
      </c>
      <c r="L4">
        <f t="shared" ref="L4:L6" si="5">C4/(C4+D4)</f>
        <v>0.72549019607843135</v>
      </c>
      <c r="M4">
        <f t="shared" ref="M4:M6" si="6">(C4+E4)/(G4+H4)</f>
        <v>0.51152073732718895</v>
      </c>
    </row>
    <row r="5" spans="2:14" x14ac:dyDescent="0.35">
      <c r="B5" t="s">
        <v>14</v>
      </c>
      <c r="C5">
        <v>86</v>
      </c>
      <c r="D5">
        <v>25</v>
      </c>
      <c r="E5">
        <v>40</v>
      </c>
      <c r="F5">
        <v>66</v>
      </c>
      <c r="G5">
        <f t="shared" si="0"/>
        <v>152</v>
      </c>
      <c r="H5">
        <f t="shared" si="1"/>
        <v>65</v>
      </c>
      <c r="I5">
        <f t="shared" si="2"/>
        <v>0.56578947368421051</v>
      </c>
      <c r="J5">
        <f t="shared" si="3"/>
        <v>0.38461538461538464</v>
      </c>
      <c r="K5">
        <f t="shared" si="4"/>
        <v>0.56578947368421051</v>
      </c>
      <c r="L5">
        <f t="shared" si="5"/>
        <v>0.77477477477477474</v>
      </c>
      <c r="M5">
        <f t="shared" si="6"/>
        <v>0.58064516129032262</v>
      </c>
    </row>
    <row r="6" spans="2:14" x14ac:dyDescent="0.35">
      <c r="B6" t="s">
        <v>15</v>
      </c>
      <c r="C6">
        <v>55</v>
      </c>
      <c r="D6">
        <v>26</v>
      </c>
      <c r="E6">
        <v>27</v>
      </c>
      <c r="F6">
        <v>15</v>
      </c>
      <c r="G6">
        <f t="shared" si="0"/>
        <v>70</v>
      </c>
      <c r="H6">
        <f t="shared" si="1"/>
        <v>53</v>
      </c>
      <c r="I6">
        <f t="shared" si="2"/>
        <v>0.7857142857142857</v>
      </c>
      <c r="J6">
        <f t="shared" si="3"/>
        <v>0.49056603773584906</v>
      </c>
      <c r="K6">
        <f t="shared" si="4"/>
        <v>0.7857142857142857</v>
      </c>
      <c r="L6">
        <f t="shared" si="5"/>
        <v>0.67901234567901236</v>
      </c>
      <c r="M6">
        <f t="shared" si="6"/>
        <v>0.66666666666666663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cianciolo</dc:creator>
  <cp:lastModifiedBy>hugo cianciolo</cp:lastModifiedBy>
  <dcterms:created xsi:type="dcterms:W3CDTF">2022-05-05T17:46:42Z</dcterms:created>
  <dcterms:modified xsi:type="dcterms:W3CDTF">2022-05-18T19:18:51Z</dcterms:modified>
</cp:coreProperties>
</file>