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result\compare\midaslarge\"/>
    </mc:Choice>
  </mc:AlternateContent>
  <xr:revisionPtr revIDLastSave="0" documentId="13_ncr:1_{5D4B5A47-DC4B-48F0-9C88-095EFCECBF9C}" xr6:coauthVersionLast="47" xr6:coauthVersionMax="47" xr10:uidLastSave="{00000000-0000-0000-0000-000000000000}"/>
  <bookViews>
    <workbookView xWindow="-110" yWindow="-110" windowWidth="38620" windowHeight="21100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L4" i="1"/>
  <c r="L5" i="1"/>
  <c r="L6" i="1"/>
  <c r="H4" i="1"/>
  <c r="J4" i="1" s="1"/>
  <c r="H5" i="1"/>
  <c r="J5" i="1" s="1"/>
  <c r="H6" i="1"/>
  <c r="J6" i="1" s="1"/>
  <c r="G6" i="1"/>
  <c r="G5" i="1"/>
  <c r="G4" i="1"/>
  <c r="G3" i="1"/>
  <c r="L3" i="1"/>
  <c r="J3" i="1"/>
  <c r="M6" i="1" l="1"/>
  <c r="M5" i="1"/>
  <c r="M4" i="1"/>
  <c r="I6" i="1"/>
  <c r="K6" i="1" s="1"/>
  <c r="M3" i="1"/>
  <c r="I5" i="1"/>
  <c r="K5" i="1" s="1"/>
  <c r="I4" i="1"/>
  <c r="K4" i="1" s="1"/>
  <c r="I3" i="1"/>
  <c r="K3" i="1" s="1"/>
</calcChain>
</file>

<file path=xl/sharedStrings.xml><?xml version="1.0" encoding="utf-8"?>
<sst xmlns="http://schemas.openxmlformats.org/spreadsheetml/2006/main" count="16" uniqueCount="16">
  <si>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</si>
  <si>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</si>
  <si>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</si>
  <si>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</si>
  <si>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</si>
  <si>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</si>
  <si>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</si>
  <si>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</si>
  <si>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</si>
  <si>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</si>
  <si>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</si>
  <si>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</si>
  <si>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yolov5n</t>
  </si>
  <si>
    <t>yolov5s</t>
  </si>
  <si>
    <t>yolov5m</t>
  </si>
  <si>
    <t>yolov5l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</si>
</sst>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</c:f>
              <c:numCache>
                <c:formatCode>General</c:formatCode>
                <c:ptCount val="1"/>
                <c:pt idx="0">
                  <c:v>0.20754716981132076</c:v>
                </c:pt>
              </c:numCache>
            </c:numRef>
          </c:xVal>
          <c:yVal>
            <c:numRef>
              <c:f>Feuil1!$I$3</c:f>
              <c:numCache>
                <c:formatCode>General</c:formatCode>
                <c:ptCount val="1"/>
                <c:pt idx="0">
                  <c:v>0.44285714285714284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0-406A-ADFD-C9E2AF4F2805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Feuil1!$J$4</c:f>
              <c:numCache>
                <c:formatCode>General</c:formatCode>
                <c:ptCount val="1"/>
                <c:pt idx="0">
                  <c:v>0.35849056603773582</c:v>
                </c:pt>
              </c:numCache>
            </c:numRef>
          </c:xVal>
          <c:yVal>
            <c:numRef>
              <c:f>Feuil1!$I$4</c:f>
              <c:numCache>
                <c:formatCode>General</c:formatCode>
                <c:ptCount val="1"/>
                <c:pt idx="0">
                  <c:v>0.54285714285714282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Feuil1!$J$5</c:f>
              <c:numCache>
                <c:formatCode>General</c:formatCode>
                <c:ptCount val="1"/>
                <c:pt idx="0">
                  <c:v>0.43396226415094341</c:v>
                </c:pt>
              </c:numCache>
            </c:numRef>
          </c:xVal>
          <c:yVal>
            <c:numRef>
              <c:f>Feuil1!$I$5</c:f>
              <c:numCache>
                <c:formatCode>General</c:formatCode>
                <c:ptCount val="1"/>
                <c:pt idx="0">
                  <c:v>0.58571428571428574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Feuil1!$J$6</c:f>
              <c:numCache>
                <c:formatCode>General</c:formatCode>
                <c:ptCount val="1"/>
                <c:pt idx="0">
                  <c:v>0.45283018867924529</c:v>
                </c:pt>
              </c:numCache>
            </c:numRef>
          </c:xVal>
          <c:yVal>
            <c:numRef>
              <c:f>Feuil1!$I$6</c:f>
              <c:numCache>
                <c:formatCode>General</c:formatCode>
                <c:ptCount val="1"/>
                <c:pt idx="0">
                  <c:v>0.65714285714285714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</c:f>
              <c:numCache>
                <c:formatCode>General</c:formatCode>
                <c:ptCount val="1"/>
                <c:pt idx="0">
                  <c:v>0.73809523809523814</c:v>
                </c:pt>
              </c:numCache>
            </c:numRef>
          </c:xVal>
          <c:yVal>
            <c:numRef>
              <c:f>Feuil1!$K$3</c:f>
              <c:numCache>
                <c:formatCode>General</c:formatCode>
                <c:ptCount val="1"/>
                <c:pt idx="0">
                  <c:v>0.44285714285714284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2-FB48-836A-FE1FBAD5C74E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Feuil1!$L$4</c:f>
              <c:numCache>
                <c:formatCode>General</c:formatCode>
                <c:ptCount val="1"/>
                <c:pt idx="0">
                  <c:v>0.66666666666666663</c:v>
                </c:pt>
              </c:numCache>
            </c:numRef>
          </c:xVal>
          <c:yVal>
            <c:numRef>
              <c:f>Feuil1!$K$4</c:f>
              <c:numCache>
                <c:formatCode>General</c:formatCode>
                <c:ptCount val="1"/>
                <c:pt idx="0">
                  <c:v>0.54285714285714282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Feuil1!$L$5</c:f>
              <c:numCache>
                <c:formatCode>General</c:formatCode>
                <c:ptCount val="1"/>
                <c:pt idx="0">
                  <c:v>0.640625</c:v>
                </c:pt>
              </c:numCache>
            </c:numRef>
          </c:xVal>
          <c:yVal>
            <c:numRef>
              <c:f>Feuil1!$K$5</c:f>
              <c:numCache>
                <c:formatCode>General</c:formatCode>
                <c:ptCount val="1"/>
                <c:pt idx="0">
                  <c:v>0.58571428571428574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Feuil1!$L$6</c:f>
              <c:numCache>
                <c:formatCode>General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Feuil1!$K$6</c:f>
              <c:numCache>
                <c:formatCode>General</c:formatCode>
                <c:ptCount val="1"/>
                <c:pt idx="0">
                  <c:v>0.65714285714285714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21</xdr:row>
      <xdr:rowOff>136525</xdr:rowOff>
    </xdr:from>
    <xdr:to>
      <xdr:col>16</xdr:col>
      <xdr:colOff>701675</xdr:colOff>
      <xdr:row>36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666016</xdr:colOff>
      <xdr:row>17</xdr:row>
      <xdr:rowOff>53731</xdr:rowOff>
    </xdr:from>
    <xdr:to>
      <xdr:col>20</xdr:col>
      <xdr:colOff>434241</xdr:colOff>
      <xdr:row>41</xdr:row>
      <xdr:rowOff>191965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286016" y="3209193"/>
          <a:ext cx="7388225" cy="4586653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550653" y="3763823"/>
              <a:ext cx="7243746" cy="3399392"/>
            </a:xfrm>
            <a:prstGeom prst="line">
              <a:avLst/>
            </a:prstGeom>
            <a:ln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16</xdr:row>
      <xdr:rowOff>184150</xdr:rowOff>
    </xdr:from>
    <xdr:to>
      <xdr:col>9</xdr:col>
      <xdr:colOff>0</xdr:colOff>
      <xdr:row>45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420064</xdr:colOff>
      <xdr:row>19</xdr:row>
      <xdr:rowOff>102610</xdr:rowOff>
    </xdr:from>
    <xdr:to>
      <xdr:col>18</xdr:col>
      <xdr:colOff>302846</xdr:colOff>
      <xdr:row>33</xdr:row>
      <xdr:rowOff>92808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BF8E446-E106-1849-97E8-89621DA89950}"/>
            </a:ext>
          </a:extLst>
        </xdr:cNvPr>
        <xdr:cNvCxnSpPr>
          <a:cxnSpLocks noChangeAspect="1"/>
        </xdr:cNvCxnSpPr>
      </xdr:nvCxnSpPr>
      <xdr:spPr>
        <a:xfrm flipV="1">
          <a:off x="8802064" y="3629302"/>
          <a:ext cx="5216782" cy="2588814"/>
        </a:xfrm>
        <a:prstGeom prst="line">
          <a:avLst/>
        </a:prstGeom>
        <a:ln>
          <a:solidFill>
            <a:schemeClr val="accent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429846</xdr:colOff>
      <xdr:row>20</xdr:row>
      <xdr:rowOff>73269</xdr:rowOff>
    </xdr:from>
    <xdr:to>
      <xdr:col>18</xdr:col>
      <xdr:colOff>177799</xdr:colOff>
      <xdr:row>33</xdr:row>
      <xdr:rowOff>184560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FE7D044F-429C-D948-B5BB-1E3FEB931607}"/>
            </a:ext>
          </a:extLst>
        </xdr:cNvPr>
        <xdr:cNvCxnSpPr>
          <a:cxnSpLocks noChangeAspect="1"/>
        </xdr:cNvCxnSpPr>
      </xdr:nvCxnSpPr>
      <xdr:spPr>
        <a:xfrm flipV="1">
          <a:off x="8811846" y="3785577"/>
          <a:ext cx="5081953" cy="2524291"/>
        </a:xfrm>
        <a:prstGeom prst="line">
          <a:avLst/>
        </a:prstGeom>
        <a:ln>
          <a:solidFill>
            <a:schemeClr val="accent4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N6"/>
  <sheetViews>
    <sheetView tabSelected="1" topLeftCell="B1" zoomScale="130" zoomScaleNormal="130" workbookViewId="0">
      <selection activeCell="H9" sqref="H9"/>
    </sheetView>
  </sheetViews>
  <sheetFormatPr baseColWidth="10" defaultRowHeight="14.5" x14ac:dyDescent="0.35"/>
  <sheetData>
    <row r="2" spans="2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0</v>
      </c>
    </row>
    <row r="3" spans="2:14" x14ac:dyDescent="0.35">
      <c r="B3" t="s">
        <v>12</v>
      </c>
      <c r="C3">
        <v>31</v>
      </c>
      <c r="D3">
        <v>11</v>
      </c>
      <c r="E3">
        <v>42</v>
      </c>
      <c r="F3">
        <v>39</v>
      </c>
      <c r="G3">
        <f>C3+F3</f>
        <v>70</v>
      </c>
      <c r="H3">
        <f>D3+E3</f>
        <v>53</v>
      </c>
      <c r="I3">
        <f>C3/G3</f>
        <v>0.44285714285714284</v>
      </c>
      <c r="J3">
        <f>D3/H3</f>
        <v>0.20754716981132076</v>
      </c>
      <c r="K3">
        <f>I3</f>
        <v>0.44285714285714284</v>
      </c>
      <c r="L3">
        <f>C3/(C3+D3)</f>
        <v>0.73809523809523814</v>
      </c>
      <c r="M3">
        <f>(C3+E3)/(G3+H3)</f>
        <v>0.5934959349593496</v>
      </c>
    </row>
    <row r="4" spans="2:14" x14ac:dyDescent="0.35">
      <c r="B4" t="s">
        <v>13</v>
      </c>
      <c r="C4">
        <v>38</v>
      </c>
      <c r="D4">
        <v>19</v>
      </c>
      <c r="E4">
        <v>34</v>
      </c>
      <c r="F4">
        <v>32</v>
      </c>
      <c r="G4">
        <f t="shared" ref="G4:G6" si="0">C4+F4</f>
        <v>70</v>
      </c>
      <c r="H4">
        <f t="shared" ref="H4:H6" si="1">D4+E4</f>
        <v>53</v>
      </c>
      <c r="I4">
        <f t="shared" ref="I4:I6" si="2">C4/G4</f>
        <v>0.54285714285714282</v>
      </c>
      <c r="J4">
        <f t="shared" ref="J4:J6" si="3">D4/H4</f>
        <v>0.35849056603773582</v>
      </c>
      <c r="K4">
        <f t="shared" ref="K4:K6" si="4">I4</f>
        <v>0.54285714285714282</v>
      </c>
      <c r="L4">
        <f t="shared" ref="L4:L6" si="5">C4/(C4+D4)</f>
        <v>0.66666666666666663</v>
      </c>
      <c r="M4">
        <f t="shared" ref="M4:M5" si="6">(C4+E4)/(G4+H4)</f>
        <v>0.58536585365853655</v>
      </c>
    </row>
    <row r="5" spans="2:14" x14ac:dyDescent="0.35">
      <c r="B5" t="s">
        <v>14</v>
      </c>
      <c r="C5">
        <v>41</v>
      </c>
      <c r="D5">
        <v>23</v>
      </c>
      <c r="E5">
        <v>30</v>
      </c>
      <c r="F5">
        <v>29</v>
      </c>
      <c r="G5">
        <f t="shared" si="0"/>
        <v>70</v>
      </c>
      <c r="H5">
        <f t="shared" si="1"/>
        <v>53</v>
      </c>
      <c r="I5">
        <f t="shared" si="2"/>
        <v>0.58571428571428574</v>
      </c>
      <c r="J5">
        <f t="shared" si="3"/>
        <v>0.43396226415094341</v>
      </c>
      <c r="K5">
        <f t="shared" si="4"/>
        <v>0.58571428571428574</v>
      </c>
      <c r="L5">
        <f t="shared" si="5"/>
        <v>0.640625</v>
      </c>
      <c r="M5">
        <f t="shared" si="6"/>
        <v>0.57723577235772361</v>
      </c>
    </row>
    <row r="6" spans="2:14" x14ac:dyDescent="0.35">
      <c r="B6" t="s">
        <v>15</v>
      </c>
      <c r="C6">
        <v>46</v>
      </c>
      <c r="D6">
        <v>24</v>
      </c>
      <c r="E6">
        <v>29</v>
      </c>
      <c r="F6">
        <v>24</v>
      </c>
      <c r="G6">
        <f t="shared" si="0"/>
        <v>70</v>
      </c>
      <c r="H6">
        <f t="shared" si="1"/>
        <v>53</v>
      </c>
      <c r="I6">
        <f t="shared" si="2"/>
        <v>0.65714285714285714</v>
      </c>
      <c r="J6">
        <f t="shared" si="3"/>
        <v>0.45283018867924529</v>
      </c>
      <c r="K6">
        <f t="shared" si="4"/>
        <v>0.65714285714285714</v>
      </c>
      <c r="L6">
        <f t="shared" si="5"/>
        <v>0.65714285714285714</v>
      </c>
      <c r="M6">
        <f>(C6+E6)/(G6+H6)</f>
        <v>0.6097560975609756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2022-05-17T19:41:45Z</dcterms:modified>
</cp:coreProperties>
</file>