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_all\administratif\_C2i_1\_Info0606\"/>
    </mc:Choice>
  </mc:AlternateContent>
  <bookViews>
    <workbookView xWindow="0" yWindow="0" windowWidth="20400" windowHeight="8040"/>
  </bookViews>
  <sheets>
    <sheet name="c2i-1 2013 IA-B 20140402" sheetId="1" r:id="rId1"/>
  </sheets>
  <externalReferences>
    <externalReference r:id="rId2"/>
  </externalReferences>
  <definedNames>
    <definedName name="_xlnm._FilterDatabase" localSheetId="0" hidden="1">'c2i-1 2013 IA-B 20140402'!$B$5:$P$12</definedName>
    <definedName name="DEF">#REF!</definedName>
    <definedName name="Excel_BuiltIn_Print_Area_1">#REF!</definedName>
    <definedName name="nv_ref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2" i="1" l="1"/>
  <c r="AL12" i="1"/>
  <c r="AK12" i="1"/>
  <c r="AJ12" i="1"/>
  <c r="AI12" i="1"/>
  <c r="AH12" i="1"/>
  <c r="AG12" i="1"/>
  <c r="AF12" i="1"/>
  <c r="AN12" i="1" s="1"/>
  <c r="AE12" i="1"/>
  <c r="AD12" i="1"/>
  <c r="AM11" i="1"/>
  <c r="AL11" i="1"/>
  <c r="AK11" i="1"/>
  <c r="AJ11" i="1"/>
  <c r="AI11" i="1"/>
  <c r="AH11" i="1"/>
  <c r="AG11" i="1"/>
  <c r="AF11" i="1"/>
  <c r="AE11" i="1"/>
  <c r="AD11" i="1"/>
  <c r="AM10" i="1"/>
  <c r="AL10" i="1"/>
  <c r="AK10" i="1"/>
  <c r="AJ10" i="1"/>
  <c r="AI10" i="1"/>
  <c r="AH10" i="1"/>
  <c r="AG10" i="1"/>
  <c r="AF10" i="1"/>
  <c r="AN10" i="1" s="1"/>
  <c r="AE10" i="1"/>
  <c r="AD10" i="1"/>
  <c r="AM9" i="1"/>
  <c r="AL9" i="1"/>
  <c r="AK9" i="1"/>
  <c r="AJ9" i="1"/>
  <c r="AI9" i="1"/>
  <c r="AH9" i="1"/>
  <c r="AG9" i="1"/>
  <c r="AF9" i="1"/>
  <c r="AE9" i="1"/>
  <c r="AD9" i="1"/>
  <c r="AN9" i="1" s="1"/>
  <c r="AM8" i="1"/>
  <c r="AL8" i="1"/>
  <c r="AK8" i="1"/>
  <c r="AJ8" i="1"/>
  <c r="AI8" i="1"/>
  <c r="AH8" i="1"/>
  <c r="AG8" i="1"/>
  <c r="AF8" i="1"/>
  <c r="AN8" i="1" s="1"/>
  <c r="AE8" i="1"/>
  <c r="AD8" i="1"/>
  <c r="AM7" i="1"/>
  <c r="AL7" i="1"/>
  <c r="AK7" i="1"/>
  <c r="AJ7" i="1"/>
  <c r="AI7" i="1"/>
  <c r="AH7" i="1"/>
  <c r="AG7" i="1"/>
  <c r="AF7" i="1"/>
  <c r="AD7" i="1"/>
  <c r="AM6" i="1"/>
  <c r="AL6" i="1"/>
  <c r="AK6" i="1"/>
  <c r="AJ6" i="1"/>
  <c r="AI6" i="1"/>
  <c r="AH6" i="1"/>
  <c r="AG6" i="1"/>
  <c r="AF6" i="1"/>
  <c r="AE6" i="1"/>
  <c r="AN6" i="1" s="1"/>
  <c r="AD6" i="1"/>
  <c r="AE7" i="1"/>
  <c r="AN11" i="1"/>
  <c r="AN7" i="1"/>
  <c r="Y1" i="1"/>
  <c r="Z1" i="1" s="1"/>
  <c r="AA1" i="1" s="1"/>
  <c r="AB1" i="1" s="1"/>
  <c r="T1" i="1"/>
  <c r="U1" i="1" s="1"/>
  <c r="V1" i="1" s="1"/>
  <c r="W1" i="1" s="1"/>
  <c r="AJ1" i="1"/>
  <c r="AK1" i="1" s="1"/>
  <c r="AL1" i="1" s="1"/>
  <c r="AM1" i="1" s="1"/>
  <c r="AE1" i="1"/>
  <c r="AF1" i="1" s="1"/>
  <c r="AG1" i="1" s="1"/>
  <c r="AH1" i="1" s="1"/>
  <c r="R12" i="1"/>
  <c r="R11" i="1"/>
  <c r="R10" i="1"/>
  <c r="R9" i="1"/>
  <c r="R8" i="1"/>
  <c r="R7" i="1"/>
  <c r="R6" i="1"/>
  <c r="AV1" i="1"/>
  <c r="AW1" i="1" s="1"/>
  <c r="AX1" i="1" s="1"/>
  <c r="AY1" i="1" s="1"/>
  <c r="AQ1" i="1"/>
  <c r="AR1" i="1" s="1"/>
  <c r="AS1" i="1" s="1"/>
  <c r="AT1" i="1" s="1"/>
</calcChain>
</file>

<file path=xl/sharedStrings.xml><?xml version="1.0" encoding="utf-8"?>
<sst xmlns="http://schemas.openxmlformats.org/spreadsheetml/2006/main" count="170" uniqueCount="79">
  <si>
    <t>COMPOSANTE</t>
  </si>
  <si>
    <t>ETUDIANT</t>
  </si>
  <si>
    <t>INSCRIPTION DIPLÔME PRINCIPAL</t>
  </si>
  <si>
    <t>REGIME D'INSCRIPTION / STATUT ETUDIANT</t>
  </si>
  <si>
    <t>validations (2011-2012 + 2012-2013)</t>
  </si>
  <si>
    <t>#</t>
  </si>
  <si>
    <t>Compo
(code)</t>
  </si>
  <si>
    <t>Composante (lib.)</t>
  </si>
  <si>
    <t>Individu - Code Etudiant</t>
  </si>
  <si>
    <t>Individu - Nom</t>
  </si>
  <si>
    <t>Individu - Prénom</t>
  </si>
  <si>
    <t>login</t>
  </si>
  <si>
    <t>mail</t>
  </si>
  <si>
    <t>IAE - Etape (code)</t>
  </si>
  <si>
    <t>IAE - Etape (lib.)</t>
  </si>
  <si>
    <t>Date création IAE (date)</t>
  </si>
  <si>
    <t>Date IA C2i-1</t>
  </si>
  <si>
    <t>Régime (code)</t>
  </si>
  <si>
    <t>Régime (lib.)</t>
  </si>
  <si>
    <t>Statut (code)</t>
  </si>
  <si>
    <t>Statut (lib.)</t>
  </si>
  <si>
    <t>remarques</t>
  </si>
  <si>
    <t>D1P</t>
  </si>
  <si>
    <t>D2P</t>
  </si>
  <si>
    <t>D3P</t>
  </si>
  <si>
    <t>D4P</t>
  </si>
  <si>
    <t>D5P</t>
  </si>
  <si>
    <t>D1T</t>
  </si>
  <si>
    <t>D2T</t>
  </si>
  <si>
    <t>D3T</t>
  </si>
  <si>
    <t>D4T</t>
  </si>
  <si>
    <t>D5T</t>
  </si>
  <si>
    <t>930</t>
  </si>
  <si>
    <t>SC. ECO</t>
  </si>
  <si>
    <t/>
  </si>
  <si>
    <t>3LD301</t>
  </si>
  <si>
    <t>L1 ECONOMIE GESTION</t>
  </si>
  <si>
    <t>915</t>
  </si>
  <si>
    <t>LETTRES</t>
  </si>
  <si>
    <t>3LH301</t>
  </si>
  <si>
    <t>L1 PSYCHOLOGIE</t>
  </si>
  <si>
    <t>1</t>
  </si>
  <si>
    <t>initiale</t>
  </si>
  <si>
    <t>01</t>
  </si>
  <si>
    <t>Etudiant</t>
  </si>
  <si>
    <t>3LA325</t>
  </si>
  <si>
    <t>L3 ANGLAIS-ESPAGNOL</t>
  </si>
  <si>
    <t>3LH201</t>
  </si>
  <si>
    <t>L1 HISTOIRE</t>
  </si>
  <si>
    <t>3LD303</t>
  </si>
  <si>
    <t>L2 ECONOMIE GESTION</t>
  </si>
  <si>
    <t>3LA323</t>
  </si>
  <si>
    <t>L2 ANGLAIS-ESPAGNOL</t>
  </si>
  <si>
    <t>A1</t>
  </si>
  <si>
    <t>B1</t>
  </si>
  <si>
    <t>A2</t>
  </si>
  <si>
    <t>A3</t>
  </si>
  <si>
    <t>A4</t>
  </si>
  <si>
    <t>A5</t>
  </si>
  <si>
    <t>A6</t>
  </si>
  <si>
    <t>A7</t>
  </si>
  <si>
    <t>B2</t>
  </si>
  <si>
    <t>B3</t>
  </si>
  <si>
    <t>B4</t>
  </si>
  <si>
    <t>B5</t>
  </si>
  <si>
    <t>B6</t>
  </si>
  <si>
    <t>B7</t>
  </si>
  <si>
    <t>xx</t>
  </si>
  <si>
    <t>mail1@etudiant.univ-reims.fr</t>
  </si>
  <si>
    <t>mail2@etudiant.univ-reims.fr</t>
  </si>
  <si>
    <t>mail3@etudiant.univ-reims.fr</t>
  </si>
  <si>
    <t>mail4@etudiant.univ-reims.fr</t>
  </si>
  <si>
    <t>mail5@etudiant.univ-reims.fr</t>
  </si>
  <si>
    <t>mail6@etudiant.univ-reims.fr</t>
  </si>
  <si>
    <t>mail7@etudiant.univ-reims.fr</t>
  </si>
  <si>
    <t>RESULTAT</t>
  </si>
  <si>
    <t>seuil :</t>
  </si>
  <si>
    <t>2013-2014 (saisies)</t>
  </si>
  <si>
    <t>résultat ! (calculé)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</si>
</sst>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textRotation="45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textRotation="45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_all/administratif/_C2i_1/resultats/_2013/C2i-1_2013_IA-B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2I-2013.0"/>
      <sheetName val="C2I-2013.1"/>
      <sheetName val="c2i-1 2013 IA-A 20131221"/>
      <sheetName val="vague A (web-cours)"/>
      <sheetName val="C2i-1 2013 IA-A problemes"/>
      <sheetName val="doublons"/>
      <sheetName val="listing_20140402"/>
      <sheetName val="c2i-1 2013 IA-B désinscrits"/>
      <sheetName val="c2i-1 2013 IA-B 20140402"/>
      <sheetName val="C2i-1 2013 IA-B proble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il7@etudiant.univ-reims.fr" TargetMode="External"/><Relationship Id="rId3" Type="http://schemas.openxmlformats.org/officeDocument/2006/relationships/hyperlink" Target="mailto:mail2@etudiant.univ-reims.fr" TargetMode="External"/><Relationship Id="rId7" Type="http://schemas.openxmlformats.org/officeDocument/2006/relationships/hyperlink" Target="mailto:mail6@etudiant.univ-reims.fr" TargetMode="External"/><Relationship Id="rId2" Type="http://schemas.openxmlformats.org/officeDocument/2006/relationships/hyperlink" Target="mailto:mail1@etudiant.univ-reims.fr" TargetMode="External"/><Relationship Id="rId1" Type="http://schemas.openxmlformats.org/officeDocument/2006/relationships/hyperlink" Target="mailto:mail1@etudiant.univ-reims.fr" TargetMode="External"/><Relationship Id="rId6" Type="http://schemas.openxmlformats.org/officeDocument/2006/relationships/hyperlink" Target="mailto:mail5@etudiant.univ-reims.fr" TargetMode="External"/><Relationship Id="rId5" Type="http://schemas.openxmlformats.org/officeDocument/2006/relationships/hyperlink" Target="mailto:mail4@etudiant.univ-reims.fr" TargetMode="External"/><Relationship Id="rId4" Type="http://schemas.openxmlformats.org/officeDocument/2006/relationships/hyperlink" Target="mailto:mail3@etudiant.univ-reims.f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D12"/>
  <sheetViews>
    <sheetView tabSelected="1" topLeftCell="B1" zoomScale="99" zoomScaleNormal="99" workbookViewId="0">
      <pane ySplit="5" topLeftCell="A6" activePane="bottomLeft" state="frozenSplit"/>
      <selection activeCell="B1" sqref="B1"/>
      <selection pane="bottomLeft" activeCell="C6" sqref="C6"/>
    </sheetView>
  </sheetViews>
  <sheetFormatPr baseColWidth="10" defaultRowHeight="12.75" x14ac:dyDescent="0.2"/>
  <cols>
    <col min="1" max="1" width="5" hidden="1" customWidth="1"/>
    <col min="2" max="2" width="7.140625" style="1" customWidth="1"/>
    <col min="3" max="3" width="12.7109375" style="2" customWidth="1"/>
    <col min="4" max="4" width="10.42578125" customWidth="1"/>
    <col min="5" max="5" width="6.7109375" customWidth="1"/>
    <col min="6" max="6" width="5" customWidth="1"/>
    <col min="7" max="7" width="10.28515625" hidden="1" customWidth="1"/>
    <col min="8" max="8" width="24.85546875" hidden="1" customWidth="1"/>
    <col min="9" max="9" width="8.28515625" customWidth="1"/>
    <col min="10" max="10" width="25.7109375" bestFit="1" customWidth="1"/>
    <col min="11" max="11" width="10.7109375" style="5" hidden="1" customWidth="1"/>
    <col min="12" max="12" width="12.28515625" style="5" hidden="1" customWidth="1"/>
    <col min="13" max="13" width="14.7109375" hidden="1" customWidth="1"/>
    <col min="14" max="15" width="7.28515625" hidden="1" customWidth="1"/>
    <col min="16" max="16" width="8.28515625" hidden="1" customWidth="1"/>
    <col min="17" max="18" width="0" hidden="1" customWidth="1"/>
    <col min="19" max="28" width="3.5703125" style="1" customWidth="1"/>
    <col min="29" max="29" width="2" style="1" customWidth="1"/>
    <col min="30" max="40" width="5" style="1" customWidth="1"/>
    <col min="41" max="41" width="2" style="1" customWidth="1"/>
    <col min="42" max="51" width="5.42578125" style="1" customWidth="1"/>
  </cols>
  <sheetData>
    <row r="1" spans="1:56" hidden="1" x14ac:dyDescent="0.2">
      <c r="K1" s="3"/>
      <c r="L1" s="4"/>
      <c r="S1" s="1">
        <v>7</v>
      </c>
      <c r="T1" s="1">
        <f>S1+2</f>
        <v>9</v>
      </c>
      <c r="U1" s="1">
        <f t="shared" ref="U1" si="0">T1+2</f>
        <v>11</v>
      </c>
      <c r="V1" s="1">
        <f t="shared" ref="V1" si="1">U1+2</f>
        <v>13</v>
      </c>
      <c r="W1" s="1">
        <f t="shared" ref="W1" si="2">V1+2</f>
        <v>15</v>
      </c>
      <c r="X1" s="1">
        <v>8</v>
      </c>
      <c r="Y1" s="1">
        <f t="shared" ref="Y1" si="3">X1+2</f>
        <v>10</v>
      </c>
      <c r="Z1" s="1">
        <f t="shared" ref="Z1" si="4">Y1+2</f>
        <v>12</v>
      </c>
      <c r="AA1" s="1">
        <f t="shared" ref="AA1" si="5">Z1+2</f>
        <v>14</v>
      </c>
      <c r="AB1" s="1">
        <f t="shared" ref="AB1" si="6">AA1+2</f>
        <v>16</v>
      </c>
      <c r="AD1" s="1">
        <v>7</v>
      </c>
      <c r="AE1" s="1">
        <f>AD1+2</f>
        <v>9</v>
      </c>
      <c r="AF1" s="1">
        <f t="shared" ref="AF1" si="7">AE1+2</f>
        <v>11</v>
      </c>
      <c r="AG1" s="1">
        <f t="shared" ref="AG1" si="8">AF1+2</f>
        <v>13</v>
      </c>
      <c r="AH1" s="1">
        <f t="shared" ref="AH1" si="9">AG1+2</f>
        <v>15</v>
      </c>
      <c r="AI1" s="1">
        <v>8</v>
      </c>
      <c r="AJ1" s="1">
        <f t="shared" ref="AJ1" si="10">AI1+2</f>
        <v>10</v>
      </c>
      <c r="AK1" s="1">
        <f t="shared" ref="AK1" si="11">AJ1+2</f>
        <v>12</v>
      </c>
      <c r="AL1" s="1">
        <f t="shared" ref="AL1" si="12">AK1+2</f>
        <v>14</v>
      </c>
      <c r="AM1" s="1">
        <f t="shared" ref="AM1" si="13">AL1+2</f>
        <v>16</v>
      </c>
      <c r="AP1" s="1">
        <v>7</v>
      </c>
      <c r="AQ1" s="1">
        <f>AP1+2</f>
        <v>9</v>
      </c>
      <c r="AR1" s="1">
        <f t="shared" ref="AR1:AT1" si="14">AQ1+2</f>
        <v>11</v>
      </c>
      <c r="AS1" s="1">
        <f t="shared" si="14"/>
        <v>13</v>
      </c>
      <c r="AT1" s="1">
        <f t="shared" si="14"/>
        <v>15</v>
      </c>
      <c r="AU1" s="1">
        <v>8</v>
      </c>
      <c r="AV1" s="1">
        <f t="shared" ref="AV1:AY1" si="15">AU1+2</f>
        <v>10</v>
      </c>
      <c r="AW1" s="1">
        <f t="shared" si="15"/>
        <v>12</v>
      </c>
      <c r="AX1" s="1">
        <f t="shared" si="15"/>
        <v>14</v>
      </c>
      <c r="AY1" s="1">
        <f t="shared" si="15"/>
        <v>16</v>
      </c>
    </row>
    <row r="2" spans="1:56" x14ac:dyDescent="0.2">
      <c r="K2" s="3"/>
      <c r="L2" s="4"/>
    </row>
    <row r="3" spans="1:56" x14ac:dyDescent="0.2">
      <c r="Q3" s="6"/>
    </row>
    <row r="4" spans="1:56" x14ac:dyDescent="0.2">
      <c r="B4" s="7" t="s">
        <v>0</v>
      </c>
      <c r="C4" s="7"/>
      <c r="D4" s="8" t="s">
        <v>1</v>
      </c>
      <c r="E4" s="8"/>
      <c r="F4" s="8"/>
      <c r="G4" s="9"/>
      <c r="H4" s="9"/>
      <c r="I4" s="7" t="s">
        <v>2</v>
      </c>
      <c r="J4" s="7"/>
      <c r="K4" s="7"/>
      <c r="M4" s="7" t="s">
        <v>3</v>
      </c>
      <c r="N4" s="7"/>
      <c r="O4" s="7"/>
      <c r="P4" s="7"/>
      <c r="Q4" s="6"/>
      <c r="R4" s="6"/>
      <c r="V4" s="10" t="s">
        <v>77</v>
      </c>
      <c r="AF4" s="10" t="s">
        <v>78</v>
      </c>
      <c r="AL4" s="1" t="s">
        <v>76</v>
      </c>
      <c r="AM4" s="1">
        <v>7</v>
      </c>
      <c r="AR4" s="10" t="s">
        <v>4</v>
      </c>
    </row>
    <row r="5" spans="1:56" ht="45.75" x14ac:dyDescent="0.2">
      <c r="A5" t="s">
        <v>5</v>
      </c>
      <c r="B5" s="11" t="s">
        <v>6</v>
      </c>
      <c r="C5" s="11" t="s">
        <v>7</v>
      </c>
      <c r="D5" s="12" t="s">
        <v>8</v>
      </c>
      <c r="E5" s="12" t="s">
        <v>9</v>
      </c>
      <c r="F5" s="12" t="s">
        <v>10</v>
      </c>
      <c r="G5" s="12" t="s">
        <v>11</v>
      </c>
      <c r="H5" s="12" t="s">
        <v>12</v>
      </c>
      <c r="I5" s="11" t="s">
        <v>13</v>
      </c>
      <c r="J5" s="11" t="s">
        <v>14</v>
      </c>
      <c r="K5" s="13" t="s">
        <v>15</v>
      </c>
      <c r="L5" s="14" t="s">
        <v>16</v>
      </c>
      <c r="M5" s="11" t="s">
        <v>17</v>
      </c>
      <c r="N5" s="11" t="s">
        <v>18</v>
      </c>
      <c r="O5" s="13" t="s">
        <v>19</v>
      </c>
      <c r="P5" s="13" t="s">
        <v>20</v>
      </c>
      <c r="Q5" s="15" t="s">
        <v>21</v>
      </c>
      <c r="S5" s="16" t="s">
        <v>22</v>
      </c>
      <c r="T5" s="16" t="s">
        <v>23</v>
      </c>
      <c r="U5" s="16" t="s">
        <v>24</v>
      </c>
      <c r="V5" s="16" t="s">
        <v>25</v>
      </c>
      <c r="W5" s="16" t="s">
        <v>26</v>
      </c>
      <c r="X5" s="16" t="s">
        <v>27</v>
      </c>
      <c r="Y5" s="16" t="s">
        <v>28</v>
      </c>
      <c r="Z5" s="16" t="s">
        <v>29</v>
      </c>
      <c r="AA5" s="16" t="s">
        <v>30</v>
      </c>
      <c r="AB5" s="16" t="s">
        <v>31</v>
      </c>
      <c r="AC5" s="29"/>
      <c r="AD5" s="16" t="s">
        <v>22</v>
      </c>
      <c r="AE5" s="16" t="s">
        <v>23</v>
      </c>
      <c r="AF5" s="16" t="s">
        <v>24</v>
      </c>
      <c r="AG5" s="16" t="s">
        <v>25</v>
      </c>
      <c r="AH5" s="16" t="s">
        <v>26</v>
      </c>
      <c r="AI5" s="16" t="s">
        <v>27</v>
      </c>
      <c r="AJ5" s="16" t="s">
        <v>28</v>
      </c>
      <c r="AK5" s="16" t="s">
        <v>29</v>
      </c>
      <c r="AL5" s="16" t="s">
        <v>30</v>
      </c>
      <c r="AM5" s="16" t="s">
        <v>31</v>
      </c>
      <c r="AN5" s="31" t="s">
        <v>75</v>
      </c>
      <c r="AO5" s="29"/>
      <c r="AP5" s="16" t="s">
        <v>22</v>
      </c>
      <c r="AQ5" s="16" t="s">
        <v>23</v>
      </c>
      <c r="AR5" s="16" t="s">
        <v>24</v>
      </c>
      <c r="AS5" s="16" t="s">
        <v>25</v>
      </c>
      <c r="AT5" s="16" t="s">
        <v>26</v>
      </c>
      <c r="AU5" s="16" t="s">
        <v>27</v>
      </c>
      <c r="AV5" s="16" t="s">
        <v>28</v>
      </c>
      <c r="AW5" s="16" t="s">
        <v>29</v>
      </c>
      <c r="AX5" s="16" t="s">
        <v>30</v>
      </c>
      <c r="AY5" s="16" t="s">
        <v>31</v>
      </c>
    </row>
    <row r="6" spans="1:56" s="17" customFormat="1" x14ac:dyDescent="0.2">
      <c r="B6" s="18" t="s">
        <v>32</v>
      </c>
      <c r="C6" s="19" t="s">
        <v>33</v>
      </c>
      <c r="D6" s="18">
        <v>21304290</v>
      </c>
      <c r="E6" s="19" t="s">
        <v>53</v>
      </c>
      <c r="F6" s="19" t="s">
        <v>54</v>
      </c>
      <c r="G6" s="19" t="s">
        <v>67</v>
      </c>
      <c r="H6" s="18" t="s">
        <v>68</v>
      </c>
      <c r="I6" s="18" t="s">
        <v>35</v>
      </c>
      <c r="J6" s="19" t="s">
        <v>36</v>
      </c>
      <c r="K6" s="20">
        <v>41464.944652777776</v>
      </c>
      <c r="L6" s="20"/>
      <c r="M6" s="21"/>
      <c r="N6" s="18"/>
      <c r="O6" s="18"/>
      <c r="P6" s="18"/>
      <c r="R6" s="17" t="e">
        <f>VLOOKUP($D6,#REF!,1,0)</f>
        <v>#REF!</v>
      </c>
      <c r="S6" s="22">
        <v>-1</v>
      </c>
      <c r="T6" s="22">
        <v>-1</v>
      </c>
      <c r="U6" s="22">
        <v>-1</v>
      </c>
      <c r="V6" s="22">
        <v>-1</v>
      </c>
      <c r="W6" s="22">
        <v>-1</v>
      </c>
      <c r="X6" s="23">
        <v>-1</v>
      </c>
      <c r="Y6" s="23">
        <v>-1</v>
      </c>
      <c r="Z6" s="23">
        <v>-1</v>
      </c>
      <c r="AA6" s="23">
        <v>-1</v>
      </c>
      <c r="AB6" s="23">
        <v>-1</v>
      </c>
      <c r="AC6" s="30"/>
      <c r="AD6" s="22" t="str">
        <f t="shared" ref="AD6:AD12" si="16">IF(OR(S6=1,ISNUMBER(AP6)),"ADM",IF(S6=0,"AJ","DEF"))</f>
        <v>DEF</v>
      </c>
      <c r="AE6" s="22" t="str">
        <f t="shared" ref="AE6:AE12" si="17">IF(OR(T6=1,ISNUMBER(AQ6)),"ADM",IF(T6=0,"AJ","DEF"))</f>
        <v>DEF</v>
      </c>
      <c r="AF6" s="22" t="str">
        <f t="shared" ref="AF6:AF12" si="18">IF(OR(U6=1,ISNUMBER(AR6)),"ADM",IF(U6=0,"AJ","DEF"))</f>
        <v>DEF</v>
      </c>
      <c r="AG6" s="22" t="str">
        <f t="shared" ref="AG6:AG12" si="19">IF(OR(V6=1,ISNUMBER(AS6)),"ADM",IF(V6=0,"AJ","DEF"))</f>
        <v>DEF</v>
      </c>
      <c r="AH6" s="22" t="str">
        <f t="shared" ref="AH6:AH12" si="20">IF(OR(W6=1,ISNUMBER(AT6)),"ADM",IF(W6=0,"AJ","DEF"))</f>
        <v>DEF</v>
      </c>
      <c r="AI6" s="22" t="str">
        <f t="shared" ref="AI6:AI12" si="21">IF(OR(X6=1,ISNUMBER(AU6)),"ADM",IF(X6=0,"AJ","DEF"))</f>
        <v>DEF</v>
      </c>
      <c r="AJ6" s="22" t="str">
        <f t="shared" ref="AJ6:AJ12" si="22">IF(OR(Y6=1,ISNUMBER(AV6)),"ADM",IF(Y6=0,"AJ","DEF"))</f>
        <v>DEF</v>
      </c>
      <c r="AK6" s="22" t="str">
        <f t="shared" ref="AK6:AK12" si="23">IF(OR(Z6=1,ISNUMBER(AW6)),"ADM",IF(Z6=0,"AJ","DEF"))</f>
        <v>DEF</v>
      </c>
      <c r="AL6" s="22" t="str">
        <f t="shared" ref="AL6:AL12" si="24">IF(OR(AA6=1,ISNUMBER(AX6)),"ADM",IF(AA6=0,"AJ","DEF"))</f>
        <v>DEF</v>
      </c>
      <c r="AM6" s="22" t="str">
        <f t="shared" ref="AM6:AM12" si="25">IF(OR(AB6=1,ISNUMBER(AY6)),"ADM",IF(AB6=0,"AJ","DEF"))</f>
        <v>DEF</v>
      </c>
      <c r="AN6" s="18" t="str">
        <f>IF(COUNTIF(AD6:AM6,"DEF")&gt;0,"DEF",IF(COUNTIF(AD6:AM6,"ADM")&gt;=AM$4,"ADM","AJ"))</f>
        <v>DEF</v>
      </c>
      <c r="AO6" s="30"/>
      <c r="AP6" s="22" t="s">
        <v>34</v>
      </c>
      <c r="AQ6" s="22" t="s">
        <v>34</v>
      </c>
      <c r="AR6" s="22" t="s">
        <v>34</v>
      </c>
      <c r="AS6" s="22" t="s">
        <v>34</v>
      </c>
      <c r="AT6" s="22" t="s">
        <v>34</v>
      </c>
      <c r="AU6" s="23" t="s">
        <v>34</v>
      </c>
      <c r="AV6" s="23" t="s">
        <v>34</v>
      </c>
      <c r="AW6" s="23" t="s">
        <v>34</v>
      </c>
      <c r="AX6" s="23" t="s">
        <v>34</v>
      </c>
      <c r="AY6" s="23" t="s">
        <v>34</v>
      </c>
      <c r="AZ6" s="24"/>
      <c r="BA6" s="24"/>
      <c r="BB6" s="24"/>
      <c r="BC6" s="24"/>
      <c r="BD6" s="24"/>
    </row>
    <row r="7" spans="1:56" s="17" customFormat="1" x14ac:dyDescent="0.2">
      <c r="B7" s="18" t="s">
        <v>37</v>
      </c>
      <c r="C7" s="19" t="s">
        <v>38</v>
      </c>
      <c r="D7" s="18">
        <v>21118818</v>
      </c>
      <c r="E7" s="19" t="s">
        <v>55</v>
      </c>
      <c r="F7" s="19" t="s">
        <v>61</v>
      </c>
      <c r="G7" s="19" t="s">
        <v>67</v>
      </c>
      <c r="H7" s="18" t="s">
        <v>69</v>
      </c>
      <c r="I7" s="18" t="s">
        <v>45</v>
      </c>
      <c r="J7" s="19" t="s">
        <v>46</v>
      </c>
      <c r="K7" s="20">
        <v>41516.627395833333</v>
      </c>
      <c r="L7" s="20"/>
      <c r="M7" s="21"/>
      <c r="N7" s="18"/>
      <c r="O7" s="18"/>
      <c r="P7" s="18"/>
      <c r="R7" s="17" t="e">
        <f>VLOOKUP($D7,#REF!,1,0)</f>
        <v>#REF!</v>
      </c>
      <c r="S7" s="22">
        <v>-1</v>
      </c>
      <c r="T7" s="22">
        <v>0</v>
      </c>
      <c r="U7" s="22">
        <v>0</v>
      </c>
      <c r="V7" s="22">
        <v>1</v>
      </c>
      <c r="W7" s="22">
        <v>1</v>
      </c>
      <c r="X7" s="23">
        <v>-1</v>
      </c>
      <c r="Y7" s="23">
        <v>-1</v>
      </c>
      <c r="Z7" s="23">
        <v>-1</v>
      </c>
      <c r="AA7" s="23">
        <v>-1</v>
      </c>
      <c r="AB7" s="23">
        <v>-1</v>
      </c>
      <c r="AC7" s="30"/>
      <c r="AD7" s="22" t="str">
        <f t="shared" si="16"/>
        <v>ADM</v>
      </c>
      <c r="AE7" s="22" t="str">
        <f>IF(OR(T7=1,ISNUMBER(AQ7)),"ADM",IF(T7=0,"AJ","DEF"))</f>
        <v>AJ</v>
      </c>
      <c r="AF7" s="22" t="str">
        <f t="shared" si="18"/>
        <v>ADM</v>
      </c>
      <c r="AG7" s="22" t="str">
        <f t="shared" si="19"/>
        <v>ADM</v>
      </c>
      <c r="AH7" s="22" t="str">
        <f t="shared" si="20"/>
        <v>ADM</v>
      </c>
      <c r="AI7" s="22" t="str">
        <f t="shared" si="21"/>
        <v>ADM</v>
      </c>
      <c r="AJ7" s="22" t="str">
        <f t="shared" si="22"/>
        <v>ADM</v>
      </c>
      <c r="AK7" s="22" t="str">
        <f t="shared" si="23"/>
        <v>ADM</v>
      </c>
      <c r="AL7" s="22" t="str">
        <f t="shared" si="24"/>
        <v>ADM</v>
      </c>
      <c r="AM7" s="22" t="str">
        <f t="shared" si="25"/>
        <v>ADM</v>
      </c>
      <c r="AN7" s="18" t="str">
        <f t="shared" ref="AN7:AN12" si="26">IF(COUNTIF(AD7:AM7,"DEF")&gt;0,"DEF",IF(COUNTIF(AD7:AM7,"ADM")&gt;=AM$4,"ADM","AJ"))</f>
        <v>ADM</v>
      </c>
      <c r="AO7" s="30"/>
      <c r="AP7" s="22">
        <v>2011</v>
      </c>
      <c r="AQ7" s="22" t="s">
        <v>34</v>
      </c>
      <c r="AR7" s="22">
        <v>2011</v>
      </c>
      <c r="AS7" s="22" t="s">
        <v>34</v>
      </c>
      <c r="AT7" s="22">
        <v>2011</v>
      </c>
      <c r="AU7" s="23">
        <v>2011</v>
      </c>
      <c r="AV7" s="23">
        <v>2011</v>
      </c>
      <c r="AW7" s="23">
        <v>2011</v>
      </c>
      <c r="AX7" s="23">
        <v>2011</v>
      </c>
      <c r="AY7" s="23">
        <v>2011</v>
      </c>
      <c r="AZ7" s="24"/>
      <c r="BA7" s="24"/>
      <c r="BB7" s="24"/>
      <c r="BC7" s="24"/>
      <c r="BD7" s="24"/>
    </row>
    <row r="8" spans="1:56" s="17" customFormat="1" x14ac:dyDescent="0.2">
      <c r="A8" s="4">
        <v>2344</v>
      </c>
      <c r="B8" s="25" t="s">
        <v>37</v>
      </c>
      <c r="C8" s="26" t="s">
        <v>38</v>
      </c>
      <c r="D8" s="25">
        <v>21118433</v>
      </c>
      <c r="E8" s="26" t="s">
        <v>56</v>
      </c>
      <c r="F8" s="26" t="s">
        <v>62</v>
      </c>
      <c r="G8" s="26" t="s">
        <v>67</v>
      </c>
      <c r="H8" s="25" t="s">
        <v>70</v>
      </c>
      <c r="I8" s="25" t="s">
        <v>47</v>
      </c>
      <c r="J8" s="26" t="s">
        <v>48</v>
      </c>
      <c r="K8" s="27">
        <v>41534.470902777779</v>
      </c>
      <c r="L8" s="27">
        <v>41597.366701388892</v>
      </c>
      <c r="M8" s="28" t="s">
        <v>41</v>
      </c>
      <c r="N8" s="25" t="s">
        <v>42</v>
      </c>
      <c r="O8" s="25" t="s">
        <v>43</v>
      </c>
      <c r="P8" s="25" t="s">
        <v>44</v>
      </c>
      <c r="R8" s="17" t="e">
        <f>VLOOKUP($D8,#REF!,1,0)</f>
        <v>#REF!</v>
      </c>
      <c r="S8" s="22">
        <v>0</v>
      </c>
      <c r="T8" s="22">
        <v>-1</v>
      </c>
      <c r="U8" s="22">
        <v>0</v>
      </c>
      <c r="V8" s="22">
        <v>-1</v>
      </c>
      <c r="W8" s="22">
        <v>0</v>
      </c>
      <c r="X8" s="23">
        <v>-1</v>
      </c>
      <c r="Y8" s="23">
        <v>-1</v>
      </c>
      <c r="Z8" s="23">
        <v>-1</v>
      </c>
      <c r="AA8" s="23">
        <v>-1</v>
      </c>
      <c r="AB8" s="23">
        <v>-1</v>
      </c>
      <c r="AC8" s="30"/>
      <c r="AD8" s="22" t="str">
        <f t="shared" si="16"/>
        <v>AJ</v>
      </c>
      <c r="AE8" s="22" t="str">
        <f t="shared" ref="AE8:AE12" si="27">IF(OR(T8=1,ISNUMBER(AQ8)),"ADM",IF(T8=0,"AJ","DEF"))</f>
        <v>DEF</v>
      </c>
      <c r="AF8" s="22" t="str">
        <f t="shared" si="18"/>
        <v>AJ</v>
      </c>
      <c r="AG8" s="22" t="str">
        <f t="shared" si="19"/>
        <v>DEF</v>
      </c>
      <c r="AH8" s="22" t="str">
        <f t="shared" si="20"/>
        <v>ADM</v>
      </c>
      <c r="AI8" s="22" t="str">
        <f t="shared" si="21"/>
        <v>DEF</v>
      </c>
      <c r="AJ8" s="22" t="str">
        <f t="shared" si="22"/>
        <v>DEF</v>
      </c>
      <c r="AK8" s="22" t="str">
        <f t="shared" si="23"/>
        <v>DEF</v>
      </c>
      <c r="AL8" s="22" t="str">
        <f t="shared" si="24"/>
        <v>DEF</v>
      </c>
      <c r="AM8" s="22" t="str">
        <f t="shared" si="25"/>
        <v>ADM</v>
      </c>
      <c r="AN8" s="18" t="str">
        <f t="shared" si="26"/>
        <v>DEF</v>
      </c>
      <c r="AO8" s="30"/>
      <c r="AP8" s="22" t="s">
        <v>34</v>
      </c>
      <c r="AQ8" s="22" t="s">
        <v>34</v>
      </c>
      <c r="AR8" s="22" t="s">
        <v>34</v>
      </c>
      <c r="AS8" s="22" t="s">
        <v>34</v>
      </c>
      <c r="AT8" s="22">
        <v>2011</v>
      </c>
      <c r="AU8" s="23" t="s">
        <v>34</v>
      </c>
      <c r="AV8" s="23" t="s">
        <v>34</v>
      </c>
      <c r="AW8" s="23" t="s">
        <v>34</v>
      </c>
      <c r="AX8" s="23" t="s">
        <v>34</v>
      </c>
      <c r="AY8" s="23">
        <v>2011</v>
      </c>
    </row>
    <row r="9" spans="1:56" s="17" customFormat="1" x14ac:dyDescent="0.2">
      <c r="A9" s="4">
        <v>2401</v>
      </c>
      <c r="B9" s="25" t="s">
        <v>37</v>
      </c>
      <c r="C9" s="26" t="s">
        <v>38</v>
      </c>
      <c r="D9" s="25">
        <v>21308077</v>
      </c>
      <c r="E9" s="26" t="s">
        <v>57</v>
      </c>
      <c r="F9" s="26" t="s">
        <v>63</v>
      </c>
      <c r="G9" s="26" t="s">
        <v>67</v>
      </c>
      <c r="H9" s="25" t="s">
        <v>71</v>
      </c>
      <c r="I9" s="25" t="s">
        <v>39</v>
      </c>
      <c r="J9" s="26" t="s">
        <v>40</v>
      </c>
      <c r="K9" s="27">
        <v>41469.935312499998</v>
      </c>
      <c r="L9" s="27">
        <v>41584.449016203704</v>
      </c>
      <c r="M9" s="28" t="s">
        <v>41</v>
      </c>
      <c r="N9" s="25" t="s">
        <v>42</v>
      </c>
      <c r="O9" s="25" t="s">
        <v>43</v>
      </c>
      <c r="P9" s="25" t="s">
        <v>44</v>
      </c>
      <c r="R9" s="17" t="e">
        <f>VLOOKUP($D9,#REF!,1,0)</f>
        <v>#REF!</v>
      </c>
      <c r="S9" s="22">
        <v>-1</v>
      </c>
      <c r="T9" s="22">
        <v>0</v>
      </c>
      <c r="U9" s="22">
        <v>-1</v>
      </c>
      <c r="V9" s="22">
        <v>0</v>
      </c>
      <c r="W9" s="22">
        <v>1</v>
      </c>
      <c r="X9" s="23">
        <v>1</v>
      </c>
      <c r="Y9" s="23">
        <v>0</v>
      </c>
      <c r="Z9" s="23">
        <v>1</v>
      </c>
      <c r="AA9" s="23">
        <v>1</v>
      </c>
      <c r="AB9" s="23">
        <v>1</v>
      </c>
      <c r="AC9" s="30"/>
      <c r="AD9" s="22" t="str">
        <f t="shared" si="16"/>
        <v>DEF</v>
      </c>
      <c r="AE9" s="22" t="str">
        <f t="shared" si="27"/>
        <v>AJ</v>
      </c>
      <c r="AF9" s="22" t="str">
        <f t="shared" si="18"/>
        <v>DEF</v>
      </c>
      <c r="AG9" s="22" t="str">
        <f t="shared" si="19"/>
        <v>AJ</v>
      </c>
      <c r="AH9" s="22" t="str">
        <f t="shared" si="20"/>
        <v>ADM</v>
      </c>
      <c r="AI9" s="22" t="str">
        <f t="shared" si="21"/>
        <v>ADM</v>
      </c>
      <c r="AJ9" s="22" t="str">
        <f t="shared" si="22"/>
        <v>AJ</v>
      </c>
      <c r="AK9" s="22" t="str">
        <f t="shared" si="23"/>
        <v>ADM</v>
      </c>
      <c r="AL9" s="22" t="str">
        <f t="shared" si="24"/>
        <v>ADM</v>
      </c>
      <c r="AM9" s="22" t="str">
        <f t="shared" si="25"/>
        <v>ADM</v>
      </c>
      <c r="AN9" s="18" t="str">
        <f t="shared" si="26"/>
        <v>DEF</v>
      </c>
      <c r="AO9" s="30"/>
      <c r="AP9" s="22" t="s">
        <v>34</v>
      </c>
      <c r="AQ9" s="22" t="s">
        <v>34</v>
      </c>
      <c r="AR9" s="22" t="s">
        <v>34</v>
      </c>
      <c r="AS9" s="22" t="s">
        <v>34</v>
      </c>
      <c r="AT9" s="22" t="s">
        <v>34</v>
      </c>
      <c r="AU9" s="23" t="s">
        <v>34</v>
      </c>
      <c r="AV9" s="23" t="s">
        <v>34</v>
      </c>
      <c r="AW9" s="23" t="s">
        <v>34</v>
      </c>
      <c r="AX9" s="23" t="s">
        <v>34</v>
      </c>
      <c r="AY9" s="23" t="s">
        <v>34</v>
      </c>
    </row>
    <row r="10" spans="1:56" s="17" customFormat="1" x14ac:dyDescent="0.2">
      <c r="B10" s="18" t="s">
        <v>32</v>
      </c>
      <c r="C10" s="19" t="s">
        <v>33</v>
      </c>
      <c r="D10" s="18">
        <v>21213527</v>
      </c>
      <c r="E10" s="19" t="s">
        <v>58</v>
      </c>
      <c r="F10" s="19" t="s">
        <v>64</v>
      </c>
      <c r="G10" s="19" t="s">
        <v>67</v>
      </c>
      <c r="H10" s="18" t="s">
        <v>72</v>
      </c>
      <c r="I10" s="18" t="s">
        <v>49</v>
      </c>
      <c r="J10" s="19" t="s">
        <v>50</v>
      </c>
      <c r="K10" s="20">
        <v>41466.595601851848</v>
      </c>
      <c r="L10" s="20"/>
      <c r="M10" s="21"/>
      <c r="N10" s="18"/>
      <c r="O10" s="18"/>
      <c r="P10" s="18"/>
      <c r="R10" s="17" t="e">
        <f>VLOOKUP($D10,#REF!,1,0)</f>
        <v>#REF!</v>
      </c>
      <c r="S10" s="22">
        <v>1</v>
      </c>
      <c r="T10" s="22">
        <v>-1</v>
      </c>
      <c r="U10" s="22">
        <v>1</v>
      </c>
      <c r="V10" s="22">
        <v>1</v>
      </c>
      <c r="W10" s="22">
        <v>1</v>
      </c>
      <c r="X10" s="23">
        <v>1</v>
      </c>
      <c r="Y10" s="23">
        <v>1</v>
      </c>
      <c r="Z10" s="23">
        <v>1</v>
      </c>
      <c r="AA10" s="23">
        <v>0</v>
      </c>
      <c r="AB10" s="23">
        <v>1</v>
      </c>
      <c r="AC10" s="30"/>
      <c r="AD10" s="22" t="str">
        <f t="shared" si="16"/>
        <v>ADM</v>
      </c>
      <c r="AE10" s="22" t="str">
        <f t="shared" si="27"/>
        <v>ADM</v>
      </c>
      <c r="AF10" s="22" t="str">
        <f t="shared" si="18"/>
        <v>ADM</v>
      </c>
      <c r="AG10" s="22" t="str">
        <f t="shared" si="19"/>
        <v>ADM</v>
      </c>
      <c r="AH10" s="22" t="str">
        <f t="shared" si="20"/>
        <v>ADM</v>
      </c>
      <c r="AI10" s="22" t="str">
        <f t="shared" si="21"/>
        <v>ADM</v>
      </c>
      <c r="AJ10" s="22" t="str">
        <f t="shared" si="22"/>
        <v>ADM</v>
      </c>
      <c r="AK10" s="22" t="str">
        <f t="shared" si="23"/>
        <v>ADM</v>
      </c>
      <c r="AL10" s="22" t="str">
        <f t="shared" si="24"/>
        <v>ADM</v>
      </c>
      <c r="AM10" s="22" t="str">
        <f t="shared" si="25"/>
        <v>ADM</v>
      </c>
      <c r="AN10" s="18" t="str">
        <f t="shared" si="26"/>
        <v>ADM</v>
      </c>
      <c r="AO10" s="30"/>
      <c r="AP10" s="22">
        <v>2012</v>
      </c>
      <c r="AQ10" s="22">
        <v>2012</v>
      </c>
      <c r="AR10" s="22" t="s">
        <v>34</v>
      </c>
      <c r="AS10" s="22" t="s">
        <v>34</v>
      </c>
      <c r="AT10" s="22">
        <v>2012</v>
      </c>
      <c r="AU10" s="23">
        <v>2012</v>
      </c>
      <c r="AV10" s="23">
        <v>2012</v>
      </c>
      <c r="AW10" s="23" t="s">
        <v>34</v>
      </c>
      <c r="AX10" s="23">
        <v>2012</v>
      </c>
      <c r="AY10" s="23" t="s">
        <v>34</v>
      </c>
      <c r="AZ10" s="24"/>
      <c r="BA10" s="24"/>
      <c r="BB10" s="24"/>
      <c r="BC10" s="24"/>
      <c r="BD10" s="24"/>
    </row>
    <row r="11" spans="1:56" s="17" customFormat="1" x14ac:dyDescent="0.2">
      <c r="B11" s="18" t="s">
        <v>32</v>
      </c>
      <c r="C11" s="19" t="s">
        <v>33</v>
      </c>
      <c r="D11" s="18">
        <v>21315327</v>
      </c>
      <c r="E11" s="19" t="s">
        <v>59</v>
      </c>
      <c r="F11" s="19" t="s">
        <v>65</v>
      </c>
      <c r="G11" s="19" t="s">
        <v>67</v>
      </c>
      <c r="H11" s="18" t="s">
        <v>73</v>
      </c>
      <c r="I11" s="18" t="s">
        <v>35</v>
      </c>
      <c r="J11" s="19" t="s">
        <v>36</v>
      </c>
      <c r="K11" s="20">
        <v>41520.474259259259</v>
      </c>
      <c r="L11" s="20"/>
      <c r="M11" s="21"/>
      <c r="N11" s="18"/>
      <c r="O11" s="18"/>
      <c r="P11" s="18"/>
      <c r="R11" s="17" t="e">
        <f>VLOOKUP($D11,#REF!,1,0)</f>
        <v>#REF!</v>
      </c>
      <c r="S11" s="22">
        <v>-1</v>
      </c>
      <c r="T11" s="22">
        <v>0</v>
      </c>
      <c r="U11" s="22">
        <v>0</v>
      </c>
      <c r="V11" s="22">
        <v>1</v>
      </c>
      <c r="W11" s="22">
        <v>0</v>
      </c>
      <c r="X11" s="23">
        <v>1</v>
      </c>
      <c r="Y11" s="23">
        <v>0</v>
      </c>
      <c r="Z11" s="23">
        <v>1</v>
      </c>
      <c r="AA11" s="23">
        <v>1</v>
      </c>
      <c r="AB11" s="23">
        <v>0</v>
      </c>
      <c r="AC11" s="30"/>
      <c r="AD11" s="22" t="str">
        <f t="shared" si="16"/>
        <v>DEF</v>
      </c>
      <c r="AE11" s="22" t="str">
        <f t="shared" si="27"/>
        <v>AJ</v>
      </c>
      <c r="AF11" s="22" t="str">
        <f t="shared" si="18"/>
        <v>AJ</v>
      </c>
      <c r="AG11" s="22" t="str">
        <f t="shared" si="19"/>
        <v>ADM</v>
      </c>
      <c r="AH11" s="22" t="str">
        <f t="shared" si="20"/>
        <v>AJ</v>
      </c>
      <c r="AI11" s="22" t="str">
        <f t="shared" si="21"/>
        <v>ADM</v>
      </c>
      <c r="AJ11" s="22" t="str">
        <f t="shared" si="22"/>
        <v>AJ</v>
      </c>
      <c r="AK11" s="22" t="str">
        <f t="shared" si="23"/>
        <v>ADM</v>
      </c>
      <c r="AL11" s="22" t="str">
        <f t="shared" si="24"/>
        <v>ADM</v>
      </c>
      <c r="AM11" s="22" t="str">
        <f t="shared" si="25"/>
        <v>AJ</v>
      </c>
      <c r="AN11" s="18" t="str">
        <f t="shared" si="26"/>
        <v>DEF</v>
      </c>
      <c r="AO11" s="30"/>
      <c r="AP11" s="22" t="s">
        <v>34</v>
      </c>
      <c r="AQ11" s="22" t="s">
        <v>34</v>
      </c>
      <c r="AR11" s="22" t="s">
        <v>34</v>
      </c>
      <c r="AS11" s="22" t="s">
        <v>34</v>
      </c>
      <c r="AT11" s="22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4"/>
      <c r="BA11" s="24"/>
      <c r="BB11" s="24"/>
      <c r="BC11" s="24"/>
      <c r="BD11" s="24"/>
    </row>
    <row r="12" spans="1:56" s="17" customFormat="1" x14ac:dyDescent="0.2">
      <c r="A12" s="4">
        <v>1290</v>
      </c>
      <c r="B12" s="25" t="s">
        <v>37</v>
      </c>
      <c r="C12" s="26" t="s">
        <v>38</v>
      </c>
      <c r="D12" s="25">
        <v>21100053</v>
      </c>
      <c r="E12" s="26" t="s">
        <v>60</v>
      </c>
      <c r="F12" s="26" t="s">
        <v>66</v>
      </c>
      <c r="G12" s="26" t="s">
        <v>67</v>
      </c>
      <c r="H12" s="25" t="s">
        <v>74</v>
      </c>
      <c r="I12" s="25" t="s">
        <v>51</v>
      </c>
      <c r="J12" s="26" t="s">
        <v>52</v>
      </c>
      <c r="K12" s="27">
        <v>41470.508032407408</v>
      </c>
      <c r="L12" s="27">
        <v>41596.382476851853</v>
      </c>
      <c r="M12" s="28" t="s">
        <v>41</v>
      </c>
      <c r="N12" s="25" t="s">
        <v>42</v>
      </c>
      <c r="O12" s="25" t="s">
        <v>43</v>
      </c>
      <c r="P12" s="25" t="s">
        <v>44</v>
      </c>
      <c r="R12" s="17" t="e">
        <f>VLOOKUP($D12,#REF!,1,0)</f>
        <v>#REF!</v>
      </c>
      <c r="S12" s="22">
        <v>0</v>
      </c>
      <c r="T12" s="22">
        <v>1</v>
      </c>
      <c r="U12" s="22">
        <v>1</v>
      </c>
      <c r="V12" s="22">
        <v>1</v>
      </c>
      <c r="W12" s="22">
        <v>-1</v>
      </c>
      <c r="X12" s="23">
        <v>-1</v>
      </c>
      <c r="Y12" s="23">
        <v>-1</v>
      </c>
      <c r="Z12" s="23">
        <v>-1</v>
      </c>
      <c r="AA12" s="23">
        <v>-1</v>
      </c>
      <c r="AB12" s="23">
        <v>-1</v>
      </c>
      <c r="AC12" s="30"/>
      <c r="AD12" s="22" t="str">
        <f t="shared" si="16"/>
        <v>ADM</v>
      </c>
      <c r="AE12" s="22" t="str">
        <f t="shared" si="27"/>
        <v>ADM</v>
      </c>
      <c r="AF12" s="22" t="str">
        <f t="shared" si="18"/>
        <v>ADM</v>
      </c>
      <c r="AG12" s="22" t="str">
        <f t="shared" si="19"/>
        <v>ADM</v>
      </c>
      <c r="AH12" s="22" t="str">
        <f t="shared" si="20"/>
        <v>ADM</v>
      </c>
      <c r="AI12" s="22" t="str">
        <f t="shared" si="21"/>
        <v>ADM</v>
      </c>
      <c r="AJ12" s="22" t="str">
        <f t="shared" si="22"/>
        <v>ADM</v>
      </c>
      <c r="AK12" s="22" t="str">
        <f t="shared" si="23"/>
        <v>ADM</v>
      </c>
      <c r="AL12" s="22" t="str">
        <f t="shared" si="24"/>
        <v>ADM</v>
      </c>
      <c r="AM12" s="22" t="str">
        <f t="shared" si="25"/>
        <v>ADM</v>
      </c>
      <c r="AN12" s="18" t="str">
        <f t="shared" si="26"/>
        <v>ADM</v>
      </c>
      <c r="AO12" s="30"/>
      <c r="AP12" s="22">
        <v>2011</v>
      </c>
      <c r="AQ12" s="22">
        <v>2012</v>
      </c>
      <c r="AR12" s="22" t="s">
        <v>34</v>
      </c>
      <c r="AS12" s="22" t="s">
        <v>34</v>
      </c>
      <c r="AT12" s="22">
        <v>2011</v>
      </c>
      <c r="AU12" s="23">
        <v>2011</v>
      </c>
      <c r="AV12" s="23">
        <v>2012</v>
      </c>
      <c r="AW12" s="23">
        <v>2011</v>
      </c>
      <c r="AX12" s="23">
        <v>2012</v>
      </c>
      <c r="AY12" s="23">
        <v>2011</v>
      </c>
    </row>
  </sheetData>
  <autoFilter ref="B5:P12"/>
  <mergeCells count="4">
    <mergeCell ref="B4:C4"/>
    <mergeCell ref="D4:F4"/>
    <mergeCell ref="I4:K4"/>
    <mergeCell ref="M4:P4"/>
  </mergeCells>
  <hyperlinks>
    <hyperlink ref="H6" r:id="rId1"/>
    <hyperlink ref="H7:H12" r:id="rId2" display="mail1@etudiant.univ-reims.fr"/>
    <hyperlink ref="H7" r:id="rId3"/>
    <hyperlink ref="H8" r:id="rId4"/>
    <hyperlink ref="H9" r:id="rId5"/>
    <hyperlink ref="H10" r:id="rId6"/>
    <hyperlink ref="H11" r:id="rId7"/>
    <hyperlink ref="H12" r:id="rId8"/>
  </hyperlinks>
  <pageMargins left="0.7" right="0.7" top="0.75" bottom="0.75" header="0.3" footer="0.3"/>
  <pageSetup paperSize="9" orientation="portrait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c2i-1 2013 IA-B 20140402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chj</cp:lastModifiedBy>
  <dcterms:created xsi:type="dcterms:W3CDTF">2014-04-12T13:43:23Z</dcterms:created>
  <dcterms:modified xsi:type="dcterms:W3CDTF">2014-04-12T14:15:24Z</dcterms:modified>
</cp:coreProperties>
</file>