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daPydio\_FichiersCommuns_\Projets\ObjetsConnectés\Docs\"/>
    </mc:Choice>
  </mc:AlternateContent>
  <bookViews>
    <workbookView xWindow="0" yWindow="0" windowWidth="28800" windowHeight="13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AA44" i="1"/>
  <c r="AA46" i="1" s="1"/>
  <c r="Z44" i="1"/>
  <c r="Z46" i="1" s="1"/>
  <c r="Y44" i="1"/>
  <c r="Y46" i="1" s="1"/>
  <c r="X44" i="1"/>
  <c r="X46" i="1" s="1"/>
  <c r="W44" i="1"/>
  <c r="W46" i="1" s="1"/>
  <c r="V44" i="1"/>
  <c r="V46" i="1" s="1"/>
  <c r="U44" i="1"/>
  <c r="U46" i="1" s="1"/>
  <c r="T44" i="1"/>
  <c r="T46" i="1" s="1"/>
  <c r="S44" i="1"/>
  <c r="S46" i="1" s="1"/>
  <c r="R44" i="1"/>
  <c r="R46" i="1" s="1"/>
  <c r="Q44" i="1"/>
  <c r="Q46" i="1" s="1"/>
  <c r="P44" i="1"/>
  <c r="P46" i="1" s="1"/>
  <c r="O44" i="1"/>
  <c r="O46" i="1" s="1"/>
  <c r="N44" i="1"/>
  <c r="N46" i="1" s="1"/>
  <c r="M44" i="1"/>
  <c r="M46" i="1" s="1"/>
  <c r="L44" i="1"/>
  <c r="L46" i="1" s="1"/>
  <c r="L45" i="1" l="1"/>
  <c r="P45" i="1"/>
  <c r="T45" i="1"/>
  <c r="X45" i="1"/>
  <c r="M45" i="1"/>
  <c r="Q45" i="1"/>
  <c r="U45" i="1"/>
  <c r="Y45" i="1"/>
  <c r="N45" i="1"/>
  <c r="R45" i="1"/>
  <c r="V45" i="1"/>
  <c r="Z45" i="1"/>
  <c r="O45" i="1"/>
  <c r="S45" i="1"/>
  <c r="W45" i="1"/>
  <c r="AA45" i="1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AA38" i="1"/>
  <c r="AA40" i="1" s="1"/>
  <c r="Z38" i="1"/>
  <c r="Z40" i="1" s="1"/>
  <c r="Y38" i="1"/>
  <c r="Y40" i="1" s="1"/>
  <c r="X38" i="1"/>
  <c r="X40" i="1" s="1"/>
  <c r="W38" i="1"/>
  <c r="W40" i="1" s="1"/>
  <c r="V38" i="1"/>
  <c r="V40" i="1" s="1"/>
  <c r="U38" i="1"/>
  <c r="U40" i="1" s="1"/>
  <c r="T38" i="1"/>
  <c r="T40" i="1" s="1"/>
  <c r="S38" i="1"/>
  <c r="S40" i="1" s="1"/>
  <c r="R38" i="1"/>
  <c r="R40" i="1" s="1"/>
  <c r="Q38" i="1"/>
  <c r="Q40" i="1" s="1"/>
  <c r="P38" i="1"/>
  <c r="P40" i="1" s="1"/>
  <c r="O38" i="1"/>
  <c r="O40" i="1" s="1"/>
  <c r="N38" i="1"/>
  <c r="N40" i="1" s="1"/>
  <c r="M38" i="1"/>
  <c r="M40" i="1" s="1"/>
  <c r="L38" i="1"/>
  <c r="L40" i="1" s="1"/>
  <c r="AA33" i="1"/>
  <c r="AA35" i="1" s="1"/>
  <c r="Z33" i="1"/>
  <c r="Z34" i="1" s="1"/>
  <c r="Y33" i="1"/>
  <c r="Y35" i="1" s="1"/>
  <c r="X33" i="1"/>
  <c r="X35" i="1" s="1"/>
  <c r="W33" i="1"/>
  <c r="W35" i="1" s="1"/>
  <c r="V33" i="1"/>
  <c r="V35" i="1" s="1"/>
  <c r="U33" i="1"/>
  <c r="U35" i="1" s="1"/>
  <c r="T33" i="1"/>
  <c r="T35" i="1" s="1"/>
  <c r="S33" i="1"/>
  <c r="S35" i="1" s="1"/>
  <c r="R33" i="1"/>
  <c r="R35" i="1" s="1"/>
  <c r="Q33" i="1"/>
  <c r="Q35" i="1" s="1"/>
  <c r="P33" i="1"/>
  <c r="P35" i="1" s="1"/>
  <c r="O33" i="1"/>
  <c r="O35" i="1" s="1"/>
  <c r="N33" i="1"/>
  <c r="N35" i="1" s="1"/>
  <c r="M33" i="1"/>
  <c r="M35" i="1" s="1"/>
  <c r="L33" i="1"/>
  <c r="L35" i="1" s="1"/>
  <c r="AA29" i="1"/>
  <c r="AA31" i="1" s="1"/>
  <c r="Z29" i="1"/>
  <c r="Z31" i="1" s="1"/>
  <c r="Y29" i="1"/>
  <c r="Y31" i="1" s="1"/>
  <c r="X29" i="1"/>
  <c r="X31" i="1" s="1"/>
  <c r="W29" i="1"/>
  <c r="W31" i="1" s="1"/>
  <c r="V29" i="1"/>
  <c r="V31" i="1" s="1"/>
  <c r="U29" i="1"/>
  <c r="U31" i="1" s="1"/>
  <c r="T29" i="1"/>
  <c r="T31" i="1" s="1"/>
  <c r="S29" i="1"/>
  <c r="S31" i="1" s="1"/>
  <c r="R29" i="1"/>
  <c r="R31" i="1" s="1"/>
  <c r="Q29" i="1"/>
  <c r="Q31" i="1" s="1"/>
  <c r="P29" i="1"/>
  <c r="P31" i="1" s="1"/>
  <c r="O29" i="1"/>
  <c r="O31" i="1" s="1"/>
  <c r="N29" i="1"/>
  <c r="N31" i="1" s="1"/>
  <c r="M29" i="1"/>
  <c r="M31" i="1" s="1"/>
  <c r="L29" i="1"/>
  <c r="L31" i="1" s="1"/>
  <c r="AA25" i="1"/>
  <c r="AA27" i="1" s="1"/>
  <c r="Z25" i="1"/>
  <c r="Z27" i="1" s="1"/>
  <c r="Y25" i="1"/>
  <c r="Y27" i="1" s="1"/>
  <c r="X25" i="1"/>
  <c r="X27" i="1" s="1"/>
  <c r="W25" i="1"/>
  <c r="W27" i="1" s="1"/>
  <c r="V25" i="1"/>
  <c r="V27" i="1" s="1"/>
  <c r="U25" i="1"/>
  <c r="U27" i="1" s="1"/>
  <c r="T25" i="1"/>
  <c r="T27" i="1" s="1"/>
  <c r="S25" i="1"/>
  <c r="S27" i="1" s="1"/>
  <c r="R25" i="1"/>
  <c r="R27" i="1" s="1"/>
  <c r="Q25" i="1"/>
  <c r="Q27" i="1" s="1"/>
  <c r="P25" i="1"/>
  <c r="P27" i="1" s="1"/>
  <c r="O25" i="1"/>
  <c r="O27" i="1" s="1"/>
  <c r="N25" i="1"/>
  <c r="N26" i="1" s="1"/>
  <c r="M25" i="1"/>
  <c r="M27" i="1" s="1"/>
  <c r="L25" i="1"/>
  <c r="L27" i="1" s="1"/>
  <c r="AA20" i="1"/>
  <c r="AA22" i="1" s="1"/>
  <c r="Z20" i="1"/>
  <c r="Z22" i="1" s="1"/>
  <c r="Y20" i="1"/>
  <c r="Y21" i="1" s="1"/>
  <c r="X20" i="1"/>
  <c r="X22" i="1" s="1"/>
  <c r="W20" i="1"/>
  <c r="W22" i="1" s="1"/>
  <c r="V20" i="1"/>
  <c r="V22" i="1" s="1"/>
  <c r="U20" i="1"/>
  <c r="U22" i="1" s="1"/>
  <c r="T20" i="1"/>
  <c r="T22" i="1" s="1"/>
  <c r="S20" i="1"/>
  <c r="S22" i="1" s="1"/>
  <c r="R20" i="1"/>
  <c r="R22" i="1" s="1"/>
  <c r="Q20" i="1"/>
  <c r="Q22" i="1" s="1"/>
  <c r="P20" i="1"/>
  <c r="P22" i="1" s="1"/>
  <c r="O20" i="1"/>
  <c r="O22" i="1" s="1"/>
  <c r="N20" i="1"/>
  <c r="N22" i="1" s="1"/>
  <c r="M20" i="1"/>
  <c r="M21" i="1" s="1"/>
  <c r="L20" i="1"/>
  <c r="L22" i="1" s="1"/>
  <c r="AA16" i="1"/>
  <c r="AA18" i="1" s="1"/>
  <c r="Z16" i="1"/>
  <c r="Z18" i="1" s="1"/>
  <c r="Y16" i="1"/>
  <c r="Y18" i="1" s="1"/>
  <c r="X16" i="1"/>
  <c r="X18" i="1" s="1"/>
  <c r="W16" i="1"/>
  <c r="W18" i="1" s="1"/>
  <c r="V16" i="1"/>
  <c r="V18" i="1" s="1"/>
  <c r="U16" i="1"/>
  <c r="U18" i="1" s="1"/>
  <c r="T16" i="1"/>
  <c r="T18" i="1" s="1"/>
  <c r="S16" i="1"/>
  <c r="S18" i="1" s="1"/>
  <c r="R16" i="1"/>
  <c r="R18" i="1" s="1"/>
  <c r="Q16" i="1"/>
  <c r="Q18" i="1" s="1"/>
  <c r="P16" i="1"/>
  <c r="P18" i="1" s="1"/>
  <c r="O16" i="1"/>
  <c r="O18" i="1" s="1"/>
  <c r="N16" i="1"/>
  <c r="N18" i="1" s="1"/>
  <c r="M16" i="1"/>
  <c r="M17" i="1" s="1"/>
  <c r="L16" i="1"/>
  <c r="L17" i="1" s="1"/>
  <c r="K1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6" i="2"/>
  <c r="G1" i="2"/>
  <c r="F1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6" i="2"/>
  <c r="U14" i="1"/>
  <c r="V14" i="1"/>
  <c r="W14" i="1"/>
  <c r="X14" i="1"/>
  <c r="Y14" i="1"/>
  <c r="Z14" i="1"/>
  <c r="AA14" i="1"/>
  <c r="U13" i="1"/>
  <c r="V13" i="1"/>
  <c r="W13" i="1"/>
  <c r="X13" i="1"/>
  <c r="Y13" i="1"/>
  <c r="Z13" i="1"/>
  <c r="AA13" i="1"/>
  <c r="U12" i="1"/>
  <c r="V12" i="1"/>
  <c r="W12" i="1"/>
  <c r="X12" i="1"/>
  <c r="Y12" i="1"/>
  <c r="Z12" i="1"/>
  <c r="AA12" i="1"/>
  <c r="N13" i="1"/>
  <c r="R13" i="1"/>
  <c r="S13" i="1"/>
  <c r="M12" i="1"/>
  <c r="M14" i="1" s="1"/>
  <c r="N12" i="1"/>
  <c r="N14" i="1" s="1"/>
  <c r="O12" i="1"/>
  <c r="O14" i="1" s="1"/>
  <c r="P12" i="1"/>
  <c r="P13" i="1" s="1"/>
  <c r="Q12" i="1"/>
  <c r="Q14" i="1" s="1"/>
  <c r="R12" i="1"/>
  <c r="R14" i="1" s="1"/>
  <c r="S12" i="1"/>
  <c r="S14" i="1" s="1"/>
  <c r="T12" i="1"/>
  <c r="T13" i="1" s="1"/>
  <c r="L12" i="1"/>
  <c r="L14" i="1" s="1"/>
  <c r="L39" i="1" l="1"/>
  <c r="P39" i="1"/>
  <c r="T39" i="1"/>
  <c r="X39" i="1"/>
  <c r="M39" i="1"/>
  <c r="Q39" i="1"/>
  <c r="U39" i="1"/>
  <c r="Y39" i="1"/>
  <c r="N39" i="1"/>
  <c r="R39" i="1"/>
  <c r="V39" i="1"/>
  <c r="Z39" i="1"/>
  <c r="O39" i="1"/>
  <c r="S39" i="1"/>
  <c r="W39" i="1"/>
  <c r="AA39" i="1"/>
  <c r="N34" i="1"/>
  <c r="V34" i="1"/>
  <c r="Z35" i="1"/>
  <c r="L34" i="1"/>
  <c r="P34" i="1"/>
  <c r="T34" i="1"/>
  <c r="X34" i="1"/>
  <c r="M34" i="1"/>
  <c r="Q34" i="1"/>
  <c r="U34" i="1"/>
  <c r="Y34" i="1"/>
  <c r="R34" i="1"/>
  <c r="O34" i="1"/>
  <c r="S34" i="1"/>
  <c r="W34" i="1"/>
  <c r="AA34" i="1"/>
  <c r="L30" i="1"/>
  <c r="T30" i="1"/>
  <c r="M30" i="1"/>
  <c r="Q30" i="1"/>
  <c r="U30" i="1"/>
  <c r="Y30" i="1"/>
  <c r="N30" i="1"/>
  <c r="R30" i="1"/>
  <c r="V30" i="1"/>
  <c r="Z30" i="1"/>
  <c r="P30" i="1"/>
  <c r="X30" i="1"/>
  <c r="O30" i="1"/>
  <c r="S30" i="1"/>
  <c r="W30" i="1"/>
  <c r="AA30" i="1"/>
  <c r="Q26" i="1"/>
  <c r="U26" i="1"/>
  <c r="Y26" i="1"/>
  <c r="R26" i="1"/>
  <c r="Z26" i="1"/>
  <c r="N27" i="1"/>
  <c r="L26" i="1"/>
  <c r="P26" i="1"/>
  <c r="T26" i="1"/>
  <c r="X26" i="1"/>
  <c r="M26" i="1"/>
  <c r="V26" i="1"/>
  <c r="O26" i="1"/>
  <c r="S26" i="1"/>
  <c r="W26" i="1"/>
  <c r="AA26" i="1"/>
  <c r="Q21" i="1"/>
  <c r="M22" i="1"/>
  <c r="Y22" i="1"/>
  <c r="L21" i="1"/>
  <c r="P21" i="1"/>
  <c r="T21" i="1"/>
  <c r="X21" i="1"/>
  <c r="U21" i="1"/>
  <c r="N21" i="1"/>
  <c r="R21" i="1"/>
  <c r="V21" i="1"/>
  <c r="Z21" i="1"/>
  <c r="O21" i="1"/>
  <c r="S21" i="1"/>
  <c r="W21" i="1"/>
  <c r="AA21" i="1"/>
  <c r="O13" i="1"/>
  <c r="T17" i="1"/>
  <c r="L18" i="1"/>
  <c r="Q17" i="1"/>
  <c r="U17" i="1"/>
  <c r="M18" i="1"/>
  <c r="N17" i="1"/>
  <c r="R17" i="1"/>
  <c r="V17" i="1"/>
  <c r="Z17" i="1"/>
  <c r="P17" i="1"/>
  <c r="X17" i="1"/>
  <c r="Y17" i="1"/>
  <c r="O17" i="1"/>
  <c r="S17" i="1"/>
  <c r="W17" i="1"/>
  <c r="AA17" i="1"/>
  <c r="P14" i="1"/>
  <c r="L13" i="1"/>
  <c r="Q13" i="1"/>
  <c r="M13" i="1"/>
  <c r="T14" i="1"/>
  <c r="O25" i="2"/>
  <c r="L25" i="2"/>
  <c r="N25" i="2"/>
  <c r="R25" i="2"/>
  <c r="G25" i="2"/>
  <c r="M25" i="2"/>
  <c r="K25" i="2"/>
  <c r="P25" i="2"/>
  <c r="S25" i="2"/>
  <c r="H25" i="2"/>
  <c r="J25" i="2"/>
  <c r="I25" i="2"/>
  <c r="E25" i="2"/>
  <c r="F25" i="2"/>
  <c r="Q25" i="2"/>
</calcChain>
</file>

<file path=xl/sharedStrings.xml><?xml version="1.0" encoding="utf-8"?>
<sst xmlns="http://schemas.openxmlformats.org/spreadsheetml/2006/main" count="37" uniqueCount="15">
  <si>
    <t>Calcule des resistances</t>
  </si>
  <si>
    <t xml:space="preserve">R1 </t>
  </si>
  <si>
    <t>R2</t>
  </si>
  <si>
    <t>R3</t>
  </si>
  <si>
    <t>R4</t>
  </si>
  <si>
    <t>RA</t>
  </si>
  <si>
    <t>Tension Alim</t>
  </si>
  <si>
    <t>U</t>
  </si>
  <si>
    <t>I (mA)</t>
  </si>
  <si>
    <t>U (V)</t>
  </si>
  <si>
    <t>Re (ohm)</t>
  </si>
  <si>
    <t>Delta</t>
  </si>
  <si>
    <t>Num</t>
  </si>
  <si>
    <t>Series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</si>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</sst>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3" fillId="7" borderId="0" xfId="6" applyAlignment="1">
      <alignment horizontal="center" vertical="center"/>
    </xf>
    <xf numFmtId="0" fontId="3" fillId="7" borderId="0" xfId="6"/>
    <xf numFmtId="0" fontId="3" fillId="5" borderId="0" xfId="4" applyAlignment="1">
      <alignment horizontal="center" vertical="center"/>
    </xf>
    <xf numFmtId="0" fontId="3" fillId="5" borderId="0" xfId="4"/>
    <xf numFmtId="164" fontId="3" fillId="5" borderId="0" xfId="4" applyNumberFormat="1"/>
    <xf numFmtId="0" fontId="3" fillId="4" borderId="0" xfId="3" applyAlignment="1">
      <alignment horizontal="center" vertical="center"/>
    </xf>
    <xf numFmtId="0" fontId="3" fillId="4" borderId="0" xfId="3"/>
    <xf numFmtId="164" fontId="3" fillId="4" borderId="0" xfId="3" applyNumberFormat="1"/>
    <xf numFmtId="0" fontId="3" fillId="6" borderId="0" xfId="5"/>
    <xf numFmtId="1" fontId="2" fillId="3" borderId="0" xfId="2" applyNumberFormat="1"/>
    <xf numFmtId="0" fontId="1" fillId="2" borderId="0" xfId="1"/>
    <xf numFmtId="0" fontId="2" fillId="3" borderId="0" xfId="2"/>
  </cellXfs>
  <cellStyles count="7">
    <cellStyle name="60% - Accent1" xfId="3" builtinId="32"/>
    <cellStyle name="60% - Accent2" xfId="4" builtinId="36"/>
    <cellStyle name="60% - Accent6" xfId="6" builtinId="52"/>
    <cellStyle name="Accent5" xfId="5" builtinId="45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Sheet2!$E$6:$E$20</c:f>
              <c:numCache>
                <c:formatCode>0.000</c:formatCode>
                <c:ptCount val="15"/>
                <c:pt idx="0">
                  <c:v>0.1064516129032258</c:v>
                </c:pt>
                <c:pt idx="1">
                  <c:v>9.9798387096774188E-2</c:v>
                </c:pt>
                <c:pt idx="2">
                  <c:v>9.375E-2</c:v>
                </c:pt>
                <c:pt idx="3">
                  <c:v>0.52499999999999991</c:v>
                </c:pt>
                <c:pt idx="4">
                  <c:v>6.0365853658536639E-2</c:v>
                </c:pt>
                <c:pt idx="5">
                  <c:v>5.7491289198606133E-2</c:v>
                </c:pt>
                <c:pt idx="6">
                  <c:v>5.4817275747508276E-2</c:v>
                </c:pt>
                <c:pt idx="7">
                  <c:v>0.32232558139534906</c:v>
                </c:pt>
                <c:pt idx="8">
                  <c:v>3.8823529411764479E-2</c:v>
                </c:pt>
                <c:pt idx="9">
                  <c:v>3.7330316742081537E-2</c:v>
                </c:pt>
                <c:pt idx="10">
                  <c:v>3.5921625544267144E-2</c:v>
                </c:pt>
                <c:pt idx="11">
                  <c:v>0.21792452830188669</c:v>
                </c:pt>
                <c:pt idx="12">
                  <c:v>2.704918032786896E-2</c:v>
                </c:pt>
                <c:pt idx="13">
                  <c:v>2.617662612374394E-2</c:v>
                </c:pt>
                <c:pt idx="14">
                  <c:v>2.5345622119815836E-2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42160"/>
        <c:axId val="236701560"/>
      </c:scatterChart>
      <c:valAx>
        <c:axId val="23704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701560"/>
        <c:crosses val="autoZero"/>
        <c:crossBetween val="midCat"/>
      </c:valAx>
      <c:valAx>
        <c:axId val="23670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04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Sheet2!$E$25:$S$25</c:f>
              <c:numCache>
                <c:formatCode>0.000</c:formatCode>
                <c:ptCount val="15"/>
                <c:pt idx="0">
                  <c:v>0.20624999999999999</c:v>
                </c:pt>
                <c:pt idx="1">
                  <c:v>0.18198529411764702</c:v>
                </c:pt>
                <c:pt idx="2">
                  <c:v>0.16176470588235292</c:v>
                </c:pt>
                <c:pt idx="3">
                  <c:v>0.14747634069400628</c:v>
                </c:pt>
                <c:pt idx="4">
                  <c:v>0.12999618677852121</c:v>
                </c:pt>
                <c:pt idx="5">
                  <c:v>0.11762737737999396</c:v>
                </c:pt>
                <c:pt idx="6">
                  <c:v>0.10694369187772368</c:v>
                </c:pt>
                <c:pt idx="7">
                  <c:v>0.10138224888987635</c:v>
                </c:pt>
                <c:pt idx="8">
                  <c:v>8.9217545901075335E-2</c:v>
                </c:pt>
                <c:pt idx="9">
                  <c:v>8.2097230984788938E-2</c:v>
                </c:pt>
                <c:pt idx="10">
                  <c:v>7.5796599289869926E-2</c:v>
                </c:pt>
                <c:pt idx="11">
                  <c:v>7.1545496077113357E-2</c:v>
                </c:pt>
                <c:pt idx="12">
                  <c:v>6.5096769306518087E-2</c:v>
                </c:pt>
                <c:pt idx="13">
                  <c:v>6.0619687511021869E-2</c:v>
                </c:pt>
                <c:pt idx="14">
                  <c:v>5.6589123181831402E-2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87080"/>
        <c:axId val="236840568"/>
      </c:scatterChart>
      <c:valAx>
        <c:axId val="23678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40568"/>
        <c:crosses val="autoZero"/>
        <c:crossBetween val="midCat"/>
      </c:valAx>
      <c:valAx>
        <c:axId val="23684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787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604111986001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Sheet2!$D$24:$S$24</c:f>
              <c:numCache>
                <c:formatCode>General</c:formatCode>
                <c:ptCount val="16"/>
                <c:pt idx="0">
                  <c:v>0</c:v>
                </c:pt>
                <c:pt idx="1">
                  <c:v>0.20624999999999999</c:v>
                </c:pt>
                <c:pt idx="2">
                  <c:v>0.38823529411764701</c:v>
                </c:pt>
                <c:pt idx="3">
                  <c:v>0.54999999999999993</c:v>
                </c:pt>
                <c:pt idx="4">
                  <c:v>0.69747634069400621</c:v>
                </c:pt>
                <c:pt idx="5">
                  <c:v>0.82747252747252742</c:v>
                </c:pt>
                <c:pt idx="6">
                  <c:v>0.94509990485252138</c:v>
                </c:pt>
                <c:pt idx="7">
                  <c:v>1.0520435967302451</c:v>
                </c:pt>
                <c:pt idx="8">
                  <c:v>1.1534258456201214</c:v>
                </c:pt>
                <c:pt idx="9">
                  <c:v>1.2426433915211967</c:v>
                </c:pt>
                <c:pt idx="10">
                  <c:v>1.3247406225059857</c:v>
                </c:pt>
                <c:pt idx="11">
                  <c:v>1.4005372217958556</c:v>
                </c:pt>
                <c:pt idx="12">
                  <c:v>1.472082717872969</c:v>
                </c:pt>
                <c:pt idx="13">
                  <c:v>1.537179487179487</c:v>
                </c:pt>
                <c:pt idx="14">
                  <c:v>1.5977991746905089</c:v>
                </c:pt>
                <c:pt idx="15">
                  <c:v>1.6543882978723403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Sheet2!$D$25:$S$25</c:f>
              <c:numCache>
                <c:formatCode>0.000</c:formatCode>
                <c:ptCount val="16"/>
                <c:pt idx="1">
                  <c:v>0.20624999999999999</c:v>
                </c:pt>
                <c:pt idx="2">
                  <c:v>0.18198529411764702</c:v>
                </c:pt>
                <c:pt idx="3">
                  <c:v>0.16176470588235292</c:v>
                </c:pt>
                <c:pt idx="4">
                  <c:v>0.14747634069400628</c:v>
                </c:pt>
                <c:pt idx="5">
                  <c:v>0.12999618677852121</c:v>
                </c:pt>
                <c:pt idx="6">
                  <c:v>0.11762737737999396</c:v>
                </c:pt>
                <c:pt idx="7">
                  <c:v>0.10694369187772368</c:v>
                </c:pt>
                <c:pt idx="8">
                  <c:v>0.10138224888987635</c:v>
                </c:pt>
                <c:pt idx="9">
                  <c:v>8.9217545901075335E-2</c:v>
                </c:pt>
                <c:pt idx="10">
                  <c:v>8.2097230984788938E-2</c:v>
                </c:pt>
                <c:pt idx="11">
                  <c:v>7.5796599289869926E-2</c:v>
                </c:pt>
                <c:pt idx="12">
                  <c:v>7.1545496077113357E-2</c:v>
                </c:pt>
                <c:pt idx="13">
                  <c:v>6.5096769306518087E-2</c:v>
                </c:pt>
                <c:pt idx="14">
                  <c:v>6.0619687511021869E-2</c:v>
                </c:pt>
                <c:pt idx="15">
                  <c:v>5.6589123181831402E-2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019000"/>
        <c:axId val="236806088"/>
      </c:lineChart>
      <c:catAx>
        <c:axId val="236019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06088"/>
        <c:crosses val="autoZero"/>
        <c:auto val="1"/>
        <c:lblAlgn val="ctr"/>
        <c:lblOffset val="100"/>
        <c:noMultiLvlLbl val="0"/>
      </c:catAx>
      <c:valAx>
        <c:axId val="23680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01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28258967629044E-2"/>
          <c:y val="0.14393518518518519"/>
          <c:w val="0.8966272965879265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Sheet2!$C$44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Sheet2!$D$44:$S$44</c:f>
              <c:numCache>
                <c:formatCode>General</c:formatCode>
                <c:ptCount val="16"/>
                <c:pt idx="0">
                  <c:v>0</c:v>
                </c:pt>
                <c:pt idx="1">
                  <c:v>0.20508708181932087</c:v>
                </c:pt>
                <c:pt idx="2">
                  <c:v>0.42249534016775397</c:v>
                </c:pt>
                <c:pt idx="3">
                  <c:v>0.57968061674008808</c:v>
                </c:pt>
                <c:pt idx="4">
                  <c:v>0.67925729442970817</c:v>
                </c:pt>
                <c:pt idx="5">
                  <c:v>0.81028122165104322</c:v>
                </c:pt>
                <c:pt idx="6">
                  <c:v>0.95293614595210951</c:v>
                </c:pt>
                <c:pt idx="7">
                  <c:v>1.0585753176043555</c:v>
                </c:pt>
                <c:pt idx="8">
                  <c:v>1.1660475161987041</c:v>
                </c:pt>
                <c:pt idx="9">
                  <c:v>1.2537320851627867</c:v>
                </c:pt>
                <c:pt idx="10">
                  <c:v>1.3510888433012465</c:v>
                </c:pt>
                <c:pt idx="11">
                  <c:v>1.4244874715261959</c:v>
                </c:pt>
                <c:pt idx="12">
                  <c:v>1.4723640399556048</c:v>
                </c:pt>
                <c:pt idx="13">
                  <c:v>1.5370637356362857</c:v>
                </c:pt>
                <c:pt idx="14">
                  <c:v>1.6098056657999178</c:v>
                </c:pt>
                <c:pt idx="15">
                  <c:v>1.6652878888153539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Sheet2!$C$45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Sheet2!$D$45:$S$45</c:f>
              <c:numCache>
                <c:formatCode>0.000</c:formatCode>
                <c:ptCount val="16"/>
                <c:pt idx="1">
                  <c:v>0.20508708181932087</c:v>
                </c:pt>
                <c:pt idx="2">
                  <c:v>0.21740825834843311</c:v>
                </c:pt>
                <c:pt idx="3">
                  <c:v>0.15718527657233411</c:v>
                </c:pt>
                <c:pt idx="4">
                  <c:v>9.9576677689620086E-2</c:v>
                </c:pt>
                <c:pt idx="5">
                  <c:v>0.13102392722133505</c:v>
                </c:pt>
                <c:pt idx="6">
                  <c:v>0.1426549243010663</c:v>
                </c:pt>
                <c:pt idx="7">
                  <c:v>0.10563917165224601</c:v>
                </c:pt>
                <c:pt idx="8">
                  <c:v>0.10747219859434853</c:v>
                </c:pt>
                <c:pt idx="9">
                  <c:v>8.768456896408261E-2</c:v>
                </c:pt>
                <c:pt idx="10">
                  <c:v>9.7356758138459787E-2</c:v>
                </c:pt>
                <c:pt idx="11">
                  <c:v>7.3398628224949469E-2</c:v>
                </c:pt>
                <c:pt idx="12">
                  <c:v>4.7876568429408906E-2</c:v>
                </c:pt>
                <c:pt idx="13">
                  <c:v>6.4699695680680902E-2</c:v>
                </c:pt>
                <c:pt idx="14">
                  <c:v>7.2741930163632063E-2</c:v>
                </c:pt>
                <c:pt idx="15">
                  <c:v>5.548222301543615E-2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916216"/>
        <c:axId val="236947056"/>
      </c:lineChart>
      <c:catAx>
        <c:axId val="236916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947056"/>
        <c:crosses val="autoZero"/>
        <c:auto val="1"/>
        <c:lblAlgn val="ctr"/>
        <c:lblOffset val="100"/>
        <c:noMultiLvlLbl val="0"/>
      </c:catAx>
      <c:valAx>
        <c:axId val="2369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91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Sheet2!$C$45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Sheet2!$D$45:$S$45</c:f>
              <c:numCache>
                <c:formatCode>0.000</c:formatCode>
                <c:ptCount val="16"/>
                <c:pt idx="1">
                  <c:v>0.20508708181932087</c:v>
                </c:pt>
                <c:pt idx="2">
                  <c:v>0.21740825834843311</c:v>
                </c:pt>
                <c:pt idx="3">
                  <c:v>0.15718527657233411</c:v>
                </c:pt>
                <c:pt idx="4">
                  <c:v>9.9576677689620086E-2</c:v>
                </c:pt>
                <c:pt idx="5">
                  <c:v>0.13102392722133505</c:v>
                </c:pt>
                <c:pt idx="6">
                  <c:v>0.1426549243010663</c:v>
                </c:pt>
                <c:pt idx="7">
                  <c:v>0.10563917165224601</c:v>
                </c:pt>
                <c:pt idx="8">
                  <c:v>0.10747219859434853</c:v>
                </c:pt>
                <c:pt idx="9">
                  <c:v>8.768456896408261E-2</c:v>
                </c:pt>
                <c:pt idx="10">
                  <c:v>9.7356758138459787E-2</c:v>
                </c:pt>
                <c:pt idx="11">
                  <c:v>7.3398628224949469E-2</c:v>
                </c:pt>
                <c:pt idx="12">
                  <c:v>4.7876568429408906E-2</c:v>
                </c:pt>
                <c:pt idx="13">
                  <c:v>6.4699695680680902E-2</c:v>
                </c:pt>
                <c:pt idx="14">
                  <c:v>7.2741930163632063E-2</c:v>
                </c:pt>
                <c:pt idx="15">
                  <c:v>5.548222301543615E-2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73504"/>
        <c:axId val="237000080"/>
      </c:scatterChart>
      <c:valAx>
        <c:axId val="23667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000080"/>
        <c:crosses val="autoZero"/>
        <c:crossBetween val="midCat"/>
      </c:valAx>
      <c:valAx>
        <c:axId val="237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67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4</xdr:row>
      <xdr:rowOff>176212</xdr:rowOff>
    </xdr:from>
    <xdr:to>
      <xdr:col>18</xdr:col>
      <xdr:colOff>142875</xdr:colOff>
      <xdr:row>19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25</xdr:row>
      <xdr:rowOff>176212</xdr:rowOff>
    </xdr:from>
    <xdr:to>
      <xdr:col>18</xdr:col>
      <xdr:colOff>19050</xdr:colOff>
      <xdr:row>40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457200</xdr:colOff>
      <xdr:row>25</xdr:row>
      <xdr:rowOff>161925</xdr:rowOff>
    </xdr:from>
    <xdr:to>
      <xdr:col>10</xdr:col>
      <xdr:colOff>95250</xdr:colOff>
      <xdr:row>40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514350</xdr:colOff>
      <xdr:row>45</xdr:row>
      <xdr:rowOff>100012</xdr:rowOff>
    </xdr:from>
    <xdr:to>
      <xdr:col>10</xdr:col>
      <xdr:colOff>152400</xdr:colOff>
      <xdr:row>59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45</xdr:row>
      <xdr:rowOff>157162</xdr:rowOff>
    </xdr:from>
    <xdr:to>
      <xdr:col>18</xdr:col>
      <xdr:colOff>304800</xdr:colOff>
      <xdr:row>60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topLeftCell="A13" zoomScale="80" zoomScaleNormal="80" workbookViewId="0">
      <selection activeCell="L45" sqref="L45:AA45"/>
    </sheetView>
  </sheetViews>
  <sheetFormatPr defaultRowHeight="15" x14ac:dyDescent="0.25"/>
  <cols>
    <col min="1" max="1" width="12.5703125" bestFit="1" customWidth="1"/>
    <col min="10" max="10" width="9.140625" style="4"/>
    <col min="12" max="12" width="12.85546875" customWidth="1"/>
    <col min="13" max="16" width="9.5703125" bestFit="1" customWidth="1"/>
  </cols>
  <sheetData>
    <row r="2" spans="1:27" x14ac:dyDescent="0.25">
      <c r="A2" t="s">
        <v>6</v>
      </c>
      <c r="B2">
        <v>3.3</v>
      </c>
    </row>
    <row r="3" spans="1:27" x14ac:dyDescent="0.25">
      <c r="E3" t="s">
        <v>0</v>
      </c>
      <c r="L3" s="13">
        <v>0</v>
      </c>
      <c r="M3" s="13">
        <v>1</v>
      </c>
      <c r="N3" s="13">
        <v>2</v>
      </c>
      <c r="O3" s="13">
        <v>4</v>
      </c>
      <c r="P3" s="13">
        <v>8</v>
      </c>
      <c r="Q3" s="13">
        <v>3</v>
      </c>
      <c r="R3" s="13">
        <v>5</v>
      </c>
      <c r="S3" s="13">
        <v>6</v>
      </c>
      <c r="T3" s="13">
        <v>7</v>
      </c>
      <c r="U3" s="13">
        <v>9</v>
      </c>
      <c r="V3" s="13">
        <v>10</v>
      </c>
      <c r="W3" s="13">
        <v>11</v>
      </c>
      <c r="X3" s="13">
        <v>12</v>
      </c>
      <c r="Y3" s="13">
        <v>13</v>
      </c>
      <c r="Z3" s="13">
        <v>14</v>
      </c>
      <c r="AA3" s="13">
        <v>15</v>
      </c>
    </row>
    <row r="4" spans="1:27" x14ac:dyDescent="0.25"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</row>
    <row r="5" spans="1:27" x14ac:dyDescent="0.25"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</v>
      </c>
      <c r="Z5" s="3">
        <v>1</v>
      </c>
      <c r="AA5" s="3">
        <v>1</v>
      </c>
    </row>
    <row r="6" spans="1:27" x14ac:dyDescent="0.25"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1</v>
      </c>
      <c r="T6" s="3">
        <v>0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1</v>
      </c>
      <c r="AA6" s="3">
        <v>1</v>
      </c>
    </row>
    <row r="7" spans="1:27" x14ac:dyDescent="0.25"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1</v>
      </c>
      <c r="X7" s="3">
        <v>0</v>
      </c>
      <c r="Y7" s="3">
        <v>1</v>
      </c>
      <c r="Z7" s="3">
        <v>0</v>
      </c>
      <c r="AA7" s="3">
        <v>1</v>
      </c>
    </row>
    <row r="10" spans="1:27" x14ac:dyDescent="0.25">
      <c r="D10" t="s">
        <v>5</v>
      </c>
      <c r="E10" t="s">
        <v>1</v>
      </c>
      <c r="F10" t="s">
        <v>2</v>
      </c>
      <c r="G10" t="s">
        <v>3</v>
      </c>
      <c r="H10" t="s">
        <v>4</v>
      </c>
    </row>
    <row r="12" spans="1:27" x14ac:dyDescent="0.25">
      <c r="J12" s="5" t="s">
        <v>10</v>
      </c>
      <c r="K12" s="6"/>
      <c r="L12" s="6">
        <f>$E13*L$4+$F13*L$5+$G13*L$6+$H13*L$7</f>
        <v>0</v>
      </c>
      <c r="M12" s="6">
        <f t="shared" ref="M12:T12" si="0">$E13*M$4+$F13*M$5+$G13*M$6+$H13*M$7</f>
        <v>100</v>
      </c>
      <c r="N12" s="6">
        <f t="shared" si="0"/>
        <v>200</v>
      </c>
      <c r="O12" s="6">
        <f t="shared" si="0"/>
        <v>300</v>
      </c>
      <c r="P12" s="6">
        <f t="shared" si="0"/>
        <v>1000</v>
      </c>
      <c r="Q12" s="6">
        <f t="shared" si="0"/>
        <v>1100</v>
      </c>
      <c r="R12" s="6">
        <f t="shared" si="0"/>
        <v>1200</v>
      </c>
      <c r="S12" s="6">
        <f t="shared" si="0"/>
        <v>1300</v>
      </c>
      <c r="T12" s="6">
        <f t="shared" si="0"/>
        <v>2000</v>
      </c>
      <c r="U12" s="6">
        <f t="shared" ref="U12" si="1">$E13*U$4+$F13*U$5+$G13*U$6+$H13*U$7</f>
        <v>2100</v>
      </c>
      <c r="V12" s="6">
        <f t="shared" ref="V12" si="2">$E13*V$4+$F13*V$5+$G13*V$6+$H13*V$7</f>
        <v>2200</v>
      </c>
      <c r="W12" s="6">
        <f t="shared" ref="W12" si="3">$E13*W$4+$F13*W$5+$G13*W$6+$H13*W$7</f>
        <v>2300</v>
      </c>
      <c r="X12" s="6">
        <f t="shared" ref="X12" si="4">$E13*X$4+$F13*X$5+$G13*X$6+$H13*X$7</f>
        <v>3000</v>
      </c>
      <c r="Y12" s="6">
        <f t="shared" ref="Y12" si="5">$E13*Y$4+$F13*Y$5+$G13*Y$6+$H13*Y$7</f>
        <v>3100</v>
      </c>
      <c r="Z12" s="6">
        <f t="shared" ref="Z12" si="6">$E13*Z$4+$F13*Z$5+$G13*Z$6+$H13*Z$7</f>
        <v>3200</v>
      </c>
      <c r="AA12" s="6">
        <f t="shared" ref="AA12" si="7">$E13*AA$4+$F13*AA$5+$G13*AA$6+$H13*AA$7</f>
        <v>3300</v>
      </c>
    </row>
    <row r="13" spans="1:27" x14ac:dyDescent="0.25">
      <c r="D13" s="2">
        <v>3000</v>
      </c>
      <c r="E13" s="2">
        <v>2000</v>
      </c>
      <c r="F13" s="2">
        <v>1000</v>
      </c>
      <c r="G13" s="2">
        <v>200</v>
      </c>
      <c r="H13" s="2">
        <v>100</v>
      </c>
      <c r="I13" s="2"/>
      <c r="J13" s="7" t="s">
        <v>9</v>
      </c>
      <c r="K13" s="8"/>
      <c r="L13" s="9">
        <f>L12/(L12+$D13)*$B$2</f>
        <v>0</v>
      </c>
      <c r="M13" s="9">
        <f t="shared" ref="M13:T13" si="8">M12/(M12+$D13)*$B$2</f>
        <v>0.1064516129032258</v>
      </c>
      <c r="N13" s="9">
        <f t="shared" si="8"/>
        <v>0.20624999999999999</v>
      </c>
      <c r="O13" s="9">
        <f t="shared" si="8"/>
        <v>0.3</v>
      </c>
      <c r="P13" s="9">
        <f t="shared" si="8"/>
        <v>0.82499999999999996</v>
      </c>
      <c r="Q13" s="9">
        <f t="shared" si="8"/>
        <v>0.88536585365853659</v>
      </c>
      <c r="R13" s="9">
        <f t="shared" si="8"/>
        <v>0.94285714285714273</v>
      </c>
      <c r="S13" s="9">
        <f t="shared" si="8"/>
        <v>0.997674418604651</v>
      </c>
      <c r="T13" s="9">
        <f t="shared" si="8"/>
        <v>1.32</v>
      </c>
      <c r="U13" s="9">
        <f t="shared" ref="U13" si="9">U12/(U12+$D13)*$B$2</f>
        <v>1.3588235294117645</v>
      </c>
      <c r="V13" s="9">
        <f t="shared" ref="V13" si="10">V12/(V12+$D13)*$B$2</f>
        <v>1.3961538461538461</v>
      </c>
      <c r="W13" s="9">
        <f t="shared" ref="W13" si="11">W12/(W12+$D13)*$B$2</f>
        <v>1.4320754716981132</v>
      </c>
      <c r="X13" s="9">
        <f t="shared" ref="X13" si="12">X12/(X12+$D13)*$B$2</f>
        <v>1.65</v>
      </c>
      <c r="Y13" s="9">
        <f t="shared" ref="Y13" si="13">Y12/(Y12+$D13)*$B$2</f>
        <v>1.6770491803278689</v>
      </c>
      <c r="Z13" s="9">
        <f t="shared" ref="Z13" si="14">Z12/(Z12+$D13)*$B$2</f>
        <v>1.7032258064516128</v>
      </c>
      <c r="AA13" s="9">
        <f t="shared" ref="AA13" si="15">AA12/(AA12+$D13)*$B$2</f>
        <v>1.7285714285714286</v>
      </c>
    </row>
    <row r="14" spans="1:27" x14ac:dyDescent="0.25">
      <c r="J14" s="10" t="s">
        <v>8</v>
      </c>
      <c r="K14" s="11"/>
      <c r="L14" s="12">
        <f>$B$2/($D13+L12)*1000</f>
        <v>1.0999999999999999</v>
      </c>
      <c r="M14" s="12">
        <f t="shared" ref="M14:T14" si="16">$B$2/($D13+M12)*1000</f>
        <v>1.064516129032258</v>
      </c>
      <c r="N14" s="12">
        <f t="shared" si="16"/>
        <v>1.03125</v>
      </c>
      <c r="O14" s="12">
        <f t="shared" si="16"/>
        <v>1</v>
      </c>
      <c r="P14" s="12">
        <f t="shared" si="16"/>
        <v>0.82499999999999996</v>
      </c>
      <c r="Q14" s="12">
        <f t="shared" si="16"/>
        <v>0.80487804878048774</v>
      </c>
      <c r="R14" s="12">
        <f t="shared" si="16"/>
        <v>0.78571428571428559</v>
      </c>
      <c r="S14" s="12">
        <f t="shared" si="16"/>
        <v>0.76744186046511631</v>
      </c>
      <c r="T14" s="12">
        <f t="shared" si="16"/>
        <v>0.66</v>
      </c>
      <c r="U14" s="12">
        <f t="shared" ref="U14" si="17">$B$2/($D13+U12)*1000</f>
        <v>0.64705882352941169</v>
      </c>
      <c r="V14" s="12">
        <f t="shared" ref="V14" si="18">$B$2/($D13+V12)*1000</f>
        <v>0.63461538461538458</v>
      </c>
      <c r="W14" s="12">
        <f t="shared" ref="W14" si="19">$B$2/($D13+W12)*1000</f>
        <v>0.62264150943396224</v>
      </c>
      <c r="X14" s="12">
        <f t="shared" ref="X14" si="20">$B$2/($D13+X12)*1000</f>
        <v>0.54999999999999993</v>
      </c>
      <c r="Y14" s="12">
        <f t="shared" ref="Y14" si="21">$B$2/($D13+Y12)*1000</f>
        <v>0.54098360655737698</v>
      </c>
      <c r="Z14" s="12">
        <f t="shared" ref="Z14" si="22">$B$2/($D13+Z12)*1000</f>
        <v>0.532258064516129</v>
      </c>
      <c r="AA14" s="12">
        <f t="shared" ref="AA14" si="23">$B$2/($D13+AA12)*1000</f>
        <v>0.52380952380952384</v>
      </c>
    </row>
    <row r="15" spans="1:27" x14ac:dyDescent="0.25">
      <c r="L15" s="1"/>
      <c r="M15" s="1"/>
      <c r="N15" s="1"/>
      <c r="O15" s="1"/>
      <c r="P15" s="1"/>
    </row>
    <row r="16" spans="1:27" x14ac:dyDescent="0.25">
      <c r="J16" s="5" t="s">
        <v>10</v>
      </c>
      <c r="K16" s="6"/>
      <c r="L16" s="6">
        <f>$E17*L$4+$F17*L$5+$G17*L$6+$H17*L$7</f>
        <v>0</v>
      </c>
      <c r="M16" s="6">
        <f t="shared" ref="M16" si="24">$E17*M$4+$F17*M$5+$G17*M$6+$H17*M$7</f>
        <v>560</v>
      </c>
      <c r="N16" s="6">
        <f t="shared" ref="N16" si="25">$E17*N$4+$F17*N$5+$G17*N$6+$H17*N$7</f>
        <v>800</v>
      </c>
      <c r="O16" s="6">
        <f t="shared" ref="O16" si="26">$E17*O$4+$F17*O$5+$G17*O$6+$H17*O$7</f>
        <v>1360</v>
      </c>
      <c r="P16" s="6">
        <f t="shared" ref="P16" si="27">$E17*P$4+$F17*P$5+$G17*P$6+$H17*P$7</f>
        <v>1200</v>
      </c>
      <c r="Q16" s="6">
        <f t="shared" ref="Q16" si="28">$E17*Q$4+$F17*Q$5+$G17*Q$6+$H17*Q$7</f>
        <v>1760</v>
      </c>
      <c r="R16" s="6">
        <f t="shared" ref="R16" si="29">$E17*R$4+$F17*R$5+$G17*R$6+$H17*R$7</f>
        <v>2000</v>
      </c>
      <c r="S16" s="6">
        <f t="shared" ref="S16" si="30">$E17*S$4+$F17*S$5+$G17*S$6+$H17*S$7</f>
        <v>2560</v>
      </c>
      <c r="T16" s="6">
        <f t="shared" ref="T16" si="31">$E17*T$4+$F17*T$5+$G17*T$6+$H17*T$7</f>
        <v>3000</v>
      </c>
      <c r="U16" s="6">
        <f t="shared" ref="U16" si="32">$E17*U$4+$F17*U$5+$G17*U$6+$H17*U$7</f>
        <v>3560</v>
      </c>
      <c r="V16" s="6">
        <f t="shared" ref="V16" si="33">$E17*V$4+$F17*V$5+$G17*V$6+$H17*V$7</f>
        <v>3800</v>
      </c>
      <c r="W16" s="6">
        <f t="shared" ref="W16" si="34">$E17*W$4+$F17*W$5+$G17*W$6+$H17*W$7</f>
        <v>4360</v>
      </c>
      <c r="X16" s="6">
        <f t="shared" ref="X16" si="35">$E17*X$4+$F17*X$5+$G17*X$6+$H17*X$7</f>
        <v>4200</v>
      </c>
      <c r="Y16" s="6">
        <f t="shared" ref="Y16" si="36">$E17*Y$4+$F17*Y$5+$G17*Y$6+$H17*Y$7</f>
        <v>4760</v>
      </c>
      <c r="Z16" s="6">
        <f t="shared" ref="Z16" si="37">$E17*Z$4+$F17*Z$5+$G17*Z$6+$H17*Z$7</f>
        <v>5000</v>
      </c>
      <c r="AA16" s="6">
        <f t="shared" ref="AA16" si="38">$E17*AA$4+$F17*AA$5+$G17*AA$6+$H17*AA$7</f>
        <v>5560</v>
      </c>
    </row>
    <row r="17" spans="3:27" x14ac:dyDescent="0.25">
      <c r="D17">
        <v>5600</v>
      </c>
      <c r="E17">
        <v>3000</v>
      </c>
      <c r="F17">
        <v>1200</v>
      </c>
      <c r="G17">
        <v>800</v>
      </c>
      <c r="H17">
        <v>560</v>
      </c>
      <c r="J17" s="7" t="s">
        <v>9</v>
      </c>
      <c r="K17" s="8"/>
      <c r="L17" s="9">
        <f>L16/(L16+$D17)*$B$2</f>
        <v>0</v>
      </c>
      <c r="M17" s="9">
        <f t="shared" ref="M17" si="39">M16/(M16+$D17)*$B$2</f>
        <v>0.3</v>
      </c>
      <c r="N17" s="9">
        <f t="shared" ref="N17" si="40">N16/(N16+$D17)*$B$2</f>
        <v>0.41249999999999998</v>
      </c>
      <c r="O17" s="9">
        <f t="shared" ref="O17" si="41">O16/(O16+$D17)*$B$2</f>
        <v>0.64482758620689651</v>
      </c>
      <c r="P17" s="9">
        <f t="shared" ref="P17" si="42">P16/(P16+$D17)*$B$2</f>
        <v>0.58235294117647063</v>
      </c>
      <c r="Q17" s="9">
        <f t="shared" ref="Q17" si="43">Q16/(Q16+$D17)*$B$2</f>
        <v>0.78913043478260869</v>
      </c>
      <c r="R17" s="9">
        <f t="shared" ref="R17" si="44">R16/(R16+$D17)*$B$2</f>
        <v>0.86842105263157887</v>
      </c>
      <c r="S17" s="9">
        <f t="shared" ref="S17" si="45">S16/(S16+$D17)*$B$2</f>
        <v>1.0352941176470587</v>
      </c>
      <c r="T17" s="9">
        <f t="shared" ref="T17" si="46">T16/(T16+$D17)*$B$2</f>
        <v>1.1511627906976745</v>
      </c>
      <c r="U17" s="9">
        <f t="shared" ref="U17" si="47">U16/(U16+$D17)*$B$2</f>
        <v>1.2825327510917031</v>
      </c>
      <c r="V17" s="9">
        <f t="shared" ref="V17" si="48">V16/(V16+$D17)*$B$2</f>
        <v>1.3340425531914892</v>
      </c>
      <c r="W17" s="9">
        <f t="shared" ref="W17" si="49">W16/(W16+$D17)*$B$2</f>
        <v>1.4445783132530119</v>
      </c>
      <c r="X17" s="9">
        <f t="shared" ref="X17" si="50">X16/(X16+$D17)*$B$2</f>
        <v>1.4142857142857141</v>
      </c>
      <c r="Y17" s="9">
        <f t="shared" ref="Y17" si="51">Y16/(Y16+$D17)*$B$2</f>
        <v>1.5162162162162163</v>
      </c>
      <c r="Z17" s="9">
        <f t="shared" ref="Z17" si="52">Z16/(Z16+$D17)*$B$2</f>
        <v>1.5566037735849056</v>
      </c>
      <c r="AA17" s="9">
        <f t="shared" ref="AA17" si="53">AA16/(AA16+$D17)*$B$2</f>
        <v>1.6440860215053763</v>
      </c>
    </row>
    <row r="18" spans="3:27" x14ac:dyDescent="0.25">
      <c r="J18" s="10" t="s">
        <v>8</v>
      </c>
      <c r="K18" s="11"/>
      <c r="L18" s="12">
        <f>$B$2/($D17+L16)*1000</f>
        <v>0.5892857142857143</v>
      </c>
      <c r="M18" s="12">
        <f t="shared" ref="M18" si="54">$B$2/($D17+M16)*1000</f>
        <v>0.53571428571428559</v>
      </c>
      <c r="N18" s="12">
        <f t="shared" ref="N18" si="55">$B$2/($D17+N16)*1000</f>
        <v>0.515625</v>
      </c>
      <c r="O18" s="12">
        <f t="shared" ref="O18" si="56">$B$2/($D17+O16)*1000</f>
        <v>0.47413793103448271</v>
      </c>
      <c r="P18" s="12">
        <f t="shared" ref="P18" si="57">$B$2/($D17+P16)*1000</f>
        <v>0.48529411764705882</v>
      </c>
      <c r="Q18" s="12">
        <f t="shared" ref="Q18" si="58">$B$2/($D17+Q16)*1000</f>
        <v>0.4483695652173913</v>
      </c>
      <c r="R18" s="12">
        <f t="shared" ref="R18" si="59">$B$2/($D17+R16)*1000</f>
        <v>0.43421052631578944</v>
      </c>
      <c r="S18" s="12">
        <f t="shared" ref="S18" si="60">$B$2/($D17+S16)*1000</f>
        <v>0.40441176470588236</v>
      </c>
      <c r="T18" s="12">
        <f t="shared" ref="T18" si="61">$B$2/($D17+T16)*1000</f>
        <v>0.38372093023255816</v>
      </c>
      <c r="U18" s="12">
        <f t="shared" ref="U18" si="62">$B$2/($D17+U16)*1000</f>
        <v>0.36026200873362441</v>
      </c>
      <c r="V18" s="12">
        <f t="shared" ref="V18" si="63">$B$2/($D17+V16)*1000</f>
        <v>0.35106382978723405</v>
      </c>
      <c r="W18" s="12">
        <f t="shared" ref="W18" si="64">$B$2/($D17+W16)*1000</f>
        <v>0.33132530120481929</v>
      </c>
      <c r="X18" s="12">
        <f t="shared" ref="X18" si="65">$B$2/($D17+X16)*1000</f>
        <v>0.33673469387755101</v>
      </c>
      <c r="Y18" s="12">
        <f t="shared" ref="Y18" si="66">$B$2/($D17+Y16)*1000</f>
        <v>0.31853281853281851</v>
      </c>
      <c r="Z18" s="12">
        <f t="shared" ref="Z18" si="67">$B$2/($D17+Z16)*1000</f>
        <v>0.31132075471698112</v>
      </c>
      <c r="AA18" s="12">
        <f t="shared" ref="AA18" si="68">$B$2/($D17+AA16)*1000</f>
        <v>0.29569892473118281</v>
      </c>
    </row>
    <row r="20" spans="3:27" x14ac:dyDescent="0.25">
      <c r="J20" s="5" t="s">
        <v>10</v>
      </c>
      <c r="K20" s="6"/>
      <c r="L20" s="6">
        <f>$E21*L$4+$F21*L$5+$G21*L$6+$H21*L$7</f>
        <v>0</v>
      </c>
      <c r="M20" s="6">
        <f t="shared" ref="M20" si="69">$E21*M$4+$F21*M$5+$G21*M$6+$H21*M$7</f>
        <v>475</v>
      </c>
      <c r="N20" s="6">
        <f t="shared" ref="N20" si="70">$E21*N$4+$F21*N$5+$G21*N$6+$H21*N$7</f>
        <v>715</v>
      </c>
      <c r="O20" s="6">
        <f t="shared" ref="O20" si="71">$E21*O$4+$F21*O$5+$G21*O$6+$H21*O$7</f>
        <v>1190</v>
      </c>
      <c r="P20" s="6">
        <f t="shared" ref="P20" si="72">$E21*P$4+$F21*P$5+$G21*P$6+$H21*P$7</f>
        <v>1430</v>
      </c>
      <c r="Q20" s="6">
        <f t="shared" ref="Q20" si="73">$E21*Q$4+$F21*Q$5+$G21*Q$6+$H21*Q$7</f>
        <v>1905</v>
      </c>
      <c r="R20" s="6">
        <f t="shared" ref="R20" si="74">$E21*R$4+$F21*R$5+$G21*R$6+$H21*R$7</f>
        <v>2145</v>
      </c>
      <c r="S20" s="6">
        <f t="shared" ref="S20" si="75">$E21*S$4+$F21*S$5+$G21*S$6+$H21*S$7</f>
        <v>2620</v>
      </c>
      <c r="T20" s="6">
        <f t="shared" ref="T20" si="76">$E21*T$4+$F21*T$5+$G21*T$6+$H21*T$7</f>
        <v>3160</v>
      </c>
      <c r="U20" s="6">
        <f t="shared" ref="U20" si="77">$E21*U$4+$F21*U$5+$G21*U$6+$H21*U$7</f>
        <v>3635</v>
      </c>
      <c r="V20" s="6">
        <f t="shared" ref="V20" si="78">$E21*V$4+$F21*V$5+$G21*V$6+$H21*V$7</f>
        <v>3875</v>
      </c>
      <c r="W20" s="6">
        <f t="shared" ref="W20" si="79">$E21*W$4+$F21*W$5+$G21*W$6+$H21*W$7</f>
        <v>4350</v>
      </c>
      <c r="X20" s="6">
        <f t="shared" ref="X20" si="80">$E21*X$4+$F21*X$5+$G21*X$6+$H21*X$7</f>
        <v>4590</v>
      </c>
      <c r="Y20" s="6">
        <f t="shared" ref="Y20" si="81">$E21*Y$4+$F21*Y$5+$G21*Y$6+$H21*Y$7</f>
        <v>5065</v>
      </c>
      <c r="Z20" s="6">
        <f t="shared" ref="Z20" si="82">$E21*Z$4+$F21*Z$5+$G21*Z$6+$H21*Z$7</f>
        <v>5305</v>
      </c>
      <c r="AA20" s="6">
        <f t="shared" ref="AA20" si="83">$E21*AA$4+$F21*AA$5+$G21*AA$6+$H21*AA$7</f>
        <v>5780</v>
      </c>
    </row>
    <row r="21" spans="3:27" x14ac:dyDescent="0.25">
      <c r="D21">
        <v>5760</v>
      </c>
      <c r="E21">
        <v>3160</v>
      </c>
      <c r="F21">
        <v>1430</v>
      </c>
      <c r="G21">
        <v>715</v>
      </c>
      <c r="H21">
        <v>475</v>
      </c>
      <c r="J21" s="7" t="s">
        <v>9</v>
      </c>
      <c r="K21" s="8"/>
      <c r="L21" s="9">
        <f>L20/(L20+$D21)*$B$2</f>
        <v>0</v>
      </c>
      <c r="M21" s="9">
        <f t="shared" ref="M21" si="84">M20/(M20+$D21)*$B$2</f>
        <v>0.25140336808340014</v>
      </c>
      <c r="N21" s="9">
        <f t="shared" ref="N21" si="85">N20/(N20+$D21)*$B$2</f>
        <v>0.36440154440154437</v>
      </c>
      <c r="O21" s="9">
        <f t="shared" ref="O21" si="86">O20/(O20+$D21)*$B$2</f>
        <v>0.56503597122302152</v>
      </c>
      <c r="P21" s="9">
        <f t="shared" ref="P21" si="87">P20/(P20+$D21)*$B$2</f>
        <v>0.65632823365785808</v>
      </c>
      <c r="Q21" s="9">
        <f t="shared" ref="Q21" si="88">Q20/(Q20+$D21)*$B$2</f>
        <v>0.82015655577299407</v>
      </c>
      <c r="R21" s="9">
        <f t="shared" ref="R21" si="89">R20/(R20+$D21)*$B$2</f>
        <v>0.89544592030360526</v>
      </c>
      <c r="S21" s="9">
        <f t="shared" ref="S21" si="90">S20/(S20+$D21)*$B$2</f>
        <v>1.031742243436754</v>
      </c>
      <c r="T21" s="9">
        <f t="shared" ref="T21" si="91">T20/(T20+$D21)*$B$2</f>
        <v>1.1690582959641256</v>
      </c>
      <c r="U21" s="9">
        <f t="shared" ref="U21" si="92">U20/(U20+$D21)*$B$2</f>
        <v>1.2767961681745608</v>
      </c>
      <c r="V21" s="9">
        <f t="shared" ref="V21" si="93">V20/(V20+$D21)*$B$2</f>
        <v>1.3271925272444214</v>
      </c>
      <c r="W21" s="9">
        <f t="shared" ref="W21" si="94">W20/(W20+$D21)*$B$2</f>
        <v>1.419881305637982</v>
      </c>
      <c r="X21" s="9">
        <f t="shared" ref="X21" si="95">X20/(X20+$D21)*$B$2</f>
        <v>1.4634782608695651</v>
      </c>
      <c r="Y21" s="9">
        <f t="shared" ref="Y21" si="96">Y20/(Y20+$D21)*$B$2</f>
        <v>1.5440646651270207</v>
      </c>
      <c r="Z21" s="9">
        <f t="shared" ref="Z21" si="97">Z20/(Z20+$D21)*$B$2</f>
        <v>1.5821509263443287</v>
      </c>
      <c r="AA21" s="9">
        <f t="shared" ref="AA21" si="98">AA20/(AA20+$D21)*$B$2</f>
        <v>1.6528596187175042</v>
      </c>
    </row>
    <row r="22" spans="3:27" x14ac:dyDescent="0.25">
      <c r="J22" s="10" t="s">
        <v>8</v>
      </c>
      <c r="K22" s="11"/>
      <c r="L22" s="12">
        <f>$B$2/($D21+L20)*1000</f>
        <v>0.57291666666666663</v>
      </c>
      <c r="M22" s="12">
        <f t="shared" ref="M22" si="99">$B$2/($D21+M20)*1000</f>
        <v>0.52927024859663185</v>
      </c>
      <c r="N22" s="12">
        <f t="shared" ref="N22" si="100">$B$2/($D21+N20)*1000</f>
        <v>0.50965250965250963</v>
      </c>
      <c r="O22" s="12">
        <f t="shared" ref="O22" si="101">$B$2/($D21+O20)*1000</f>
        <v>0.47482014388489208</v>
      </c>
      <c r="P22" s="12">
        <f t="shared" ref="P22" si="102">$B$2/($D21+P20)*1000</f>
        <v>0.45897079276773289</v>
      </c>
      <c r="Q22" s="12">
        <f t="shared" ref="Q22" si="103">$B$2/($D21+Q20)*1000</f>
        <v>0.43052837573385516</v>
      </c>
      <c r="R22" s="12">
        <f t="shared" ref="R22" si="104">$B$2/($D21+R20)*1000</f>
        <v>0.41745730550284627</v>
      </c>
      <c r="S22" s="12">
        <f t="shared" ref="S22" si="105">$B$2/($D21+S20)*1000</f>
        <v>0.3937947494033413</v>
      </c>
      <c r="T22" s="12">
        <f t="shared" ref="T22" si="106">$B$2/($D21+T20)*1000</f>
        <v>0.3699551569506726</v>
      </c>
      <c r="U22" s="12">
        <f t="shared" ref="U22" si="107">$B$2/($D21+U20)*1000</f>
        <v>0.351250665247472</v>
      </c>
      <c r="V22" s="12">
        <f t="shared" ref="V22" si="108">$B$2/($D21+V20)*1000</f>
        <v>0.34250129735339907</v>
      </c>
      <c r="W22" s="12">
        <f t="shared" ref="W22" si="109">$B$2/($D21+W20)*1000</f>
        <v>0.32640949554896143</v>
      </c>
      <c r="X22" s="12">
        <f t="shared" ref="X22" si="110">$B$2/($D21+X20)*1000</f>
        <v>0.31884057971014496</v>
      </c>
      <c r="Y22" s="12">
        <f t="shared" ref="Y22" si="111">$B$2/($D21+Y20)*1000</f>
        <v>0.30484988452655887</v>
      </c>
      <c r="Z22" s="12">
        <f t="shared" ref="Z22" si="112">$B$2/($D21+Z20)*1000</f>
        <v>0.29823768639855397</v>
      </c>
      <c r="AA22" s="12">
        <f t="shared" ref="AA22" si="113">$B$2/($D21+AA20)*1000</f>
        <v>0.28596187175043331</v>
      </c>
    </row>
    <row r="25" spans="3:27" x14ac:dyDescent="0.25">
      <c r="J25" s="5" t="s">
        <v>10</v>
      </c>
      <c r="K25" s="6"/>
      <c r="L25" s="6">
        <f>$E26*L$4+$F26*L$5+$G26*L$6+$H26*L$7</f>
        <v>0</v>
      </c>
      <c r="M25" s="6">
        <f t="shared" ref="M25" si="114">$E26*M$4+$F26*M$5+$G26*M$6+$H26*M$7</f>
        <v>200</v>
      </c>
      <c r="N25" s="6">
        <f t="shared" ref="N25" si="115">$E26*N$4+$F26*N$5+$G26*N$6+$H26*N$7</f>
        <v>402</v>
      </c>
      <c r="O25" s="6">
        <f t="shared" ref="O25" si="116">$E26*O$4+$F26*O$5+$G26*O$6+$H26*O$7</f>
        <v>602</v>
      </c>
      <c r="P25" s="6">
        <f t="shared" ref="P25" si="117">$E26*P$4+$F26*P$5+$G26*P$6+$H26*P$7</f>
        <v>806</v>
      </c>
      <c r="Q25" s="6">
        <f t="shared" ref="Q25" si="118">$E26*Q$4+$F26*Q$5+$G26*Q$6+$H26*Q$7</f>
        <v>1006</v>
      </c>
      <c r="R25" s="6">
        <f t="shared" ref="R25" si="119">$E26*R$4+$F26*R$5+$G26*R$6+$H26*R$7</f>
        <v>1208</v>
      </c>
      <c r="S25" s="6">
        <f t="shared" ref="S25" si="120">$E26*S$4+$F26*S$5+$G26*S$6+$H26*S$7</f>
        <v>1408</v>
      </c>
      <c r="T25" s="6">
        <f t="shared" ref="T25" si="121">$E26*T$4+$F26*T$5+$G26*T$6+$H26*T$7</f>
        <v>1650</v>
      </c>
      <c r="U25" s="6">
        <f t="shared" ref="U25" si="122">$E26*U$4+$F26*U$5+$G26*U$6+$H26*U$7</f>
        <v>1850</v>
      </c>
      <c r="V25" s="6">
        <f t="shared" ref="V25" si="123">$E26*V$4+$F26*V$5+$G26*V$6+$H26*V$7</f>
        <v>2052</v>
      </c>
      <c r="W25" s="6">
        <f t="shared" ref="W25" si="124">$E26*W$4+$F26*W$5+$G26*W$6+$H26*W$7</f>
        <v>2252</v>
      </c>
      <c r="X25" s="6">
        <f t="shared" ref="X25" si="125">$E26*X$4+$F26*X$5+$G26*X$6+$H26*X$7</f>
        <v>2456</v>
      </c>
      <c r="Y25" s="6">
        <f t="shared" ref="Y25" si="126">$E26*Y$4+$F26*Y$5+$G26*Y$6+$H26*Y$7</f>
        <v>2656</v>
      </c>
      <c r="Z25" s="6">
        <f t="shared" ref="Z25" si="127">$E26*Z$4+$F26*Z$5+$G26*Z$6+$H26*Z$7</f>
        <v>2858</v>
      </c>
      <c r="AA25" s="6">
        <f t="shared" ref="AA25" si="128">$E26*AA$4+$F26*AA$5+$G26*AA$6+$H26*AA$7</f>
        <v>3058</v>
      </c>
    </row>
    <row r="26" spans="3:27" x14ac:dyDescent="0.25">
      <c r="D26">
        <v>3090</v>
      </c>
      <c r="E26">
        <v>1650</v>
      </c>
      <c r="F26">
        <v>806</v>
      </c>
      <c r="G26">
        <v>402</v>
      </c>
      <c r="H26">
        <v>200</v>
      </c>
      <c r="J26" s="7" t="s">
        <v>9</v>
      </c>
      <c r="K26" s="8"/>
      <c r="L26" s="9">
        <f>L25/(L25+$D26)*$B$2</f>
        <v>0</v>
      </c>
      <c r="M26" s="9">
        <f t="shared" ref="M26" si="129">M25/(M25+$D26)*$B$2</f>
        <v>0.20060790273556231</v>
      </c>
      <c r="N26" s="9">
        <f t="shared" ref="N26" si="130">N25/(N25+$D26)*$B$2</f>
        <v>0.37989690721649483</v>
      </c>
      <c r="O26" s="9">
        <f t="shared" ref="O26" si="131">O25/(O25+$D26)*$B$2</f>
        <v>0.53808234019501622</v>
      </c>
      <c r="P26" s="9">
        <f t="shared" ref="P26" si="132">P25/(P25+$D26)*$B$2</f>
        <v>0.68270020533880904</v>
      </c>
      <c r="Q26" s="9">
        <f t="shared" ref="Q26" si="133">Q25/(Q25+$D26)*$B$2</f>
        <v>0.81049804687499993</v>
      </c>
      <c r="R26" s="9">
        <f t="shared" ref="R26" si="134">R25/(R25+$D26)*$B$2</f>
        <v>0.92750116333178212</v>
      </c>
      <c r="S26" s="9">
        <f t="shared" ref="S26" si="135">S25/(S25+$D26)*$B$2</f>
        <v>1.0329924410849265</v>
      </c>
      <c r="T26" s="9">
        <f t="shared" ref="T26" si="136">T25/(T25+$D26)*$B$2</f>
        <v>1.1487341772151898</v>
      </c>
      <c r="U26" s="9">
        <f t="shared" ref="U26" si="137">U25/(U25+$D26)*$B$2</f>
        <v>1.23582995951417</v>
      </c>
      <c r="V26" s="9">
        <f t="shared" ref="V26" si="138">V25/(V25+$D26)*$B$2</f>
        <v>1.3169194865810969</v>
      </c>
      <c r="W26" s="9">
        <f t="shared" ref="W26" si="139">W25/(W25+$D26)*$B$2</f>
        <v>1.3911643579183826</v>
      </c>
      <c r="X26" s="9">
        <f t="shared" ref="X26" si="140">X25/(X25+$D26)*$B$2</f>
        <v>1.4613775694194011</v>
      </c>
      <c r="Y26" s="9">
        <f t="shared" ref="Y26" si="141">Y25/(Y25+$D26)*$B$2</f>
        <v>1.5253741733379742</v>
      </c>
      <c r="Z26" s="9">
        <f t="shared" ref="Z26" si="142">Z25/(Z25+$D26)*$B$2</f>
        <v>1.5856422326832549</v>
      </c>
      <c r="AA26" s="9">
        <f t="shared" ref="AA26" si="143">AA25/(AA25+$D26)*$B$2</f>
        <v>1.6414118412491867</v>
      </c>
    </row>
    <row r="27" spans="3:27" x14ac:dyDescent="0.25">
      <c r="J27" s="10" t="s">
        <v>8</v>
      </c>
      <c r="K27" s="11"/>
      <c r="L27" s="12">
        <f>$B$2/($D26+L25)*1000</f>
        <v>1.0679611650485437</v>
      </c>
      <c r="M27" s="12">
        <f t="shared" ref="M27" si="144">$B$2/($D26+M25)*1000</f>
        <v>1.0030395136778114</v>
      </c>
      <c r="N27" s="12">
        <f t="shared" ref="N27" si="145">$B$2/($D26+N25)*1000</f>
        <v>0.94501718213058405</v>
      </c>
      <c r="O27" s="12">
        <f t="shared" ref="O27" si="146">$B$2/($D26+O25)*1000</f>
        <v>0.89382448537378112</v>
      </c>
      <c r="P27" s="12">
        <f t="shared" ref="P27" si="147">$B$2/($D26+P25)*1000</f>
        <v>0.84702258726899371</v>
      </c>
      <c r="Q27" s="12">
        <f t="shared" ref="Q27" si="148">$B$2/($D26+Q25)*1000</f>
        <v>0.8056640625</v>
      </c>
      <c r="R27" s="12">
        <f t="shared" ref="R27" si="149">$B$2/($D26+R25)*1000</f>
        <v>0.76779897626803162</v>
      </c>
      <c r="S27" s="12">
        <f t="shared" ref="S27" si="150">$B$2/($D26+S25)*1000</f>
        <v>0.73365940417963538</v>
      </c>
      <c r="T27" s="12">
        <f t="shared" ref="T27" si="151">$B$2/($D26+T25)*1000</f>
        <v>0.69620253164556967</v>
      </c>
      <c r="U27" s="12">
        <f t="shared" ref="U27" si="152">$B$2/($D26+U25)*1000</f>
        <v>0.66801619433198378</v>
      </c>
      <c r="V27" s="12">
        <f t="shared" ref="V27" si="153">$B$2/($D26+V25)*1000</f>
        <v>0.64177362893815637</v>
      </c>
      <c r="W27" s="12">
        <f t="shared" ref="W27" si="154">$B$2/($D26+W25)*1000</f>
        <v>0.61774616248596026</v>
      </c>
      <c r="X27" s="12">
        <f t="shared" ref="X27" si="155">$B$2/($D26+X25)*1000</f>
        <v>0.59502344031734578</v>
      </c>
      <c r="Y27" s="12">
        <f t="shared" ref="Y27" si="156">$B$2/($D26+Y25)*1000</f>
        <v>0.5743125652627914</v>
      </c>
      <c r="Z27" s="12">
        <f t="shared" ref="Z27" si="157">$B$2/($D26+Z25)*1000</f>
        <v>0.55480833893745796</v>
      </c>
      <c r="AA27" s="12">
        <f t="shared" ref="AA27" si="158">$B$2/($D26+AA25)*1000</f>
        <v>0.53675992192582955</v>
      </c>
    </row>
    <row r="29" spans="3:27" x14ac:dyDescent="0.25">
      <c r="J29" s="5" t="s">
        <v>10</v>
      </c>
      <c r="K29" s="6"/>
      <c r="L29" s="6">
        <f>$E30*L$4+$F30*L$5+$G30*L$6+$H30*L$7</f>
        <v>0</v>
      </c>
      <c r="M29" s="6">
        <f t="shared" ref="M29" si="159">$E30*M$4+$F30*M$5+$G30*M$6+$H30*M$7</f>
        <v>1000</v>
      </c>
      <c r="N29" s="6">
        <f t="shared" ref="N29" si="160">$E30*N$4+$F30*N$5+$G30*N$6+$H30*N$7</f>
        <v>2000</v>
      </c>
      <c r="O29" s="6">
        <f t="shared" ref="O29" si="161">$E30*O$4+$F30*O$5+$G30*O$6+$H30*O$7</f>
        <v>3000</v>
      </c>
      <c r="P29" s="6">
        <f t="shared" ref="P29" si="162">$E30*P$4+$F30*P$5+$G30*P$6+$H30*P$7</f>
        <v>4020</v>
      </c>
      <c r="Q29" s="6">
        <f t="shared" ref="Q29" si="163">$E30*Q$4+$F30*Q$5+$G30*Q$6+$H30*Q$7</f>
        <v>5020</v>
      </c>
      <c r="R29" s="6">
        <f t="shared" ref="R29" si="164">$E30*R$4+$F30*R$5+$G30*R$6+$H30*R$7</f>
        <v>6020</v>
      </c>
      <c r="S29" s="6">
        <f t="shared" ref="S29" si="165">$E30*S$4+$F30*S$5+$G30*S$6+$H30*S$7</f>
        <v>7020</v>
      </c>
      <c r="T29" s="6">
        <f t="shared" ref="T29" si="166">$E30*T$4+$F30*T$5+$G30*T$6+$H30*T$7</f>
        <v>8060</v>
      </c>
      <c r="U29" s="6">
        <f t="shared" ref="U29" si="167">$E30*U$4+$F30*U$5+$G30*U$6+$H30*U$7</f>
        <v>9060</v>
      </c>
      <c r="V29" s="6">
        <f t="shared" ref="V29" si="168">$E30*V$4+$F30*V$5+$G30*V$6+$H30*V$7</f>
        <v>10060</v>
      </c>
      <c r="W29" s="6">
        <f t="shared" ref="W29" si="169">$E30*W$4+$F30*W$5+$G30*W$6+$H30*W$7</f>
        <v>11060</v>
      </c>
      <c r="X29" s="6">
        <f t="shared" ref="X29" si="170">$E30*X$4+$F30*X$5+$G30*X$6+$H30*X$7</f>
        <v>12080</v>
      </c>
      <c r="Y29" s="6">
        <f t="shared" ref="Y29" si="171">$E30*Y$4+$F30*Y$5+$G30*Y$6+$H30*Y$7</f>
        <v>13080</v>
      </c>
      <c r="Z29" s="6">
        <f t="shared" ref="Z29" si="172">$E30*Z$4+$F30*Z$5+$G30*Z$6+$H30*Z$7</f>
        <v>14080</v>
      </c>
      <c r="AA29" s="6">
        <f t="shared" ref="AA29" si="173">$E30*AA$4+$F30*AA$5+$G30*AA$6+$H30*AA$7</f>
        <v>15080</v>
      </c>
    </row>
    <row r="30" spans="3:27" x14ac:dyDescent="0.25">
      <c r="C30" s="15"/>
      <c r="D30">
        <v>15000</v>
      </c>
      <c r="E30">
        <v>8060</v>
      </c>
      <c r="F30">
        <v>4020</v>
      </c>
      <c r="G30">
        <v>2000</v>
      </c>
      <c r="H30">
        <v>1000</v>
      </c>
      <c r="J30" s="7" t="s">
        <v>9</v>
      </c>
      <c r="K30" s="8"/>
      <c r="L30" s="9">
        <f>L29/(L29+$D30)*$B$2</f>
        <v>0</v>
      </c>
      <c r="M30" s="9">
        <f t="shared" ref="M30" si="174">M29/(M29+$D30)*$B$2</f>
        <v>0.20624999999999999</v>
      </c>
      <c r="N30" s="9">
        <f t="shared" ref="N30" si="175">N29/(N29+$D30)*$B$2</f>
        <v>0.38823529411764701</v>
      </c>
      <c r="O30" s="9">
        <f t="shared" ref="O30" si="176">O29/(O29+$D30)*$B$2</f>
        <v>0.54999999999999993</v>
      </c>
      <c r="P30" s="9">
        <f t="shared" ref="P30" si="177">P29/(P29+$D30)*$B$2</f>
        <v>0.69747634069400621</v>
      </c>
      <c r="Q30" s="9">
        <f t="shared" ref="Q30" si="178">Q29/(Q29+$D30)*$B$2</f>
        <v>0.82747252747252742</v>
      </c>
      <c r="R30" s="9">
        <f t="shared" ref="R30" si="179">R29/(R29+$D30)*$B$2</f>
        <v>0.94509990485252138</v>
      </c>
      <c r="S30" s="9">
        <f t="shared" ref="S30" si="180">S29/(S29+$D30)*$B$2</f>
        <v>1.0520435967302451</v>
      </c>
      <c r="T30" s="9">
        <f t="shared" ref="T30" si="181">T29/(T29+$D30)*$B$2</f>
        <v>1.1534258456201214</v>
      </c>
      <c r="U30" s="9">
        <f t="shared" ref="U30" si="182">U29/(U29+$D30)*$B$2</f>
        <v>1.2426433915211967</v>
      </c>
      <c r="V30" s="9">
        <f t="shared" ref="V30" si="183">V29/(V29+$D30)*$B$2</f>
        <v>1.3247406225059857</v>
      </c>
      <c r="W30" s="9">
        <f t="shared" ref="W30" si="184">W29/(W29+$D30)*$B$2</f>
        <v>1.4005372217958556</v>
      </c>
      <c r="X30" s="9">
        <f t="shared" ref="X30" si="185">X29/(X29+$D30)*$B$2</f>
        <v>1.472082717872969</v>
      </c>
      <c r="Y30" s="9">
        <f t="shared" ref="Y30" si="186">Y29/(Y29+$D30)*$B$2</f>
        <v>1.537179487179487</v>
      </c>
      <c r="Z30" s="9">
        <f t="shared" ref="Z30" si="187">Z29/(Z29+$D30)*$B$2</f>
        <v>1.5977991746905089</v>
      </c>
      <c r="AA30" s="9">
        <f t="shared" ref="AA30" si="188">AA29/(AA29+$D30)*$B$2</f>
        <v>1.6543882978723403</v>
      </c>
    </row>
    <row r="31" spans="3:27" x14ac:dyDescent="0.25">
      <c r="J31" s="10" t="s">
        <v>8</v>
      </c>
      <c r="K31" s="11"/>
      <c r="L31" s="12">
        <f>$B$2/($D30+L29)*1000</f>
        <v>0.21999999999999997</v>
      </c>
      <c r="M31" s="12">
        <f t="shared" ref="M31" si="189">$B$2/($D30+M29)*1000</f>
        <v>0.20624999999999999</v>
      </c>
      <c r="N31" s="12">
        <f t="shared" ref="N31" si="190">$B$2/($D30+N29)*1000</f>
        <v>0.19411764705882351</v>
      </c>
      <c r="O31" s="12">
        <f t="shared" ref="O31" si="191">$B$2/($D30+O29)*1000</f>
        <v>0.18333333333333335</v>
      </c>
      <c r="P31" s="12">
        <f t="shared" ref="P31" si="192">$B$2/($D30+P29)*1000</f>
        <v>0.17350157728706625</v>
      </c>
      <c r="Q31" s="12">
        <f t="shared" ref="Q31" si="193">$B$2/($D30+Q29)*1000</f>
        <v>0.16483516483516483</v>
      </c>
      <c r="R31" s="12">
        <f t="shared" ref="R31" si="194">$B$2/($D30+R29)*1000</f>
        <v>0.15699333967649856</v>
      </c>
      <c r="S31" s="12">
        <f t="shared" ref="S31" si="195">$B$2/($D30+S29)*1000</f>
        <v>0.14986376021798364</v>
      </c>
      <c r="T31" s="12">
        <f t="shared" ref="T31" si="196">$B$2/($D30+T29)*1000</f>
        <v>0.14310494362532522</v>
      </c>
      <c r="U31" s="12">
        <f t="shared" ref="U31" si="197">$B$2/($D30+U29)*1000</f>
        <v>0.13715710723192021</v>
      </c>
      <c r="V31" s="12">
        <f t="shared" ref="V31" si="198">$B$2/($D30+V29)*1000</f>
        <v>0.13168395849960096</v>
      </c>
      <c r="W31" s="12">
        <f t="shared" ref="W31" si="199">$B$2/($D30+W29)*1000</f>
        <v>0.12663085188027629</v>
      </c>
      <c r="X31" s="12">
        <f t="shared" ref="X31" si="200">$B$2/($D30+X29)*1000</f>
        <v>0.12186115214180207</v>
      </c>
      <c r="Y31" s="12">
        <f t="shared" ref="Y31" si="201">$B$2/($D30+Y29)*1000</f>
        <v>0.11752136752136752</v>
      </c>
      <c r="Z31" s="12">
        <f t="shared" ref="Z31" si="202">$B$2/($D30+Z29)*1000</f>
        <v>0.11348005502063273</v>
      </c>
      <c r="AA31" s="12">
        <f t="shared" ref="AA31" si="203">$B$2/($D30+AA29)*1000</f>
        <v>0.10970744680851062</v>
      </c>
    </row>
    <row r="33" spans="3:27" x14ac:dyDescent="0.25">
      <c r="J33" s="5" t="s">
        <v>10</v>
      </c>
      <c r="K33" s="6"/>
      <c r="L33" s="6">
        <f>$E34*L$4+$F34*L$5+$G34*L$6+$H34*L$7</f>
        <v>0</v>
      </c>
      <c r="M33" s="6">
        <f t="shared" ref="M33" si="204">$E34*M$4+$F34*M$5+$G34*M$6+$H34*M$7</f>
        <v>392</v>
      </c>
      <c r="N33" s="6">
        <f t="shared" ref="N33" si="205">$E34*N$4+$F34*N$5+$G34*N$6+$H34*N$7</f>
        <v>1000</v>
      </c>
      <c r="O33" s="6">
        <f t="shared" ref="O33" si="206">$E34*O$4+$F34*O$5+$G34*O$6+$H34*O$7</f>
        <v>1392</v>
      </c>
      <c r="P33" s="6">
        <f t="shared" ref="P33" si="207">$E34*P$4+$F34*P$5+$G34*P$6+$H34*P$7</f>
        <v>2740</v>
      </c>
      <c r="Q33" s="6">
        <f t="shared" ref="Q33" si="208">$E34*Q$4+$F34*Q$5+$G34*Q$6+$H34*Q$7</f>
        <v>3132</v>
      </c>
      <c r="R33" s="6">
        <f t="shared" ref="R33" si="209">$E34*R$4+$F34*R$5+$G34*R$6+$H34*R$7</f>
        <v>3740</v>
      </c>
      <c r="S33" s="6">
        <f t="shared" ref="S33" si="210">$E34*S$4+$F34*S$5+$G34*S$6+$H34*S$7</f>
        <v>4132</v>
      </c>
      <c r="T33" s="6">
        <f t="shared" ref="T33" si="211">$E34*T$4+$F34*T$5+$G34*T$6+$H34*T$7</f>
        <v>8250</v>
      </c>
      <c r="U33" s="6">
        <f t="shared" ref="U33" si="212">$E34*U$4+$F34*U$5+$G34*U$6+$H34*U$7</f>
        <v>8642</v>
      </c>
      <c r="V33" s="6">
        <f t="shared" ref="V33" si="213">$E34*V$4+$F34*V$5+$G34*V$6+$H34*V$7</f>
        <v>9250</v>
      </c>
      <c r="W33" s="6">
        <f t="shared" ref="W33" si="214">$E34*W$4+$F34*W$5+$G34*W$6+$H34*W$7</f>
        <v>9642</v>
      </c>
      <c r="X33" s="6">
        <f t="shared" ref="X33" si="215">$E34*X$4+$F34*X$5+$G34*X$6+$H34*X$7</f>
        <v>10990</v>
      </c>
      <c r="Y33" s="6">
        <f t="shared" ref="Y33" si="216">$E34*Y$4+$F34*Y$5+$G34*Y$6+$H34*Y$7</f>
        <v>11382</v>
      </c>
      <c r="Z33" s="6">
        <f t="shared" ref="Z33" si="217">$E34*Z$4+$F34*Z$5+$G34*Z$6+$H34*Z$7</f>
        <v>11990</v>
      </c>
      <c r="AA33" s="6">
        <f t="shared" ref="AA33" si="218">$E34*AA$4+$F34*AA$5+$G34*AA$6+$H34*AA$7</f>
        <v>12382</v>
      </c>
    </row>
    <row r="34" spans="3:27" x14ac:dyDescent="0.25">
      <c r="C34" s="16"/>
      <c r="D34">
        <v>12400</v>
      </c>
      <c r="E34">
        <v>8250</v>
      </c>
      <c r="F34">
        <v>2740</v>
      </c>
      <c r="G34">
        <v>1000</v>
      </c>
      <c r="H34">
        <v>392</v>
      </c>
      <c r="J34" s="7" t="s">
        <v>9</v>
      </c>
      <c r="K34" s="8"/>
      <c r="L34" s="9">
        <f>L33/(L33+$D34)*$B$2</f>
        <v>0</v>
      </c>
      <c r="M34" s="9">
        <f t="shared" ref="M34" si="219">M33/(M33+$D34)*$B$2</f>
        <v>0.10112570356472794</v>
      </c>
      <c r="N34" s="9">
        <f t="shared" ref="N34" si="220">N33/(N33+$D34)*$B$2</f>
        <v>0.24626865671641787</v>
      </c>
      <c r="O34" s="9">
        <f t="shared" ref="O34" si="221">O33/(O33+$D34)*$B$2</f>
        <v>0.33306264501160093</v>
      </c>
      <c r="P34" s="9">
        <f t="shared" ref="P34" si="222">P33/(P33+$D34)*$B$2</f>
        <v>0.59722589167767504</v>
      </c>
      <c r="Q34" s="9">
        <f t="shared" ref="Q34" si="223">Q33/(Q33+$D34)*$B$2</f>
        <v>0.66543909348441921</v>
      </c>
      <c r="R34" s="9">
        <f t="shared" ref="R34" si="224">R33/(R33+$D34)*$B$2</f>
        <v>0.76468401486988846</v>
      </c>
      <c r="S34" s="9">
        <f t="shared" ref="S34" si="225">S33/(S33+$D34)*$B$2</f>
        <v>0.82480038712799408</v>
      </c>
      <c r="T34" s="9">
        <f t="shared" ref="T34" si="226">T33/(T33+$D34)*$B$2</f>
        <v>1.3184019370460047</v>
      </c>
      <c r="U34" s="9">
        <f t="shared" ref="U34" si="227">U33/(U33+$D34)*$B$2</f>
        <v>1.3553179355574563</v>
      </c>
      <c r="V34" s="9">
        <f t="shared" ref="V34" si="228">V33/(V33+$D34)*$B$2</f>
        <v>1.4099307159353349</v>
      </c>
      <c r="W34" s="9">
        <f t="shared" ref="W34" si="229">W33/(W33+$D34)*$B$2</f>
        <v>1.4435441429997278</v>
      </c>
      <c r="X34" s="9">
        <f t="shared" ref="X34" si="230">X33/(X33+$D34)*$B$2</f>
        <v>1.5505344164172723</v>
      </c>
      <c r="Y34" s="9">
        <f t="shared" ref="Y34" si="231">Y33/(Y33+$D34)*$B$2</f>
        <v>1.5793709528214617</v>
      </c>
      <c r="Z34" s="9">
        <f t="shared" ref="Z34" si="232">Z33/(Z33+$D34)*$B$2</f>
        <v>1.6222632226322262</v>
      </c>
      <c r="AA34" s="9">
        <f t="shared" ref="AA34" si="233">AA33/(AA33+$D34)*$B$2</f>
        <v>1.6488015495117423</v>
      </c>
    </row>
    <row r="35" spans="3:27" x14ac:dyDescent="0.25">
      <c r="J35" s="10" t="s">
        <v>8</v>
      </c>
      <c r="K35" s="11"/>
      <c r="L35" s="12">
        <f>$B$2/($D34+L33)*1000</f>
        <v>0.2661290322580645</v>
      </c>
      <c r="M35" s="12">
        <f t="shared" ref="M35" si="234">$B$2/($D34+M33)*1000</f>
        <v>0.25797373358348968</v>
      </c>
      <c r="N35" s="12">
        <f t="shared" ref="N35" si="235">$B$2/($D34+N33)*1000</f>
        <v>0.2462686567164179</v>
      </c>
      <c r="O35" s="12">
        <f t="shared" ref="O35" si="236">$B$2/($D34+O33)*1000</f>
        <v>0.23926914153132248</v>
      </c>
      <c r="P35" s="12">
        <f t="shared" ref="P35" si="237">$B$2/($D34+P33)*1000</f>
        <v>0.21796565389696168</v>
      </c>
      <c r="Q35" s="12">
        <f t="shared" ref="Q35" si="238">$B$2/($D34+Q33)*1000</f>
        <v>0.21246458923512748</v>
      </c>
      <c r="R35" s="12">
        <f t="shared" ref="R35" si="239">$B$2/($D34+R33)*1000</f>
        <v>0.20446096654275092</v>
      </c>
      <c r="S35" s="12">
        <f t="shared" ref="S35" si="240">$B$2/($D34+S33)*1000</f>
        <v>0.19961287200580691</v>
      </c>
      <c r="T35" s="12">
        <f t="shared" ref="T35" si="241">$B$2/($D34+T33)*1000</f>
        <v>0.15980629539951574</v>
      </c>
      <c r="U35" s="12">
        <f t="shared" ref="U35" si="242">$B$2/($D34+U33)*1000</f>
        <v>0.15682919874536638</v>
      </c>
      <c r="V35" s="12">
        <f t="shared" ref="V35" si="243">$B$2/($D34+V33)*1000</f>
        <v>0.15242494226327943</v>
      </c>
      <c r="W35" s="12">
        <f t="shared" ref="W35" si="244">$B$2/($D34+W33)*1000</f>
        <v>0.14971418201615097</v>
      </c>
      <c r="X35" s="12">
        <f t="shared" ref="X35" si="245">$B$2/($D34+X33)*1000</f>
        <v>0.14108593415989737</v>
      </c>
      <c r="Y35" s="12">
        <f t="shared" ref="Y35" si="246">$B$2/($D34+Y33)*1000</f>
        <v>0.13876040703052728</v>
      </c>
      <c r="Z35" s="12">
        <f t="shared" ref="Z35" si="247">$B$2/($D34+Z33)*1000</f>
        <v>0.13530135301353013</v>
      </c>
      <c r="AA35" s="12">
        <f t="shared" ref="AA35" si="248">$B$2/($D34+AA33)*1000</f>
        <v>0.13316116536195624</v>
      </c>
    </row>
    <row r="38" spans="3:27" x14ac:dyDescent="0.25">
      <c r="J38" s="5" t="s">
        <v>10</v>
      </c>
      <c r="K38" s="6"/>
      <c r="L38" s="6">
        <f>$E39*L$4+$F39*L$5+$G39*L$6+$H39*L$7</f>
        <v>0</v>
      </c>
      <c r="M38" s="6">
        <f t="shared" ref="M38" si="249">$E39*M$4+$F39*M$5+$G39*M$6+$H39*M$7</f>
        <v>1000</v>
      </c>
      <c r="N38" s="6">
        <f t="shared" ref="N38" si="250">$E39*N$4+$F39*N$5+$G39*N$6+$H39*N$7</f>
        <v>2320</v>
      </c>
      <c r="O38" s="6">
        <f t="shared" ref="O38" si="251">$E39*O$4+$F39*O$5+$G39*O$6+$H39*O$7</f>
        <v>3320</v>
      </c>
      <c r="P38" s="6">
        <f t="shared" ref="P38" si="252">$E39*P$4+$F39*P$5+$G39*P$6+$H39*P$7</f>
        <v>5360</v>
      </c>
      <c r="Q38" s="6">
        <f t="shared" ref="Q38" si="253">$E39*Q$4+$F39*Q$5+$G39*Q$6+$H39*Q$7</f>
        <v>6360</v>
      </c>
      <c r="R38" s="6">
        <f t="shared" ref="R38" si="254">$E39*R$4+$F39*R$5+$G39*R$6+$H39*R$7</f>
        <v>7680</v>
      </c>
      <c r="S38" s="6">
        <f t="shared" ref="S38" si="255">$E39*S$4+$F39*S$5+$G39*S$6+$H39*S$7</f>
        <v>8680</v>
      </c>
      <c r="T38" s="6">
        <f t="shared" ref="T38" si="256">$E39*T$4+$F39*T$5+$G39*T$6+$H39*T$7</f>
        <v>9090</v>
      </c>
      <c r="U38" s="6">
        <f t="shared" ref="U38" si="257">$E39*U$4+$F39*U$5+$G39*U$6+$H39*U$7</f>
        <v>10090</v>
      </c>
      <c r="V38" s="6">
        <f t="shared" ref="V38" si="258">$E39*V$4+$F39*V$5+$G39*V$6+$H39*V$7</f>
        <v>11410</v>
      </c>
      <c r="W38" s="6">
        <f t="shared" ref="W38" si="259">$E39*W$4+$F39*W$5+$G39*W$6+$H39*W$7</f>
        <v>12410</v>
      </c>
      <c r="X38" s="6">
        <f t="shared" ref="X38" si="260">$E39*X$4+$F39*X$5+$G39*X$6+$H39*X$7</f>
        <v>14450</v>
      </c>
      <c r="Y38" s="6">
        <f t="shared" ref="Y38" si="261">$E39*Y$4+$F39*Y$5+$G39*Y$6+$H39*Y$7</f>
        <v>15450</v>
      </c>
      <c r="Z38" s="6">
        <f t="shared" ref="Z38" si="262">$E39*Z$4+$F39*Z$5+$G39*Z$6+$H39*Z$7</f>
        <v>16770</v>
      </c>
      <c r="AA38" s="6">
        <f t="shared" ref="AA38" si="263">$E39*AA$4+$F39*AA$5+$G39*AA$6+$H39*AA$7</f>
        <v>17770</v>
      </c>
    </row>
    <row r="39" spans="3:27" x14ac:dyDescent="0.25">
      <c r="D39">
        <v>16900</v>
      </c>
      <c r="E39">
        <v>9090</v>
      </c>
      <c r="F39">
        <v>5360</v>
      </c>
      <c r="G39">
        <v>2320</v>
      </c>
      <c r="H39">
        <v>1000</v>
      </c>
      <c r="J39" s="7" t="s">
        <v>9</v>
      </c>
      <c r="K39" s="8"/>
      <c r="L39" s="9">
        <f>L38/(L38+$D39)*$B$2</f>
        <v>0</v>
      </c>
      <c r="M39" s="9">
        <f t="shared" ref="M39" si="264">M38/(M38+$D39)*$B$2</f>
        <v>0.18435754189944131</v>
      </c>
      <c r="N39" s="9">
        <f t="shared" ref="N39" si="265">N38/(N38+$D39)*$B$2</f>
        <v>0.39833506763787718</v>
      </c>
      <c r="O39" s="9">
        <f t="shared" ref="O39" si="266">O38/(O38+$D39)*$B$2</f>
        <v>0.54183976261127598</v>
      </c>
      <c r="P39" s="9">
        <f t="shared" ref="P39" si="267">P38/(P38+$D39)*$B$2</f>
        <v>0.79460916442048513</v>
      </c>
      <c r="Q39" s="9">
        <f t="shared" ref="Q39" si="268">Q38/(Q38+$D39)*$B$2</f>
        <v>0.90232158211521929</v>
      </c>
      <c r="R39" s="9">
        <f t="shared" ref="R39" si="269">R38/(R38+$D39)*$B$2</f>
        <v>1.0310821806346624</v>
      </c>
      <c r="S39" s="9">
        <f t="shared" ref="S39" si="270">S38/(S38+$D39)*$B$2</f>
        <v>1.1197810789679437</v>
      </c>
      <c r="T39" s="9">
        <f t="shared" ref="T39" si="271">T38/(T38+$D39)*$B$2</f>
        <v>1.1541746825702193</v>
      </c>
      <c r="U39" s="9">
        <f t="shared" ref="U39" si="272">U38/(U38+$D39)*$B$2</f>
        <v>1.2336791404223786</v>
      </c>
      <c r="V39" s="9">
        <f t="shared" ref="V39" si="273">V38/(V38+$D39)*$B$2</f>
        <v>1.330024726245143</v>
      </c>
      <c r="W39" s="9">
        <f t="shared" ref="W39" si="274">W38/(W38+$D39)*$B$2</f>
        <v>1.397236438075742</v>
      </c>
      <c r="X39" s="9">
        <f t="shared" ref="X39" si="275">X38/(X38+$D39)*$B$2</f>
        <v>1.5210526315789472</v>
      </c>
      <c r="Y39" s="9">
        <f t="shared" ref="Y39" si="276">Y38/(Y38+$D39)*$B$2</f>
        <v>1.5760432766615144</v>
      </c>
      <c r="Z39" s="9">
        <f t="shared" ref="Z39" si="277">Z38/(Z38+$D39)*$B$2</f>
        <v>1.6436293436293437</v>
      </c>
      <c r="AA39" s="9">
        <f t="shared" ref="AA39" si="278">AA38/(AA38+$D39)*$B$2</f>
        <v>1.6914046726276317</v>
      </c>
    </row>
    <row r="40" spans="3:27" x14ac:dyDescent="0.25">
      <c r="J40" s="10" t="s">
        <v>8</v>
      </c>
      <c r="K40" s="11"/>
      <c r="L40" s="12">
        <f>$B$2/($D39+L38)*1000</f>
        <v>0.19526627218934911</v>
      </c>
      <c r="M40" s="12">
        <f t="shared" ref="M40" si="279">$B$2/($D39+M38)*1000</f>
        <v>0.18435754189944131</v>
      </c>
      <c r="N40" s="12">
        <f t="shared" ref="N40" si="280">$B$2/($D39+N38)*1000</f>
        <v>0.17169614984391257</v>
      </c>
      <c r="O40" s="12">
        <f t="shared" ref="O40" si="281">$B$2/($D39+O38)*1000</f>
        <v>0.16320474777448071</v>
      </c>
      <c r="P40" s="12">
        <f t="shared" ref="P40" si="282">$B$2/($D39+P38)*1000</f>
        <v>0.14824797843665768</v>
      </c>
      <c r="Q40" s="12">
        <f t="shared" ref="Q40" si="283">$B$2/($D39+Q38)*1000</f>
        <v>0.14187446259673256</v>
      </c>
      <c r="R40" s="12">
        <f t="shared" ref="R40" si="284">$B$2/($D39+R38)*1000</f>
        <v>0.1342554922701383</v>
      </c>
      <c r="S40" s="12">
        <f t="shared" ref="S40" si="285">$B$2/($D39+S38)*1000</f>
        <v>0.12900703674745895</v>
      </c>
      <c r="T40" s="12">
        <f t="shared" ref="T40" si="286">$B$2/($D39+T38)*1000</f>
        <v>0.12697191227395149</v>
      </c>
      <c r="U40" s="12">
        <f t="shared" ref="U40" si="287">$B$2/($D39+U38)*1000</f>
        <v>0.12226750648388292</v>
      </c>
      <c r="V40" s="12">
        <f t="shared" ref="V40" si="288">$B$2/($D39+V38)*1000</f>
        <v>0.11656658424584952</v>
      </c>
      <c r="W40" s="12">
        <f t="shared" ref="W40" si="289">$B$2/($D39+W38)*1000</f>
        <v>0.11258955987717502</v>
      </c>
      <c r="X40" s="12">
        <f t="shared" ref="X40" si="290">$B$2/($D39+X38)*1000</f>
        <v>0.10526315789473684</v>
      </c>
      <c r="Y40" s="12">
        <f t="shared" ref="Y40" si="291">$B$2/($D39+Y38)*1000</f>
        <v>0.10200927357032458</v>
      </c>
      <c r="Z40" s="12">
        <f t="shared" ref="Z40" si="292">$B$2/($D39+Z38)*1000</f>
        <v>9.801009801009801E-2</v>
      </c>
      <c r="AA40" s="12">
        <f t="shared" ref="AA40" si="293">$B$2/($D39+AA38)*1000</f>
        <v>9.5183155465820582E-2</v>
      </c>
    </row>
    <row r="44" spans="3:27" x14ac:dyDescent="0.25">
      <c r="J44" s="5" t="s">
        <v>10</v>
      </c>
      <c r="K44" s="6"/>
      <c r="L44" s="6">
        <f>$E45*L$4+$F45*L$5+$G45*L$6+$H45*L$7</f>
        <v>0</v>
      </c>
      <c r="M44" s="6">
        <f t="shared" ref="M44:AA44" si="294">$E45*M$4+$F45*M$5+$G45*M$6+$H45*M$7</f>
        <v>992</v>
      </c>
      <c r="N44" s="6">
        <f t="shared" si="294"/>
        <v>2198</v>
      </c>
      <c r="O44" s="6">
        <f t="shared" si="294"/>
        <v>3190</v>
      </c>
      <c r="P44" s="6">
        <f t="shared" si="294"/>
        <v>3880</v>
      </c>
      <c r="Q44" s="6">
        <f t="shared" si="294"/>
        <v>4872</v>
      </c>
      <c r="R44" s="6">
        <f t="shared" si="294"/>
        <v>6078</v>
      </c>
      <c r="S44" s="6">
        <f t="shared" si="294"/>
        <v>7070</v>
      </c>
      <c r="T44" s="6">
        <f t="shared" si="294"/>
        <v>8180</v>
      </c>
      <c r="U44" s="6">
        <f t="shared" si="294"/>
        <v>9172</v>
      </c>
      <c r="V44" s="6">
        <f t="shared" si="294"/>
        <v>10378</v>
      </c>
      <c r="W44" s="6">
        <f t="shared" si="294"/>
        <v>11370</v>
      </c>
      <c r="X44" s="6">
        <f t="shared" si="294"/>
        <v>12060</v>
      </c>
      <c r="Y44" s="6">
        <f t="shared" si="294"/>
        <v>13052</v>
      </c>
      <c r="Z44" s="6">
        <f t="shared" si="294"/>
        <v>14258</v>
      </c>
      <c r="AA44" s="6">
        <f t="shared" si="294"/>
        <v>15250</v>
      </c>
    </row>
    <row r="45" spans="3:27" x14ac:dyDescent="0.25">
      <c r="D45">
        <v>14970</v>
      </c>
      <c r="E45">
        <v>8180</v>
      </c>
      <c r="F45">
        <v>3880</v>
      </c>
      <c r="G45">
        <v>2198</v>
      </c>
      <c r="H45">
        <v>992</v>
      </c>
      <c r="J45" s="7" t="s">
        <v>9</v>
      </c>
      <c r="K45" s="8"/>
      <c r="L45" s="9">
        <f>L44/(L44+$D45)*$B$2</f>
        <v>0</v>
      </c>
      <c r="M45" s="9">
        <f t="shared" ref="M45:AA45" si="295">M44/(M44+$D45)*$B$2</f>
        <v>0.20508708181932087</v>
      </c>
      <c r="N45" s="9">
        <f t="shared" si="295"/>
        <v>0.42249534016775397</v>
      </c>
      <c r="O45" s="9">
        <f t="shared" si="295"/>
        <v>0.57968061674008808</v>
      </c>
      <c r="P45" s="9">
        <f t="shared" si="295"/>
        <v>0.67925729442970817</v>
      </c>
      <c r="Q45" s="9">
        <f t="shared" si="295"/>
        <v>0.81028122165104322</v>
      </c>
      <c r="R45" s="9">
        <f t="shared" si="295"/>
        <v>0.95293614595210951</v>
      </c>
      <c r="S45" s="9">
        <f t="shared" si="295"/>
        <v>1.0585753176043555</v>
      </c>
      <c r="T45" s="9">
        <f t="shared" si="295"/>
        <v>1.1660475161987041</v>
      </c>
      <c r="U45" s="9">
        <f t="shared" si="295"/>
        <v>1.2537320851627867</v>
      </c>
      <c r="V45" s="9">
        <f t="shared" si="295"/>
        <v>1.3510888433012465</v>
      </c>
      <c r="W45" s="9">
        <f t="shared" si="295"/>
        <v>1.4244874715261959</v>
      </c>
      <c r="X45" s="9">
        <f t="shared" si="295"/>
        <v>1.4723640399556048</v>
      </c>
      <c r="Y45" s="9">
        <f t="shared" si="295"/>
        <v>1.5370637356362857</v>
      </c>
      <c r="Z45" s="9">
        <f t="shared" si="295"/>
        <v>1.6098056657999178</v>
      </c>
      <c r="AA45" s="9">
        <f t="shared" si="295"/>
        <v>1.6652878888153539</v>
      </c>
    </row>
    <row r="46" spans="3:27" x14ac:dyDescent="0.25">
      <c r="D46">
        <f>5.6+2.18</f>
        <v>7.7799999999999994</v>
      </c>
      <c r="J46" s="10" t="s">
        <v>8</v>
      </c>
      <c r="K46" s="11"/>
      <c r="L46" s="12">
        <f>$B$2/($D45+L44)*1000</f>
        <v>0.22044088176352705</v>
      </c>
      <c r="M46" s="12">
        <f t="shared" ref="M46:AA46" si="296">$B$2/($D45+M44)*1000</f>
        <v>0.20674100989850894</v>
      </c>
      <c r="N46" s="12">
        <f t="shared" si="296"/>
        <v>0.19221808014911462</v>
      </c>
      <c r="O46" s="12">
        <f t="shared" si="296"/>
        <v>0.18171806167400878</v>
      </c>
      <c r="P46" s="12">
        <f t="shared" si="296"/>
        <v>0.17506631299734748</v>
      </c>
      <c r="Q46" s="12">
        <f t="shared" si="296"/>
        <v>0.16631387964922892</v>
      </c>
      <c r="R46" s="12">
        <f t="shared" si="296"/>
        <v>0.15678449258836943</v>
      </c>
      <c r="S46" s="12">
        <f t="shared" si="296"/>
        <v>0.14972776769509982</v>
      </c>
      <c r="T46" s="12">
        <f t="shared" si="296"/>
        <v>0.14254859611231099</v>
      </c>
      <c r="U46" s="12">
        <f t="shared" si="296"/>
        <v>0.13669124347609973</v>
      </c>
      <c r="V46" s="12">
        <f t="shared" si="296"/>
        <v>0.1301877860186208</v>
      </c>
      <c r="W46" s="12">
        <f t="shared" si="296"/>
        <v>0.12528473804100229</v>
      </c>
      <c r="X46" s="12">
        <f t="shared" si="296"/>
        <v>0.12208657047724751</v>
      </c>
      <c r="Y46" s="12">
        <f t="shared" si="296"/>
        <v>0.11776461351795019</v>
      </c>
      <c r="Z46" s="12">
        <f t="shared" si="296"/>
        <v>0.11290543314629806</v>
      </c>
      <c r="AA46" s="12">
        <f t="shared" si="296"/>
        <v>0.10919920582395763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5"/>
  <sheetViews>
    <sheetView tabSelected="1" topLeftCell="A31" workbookViewId="0">
      <selection activeCell="D44" sqref="D44:S44"/>
    </sheetView>
  </sheetViews>
  <sheetFormatPr defaultRowHeight="15" x14ac:dyDescent="0.25"/>
  <cols>
    <col min="3" max="3" width="9.5703125" bestFit="1" customWidth="1"/>
    <col min="7" max="7" width="9.5703125" bestFit="1" customWidth="1"/>
  </cols>
  <sheetData>
    <row r="1" spans="3:11" x14ac:dyDescent="0.25">
      <c r="C1">
        <v>1.7</v>
      </c>
      <c r="E1">
        <v>10</v>
      </c>
      <c r="F1">
        <f>2^E1</f>
        <v>1024</v>
      </c>
      <c r="G1">
        <f>C1/F1</f>
        <v>1.66015625E-3</v>
      </c>
      <c r="K1">
        <f>C1/16</f>
        <v>0.10625</v>
      </c>
    </row>
    <row r="4" spans="3:11" x14ac:dyDescent="0.25">
      <c r="E4" t="s">
        <v>11</v>
      </c>
      <c r="G4" t="s">
        <v>12</v>
      </c>
    </row>
    <row r="5" spans="3:11" x14ac:dyDescent="0.25">
      <c r="C5" s="1">
        <v>0</v>
      </c>
    </row>
    <row r="6" spans="3:11" x14ac:dyDescent="0.25">
      <c r="C6" s="1">
        <v>0.1064516129032258</v>
      </c>
      <c r="E6" s="1">
        <f>C6-C5</f>
        <v>0.1064516129032258</v>
      </c>
      <c r="G6" s="3">
        <f>C6/$C$1*$F$1</f>
        <v>64.121442125237195</v>
      </c>
    </row>
    <row r="7" spans="3:11" x14ac:dyDescent="0.25">
      <c r="C7" s="1">
        <v>0.20624999999999999</v>
      </c>
      <c r="E7" s="1">
        <f t="shared" ref="E7:E20" si="0">C7-C6</f>
        <v>9.9798387096774188E-2</v>
      </c>
      <c r="G7" s="3">
        <f t="shared" ref="G7:G20" si="1">C7/$C$1*$F$1</f>
        <v>124.23529411764706</v>
      </c>
    </row>
    <row r="8" spans="3:11" x14ac:dyDescent="0.25">
      <c r="C8" s="1">
        <v>0.3</v>
      </c>
      <c r="E8" s="1">
        <f t="shared" si="0"/>
        <v>9.375E-2</v>
      </c>
      <c r="G8" s="3">
        <f t="shared" si="1"/>
        <v>180.70588235294119</v>
      </c>
    </row>
    <row r="9" spans="3:11" x14ac:dyDescent="0.25">
      <c r="C9" s="1">
        <v>0.82499999999999996</v>
      </c>
      <c r="E9" s="1">
        <f t="shared" si="0"/>
        <v>0.52499999999999991</v>
      </c>
      <c r="G9" s="3">
        <f t="shared" si="1"/>
        <v>496.94117647058823</v>
      </c>
    </row>
    <row r="10" spans="3:11" x14ac:dyDescent="0.25">
      <c r="C10" s="1">
        <v>0.88536585365853659</v>
      </c>
      <c r="E10" s="1">
        <f t="shared" si="0"/>
        <v>6.0365853658536639E-2</v>
      </c>
      <c r="G10" s="3">
        <f t="shared" si="1"/>
        <v>533.30272596843622</v>
      </c>
    </row>
    <row r="11" spans="3:11" x14ac:dyDescent="0.25">
      <c r="C11" s="1">
        <v>0.94285714285714273</v>
      </c>
      <c r="E11" s="1">
        <f t="shared" si="0"/>
        <v>5.7491289198606133E-2</v>
      </c>
      <c r="G11" s="3">
        <f t="shared" si="1"/>
        <v>567.93277310924361</v>
      </c>
    </row>
    <row r="12" spans="3:11" x14ac:dyDescent="0.25">
      <c r="C12" s="1">
        <v>0.997674418604651</v>
      </c>
      <c r="E12" s="1">
        <f t="shared" si="0"/>
        <v>5.4817275747508276E-2</v>
      </c>
      <c r="G12" s="3">
        <f t="shared" si="1"/>
        <v>600.9521203830368</v>
      </c>
    </row>
    <row r="13" spans="3:11" x14ac:dyDescent="0.25">
      <c r="C13" s="1">
        <v>1.32</v>
      </c>
      <c r="E13" s="1">
        <f t="shared" si="0"/>
        <v>0.32232558139534906</v>
      </c>
      <c r="G13" s="3">
        <f t="shared" si="1"/>
        <v>795.10588235294119</v>
      </c>
    </row>
    <row r="14" spans="3:11" x14ac:dyDescent="0.25">
      <c r="C14" s="1">
        <v>1.3588235294117645</v>
      </c>
      <c r="E14" s="1">
        <f t="shared" si="0"/>
        <v>3.8823529411764479E-2</v>
      </c>
      <c r="G14" s="3">
        <f t="shared" si="1"/>
        <v>818.49134948096878</v>
      </c>
    </row>
    <row r="15" spans="3:11" x14ac:dyDescent="0.25">
      <c r="C15" s="1">
        <v>1.3961538461538461</v>
      </c>
      <c r="E15" s="1">
        <f t="shared" si="0"/>
        <v>3.7330316742081537E-2</v>
      </c>
      <c r="G15" s="3">
        <f t="shared" si="1"/>
        <v>840.97737556561083</v>
      </c>
    </row>
    <row r="16" spans="3:11" x14ac:dyDescent="0.25">
      <c r="C16" s="1">
        <v>1.4320754716981132</v>
      </c>
      <c r="E16" s="1">
        <f t="shared" si="0"/>
        <v>3.5921625544267144E-2</v>
      </c>
      <c r="G16" s="3">
        <f t="shared" si="1"/>
        <v>862.61487236404002</v>
      </c>
    </row>
    <row r="17" spans="3:19" x14ac:dyDescent="0.25">
      <c r="C17" s="1">
        <v>1.65</v>
      </c>
      <c r="E17" s="1">
        <f t="shared" si="0"/>
        <v>0.21792452830188669</v>
      </c>
      <c r="G17" s="3">
        <f t="shared" si="1"/>
        <v>993.88235294117646</v>
      </c>
    </row>
    <row r="18" spans="3:19" x14ac:dyDescent="0.25">
      <c r="C18" s="1">
        <v>1.6770491803278689</v>
      </c>
      <c r="E18" s="1">
        <f t="shared" si="0"/>
        <v>2.704918032786896E-2</v>
      </c>
      <c r="G18" s="3">
        <f t="shared" si="1"/>
        <v>1010.175506268081</v>
      </c>
    </row>
    <row r="19" spans="3:19" x14ac:dyDescent="0.25">
      <c r="C19" s="1">
        <v>1.7032258064516128</v>
      </c>
      <c r="E19" s="1">
        <f t="shared" si="0"/>
        <v>2.617662612374394E-2</v>
      </c>
      <c r="G19" s="14">
        <f t="shared" si="1"/>
        <v>1025.9430740037951</v>
      </c>
    </row>
    <row r="20" spans="3:19" x14ac:dyDescent="0.25">
      <c r="C20" s="1">
        <v>1.7285714285714286</v>
      </c>
      <c r="E20" s="1">
        <f t="shared" si="0"/>
        <v>2.5345622119815836E-2</v>
      </c>
      <c r="G20" s="14">
        <f t="shared" si="1"/>
        <v>1041.2100840336136</v>
      </c>
    </row>
    <row r="24" spans="3:19" x14ac:dyDescent="0.25">
      <c r="C24" s="1" t="s">
        <v>13</v>
      </c>
      <c r="D24">
        <v>0</v>
      </c>
      <c r="E24">
        <v>0.20624999999999999</v>
      </c>
      <c r="F24">
        <v>0.38823529411764701</v>
      </c>
      <c r="G24">
        <v>0.54999999999999993</v>
      </c>
      <c r="H24">
        <v>0.69747634069400621</v>
      </c>
      <c r="I24">
        <v>0.82747252747252742</v>
      </c>
      <c r="J24">
        <v>0.94509990485252138</v>
      </c>
      <c r="K24">
        <v>1.0520435967302451</v>
      </c>
      <c r="L24">
        <v>1.1534258456201214</v>
      </c>
      <c r="M24">
        <v>1.2426433915211967</v>
      </c>
      <c r="N24">
        <v>1.3247406225059857</v>
      </c>
      <c r="O24">
        <v>1.4005372217958556</v>
      </c>
      <c r="P24">
        <v>1.472082717872969</v>
      </c>
      <c r="Q24">
        <v>1.537179487179487</v>
      </c>
      <c r="R24">
        <v>1.5977991746905089</v>
      </c>
      <c r="S24">
        <v>1.6543882978723403</v>
      </c>
    </row>
    <row r="25" spans="3:19" x14ac:dyDescent="0.25">
      <c r="C25" s="1" t="s">
        <v>14</v>
      </c>
      <c r="E25" s="1">
        <f>E24-D24</f>
        <v>0.20624999999999999</v>
      </c>
      <c r="F25" s="1">
        <f t="shared" ref="F25:S25" si="2">F24-E24</f>
        <v>0.18198529411764702</v>
      </c>
      <c r="G25" s="1">
        <f t="shared" si="2"/>
        <v>0.16176470588235292</v>
      </c>
      <c r="H25" s="1">
        <f t="shared" si="2"/>
        <v>0.14747634069400628</v>
      </c>
      <c r="I25" s="1">
        <f t="shared" si="2"/>
        <v>0.12999618677852121</v>
      </c>
      <c r="J25" s="1">
        <f t="shared" si="2"/>
        <v>0.11762737737999396</v>
      </c>
      <c r="K25" s="1">
        <f t="shared" si="2"/>
        <v>0.10694369187772368</v>
      </c>
      <c r="L25" s="1">
        <f t="shared" si="2"/>
        <v>0.10138224888987635</v>
      </c>
      <c r="M25" s="1">
        <f t="shared" si="2"/>
        <v>8.9217545901075335E-2</v>
      </c>
      <c r="N25" s="1">
        <f t="shared" si="2"/>
        <v>8.2097230984788938E-2</v>
      </c>
      <c r="O25" s="1">
        <f t="shared" si="2"/>
        <v>7.5796599289869926E-2</v>
      </c>
      <c r="P25" s="1">
        <f t="shared" si="2"/>
        <v>7.1545496077113357E-2</v>
      </c>
      <c r="Q25" s="1">
        <f t="shared" si="2"/>
        <v>6.5096769306518087E-2</v>
      </c>
      <c r="R25" s="1">
        <f t="shared" si="2"/>
        <v>6.0619687511021869E-2</v>
      </c>
      <c r="S25" s="1">
        <f t="shared" si="2"/>
        <v>5.6589123181831402E-2</v>
      </c>
    </row>
    <row r="26" spans="3:19" x14ac:dyDescent="0.25">
      <c r="C26" s="1"/>
      <c r="E26" s="1"/>
    </row>
    <row r="27" spans="3:19" x14ac:dyDescent="0.25">
      <c r="C27" s="1"/>
      <c r="E27" s="1"/>
    </row>
    <row r="28" spans="3:19" x14ac:dyDescent="0.25">
      <c r="C28" s="1"/>
      <c r="E28" s="1"/>
    </row>
    <row r="29" spans="3:19" x14ac:dyDescent="0.25">
      <c r="C29" s="1"/>
      <c r="E29" s="1"/>
    </row>
    <row r="30" spans="3:19" x14ac:dyDescent="0.25">
      <c r="C30" s="1"/>
      <c r="E30" s="1"/>
    </row>
    <row r="31" spans="3:19" x14ac:dyDescent="0.25">
      <c r="C31" s="1"/>
      <c r="E31" s="1"/>
    </row>
    <row r="32" spans="3:19" x14ac:dyDescent="0.25">
      <c r="C32" s="1"/>
      <c r="E32" s="1"/>
    </row>
    <row r="33" spans="3:19" x14ac:dyDescent="0.25">
      <c r="C33" s="1"/>
      <c r="E33" s="1"/>
    </row>
    <row r="34" spans="3:19" x14ac:dyDescent="0.25">
      <c r="C34" s="1"/>
      <c r="E34" s="1"/>
    </row>
    <row r="35" spans="3:19" x14ac:dyDescent="0.25">
      <c r="C35" s="1"/>
      <c r="E35" s="1"/>
    </row>
    <row r="36" spans="3:19" x14ac:dyDescent="0.25">
      <c r="C36" s="1"/>
      <c r="E36" s="1"/>
    </row>
    <row r="37" spans="3:19" x14ac:dyDescent="0.25">
      <c r="C37" s="1"/>
      <c r="E37" s="1"/>
    </row>
    <row r="38" spans="3:19" x14ac:dyDescent="0.25">
      <c r="C38" s="1"/>
      <c r="E38" s="1"/>
    </row>
    <row r="39" spans="3:19" x14ac:dyDescent="0.25">
      <c r="C39" s="1"/>
      <c r="E39" s="1"/>
    </row>
    <row r="44" spans="3:19" x14ac:dyDescent="0.25">
      <c r="C44" s="1" t="s">
        <v>7</v>
      </c>
      <c r="D44">
        <v>0</v>
      </c>
      <c r="E44">
        <v>0.20508708181932087</v>
      </c>
      <c r="F44">
        <v>0.42249534016775397</v>
      </c>
      <c r="G44">
        <v>0.57968061674008808</v>
      </c>
      <c r="H44">
        <v>0.67925729442970817</v>
      </c>
      <c r="I44">
        <v>0.81028122165104322</v>
      </c>
      <c r="J44">
        <v>0.95293614595210951</v>
      </c>
      <c r="K44">
        <v>1.0585753176043555</v>
      </c>
      <c r="L44">
        <v>1.1660475161987041</v>
      </c>
      <c r="M44">
        <v>1.2537320851627867</v>
      </c>
      <c r="N44">
        <v>1.3510888433012465</v>
      </c>
      <c r="O44">
        <v>1.4244874715261959</v>
      </c>
      <c r="P44">
        <v>1.4723640399556048</v>
      </c>
      <c r="Q44">
        <v>1.5370637356362857</v>
      </c>
      <c r="R44">
        <v>1.6098056657999178</v>
      </c>
      <c r="S44">
        <v>1.6652878888153539</v>
      </c>
    </row>
    <row r="45" spans="3:19" x14ac:dyDescent="0.25">
      <c r="C45" s="1" t="s">
        <v>14</v>
      </c>
      <c r="E45" s="1">
        <f>E44-D44</f>
        <v>0.20508708181932087</v>
      </c>
      <c r="F45" s="1">
        <f t="shared" ref="F45" si="3">F44-E44</f>
        <v>0.21740825834843311</v>
      </c>
      <c r="G45" s="1">
        <f t="shared" ref="G45" si="4">G44-F44</f>
        <v>0.15718527657233411</v>
      </c>
      <c r="H45" s="1">
        <f t="shared" ref="H45" si="5">H44-G44</f>
        <v>9.9576677689620086E-2</v>
      </c>
      <c r="I45" s="1">
        <f t="shared" ref="I45" si="6">I44-H44</f>
        <v>0.13102392722133505</v>
      </c>
      <c r="J45" s="1">
        <f t="shared" ref="J45" si="7">J44-I44</f>
        <v>0.1426549243010663</v>
      </c>
      <c r="K45" s="1">
        <f t="shared" ref="K45" si="8">K44-J44</f>
        <v>0.10563917165224601</v>
      </c>
      <c r="L45" s="1">
        <f t="shared" ref="L45" si="9">L44-K44</f>
        <v>0.10747219859434853</v>
      </c>
      <c r="M45" s="1">
        <f t="shared" ref="M45" si="10">M44-L44</f>
        <v>8.768456896408261E-2</v>
      </c>
      <c r="N45" s="1">
        <f t="shared" ref="N45" si="11">N44-M44</f>
        <v>9.7356758138459787E-2</v>
      </c>
      <c r="O45" s="1">
        <f t="shared" ref="O45" si="12">O44-N44</f>
        <v>7.3398628224949469E-2</v>
      </c>
      <c r="P45" s="1">
        <f t="shared" ref="P45" si="13">P44-O44</f>
        <v>4.7876568429408906E-2</v>
      </c>
      <c r="Q45" s="1">
        <f t="shared" ref="Q45" si="14">Q44-P44</f>
        <v>6.4699695680680902E-2</v>
      </c>
      <c r="R45" s="1">
        <f t="shared" ref="R45" si="15">R44-Q44</f>
        <v>7.2741930163632063E-2</v>
      </c>
      <c r="S45" s="1">
        <f t="shared" ref="S45" si="16">S44-R44</f>
        <v>5.548222301543615E-2</v>
      </c>
    </row>
  </sheetData>
  <sortState ref="D24:S24">
    <sortCondition ref="D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Darche</dc:creator>
  <cp:lastModifiedBy>Yoann Darche</cp:lastModifiedBy>
  <dcterms:created xsi:type="dcterms:W3CDTF">2015-11-19T16:34:13Z</dcterms:created>
  <dcterms:modified xsi:type="dcterms:W3CDTF">2015-11-30T14:54:46Z</dcterms:modified>
</cp:coreProperties>
</file>