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3040" windowHeight="8232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28" i="2"/>
  <c r="F27" i="2"/>
  <c r="E18" i="2"/>
  <c r="F18" i="2" s="1"/>
  <c r="F40" i="2"/>
  <c r="F39" i="2"/>
  <c r="F37" i="2"/>
  <c r="F36" i="2"/>
  <c r="F34" i="2"/>
  <c r="F33" i="2"/>
  <c r="F32" i="2"/>
  <c r="F26" i="2"/>
  <c r="F25" i="2"/>
  <c r="F24" i="2"/>
  <c r="F23" i="2"/>
  <c r="F17" i="2"/>
  <c r="F16" i="2"/>
  <c r="F15" i="2"/>
  <c r="F14" i="2"/>
  <c r="F12" i="2"/>
  <c r="F11" i="2"/>
  <c r="F10" i="2"/>
  <c r="F9" i="2"/>
  <c r="F8" i="2"/>
  <c r="F7" i="2"/>
  <c r="F6" i="2"/>
  <c r="F45" i="2" l="1"/>
  <c r="F19" i="2"/>
  <c r="F46" i="2" l="1"/>
  <c r="F48" i="2" s="1"/>
  <c r="F47" i="2" s="1"/>
</calcChain>
</file>

<file path=xl/sharedStrings.xml><?xml version="1.0" encoding="utf-8"?>
<sst xmlns="http://schemas.openxmlformats.org/spreadsheetml/2006/main" count="75" uniqueCount="61">
  <si>
    <t>Direct Cost</t>
  </si>
  <si>
    <t>unit</t>
  </si>
  <si>
    <t>Cost</t>
  </si>
  <si>
    <t>months</t>
  </si>
  <si>
    <t>LS</t>
  </si>
  <si>
    <t>Support Staff</t>
  </si>
  <si>
    <t>Team Leader</t>
  </si>
  <si>
    <t>GIS Programmer</t>
  </si>
  <si>
    <t>Training Coordinator</t>
  </si>
  <si>
    <t>Total</t>
  </si>
  <si>
    <t>Sl .No</t>
  </si>
  <si>
    <t xml:space="preserve">Item </t>
  </si>
  <si>
    <t>Qty</t>
  </si>
  <si>
    <t>Rate</t>
  </si>
  <si>
    <t>Management</t>
  </si>
  <si>
    <t>Nos</t>
  </si>
  <si>
    <t>mm</t>
  </si>
  <si>
    <t>Deputy Team Leader (2 nos)</t>
  </si>
  <si>
    <t>Data management specialist (1)</t>
  </si>
  <si>
    <t>Data Analyst</t>
  </si>
  <si>
    <t>GIS Specialist</t>
  </si>
  <si>
    <t>Field Surveyor</t>
  </si>
  <si>
    <t>Additional Fied staff required</t>
  </si>
  <si>
    <t>Other Required Professional</t>
  </si>
  <si>
    <t>Fild Supervisor</t>
  </si>
  <si>
    <t>Mobile App developer</t>
  </si>
  <si>
    <t>Tk/month</t>
  </si>
  <si>
    <t>ArcGIS DeskTop</t>
  </si>
  <si>
    <t>month</t>
  </si>
  <si>
    <t>Training</t>
  </si>
  <si>
    <t>Per diem</t>
  </si>
  <si>
    <t>Entertainment (Food etc.)</t>
  </si>
  <si>
    <t>Unitites (Training materials)</t>
  </si>
  <si>
    <t>Air fair</t>
  </si>
  <si>
    <t>Foreign Training (7+3 person)</t>
  </si>
  <si>
    <t>man-days</t>
  </si>
  <si>
    <t>Accomodation, fooding, local transport (10 person x 7 days)</t>
  </si>
  <si>
    <t>Workshop</t>
  </si>
  <si>
    <t xml:space="preserve">Survey dissemination </t>
  </si>
  <si>
    <t>Inception</t>
  </si>
  <si>
    <t>Per diem (40 person x 12 month x 25 days)</t>
  </si>
  <si>
    <t>Re-production</t>
  </si>
  <si>
    <t>Inception, Interin, DFR, FR (total 2300 copies)</t>
  </si>
  <si>
    <t>copies</t>
  </si>
  <si>
    <t>Time cost</t>
  </si>
  <si>
    <t>Data Sync With NDC</t>
  </si>
  <si>
    <t>Misc</t>
  </si>
  <si>
    <t>A.</t>
  </si>
  <si>
    <t>B.</t>
  </si>
  <si>
    <t>C.</t>
  </si>
  <si>
    <t xml:space="preserve">(A+B) Total </t>
  </si>
  <si>
    <t>D.</t>
  </si>
  <si>
    <t xml:space="preserve">E. </t>
  </si>
  <si>
    <t>VAT and IT (27% of Grand Total)</t>
  </si>
  <si>
    <t>(C+D) Grand Total including VAT &amp; IT</t>
  </si>
  <si>
    <t>Sub-Total</t>
  </si>
  <si>
    <t>Accomodation (house rent 8 location x 12 months)</t>
  </si>
  <si>
    <t>Local Traing (100 trainees x 5 days)</t>
  </si>
  <si>
    <t>Hand &amp; RTK Rent</t>
  </si>
  <si>
    <t>Veh. Rent (12 month x 4 Team)</t>
  </si>
  <si>
    <t>ArGIS Server Work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</si>
</sst>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&gt;=10000000]##\,##\,##\,##0;[&gt;=100000]\ ##\,##\,##0;#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/>
    <xf numFmtId="0" fontId="4" fillId="0" borderId="0" xfId="0" applyFont="1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Fill="1" applyBorder="1"/>
    <xf numFmtId="164" fontId="4" fillId="0" borderId="0" xfId="1" applyNumberFormat="1" applyFont="1"/>
    <xf numFmtId="164" fontId="1" fillId="0" borderId="0" xfId="1" applyNumberFormat="1" applyFont="1"/>
    <xf numFmtId="164" fontId="2" fillId="0" borderId="0" xfId="1" applyNumberFormat="1" applyFon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abSelected="1" zoomScale="130" zoomScaleNormal="130" workbookViewId="0">
      <selection activeCell="E11" sqref="E11"/>
    </sheetView>
  </sheetViews>
  <sheetFormatPr defaultRowHeight="14.4" x14ac:dyDescent="0.3"/>
  <cols>
    <col min="1" max="1" width="8.33203125" customWidth="1"/>
    <col min="2" max="2" width="57.109375" bestFit="1" customWidth="1"/>
    <col min="4" max="4" width="14.88671875" customWidth="1"/>
    <col min="5" max="5" width="14.6640625" style="1" customWidth="1"/>
    <col min="6" max="6" width="16.88671875" style="1" bestFit="1" customWidth="1"/>
  </cols>
  <sheetData>
    <row r="3" spans="1:6" x14ac:dyDescent="0.3">
      <c r="A3" t="s">
        <v>10</v>
      </c>
      <c r="B3" t="s">
        <v>11</v>
      </c>
      <c r="C3" t="s">
        <v>1</v>
      </c>
      <c r="D3" t="s">
        <v>12</v>
      </c>
      <c r="E3" s="1" t="s">
        <v>13</v>
      </c>
      <c r="F3" s="1" t="s">
        <v>2</v>
      </c>
    </row>
    <row r="4" spans="1:6" x14ac:dyDescent="0.3">
      <c r="A4" t="s">
        <v>47</v>
      </c>
      <c r="B4" s="2" t="s">
        <v>44</v>
      </c>
    </row>
    <row r="5" spans="1:6" x14ac:dyDescent="0.3">
      <c r="B5" s="2" t="s">
        <v>14</v>
      </c>
    </row>
    <row r="6" spans="1:6" x14ac:dyDescent="0.3">
      <c r="B6" s="3" t="s">
        <v>6</v>
      </c>
      <c r="C6" t="s">
        <v>16</v>
      </c>
      <c r="D6">
        <v>12</v>
      </c>
      <c r="E6" s="9">
        <v>300000</v>
      </c>
      <c r="F6" s="9">
        <f>D6*E6</f>
        <v>3600000</v>
      </c>
    </row>
    <row r="7" spans="1:6" x14ac:dyDescent="0.3">
      <c r="B7" s="3" t="s">
        <v>17</v>
      </c>
      <c r="C7" t="s">
        <v>16</v>
      </c>
      <c r="D7">
        <v>24</v>
      </c>
      <c r="E7" s="9">
        <v>180000</v>
      </c>
      <c r="F7" s="9">
        <f>D7*E7</f>
        <v>4320000</v>
      </c>
    </row>
    <row r="8" spans="1:6" x14ac:dyDescent="0.3">
      <c r="B8" s="3" t="s">
        <v>18</v>
      </c>
      <c r="C8" t="s">
        <v>16</v>
      </c>
      <c r="D8">
        <v>12</v>
      </c>
      <c r="E8" s="9">
        <v>120000</v>
      </c>
      <c r="F8" s="9">
        <f>D8*E8</f>
        <v>1440000</v>
      </c>
    </row>
    <row r="9" spans="1:6" x14ac:dyDescent="0.3">
      <c r="B9" s="3" t="s">
        <v>19</v>
      </c>
      <c r="C9" t="s">
        <v>16</v>
      </c>
      <c r="D9">
        <v>24</v>
      </c>
      <c r="E9" s="9">
        <v>110000</v>
      </c>
      <c r="F9" s="9">
        <f t="shared" ref="F9:F40" si="0">D9*E9</f>
        <v>2640000</v>
      </c>
    </row>
    <row r="10" spans="1:6" x14ac:dyDescent="0.3">
      <c r="B10" s="3" t="s">
        <v>20</v>
      </c>
      <c r="C10" t="s">
        <v>16</v>
      </c>
      <c r="D10">
        <v>24</v>
      </c>
      <c r="E10" s="9">
        <v>110000</v>
      </c>
      <c r="F10" s="9">
        <f t="shared" si="0"/>
        <v>2640000</v>
      </c>
    </row>
    <row r="11" spans="1:6" x14ac:dyDescent="0.3">
      <c r="B11" s="3" t="s">
        <v>21</v>
      </c>
      <c r="C11" t="s">
        <v>16</v>
      </c>
      <c r="D11">
        <v>120</v>
      </c>
      <c r="E11" s="9">
        <v>50000</v>
      </c>
      <c r="F11" s="9">
        <f t="shared" si="0"/>
        <v>6000000</v>
      </c>
    </row>
    <row r="12" spans="1:6" x14ac:dyDescent="0.3">
      <c r="B12" s="3" t="s">
        <v>5</v>
      </c>
      <c r="C12" t="s">
        <v>16</v>
      </c>
      <c r="D12">
        <v>84</v>
      </c>
      <c r="E12" s="9">
        <v>40000</v>
      </c>
      <c r="F12" s="9">
        <f t="shared" si="0"/>
        <v>3360000</v>
      </c>
    </row>
    <row r="13" spans="1:6" x14ac:dyDescent="0.3">
      <c r="B13" s="2" t="s">
        <v>23</v>
      </c>
      <c r="C13" t="s">
        <v>16</v>
      </c>
      <c r="E13" s="9"/>
      <c r="F13" s="9"/>
    </row>
    <row r="14" spans="1:6" x14ac:dyDescent="0.3">
      <c r="B14" s="3" t="s">
        <v>7</v>
      </c>
      <c r="C14" t="s">
        <v>16</v>
      </c>
      <c r="D14">
        <v>12</v>
      </c>
      <c r="E14" s="9">
        <v>120000</v>
      </c>
      <c r="F14" s="9">
        <f t="shared" si="0"/>
        <v>1440000</v>
      </c>
    </row>
    <row r="15" spans="1:6" x14ac:dyDescent="0.3">
      <c r="B15" s="3" t="s">
        <v>25</v>
      </c>
      <c r="C15" t="s">
        <v>16</v>
      </c>
      <c r="D15">
        <v>6</v>
      </c>
      <c r="E15" s="9">
        <v>100000</v>
      </c>
      <c r="F15" s="9">
        <f t="shared" si="0"/>
        <v>600000</v>
      </c>
    </row>
    <row r="16" spans="1:6" x14ac:dyDescent="0.3">
      <c r="B16" s="3" t="s">
        <v>24</v>
      </c>
      <c r="C16" t="s">
        <v>16</v>
      </c>
      <c r="D16">
        <v>24</v>
      </c>
      <c r="E16" s="9">
        <v>80000</v>
      </c>
      <c r="F16" s="9">
        <f t="shared" si="0"/>
        <v>1920000</v>
      </c>
    </row>
    <row r="17" spans="1:6" x14ac:dyDescent="0.3">
      <c r="B17" s="3" t="s">
        <v>22</v>
      </c>
      <c r="C17" t="s">
        <v>16</v>
      </c>
      <c r="D17">
        <v>228</v>
      </c>
      <c r="E17" s="9">
        <v>45000</v>
      </c>
      <c r="F17" s="9">
        <f t="shared" si="0"/>
        <v>10260000</v>
      </c>
    </row>
    <row r="18" spans="1:6" x14ac:dyDescent="0.3">
      <c r="B18" s="3" t="s">
        <v>8</v>
      </c>
      <c r="C18" s="6" t="s">
        <v>16</v>
      </c>
      <c r="D18" s="6">
        <v>1</v>
      </c>
      <c r="E18" s="10">
        <f>E8</f>
        <v>120000</v>
      </c>
      <c r="F18" s="10">
        <f>D18*E18</f>
        <v>120000</v>
      </c>
    </row>
    <row r="19" spans="1:6" x14ac:dyDescent="0.3">
      <c r="E19" s="9"/>
      <c r="F19" s="11">
        <f>SUM(F6:F18)</f>
        <v>38340000</v>
      </c>
    </row>
    <row r="20" spans="1:6" x14ac:dyDescent="0.3">
      <c r="E20" s="9"/>
      <c r="F20" s="9"/>
    </row>
    <row r="21" spans="1:6" x14ac:dyDescent="0.3">
      <c r="A21" s="2" t="s">
        <v>48</v>
      </c>
      <c r="B21" s="2" t="s">
        <v>0</v>
      </c>
      <c r="E21" s="9"/>
      <c r="F21" s="9"/>
    </row>
    <row r="22" spans="1:6" x14ac:dyDescent="0.3">
      <c r="B22" s="7"/>
      <c r="E22" s="9"/>
      <c r="F22" s="9"/>
    </row>
    <row r="23" spans="1:6" x14ac:dyDescent="0.3">
      <c r="B23" s="3" t="s">
        <v>58</v>
      </c>
      <c r="C23" t="s">
        <v>26</v>
      </c>
      <c r="D23">
        <v>40</v>
      </c>
      <c r="E23" s="9">
        <v>50000</v>
      </c>
      <c r="F23" s="9">
        <f t="shared" si="0"/>
        <v>2000000</v>
      </c>
    </row>
    <row r="24" spans="1:6" x14ac:dyDescent="0.3">
      <c r="B24" s="3" t="s">
        <v>60</v>
      </c>
      <c r="C24">
        <v>1</v>
      </c>
      <c r="D24">
        <v>1</v>
      </c>
      <c r="E24" s="9">
        <v>1200000</v>
      </c>
      <c r="F24" s="9">
        <f t="shared" si="0"/>
        <v>1200000</v>
      </c>
    </row>
    <row r="25" spans="1:6" x14ac:dyDescent="0.3">
      <c r="B25" s="3" t="s">
        <v>27</v>
      </c>
      <c r="D25">
        <v>1</v>
      </c>
      <c r="E25" s="9">
        <v>1800000</v>
      </c>
      <c r="F25" s="9">
        <f t="shared" si="0"/>
        <v>1800000</v>
      </c>
    </row>
    <row r="26" spans="1:6" x14ac:dyDescent="0.3">
      <c r="B26" s="3" t="s">
        <v>59</v>
      </c>
      <c r="C26" t="s">
        <v>28</v>
      </c>
      <c r="D26">
        <v>48</v>
      </c>
      <c r="E26" s="9">
        <v>90000</v>
      </c>
      <c r="F26" s="9">
        <f t="shared" si="0"/>
        <v>4320000</v>
      </c>
    </row>
    <row r="27" spans="1:6" x14ac:dyDescent="0.3">
      <c r="B27" s="3" t="s">
        <v>40</v>
      </c>
      <c r="C27" t="s">
        <v>35</v>
      </c>
      <c r="D27">
        <v>12000</v>
      </c>
      <c r="E27" s="9">
        <v>500</v>
      </c>
      <c r="F27" s="9">
        <f t="shared" si="0"/>
        <v>6000000</v>
      </c>
    </row>
    <row r="28" spans="1:6" x14ac:dyDescent="0.3">
      <c r="B28" s="3" t="s">
        <v>56</v>
      </c>
      <c r="C28" t="s">
        <v>3</v>
      </c>
      <c r="D28">
        <v>96</v>
      </c>
      <c r="E28" s="9">
        <v>10000</v>
      </c>
      <c r="F28" s="9">
        <f t="shared" si="0"/>
        <v>960000</v>
      </c>
    </row>
    <row r="29" spans="1:6" x14ac:dyDescent="0.3">
      <c r="B29" s="3"/>
      <c r="E29" s="9"/>
      <c r="F29" s="9"/>
    </row>
    <row r="30" spans="1:6" x14ac:dyDescent="0.3">
      <c r="B30" s="7" t="s">
        <v>29</v>
      </c>
      <c r="E30" s="9"/>
      <c r="F30" s="9"/>
    </row>
    <row r="31" spans="1:6" x14ac:dyDescent="0.3">
      <c r="B31" s="3" t="s">
        <v>57</v>
      </c>
      <c r="E31" s="9"/>
      <c r="F31" s="9"/>
    </row>
    <row r="32" spans="1:6" x14ac:dyDescent="0.3">
      <c r="B32" s="5" t="s">
        <v>30</v>
      </c>
      <c r="D32">
        <v>500</v>
      </c>
      <c r="E32" s="9">
        <v>2000</v>
      </c>
      <c r="F32" s="9">
        <f t="shared" si="0"/>
        <v>1000000</v>
      </c>
    </row>
    <row r="33" spans="1:6" x14ac:dyDescent="0.3">
      <c r="B33" s="5" t="s">
        <v>31</v>
      </c>
      <c r="D33">
        <v>500</v>
      </c>
      <c r="E33" s="9">
        <v>400</v>
      </c>
      <c r="F33" s="9">
        <f t="shared" si="0"/>
        <v>200000</v>
      </c>
    </row>
    <row r="34" spans="1:6" x14ac:dyDescent="0.3">
      <c r="B34" s="5" t="s">
        <v>32</v>
      </c>
      <c r="D34">
        <v>100</v>
      </c>
      <c r="E34" s="9">
        <v>500</v>
      </c>
      <c r="F34" s="9">
        <f t="shared" si="0"/>
        <v>50000</v>
      </c>
    </row>
    <row r="35" spans="1:6" x14ac:dyDescent="0.3">
      <c r="B35" s="3" t="s">
        <v>34</v>
      </c>
      <c r="E35" s="9"/>
      <c r="F35" s="9"/>
    </row>
    <row r="36" spans="1:6" x14ac:dyDescent="0.3">
      <c r="B36" s="4" t="s">
        <v>33</v>
      </c>
      <c r="C36" t="s">
        <v>15</v>
      </c>
      <c r="D36">
        <v>10</v>
      </c>
      <c r="E36" s="9">
        <v>50000</v>
      </c>
      <c r="F36" s="9">
        <f t="shared" si="0"/>
        <v>500000</v>
      </c>
    </row>
    <row r="37" spans="1:6" x14ac:dyDescent="0.3">
      <c r="B37" s="5" t="s">
        <v>36</v>
      </c>
      <c r="C37" t="s">
        <v>35</v>
      </c>
      <c r="D37">
        <v>70</v>
      </c>
      <c r="E37" s="9">
        <v>25000</v>
      </c>
      <c r="F37" s="9">
        <f t="shared" si="0"/>
        <v>1750000</v>
      </c>
    </row>
    <row r="38" spans="1:6" x14ac:dyDescent="0.3">
      <c r="B38" s="3" t="s">
        <v>37</v>
      </c>
      <c r="E38" s="9"/>
      <c r="F38" s="9"/>
    </row>
    <row r="39" spans="1:6" x14ac:dyDescent="0.3">
      <c r="B39" s="3" t="s">
        <v>39</v>
      </c>
      <c r="C39" t="s">
        <v>4</v>
      </c>
      <c r="D39">
        <v>1</v>
      </c>
      <c r="E39" s="9">
        <v>250000</v>
      </c>
      <c r="F39" s="9">
        <f t="shared" si="0"/>
        <v>250000</v>
      </c>
    </row>
    <row r="40" spans="1:6" x14ac:dyDescent="0.3">
      <c r="B40" s="3" t="s">
        <v>38</v>
      </c>
      <c r="C40" t="s">
        <v>4</v>
      </c>
      <c r="D40">
        <v>1</v>
      </c>
      <c r="E40" s="9">
        <v>250000</v>
      </c>
      <c r="F40" s="9">
        <f t="shared" si="0"/>
        <v>250000</v>
      </c>
    </row>
    <row r="41" spans="1:6" x14ac:dyDescent="0.3">
      <c r="B41" s="3" t="s">
        <v>41</v>
      </c>
      <c r="E41" s="9"/>
      <c r="F41" s="9"/>
    </row>
    <row r="42" spans="1:6" x14ac:dyDescent="0.3">
      <c r="B42" s="3" t="s">
        <v>42</v>
      </c>
      <c r="C42" t="s">
        <v>43</v>
      </c>
      <c r="D42">
        <v>2300</v>
      </c>
      <c r="E42" s="9">
        <v>800</v>
      </c>
      <c r="F42" s="9">
        <f>D42*E42</f>
        <v>1840000</v>
      </c>
    </row>
    <row r="43" spans="1:6" x14ac:dyDescent="0.3">
      <c r="B43" s="3" t="s">
        <v>45</v>
      </c>
      <c r="E43" s="9"/>
      <c r="F43" s="9">
        <v>1000000</v>
      </c>
    </row>
    <row r="44" spans="1:6" x14ac:dyDescent="0.3">
      <c r="B44" s="8" t="s">
        <v>46</v>
      </c>
      <c r="C44" s="6"/>
      <c r="D44" s="6"/>
      <c r="E44" s="10"/>
      <c r="F44" s="10">
        <v>500000</v>
      </c>
    </row>
    <row r="45" spans="1:6" x14ac:dyDescent="0.3">
      <c r="E45" s="9" t="s">
        <v>55</v>
      </c>
      <c r="F45" s="9">
        <f>SUM(F22:F44)</f>
        <v>23620000</v>
      </c>
    </row>
    <row r="46" spans="1:6" x14ac:dyDescent="0.3">
      <c r="A46" s="2" t="s">
        <v>49</v>
      </c>
      <c r="B46" s="2" t="s">
        <v>50</v>
      </c>
      <c r="C46" s="2"/>
      <c r="D46" s="2"/>
      <c r="E46" s="12" t="s">
        <v>9</v>
      </c>
      <c r="F46" s="12">
        <f>F45+F19</f>
        <v>61960000</v>
      </c>
    </row>
    <row r="47" spans="1:6" x14ac:dyDescent="0.3">
      <c r="A47" s="2" t="s">
        <v>51</v>
      </c>
      <c r="B47" s="2" t="s">
        <v>53</v>
      </c>
      <c r="C47" s="2"/>
      <c r="D47" s="2"/>
      <c r="E47" s="13"/>
      <c r="F47" s="14">
        <f>F48-F46</f>
        <v>22916712.328767121</v>
      </c>
    </row>
    <row r="48" spans="1:6" ht="15.6" x14ac:dyDescent="0.3">
      <c r="A48" s="2" t="s">
        <v>52</v>
      </c>
      <c r="B48" s="2" t="s">
        <v>54</v>
      </c>
      <c r="C48" s="2"/>
      <c r="D48" s="2"/>
      <c r="E48" s="13"/>
      <c r="F48" s="15">
        <f>F46/0.73</f>
        <v>84876712.328767121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2018-02-15T09:00:03Z</dcterms:modified>
</cp:coreProperties>
</file>