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104" sheetId="1" r:id="rId4"/>
    <sheet state="visible" name="2105" sheetId="2" r:id="rId5"/>
    <sheet state="visible" name="2106" sheetId="3" r:id="rId6"/>
    <sheet state="visible" name="2107" sheetId="4" r:id="rId7"/>
    <sheet state="visible" name="2108" sheetId="5" r:id="rId8"/>
    <sheet state="visible" name="2109" sheetId="6" r:id="rId9"/>
    <sheet state="visible" name="2110" sheetId="7" r:id="rId10"/>
    <sheet state="visible" name="2111" sheetId="8" r:id="rId11"/>
    <sheet state="visible" name="2112" sheetId="9" r:id="rId12"/>
    <sheet state="visible" name="2113" sheetId="10" r:id="rId13"/>
    <sheet state="visible" name="2114" sheetId="11" r:id="rId14"/>
    <sheet state="visible" name="2115" sheetId="12" r:id="rId15"/>
    <sheet state="visible" name="2116" sheetId="13" r:id="rId16"/>
    <sheet state="visible" name="2117" sheetId="14" r:id="rId17"/>
    <sheet state="visible" name="2118" sheetId="15" r:id="rId18"/>
    <sheet state="visible" name="2119" sheetId="16" r:id="rId19"/>
    <sheet state="visible" name="2120" sheetId="17" r:id="rId20"/>
    <sheet state="visible" name="2121" sheetId="18" r:id="rId21"/>
    <sheet state="visible" name="2122" sheetId="19" r:id="rId22"/>
    <sheet state="visible" name="2123" sheetId="20" r:id="rId23"/>
    <sheet state="visible" name="2124" sheetId="21" r:id="rId24"/>
    <sheet state="visible" name="2125" sheetId="22" r:id="rId25"/>
    <sheet state="visible" name="2126" sheetId="23" r:id="rId26"/>
    <sheet state="visible" name="2127" sheetId="24" r:id="rId27"/>
    <sheet state="visible" name="2128" sheetId="25" r:id="rId28"/>
    <sheet state="visible" name="2129" sheetId="26" r:id="rId29"/>
    <sheet state="visible" name="2130" sheetId="27" r:id="rId30"/>
    <sheet state="visible" name="2131" sheetId="28" r:id="rId31"/>
    <sheet state="visible" name="2132" sheetId="29" r:id="rId32"/>
    <sheet state="visible" name="2133" sheetId="30" r:id="rId33"/>
    <sheet state="visible" name="2134" sheetId="31" r:id="rId34"/>
    <sheet state="visible" name="2135" sheetId="32" r:id="rId35"/>
    <sheet state="visible" name="2136" sheetId="33" r:id="rId36"/>
    <sheet state="visible" name="2137" sheetId="34" r:id="rId37"/>
    <sheet state="visible" name="2138" sheetId="35" r:id="rId38"/>
    <sheet state="visible" name="2139" sheetId="36" r:id="rId39"/>
    <sheet state="visible" name="2140" sheetId="37" r:id="rId40"/>
    <sheet state="visible" name="2141" sheetId="38" r:id="rId41"/>
    <sheet state="visible" name="2142" sheetId="39" r:id="rId42"/>
    <sheet state="visible" name="Copia de 2142" sheetId="40" r:id="rId43"/>
    <sheet state="visible" name="2143" sheetId="41" r:id="rId44"/>
    <sheet state="visible" name="2144" sheetId="42" r:id="rId45"/>
    <sheet state="visible" name="2145" sheetId="43" r:id="rId46"/>
    <sheet state="visible" name="2146" sheetId="44" r:id="rId47"/>
  </sheets>
  <definedNames/>
  <calcPr/>
</workbook>
</file>

<file path=xl/sharedStrings.xml><?xml version="1.0" encoding="utf-8"?>
<sst xmlns="http://schemas.openxmlformats.org/spreadsheetml/2006/main" count="1346" uniqueCount="282">
  <si>
    <t>PRESUPUESTO</t>
  </si>
  <si>
    <t>GrupoKoal</t>
  </si>
  <si>
    <t>Climatizacion vertical S.L.U</t>
  </si>
  <si>
    <t>B-40642555</t>
  </si>
  <si>
    <t>Av/ Malvarrosa 112 114</t>
  </si>
  <si>
    <t>FECHA</t>
  </si>
  <si>
    <t>Entrada por C/Bolbaite 1</t>
  </si>
  <si>
    <t>633 66 04 38</t>
  </si>
  <si>
    <t>WWW.GRUPOKOAL.COM</t>
  </si>
  <si>
    <t>DESCRIPCIÓN</t>
  </si>
  <si>
    <r>
      <rPr>
        <rFont val="Arial"/>
        <color rgb="FF467886"/>
        <sz val="11.0"/>
        <u/>
      </rPr>
      <t>Info@grupokoal.com</t>
    </r>
  </si>
  <si>
    <t>NOMBRE:</t>
  </si>
  <si>
    <t>EDA</t>
  </si>
  <si>
    <t>DIRECCION:</t>
  </si>
  <si>
    <t>DNI / CIF</t>
  </si>
  <si>
    <t>TELEFONO</t>
  </si>
  <si>
    <t>DESCRIPCION</t>
  </si>
  <si>
    <t>CANTIDAD</t>
  </si>
  <si>
    <t>PRECIO UNIT</t>
  </si>
  <si>
    <t>TOTAL</t>
  </si>
  <si>
    <t>CONDUCTO HISENSE 7000 FR</t>
  </si>
  <si>
    <t>SERVICIO DE INSTALACION</t>
  </si>
  <si>
    <t xml:space="preserve">MANQGUERA ELECTRICA 6MM </t>
  </si>
  <si>
    <t>MANO DE OBRA MANGUERA ELECTRICA</t>
  </si>
  <si>
    <t>TOTAL NETO</t>
  </si>
  <si>
    <r>
      <rPr>
        <rFont val="Arial"/>
        <color rgb="FF467886"/>
        <sz val="11.0"/>
        <u/>
      </rPr>
      <t>Info@grupokoal.com</t>
    </r>
  </si>
  <si>
    <t>CLIMATIZACION</t>
  </si>
  <si>
    <t>OYRSA</t>
  </si>
  <si>
    <t>AIRE ACONDICIONADO HISENSE 3500 FR</t>
  </si>
  <si>
    <t>DESCUENTO</t>
  </si>
  <si>
    <t>RIO TAJO</t>
  </si>
  <si>
    <t>7 24 A 6 PISO</t>
  </si>
  <si>
    <r>
      <rPr>
        <rFont val="Arial"/>
        <color rgb="FF467886"/>
        <sz val="11.0"/>
        <u/>
      </rPr>
      <t>Info@grupokoal.com</t>
    </r>
  </si>
  <si>
    <t>RAFAEL RAMIREZ</t>
  </si>
  <si>
    <t>CALLE BELENGUER DE MONTOLIU Nº1 PUERTA 14</t>
  </si>
  <si>
    <t>FILTRO ANTICAL</t>
  </si>
  <si>
    <t>FILTRO DE CARBON ACTIVO</t>
  </si>
  <si>
    <t>SERVICIO DE INSTALACION FILTRO</t>
  </si>
  <si>
    <t>PICADO Y FONTANERIA BAÑO (HORA)</t>
  </si>
  <si>
    <t>03/09 ABONO 200e PARA MATERIALES</t>
  </si>
  <si>
    <r>
      <rPr>
        <rFont val="Arial"/>
        <color rgb="FF467886"/>
        <sz val="11.0"/>
        <u/>
      </rPr>
      <t>Info@grupokoal.com</t>
    </r>
  </si>
  <si>
    <t>STEPHANY</t>
  </si>
  <si>
    <t>CALLE DE LA REYNA</t>
  </si>
  <si>
    <r>
      <rPr>
        <rFont val="Arial"/>
        <color rgb="FF467886"/>
        <sz val="11.0"/>
        <u/>
      </rPr>
      <t>Info@grupokoal.com</t>
    </r>
  </si>
  <si>
    <t>BLANCA</t>
  </si>
  <si>
    <t>PINTURA BALCON</t>
  </si>
  <si>
    <t>REPARACION BAÑO</t>
  </si>
  <si>
    <r>
      <rPr>
        <rFont val="Arial"/>
        <color rgb="FF467886"/>
        <sz val="11.0"/>
        <u/>
      </rPr>
      <t>Info@grupokoal.com</t>
    </r>
  </si>
  <si>
    <t>MARIA DOLORES</t>
  </si>
  <si>
    <t>DESMONTAJE</t>
  </si>
  <si>
    <t>MAQUINA DE CONDUCTOS HISENSESUPERFICIE 70MT</t>
  </si>
  <si>
    <t xml:space="preserve">SERVICIO DE INSTALACION </t>
  </si>
  <si>
    <t>SERVICIO DE INSTALACION DE CONDUCTO DE AIRE</t>
  </si>
  <si>
    <t>EN 3 HABITACIONES Y SALON</t>
  </si>
  <si>
    <t>4 REJILLA DE IMPULSION</t>
  </si>
  <si>
    <t>4 REJILLA DE RETORNO</t>
  </si>
  <si>
    <t>SIN IVA</t>
  </si>
  <si>
    <t>LOS TRABAJOS DE ALBAÑILERIA NO ESTAN INCLUIDOS</t>
  </si>
  <si>
    <t>GARANTIA:</t>
  </si>
  <si>
    <t>Garantia de piezas de la maquina hasta 3 años</t>
  </si>
  <si>
    <t>Garantia de compresor de la maquina hasta 5 años</t>
  </si>
  <si>
    <t>Garantia de instalacion 5 años</t>
  </si>
  <si>
    <t>02/092025</t>
  </si>
  <si>
    <r>
      <rPr>
        <rFont val="Arial"/>
        <color rgb="FF467886"/>
        <sz val="11.0"/>
        <u/>
      </rPr>
      <t>Info@grupokoal.com</t>
    </r>
  </si>
  <si>
    <t>ROSA JULIA</t>
  </si>
  <si>
    <t>AIRE ACONDICIONADO HISENSE 3500W</t>
  </si>
  <si>
    <t xml:space="preserve">INSTALACION BASICA </t>
  </si>
  <si>
    <t>INSTALACION BASICA INCLUYE:</t>
  </si>
  <si>
    <t>2 METROS DE TUBERIA DE COBRE</t>
  </si>
  <si>
    <t>1 METRO DE MANGUERA ELECTRICA</t>
  </si>
  <si>
    <t>3 METROS DE TUBERIA DE DESAGUE</t>
  </si>
  <si>
    <t>1 METRO DE CANALETA BLANCA</t>
  </si>
  <si>
    <t xml:space="preserve">CARACTERISTICAS TECNICAS </t>
  </si>
  <si>
    <t>Calif. energética frío</t>
  </si>
  <si>
    <t>Capacidad frío (kw)</t>
  </si>
  <si>
    <t>A++</t>
  </si>
  <si>
    <t>Calif. energética calor</t>
  </si>
  <si>
    <t>Capacidad calor (kw)</t>
  </si>
  <si>
    <t>A+</t>
  </si>
  <si>
    <t xml:space="preserve">3.15 </t>
  </si>
  <si>
    <t>Nivel sonoro ud. interior (db)</t>
  </si>
  <si>
    <t>Inverter</t>
  </si>
  <si>
    <t>21/30/37/43</t>
  </si>
  <si>
    <t>Sí</t>
  </si>
  <si>
    <t xml:space="preserve">Consumo frío/calor (kw) </t>
  </si>
  <si>
    <t xml:space="preserve">0.8/0.85 </t>
  </si>
  <si>
    <t>Gas refrigerante R32</t>
  </si>
  <si>
    <t>DIMENSIONES UNIDAD INTERIOR</t>
  </si>
  <si>
    <t>280x838x228</t>
  </si>
  <si>
    <t>Dimensiones Unidad exterior</t>
  </si>
  <si>
    <t>538X699X249</t>
  </si>
  <si>
    <t>Garantia de Instalacion 5 años</t>
  </si>
  <si>
    <t>Garantia de compresor 5 años</t>
  </si>
  <si>
    <t>Garantia de piezas 3 años</t>
  </si>
  <si>
    <r>
      <rPr>
        <rFont val="Arial"/>
        <color rgb="FF467886"/>
        <sz val="11.0"/>
        <u/>
      </rPr>
      <t>Info@grupokoal.com</t>
    </r>
  </si>
  <si>
    <t>MARIA ANGELES</t>
  </si>
  <si>
    <t>VENTILADOES DE TECHO</t>
  </si>
  <si>
    <t>PLAFON</t>
  </si>
  <si>
    <t>RASCAR EL BALCON Y PINTARLO</t>
  </si>
  <si>
    <t>DESPLAZAMIENTO DE AIRE</t>
  </si>
  <si>
    <r>
      <rPr>
        <rFont val="Arial"/>
        <color rgb="FF467886"/>
        <sz val="11.0"/>
        <u/>
      </rPr>
      <t>Info@grupokoal.com</t>
    </r>
  </si>
  <si>
    <t>FEDERICO</t>
  </si>
  <si>
    <r>
      <rPr>
        <rFont val="&quot;Aptos Narrow&quot;, sans-serif"/>
        <color rgb="FF467886"/>
        <sz val="11.0"/>
        <u/>
      </rPr>
      <t>Info@grupokoal.com</t>
    </r>
  </si>
  <si>
    <t>YOLANDA</t>
  </si>
  <si>
    <t>AIRE ACONDICIONADO MITSUBISHI 3500W</t>
  </si>
  <si>
    <t>04/092025</t>
  </si>
  <si>
    <r>
      <rPr>
        <rFont val="Arial"/>
        <color rgb="FF467886"/>
        <sz val="11.0"/>
        <u/>
      </rPr>
      <t>Info@grupokoal.com</t>
    </r>
  </si>
  <si>
    <t>MESSINI</t>
  </si>
  <si>
    <r>
      <rPr>
        <rFont val="Arial"/>
        <color rgb="FF467886"/>
        <sz val="11.0"/>
        <u/>
      </rPr>
      <t>Info@grupokoal.com</t>
    </r>
  </si>
  <si>
    <t>ELISA PORTSAPLAYA</t>
  </si>
  <si>
    <t>HISENSE 3500 FR</t>
  </si>
  <si>
    <t>TRABAJO VERTICAL</t>
  </si>
  <si>
    <t>METROS ADICIONALES</t>
  </si>
  <si>
    <t>TUBERIA 1/4 3/8</t>
  </si>
  <si>
    <t>CANALETA 70X40</t>
  </si>
  <si>
    <t>MANGUERA ELECTRICA 5X1,5MM</t>
  </si>
  <si>
    <t>MITSUBISHI 3500 FR</t>
  </si>
  <si>
    <t>DAIKIN 3500 FR</t>
  </si>
  <si>
    <r>
      <rPr>
        <rFont val="Arial"/>
        <color rgb="FF467886"/>
        <sz val="11.0"/>
        <u/>
      </rPr>
      <t>Info@grupokoal.com</t>
    </r>
  </si>
  <si>
    <t>ANDRES</t>
  </si>
  <si>
    <t>CALENTADOR DE 10 LITROS DE GAS CIUDAD</t>
  </si>
  <si>
    <t>A CUENTA 300</t>
  </si>
  <si>
    <r>
      <rPr>
        <rFont val="Arial"/>
        <color rgb="FF467886"/>
        <sz val="11.0"/>
        <u/>
      </rPr>
      <t>Info@grupokoal.com</t>
    </r>
  </si>
  <si>
    <t>CALENTADOR DE 12 LITROS DE GAS CIUDAD</t>
  </si>
  <si>
    <t>A CUENTA 450</t>
  </si>
  <si>
    <r>
      <rPr>
        <rFont val="Arial"/>
        <color rgb="FF467886"/>
        <sz val="11.0"/>
        <u/>
      </rPr>
      <t>Info@grupokoal.com</t>
    </r>
  </si>
  <si>
    <t>EMILIA MARTINEZ</t>
  </si>
  <si>
    <t>BIDE</t>
  </si>
  <si>
    <t>GRIFO DE BIDE</t>
  </si>
  <si>
    <t>TAPA DE BIDE</t>
  </si>
  <si>
    <t>LLAVES DE PASO</t>
  </si>
  <si>
    <t>MANO DE OBRA</t>
  </si>
  <si>
    <r>
      <rPr>
        <rFont val="Arial"/>
        <color rgb="FF467886"/>
        <sz val="11.0"/>
        <u/>
      </rPr>
      <t>Info@grupokoal.com</t>
    </r>
  </si>
  <si>
    <t>BUFFET</t>
  </si>
  <si>
    <r>
      <rPr>
        <rFont val="Arial"/>
        <color rgb="FF467886"/>
        <sz val="11.0"/>
        <u/>
      </rPr>
      <t>Info@grupokoal.com</t>
    </r>
  </si>
  <si>
    <t>ELVIRA PLAZA</t>
  </si>
  <si>
    <t>RECARGA DE GAS R-410A</t>
  </si>
  <si>
    <r>
      <rPr>
        <rFont val="Arial"/>
        <color rgb="FF467886"/>
        <sz val="12.0"/>
        <u/>
      </rPr>
      <t>Info@grupokoal.com</t>
    </r>
  </si>
  <si>
    <t>LOURDES</t>
  </si>
  <si>
    <t>DAIKIN 5000 FR</t>
  </si>
  <si>
    <r>
      <rPr>
        <rFont val="Arial"/>
        <color rgb="FF467886"/>
        <sz val="11.0"/>
        <u/>
      </rPr>
      <t>Info@grupokoal.com</t>
    </r>
  </si>
  <si>
    <t>INSTALACION DE LLAVE DE PASO NUEVA</t>
  </si>
  <si>
    <t>* MATERIAL INCLUIDO</t>
  </si>
  <si>
    <r>
      <rPr>
        <rFont val="Arial"/>
        <color rgb="FF467886"/>
        <sz val="11.0"/>
        <u/>
      </rPr>
      <t>Info@grupokoal.com</t>
    </r>
  </si>
  <si>
    <t>HISENSE 4500 FR</t>
  </si>
  <si>
    <t>INSTALACION DE ESCUADRA DE BANDEROLA</t>
  </si>
  <si>
    <t>HISENSE 5600 FR</t>
  </si>
  <si>
    <r>
      <rPr>
        <rFont val="Arial"/>
        <color rgb="FF467886"/>
        <sz val="11.0"/>
        <u/>
      </rPr>
      <t>Info@grupokoal.com</t>
    </r>
  </si>
  <si>
    <t>CEIP MALVARROSA</t>
  </si>
  <si>
    <t>SALON/ COMEDOR  FALTA DE GAS</t>
  </si>
  <si>
    <t>5ª AULA MODULA ARRANQUE COMPRESOR</t>
  </si>
  <si>
    <r>
      <rPr>
        <rFont val="Arial"/>
        <color rgb="FF467886"/>
        <sz val="11.0"/>
        <u/>
      </rPr>
      <t>Info@grupokoal.com</t>
    </r>
  </si>
  <si>
    <t>CARLOS</t>
  </si>
  <si>
    <t>DAIKIN 2500</t>
  </si>
  <si>
    <t>DAIKIN 3500</t>
  </si>
  <si>
    <r>
      <rPr>
        <rFont val="Arial"/>
        <color rgb="FF467886"/>
        <sz val="11.0"/>
        <u/>
      </rPr>
      <t>Info@grupokoal.com</t>
    </r>
  </si>
  <si>
    <t>EMILIO PATRAIX</t>
  </si>
  <si>
    <t>SERVICIO DE INSTALACION DE GRIFO DE COCINA</t>
  </si>
  <si>
    <t>GRIFO DE COCINA NEGRO EXTRAIBLE</t>
  </si>
  <si>
    <r>
      <rPr>
        <rFont val="Arial"/>
        <color rgb="FF467886"/>
        <sz val="11.0"/>
        <u/>
      </rPr>
      <t>Info@grupokoal.com</t>
    </r>
  </si>
  <si>
    <t>TOÑY AGUDO</t>
  </si>
  <si>
    <t>GRIFO DE OSMOSIS 3 VIAS</t>
  </si>
  <si>
    <t>SERVICIO DE INSTALACION GRIGO OSMOSIS</t>
  </si>
  <si>
    <t>*DESMONTAJE DE GRIGO GRATUITO</t>
  </si>
  <si>
    <r>
      <rPr>
        <rFont val="Arial"/>
        <color rgb="FF467886"/>
        <sz val="11.0"/>
        <u/>
      </rPr>
      <t>Info@grupokoal.com</t>
    </r>
  </si>
  <si>
    <t>CANDELARIA MUÑOZ</t>
  </si>
  <si>
    <t>AVENIDA MALVARROSA 66 PUERTA 3</t>
  </si>
  <si>
    <t>19871435X</t>
  </si>
  <si>
    <t>MUEBLE DE COCINA Y SERVICIO DE INSTALACION</t>
  </si>
  <si>
    <t>IMPORTE ABONADO 16/09</t>
  </si>
  <si>
    <r>
      <rPr>
        <rFont val="Arial"/>
        <color rgb="FF467886"/>
        <sz val="11.0"/>
        <u/>
      </rPr>
      <t>Info@grupokoal.com</t>
    </r>
  </si>
  <si>
    <t>BASE DE MUEBLE DE FREGADERO MAS SERVICIO DE</t>
  </si>
  <si>
    <t xml:space="preserve"> INSTALACION</t>
  </si>
  <si>
    <r>
      <rPr>
        <rFont val="Arial"/>
        <color rgb="FF467886"/>
        <sz val="11.0"/>
        <u/>
      </rPr>
      <t>Info@grupokoal.com</t>
    </r>
  </si>
  <si>
    <t>HISENSE 6500 FR</t>
  </si>
  <si>
    <t>GARANTIA DE INSTALACION 5 AÑOS</t>
  </si>
  <si>
    <t>GARANTIA DE MAQUINA 2 AÑOS</t>
  </si>
  <si>
    <t>GARANTIA DE COMPRESOR 3 AÑOS</t>
  </si>
  <si>
    <r>
      <rPr>
        <rFont val="Arial"/>
        <color rgb="FF467886"/>
        <sz val="11.0"/>
        <u/>
      </rPr>
      <t>Info@grupokoal.com</t>
    </r>
  </si>
  <si>
    <t>SERVICIO DE MANTENIMIENTO</t>
  </si>
  <si>
    <r>
      <rPr>
        <rFont val="Arial"/>
        <color rgb="FF467886"/>
        <sz val="11.0"/>
        <u/>
      </rPr>
      <t>Info@grupokoal.com</t>
    </r>
  </si>
  <si>
    <t>Dirk Perchthaler</t>
  </si>
  <si>
    <t>Av Mare Nostrum 44 puerta 17.</t>
  </si>
  <si>
    <t>HISENSE 5000W</t>
  </si>
  <si>
    <t>SERVICIO DE DESMONTAJE</t>
  </si>
  <si>
    <t>SERVICIO DE MONTAJE</t>
  </si>
  <si>
    <t>GARANTIA DE MAQUINA 3 AÑOS</t>
  </si>
  <si>
    <t>GARANTIA DE COMPRESOR 5 AÑOS</t>
  </si>
  <si>
    <r>
      <rPr>
        <rFont val="Arial"/>
        <b/>
        <color theme="1"/>
      </rPr>
      <t>MITSUBISHI</t>
    </r>
    <r>
      <rPr>
        <rFont val="Arial"/>
        <b/>
        <color theme="1"/>
      </rPr>
      <t xml:space="preserve"> 6100W</t>
    </r>
  </si>
  <si>
    <t>GARANTIA DE COMPRESOR 4 AÑOS</t>
  </si>
  <si>
    <r>
      <rPr>
        <rFont val="Arial"/>
        <color rgb="FF467886"/>
        <sz val="11.0"/>
        <u/>
      </rPr>
      <t>Info@grupokoal.com</t>
    </r>
  </si>
  <si>
    <t>LOLA HERRERO</t>
  </si>
  <si>
    <t>DESPLAZAMIENTO DE MAQUINA</t>
  </si>
  <si>
    <t>GARANTIA ESTA SUJETA AL IVA DEL TRABAJO REALIZADO</t>
  </si>
  <si>
    <t>PRESUPUESTO ABONADO</t>
  </si>
  <si>
    <r>
      <rPr>
        <rFont val="Arial"/>
        <color rgb="FF467886"/>
        <sz val="11.0"/>
        <u/>
      </rPr>
      <t>Info@grupokoal.com</t>
    </r>
  </si>
  <si>
    <t>BLANCA PATACONA 15</t>
  </si>
  <si>
    <t>CAMBIOS DE CISTERNA</t>
  </si>
  <si>
    <t>SANEAMIENTO PINTURA BALCON</t>
  </si>
  <si>
    <t>PRESUPUESTO INCLUYE MATERIALES</t>
  </si>
  <si>
    <t>Métodos de pago: Transferencia Bancaria BBVA / Metalico</t>
  </si>
  <si>
    <t>IBAN: ES76 0182 9553 3302 0163 7090</t>
  </si>
  <si>
    <r>
      <rPr>
        <rFont val="Arial"/>
        <color rgb="FF467886"/>
        <sz val="11.0"/>
        <u/>
      </rPr>
      <t>Info@grupokoal.com</t>
    </r>
  </si>
  <si>
    <t>INTERIM SL RUZAFA</t>
  </si>
  <si>
    <t>GRIFO LAVABO</t>
  </si>
  <si>
    <t>MATERIAL DESAGUE BIDE</t>
  </si>
  <si>
    <t>REPARACION DESAGUE</t>
  </si>
  <si>
    <r>
      <rPr>
        <rFont val="Arial"/>
        <color rgb="FF467886"/>
        <sz val="11.0"/>
        <u/>
      </rPr>
      <t>Info@grupokoal.com</t>
    </r>
  </si>
  <si>
    <t>EBERT</t>
  </si>
  <si>
    <t>SERVICIO DE INSTALACION DE LOS MEDIOS DE SEGURIDAD</t>
  </si>
  <si>
    <t>HORA DE TRABAJO</t>
  </si>
  <si>
    <t>Material no incluido en el presupuesto</t>
  </si>
  <si>
    <r>
      <rPr>
        <rFont val="Arial"/>
        <color rgb="FF467886"/>
        <sz val="11.0"/>
        <u/>
      </rPr>
      <t>Info@grupokoal.com</t>
    </r>
  </si>
  <si>
    <t>CARGA DE GAS R-410</t>
  </si>
  <si>
    <r>
      <rPr>
        <rFont val="Arial"/>
        <color rgb="FF467886"/>
        <sz val="11.0"/>
        <u/>
      </rPr>
      <t>Info@grupokoal.com</t>
    </r>
  </si>
  <si>
    <r>
      <rPr>
        <rFont val="Arial"/>
        <color rgb="FF467886"/>
        <sz val="11.0"/>
        <u/>
      </rPr>
      <t>Info@grupokoal.com</t>
    </r>
  </si>
  <si>
    <t>MICHAEL BACH</t>
  </si>
  <si>
    <t>Rastrel cup IV 50x30 mm (para nivelar/pegar).</t>
  </si>
  <si>
    <t>Tarima exterior URBAN DECK Top Duo Ipé composite</t>
  </si>
  <si>
    <t>Medidas:138 x 23 x 2200 mm 218 tablas (equivalentes a 0,3036 m² c/u).</t>
  </si>
  <si>
    <t>Servicio de instalacion</t>
  </si>
  <si>
    <r>
      <rPr>
        <rFont val="Arial"/>
        <color rgb="FF467886"/>
        <sz val="11.0"/>
        <u/>
      </rPr>
      <t>Info@grupokoal.com</t>
    </r>
  </si>
  <si>
    <t>ARACELI</t>
  </si>
  <si>
    <t>MANDO UNIVERSAL</t>
  </si>
  <si>
    <t>SERVICIO DE CONFIGURACION DE MANDO</t>
  </si>
  <si>
    <t>BAJO TASACION</t>
  </si>
  <si>
    <t>MANGUERA Y PIPETA</t>
  </si>
  <si>
    <r>
      <rPr>
        <rFont val="Arial"/>
        <color rgb="FF467886"/>
        <sz val="11.0"/>
        <u/>
      </rPr>
      <t>Info@grupokoal.com</t>
    </r>
  </si>
  <si>
    <t>JOSEFA</t>
  </si>
  <si>
    <t>DESPLAZAMIENTO</t>
  </si>
  <si>
    <t>DESMONTAHE CON RECUPERACION DE GAS</t>
  </si>
  <si>
    <t>SERVICIO BASICO DE INSTALACION</t>
  </si>
  <si>
    <t>JORGE MANUEL MORENO PEREZ</t>
  </si>
  <si>
    <t>DNI: 44524188Y</t>
  </si>
  <si>
    <t>Info@grupokoal.com</t>
  </si>
  <si>
    <t>JAN DE NUL N.V</t>
  </si>
  <si>
    <t>W0024980E</t>
  </si>
  <si>
    <t>C/ MENDEZ NUÑEZ, NUM 40 PLANTA 1 EDIFICIO SUERTES DEL MAR, OF. 113/114 46024 VALÈNCIA</t>
  </si>
  <si>
    <t>COSTO POR HORA TRABAJADA</t>
  </si>
  <si>
    <t>Revisión general del equipo</t>
  </si>
  <si>
    <t>•</t>
  </si>
  <si>
    <t>Inspección del estado del aire acondicionado (unidad interior y exterior).</t>
  </si>
  <si>
    <t>Verificación del correcto funcionamiento del sistema eléctrico y frigorifico.</t>
  </si>
  <si>
    <t>Limpieza de la unidad interior</t>
  </si>
  <si>
    <t>Limpieza profunda de filtros de aire.</t>
  </si>
  <si>
    <t>Limpieza de serpentines (evaporador).</t>
  </si>
  <si>
    <t>Desinfección mediante un liquido especial fungicida, acaricida y bactericida de la bandeja</t>
  </si>
  <si>
    <t xml:space="preserve"> de drenaje y revisión del desagüe (para evitar malos olores y fugas de agua).</t>
  </si>
  <si>
    <t>Revisión del ventilador interno.</t>
  </si>
  <si>
    <t>Limpieza de la unidad exterior</t>
  </si>
  <si>
    <t>Limpieza de serpentines del condensador.</t>
  </si>
  <si>
    <t>Revisión y limpieza del ventilador.</t>
  </si>
  <si>
    <t>Retiro de polvo, hojas u obstrucciones.</t>
  </si>
  <si>
    <t>Mantenimiento preventivo</t>
  </si>
  <si>
    <t>Revisión de presiones de gas refrigerante</t>
  </si>
  <si>
    <t>Comprobación de fugas.</t>
  </si>
  <si>
    <t>Verificación de termostato y controles.</t>
  </si>
  <si>
    <t>Lubricación de partes móviles si corresponde.</t>
  </si>
  <si>
    <t>Medición de consumo eléctrico para detectar anomalías.</t>
  </si>
  <si>
    <t>REFERENCIA</t>
  </si>
  <si>
    <t>SE REALIZARA SERVICIO DE LIMPIEZA Y MANTENIMIENTO EN 21 SPLITS EN OFICINA Y 6 SPLITS EN OBRA</t>
  </si>
  <si>
    <t xml:space="preserve">EL SERVICIO DE LIMPIEZA Y MANTENIMIENTO NO INCLUYE LA RECARGA DE GAS REFRIGERANTE, </t>
  </si>
  <si>
    <t xml:space="preserve">NI EL SUMINISTRO DE PIEZAS O REPUESTOS EN CASO DE SER NECESARIOS. CUALQUIER DEFICIENCIA, GAS </t>
  </si>
  <si>
    <t>Y/O SUMINISTRO DETECTADA SERA PRESUPUESTADA A PARTE.</t>
  </si>
  <si>
    <r>
      <rPr>
        <rFont val="Arial"/>
        <color rgb="FF467886"/>
        <sz val="11.0"/>
        <u/>
      </rPr>
      <t>Info@grupokoal.com</t>
    </r>
  </si>
  <si>
    <r>
      <rPr>
        <rFont val="Arial"/>
        <color rgb="FF467886"/>
        <sz val="11.0"/>
        <u/>
      </rPr>
      <t>Info@grupokoal.com</t>
    </r>
  </si>
  <si>
    <t>JORGE ELIAS</t>
  </si>
  <si>
    <t>CALLE ISLA DE HIERRO Nª 5 PUERTA 11</t>
  </si>
  <si>
    <t>LIMPIEZA CON ACIDO</t>
  </si>
  <si>
    <t>SERVICIO DE INSTALACION GRIFOS</t>
  </si>
  <si>
    <t>GRIFO DE COCINA EXTRAIBLE</t>
  </si>
  <si>
    <r>
      <rPr>
        <rFont val="Arial"/>
        <color rgb="FF467886"/>
        <sz val="11.0"/>
        <u/>
      </rPr>
      <t>Info@grupokoal.com</t>
    </r>
  </si>
  <si>
    <t>CRISTIAN</t>
  </si>
  <si>
    <t>SERVICIO DE PINTADO DE TERRAZA</t>
  </si>
  <si>
    <t>PIEZA Y SERVICIO DE INSTALACION DE TAPA DE WC</t>
  </si>
  <si>
    <t>23/072025</t>
  </si>
  <si>
    <r>
      <rPr>
        <rFont val="Arial"/>
        <color rgb="FF467886"/>
        <sz val="11.0"/>
        <u/>
      </rPr>
      <t>Info@grupokoal.com</t>
    </r>
  </si>
  <si>
    <t>SARA</t>
  </si>
  <si>
    <t>CARRER GRAN CANARIA Nª38 46011 VALENCIA</t>
  </si>
  <si>
    <t>Y5732634J</t>
  </si>
  <si>
    <t>MATERIALES PARQUET</t>
  </si>
  <si>
    <t>MANO DE OBRA DE INSTALACION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</si>
</sst>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yy"/>
    <numFmt numFmtId="165" formatCode="dd/mm/yyyy"/>
    <numFmt numFmtId="166" formatCode="[$€]#,##0.00"/>
  </numFmts>
  <fonts count="40">
    <font>
      <sz val="10.0"/>
      <color rgb="FF000000"/>
      <name val="Arial"/>
      <scheme val="minor"/>
    </font>
    <font>
      <sz val="11.0"/>
      <color rgb="FF000000"/>
      <name val="Arial"/>
    </font>
    <font>
      <color theme="1"/>
      <name val="Arial"/>
    </font>
    <font>
      <b/>
      <sz val="16.0"/>
      <color rgb="FF006DC0"/>
      <name val="Arial"/>
    </font>
    <font>
      <b/>
      <sz val="12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/>
    <font>
      <u/>
      <sz val="11.0"/>
      <color rgb="FF467886"/>
      <name val="Arial"/>
    </font>
    <font>
      <u/>
      <sz val="11.0"/>
      <color rgb="FF1155CC"/>
      <name val="Arial"/>
    </font>
    <font>
      <sz val="12.0"/>
      <color theme="1"/>
      <name val="Arial"/>
      <scheme val="minor"/>
    </font>
    <font>
      <sz val="10.0"/>
      <color theme="1"/>
      <name val="Arial"/>
    </font>
    <font>
      <b/>
      <color theme="1"/>
      <name val="Arial"/>
    </font>
    <font>
      <b/>
      <color theme="1"/>
      <name val="Aptos Narrow"/>
    </font>
    <font>
      <sz val="10.0"/>
      <color theme="1"/>
      <name val="Arial"/>
      <scheme val="minor"/>
    </font>
    <font>
      <b/>
      <sz val="10.0"/>
      <color theme="1"/>
      <name val="Aptos Narrow"/>
    </font>
    <font>
      <b/>
      <sz val="10.0"/>
      <color theme="1"/>
      <name val="Arial"/>
    </font>
    <font>
      <b/>
      <sz val="10.0"/>
      <color theme="1"/>
      <name val="Arial"/>
      <scheme val="minor"/>
    </font>
    <font>
      <sz val="11.0"/>
      <color rgb="FF000000"/>
      <name val="&quot;Aptos Narrow&quot;"/>
    </font>
    <font>
      <b/>
      <sz val="16.0"/>
      <color rgb="FF006DC0"/>
      <name val="Tahoma"/>
    </font>
    <font>
      <b/>
      <sz val="12.0"/>
      <color theme="1"/>
      <name val="Tahoma"/>
    </font>
    <font>
      <b/>
      <sz val="11.0"/>
      <color theme="1"/>
      <name val="Tahoma"/>
    </font>
    <font>
      <sz val="11.0"/>
      <color theme="1"/>
      <name val="Tahoma"/>
    </font>
    <font>
      <b/>
      <sz val="11.0"/>
      <color theme="1"/>
      <name val="Aptos Narrow"/>
    </font>
    <font>
      <u/>
      <sz val="11.0"/>
      <color rgb="FF467886"/>
      <name val="Aptos Narrow"/>
    </font>
    <font>
      <u/>
      <sz val="11.0"/>
      <color rgb="FF1155CC"/>
      <name val="Aptos Narrow"/>
    </font>
    <font>
      <color theme="1"/>
      <name val="Arial"/>
      <scheme val="minor"/>
    </font>
    <font>
      <sz val="11.0"/>
      <color theme="1"/>
      <name val="Arial"/>
      <scheme val="minor"/>
    </font>
    <font>
      <sz val="12.0"/>
      <color rgb="FF000000"/>
      <name val="Arial"/>
    </font>
    <font>
      <sz val="12.0"/>
      <color theme="1"/>
      <name val="Arial"/>
    </font>
    <font>
      <u/>
      <sz val="12.0"/>
      <color rgb="FF467886"/>
      <name val="Arial"/>
    </font>
    <font>
      <u/>
      <sz val="12.0"/>
      <color rgb="FF1155CC"/>
      <name val="Arial"/>
    </font>
    <font>
      <b/>
      <color theme="1"/>
      <name val="Arial"/>
      <scheme val="minor"/>
    </font>
    <font>
      <b/>
      <i/>
      <color theme="1"/>
      <name val="Arial"/>
      <scheme val="minor"/>
    </font>
    <font>
      <b/>
      <i/>
      <sz val="11.0"/>
      <color theme="1"/>
      <name val="Trebuchet MS"/>
    </font>
    <font>
      <b/>
      <i/>
      <sz val="11.0"/>
      <color theme="1"/>
      <name val="Arial"/>
      <scheme val="minor"/>
    </font>
    <font>
      <u/>
      <sz val="11.0"/>
      <color rgb="FF467886"/>
      <name val="Arial"/>
    </font>
    <font>
      <b/>
      <i/>
      <sz val="11.0"/>
      <color theme="1"/>
      <name val="Arial"/>
    </font>
    <font>
      <i/>
      <sz val="11.0"/>
      <color theme="1"/>
      <name val="Arial"/>
    </font>
    <font>
      <i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4D93D9"/>
        <bgColor rgb="FF4D93D9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6" numFmtId="0" xfId="0" applyAlignment="1" applyFont="1">
      <alignment vertical="bottom"/>
    </xf>
    <xf borderId="1" fillId="0" fontId="5" numFmtId="0" xfId="0" applyAlignment="1" applyBorder="1" applyFont="1">
      <alignment horizontal="center" vertical="bottom"/>
    </xf>
    <xf borderId="1" fillId="0" fontId="7" numFmtId="0" xfId="0" applyBorder="1" applyFont="1"/>
    <xf borderId="0" fillId="0" fontId="2" numFmtId="165" xfId="0" applyAlignment="1" applyFont="1" applyNumberFormat="1">
      <alignment horizontal="center" readingOrder="0" vertical="bottom"/>
    </xf>
    <xf borderId="0" fillId="0" fontId="2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2" numFmtId="0" xfId="0" applyAlignment="1" applyFont="1">
      <alignment horizontal="center" readingOrder="0" vertical="bottom"/>
    </xf>
    <xf borderId="0" fillId="0" fontId="5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2" fillId="0" fontId="10" numFmtId="0" xfId="0" applyAlignment="1" applyBorder="1" applyFont="1">
      <alignment readingOrder="0"/>
    </xf>
    <xf borderId="0" fillId="0" fontId="11" numFmtId="0" xfId="0" applyAlignment="1" applyFont="1">
      <alignment vertical="bottom"/>
    </xf>
    <xf borderId="0" fillId="2" fontId="12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  <xf borderId="0" fillId="2" fontId="12" numFmtId="0" xfId="0" applyAlignment="1" applyFont="1">
      <alignment horizontal="center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center" readingOrder="0" vertical="bottom"/>
    </xf>
    <xf borderId="0" fillId="0" fontId="6" numFmtId="166" xfId="0" applyAlignment="1" applyFont="1" applyNumberFormat="1">
      <alignment horizontal="right" readingOrder="0" vertical="bottom"/>
    </xf>
    <xf borderId="0" fillId="0" fontId="6" numFmtId="166" xfId="0" applyAlignment="1" applyFont="1" applyNumberFormat="1">
      <alignment horizontal="right" vertical="bottom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12" numFmtId="0" xfId="0" applyAlignment="1" applyFont="1">
      <alignment horizontal="right" vertical="bottom"/>
    </xf>
    <xf borderId="0" fillId="0" fontId="5" numFmtId="166" xfId="0" applyAlignment="1" applyFont="1" applyNumberFormat="1">
      <alignment horizontal="right" vertical="bottom"/>
    </xf>
    <xf borderId="0" fillId="0" fontId="5" numFmtId="9" xfId="0" applyAlignment="1" applyFont="1" applyNumberFormat="1">
      <alignment horizontal="right" vertical="bottom"/>
    </xf>
    <xf borderId="0" fillId="0" fontId="12" numFmtId="166" xfId="0" applyAlignment="1" applyFont="1" applyNumberForma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166" xfId="0" applyAlignment="1" applyFont="1" applyNumberFormat="1">
      <alignment vertical="bottom"/>
    </xf>
    <xf borderId="0" fillId="0" fontId="12" numFmtId="0" xfId="0" applyAlignment="1" applyFont="1">
      <alignment readingOrder="0"/>
    </xf>
    <xf borderId="0" fillId="0" fontId="2" numFmtId="0" xfId="0" applyAlignment="1" applyFont="1">
      <alignment horizontal="left" readingOrder="0" vertical="bottom"/>
    </xf>
    <xf borderId="0" fillId="0" fontId="12" numFmtId="0" xfId="0" applyAlignment="1" applyFont="1">
      <alignment horizontal="right" readingOrder="0" vertical="bottom"/>
    </xf>
    <xf borderId="0" fillId="0" fontId="12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0"/>
    </xf>
    <xf borderId="0" fillId="0" fontId="12" numFmtId="0" xfId="0" applyFont="1"/>
    <xf borderId="0" fillId="0" fontId="11" numFmtId="0" xfId="0" applyAlignment="1" applyFont="1">
      <alignment readingOrder="0"/>
    </xf>
    <xf borderId="0" fillId="0" fontId="5" numFmtId="0" xfId="0" applyAlignment="1" applyFont="1">
      <alignment horizontal="center" vertical="bottom"/>
    </xf>
    <xf borderId="0" fillId="0" fontId="10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0" fontId="6" numFmtId="166" xfId="0" applyAlignment="1" applyFont="1" applyNumberFormat="1">
      <alignment horizontal="center" vertical="bottom"/>
    </xf>
    <xf borderId="0" fillId="0" fontId="2" numFmtId="9" xfId="0" applyAlignment="1" applyFont="1" applyNumberFormat="1">
      <alignment readingOrder="0" vertical="bottom"/>
    </xf>
    <xf borderId="0" fillId="0" fontId="2" numFmtId="9" xfId="0" applyAlignment="1" applyFont="1" applyNumberFormat="1">
      <alignment horizontal="center" readingOrder="0" vertical="bottom"/>
    </xf>
    <xf borderId="0" fillId="0" fontId="2" numFmtId="166" xfId="0" applyAlignment="1" applyFont="1" applyNumberFormat="1">
      <alignment horizontal="right" vertical="bottom"/>
    </xf>
    <xf borderId="0" fillId="0" fontId="13" numFmtId="0" xfId="0" applyAlignment="1" applyFont="1">
      <alignment horizontal="right" vertical="bottom"/>
    </xf>
    <xf borderId="0" fillId="0" fontId="6" numFmtId="166" xfId="0" applyAlignment="1" applyFont="1" applyNumberFormat="1">
      <alignment horizontal="center" readingOrder="0" vertical="bottom"/>
    </xf>
    <xf borderId="0" fillId="0" fontId="11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0" fillId="0" fontId="11" numFmtId="0" xfId="0" applyAlignment="1" applyFont="1">
      <alignment horizontal="center" readingOrder="0" vertical="bottom"/>
    </xf>
    <xf borderId="0" fillId="0" fontId="11" numFmtId="166" xfId="0" applyAlignment="1" applyFont="1" applyNumberFormat="1">
      <alignment horizontal="right" readingOrder="0" vertical="bottom"/>
    </xf>
    <xf borderId="0" fillId="0" fontId="11" numFmtId="166" xfId="0" applyAlignment="1" applyFont="1" applyNumberFormat="1">
      <alignment horizontal="right" vertical="bottom"/>
    </xf>
    <xf borderId="0" fillId="0" fontId="14" numFmtId="0" xfId="0" applyAlignment="1" applyFont="1">
      <alignment readingOrder="0"/>
    </xf>
    <xf borderId="0" fillId="0" fontId="15" numFmtId="0" xfId="0" applyAlignment="1" applyFont="1">
      <alignment horizontal="right" vertical="bottom"/>
    </xf>
    <xf borderId="0" fillId="0" fontId="16" numFmtId="166" xfId="0" applyAlignment="1" applyFont="1" applyNumberFormat="1">
      <alignment horizontal="right" vertical="bottom"/>
    </xf>
    <xf borderId="0" fillId="0" fontId="14" numFmtId="0" xfId="0" applyAlignment="1" applyFont="1">
      <alignment horizontal="right"/>
    </xf>
    <xf borderId="0" fillId="0" fontId="14" numFmtId="0" xfId="0" applyFont="1"/>
    <xf borderId="0" fillId="0" fontId="16" numFmtId="0" xfId="0" applyAlignment="1" applyFont="1">
      <alignment horizontal="right" readingOrder="0" vertical="bottom"/>
    </xf>
    <xf borderId="0" fillId="0" fontId="11" numFmtId="166" xfId="0" applyAlignment="1" applyFont="1" applyNumberFormat="1">
      <alignment vertical="bottom"/>
    </xf>
    <xf borderId="0" fillId="0" fontId="17" numFmtId="0" xfId="0" applyAlignment="1" applyFont="1">
      <alignment readingOrder="0"/>
    </xf>
    <xf borderId="0" fillId="0" fontId="16" numFmtId="9" xfId="0" applyAlignment="1" applyFont="1" applyNumberFormat="1">
      <alignment horizontal="right" vertical="bottom"/>
    </xf>
    <xf borderId="0" fillId="0" fontId="16" numFmtId="0" xfId="0" applyAlignment="1" applyFont="1">
      <alignment horizontal="right" vertical="bottom"/>
    </xf>
    <xf borderId="0" fillId="0" fontId="6" numFmtId="0" xfId="0" applyAlignment="1" applyFont="1">
      <alignment horizontal="center" vertical="bottom"/>
    </xf>
    <xf borderId="0" fillId="0" fontId="18" numFmtId="0" xfId="0" applyAlignment="1" applyFont="1">
      <alignment horizontal="center" shrinkToFit="0" vertical="bottom" wrapText="0"/>
    </xf>
    <xf borderId="0" fillId="0" fontId="19" numFmtId="0" xfId="0" applyAlignment="1" applyFont="1">
      <alignment vertical="bottom"/>
    </xf>
    <xf borderId="0" fillId="0" fontId="19" numFmtId="0" xfId="0" applyAlignment="1" applyFont="1">
      <alignment horizontal="center" readingOrder="0" vertical="bottom"/>
    </xf>
    <xf borderId="0" fillId="0" fontId="20" numFmtId="0" xfId="0" applyAlignment="1" applyFont="1">
      <alignment vertical="bottom"/>
    </xf>
    <xf borderId="0" fillId="0" fontId="21" numFmtId="0" xfId="0" applyAlignment="1" applyFont="1">
      <alignment vertical="bottom"/>
    </xf>
    <xf borderId="0" fillId="0" fontId="22" numFmtId="0" xfId="0" applyAlignment="1" applyFont="1">
      <alignment vertical="bottom"/>
    </xf>
    <xf borderId="1" fillId="0" fontId="23" numFmtId="0" xfId="0" applyAlignment="1" applyBorder="1" applyFont="1">
      <alignment horizontal="center" vertical="bottom"/>
    </xf>
    <xf borderId="0" fillId="0" fontId="24" numFmtId="0" xfId="0" applyAlignment="1" applyFont="1">
      <alignment vertical="bottom"/>
    </xf>
    <xf borderId="0" fillId="0" fontId="25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2" fontId="13" numFmtId="0" xfId="0" applyAlignment="1" applyFont="1">
      <alignment horizontal="center" vertical="bottom"/>
    </xf>
    <xf borderId="0" fillId="2" fontId="13" numFmtId="0" xfId="0" applyAlignment="1" applyFont="1">
      <alignment horizontal="center" vertical="bottom"/>
    </xf>
    <xf borderId="0" fillId="0" fontId="2" numFmtId="9" xfId="0" applyAlignment="1" applyFont="1" applyNumberFormat="1">
      <alignment vertical="bottom"/>
    </xf>
    <xf borderId="0" fillId="3" fontId="2" numFmtId="0" xfId="0" applyAlignment="1" applyFill="1" applyFont="1">
      <alignment vertical="bottom"/>
    </xf>
    <xf borderId="0" fillId="0" fontId="6" numFmtId="0" xfId="0" applyAlignment="1" applyFont="1">
      <alignment horizontal="right" vertical="bottom"/>
    </xf>
    <xf borderId="0" fillId="0" fontId="26" numFmtId="0" xfId="0" applyAlignment="1" applyFont="1">
      <alignment readingOrder="0"/>
    </xf>
    <xf borderId="0" fillId="0" fontId="27" numFmtId="0" xfId="0" applyAlignment="1" applyFont="1">
      <alignment readingOrder="0"/>
    </xf>
    <xf borderId="0" fillId="0" fontId="28" numFmtId="0" xfId="0" applyAlignment="1" applyFont="1">
      <alignment horizontal="center" shrinkToFit="0" vertical="bottom" wrapText="0"/>
    </xf>
    <xf borderId="0" fillId="0" fontId="28" numFmtId="0" xfId="0" applyAlignment="1" applyFont="1">
      <alignment shrinkToFit="0" vertical="bottom" wrapText="0"/>
    </xf>
    <xf borderId="0" fillId="0" fontId="29" numFmtId="0" xfId="0" applyFont="1"/>
    <xf borderId="0" fillId="0" fontId="29" numFmtId="0" xfId="0" applyAlignment="1" applyFont="1">
      <alignment vertical="bottom"/>
    </xf>
    <xf borderId="0" fillId="0" fontId="29" numFmtId="164" xfId="0" applyAlignment="1" applyFont="1" applyNumberFormat="1">
      <alignment vertical="bottom"/>
    </xf>
    <xf borderId="1" fillId="0" fontId="4" numFmtId="0" xfId="0" applyAlignment="1" applyBorder="1" applyFont="1">
      <alignment horizontal="center" vertical="bottom"/>
    </xf>
    <xf borderId="0" fillId="0" fontId="29" numFmtId="165" xfId="0" applyAlignment="1" applyFont="1" applyNumberFormat="1">
      <alignment horizontal="center" readingOrder="0" vertical="bottom"/>
    </xf>
    <xf borderId="0" fillId="0" fontId="29" numFmtId="0" xfId="0" applyAlignment="1" applyFont="1">
      <alignment vertical="bottom"/>
    </xf>
    <xf borderId="0" fillId="0" fontId="30" numFmtId="0" xfId="0" applyAlignment="1" applyFont="1">
      <alignment vertical="bottom"/>
    </xf>
    <xf borderId="0" fillId="0" fontId="31" numFmtId="0" xfId="0" applyAlignment="1" applyFont="1">
      <alignment vertical="bottom"/>
    </xf>
    <xf borderId="0" fillId="0" fontId="29" numFmtId="0" xfId="0" applyAlignment="1" applyFont="1">
      <alignment horizontal="center" readingOrder="0" vertical="bottom"/>
    </xf>
    <xf borderId="0" fillId="2" fontId="5" numFmtId="0" xfId="0" applyAlignment="1" applyFont="1">
      <alignment horizontal="center" vertical="bottom"/>
    </xf>
    <xf borderId="0" fillId="2" fontId="6" numFmtId="0" xfId="0" applyAlignment="1" applyFont="1">
      <alignment vertical="bottom"/>
    </xf>
    <xf borderId="0" fillId="2" fontId="5" numFmtId="0" xfId="0" applyAlignment="1" applyFont="1">
      <alignment horizontal="center" vertical="bottom"/>
    </xf>
    <xf borderId="0" fillId="0" fontId="6" numFmtId="0" xfId="0" applyAlignment="1" applyFont="1">
      <alignment horizontal="left" readingOrder="0"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horizontal="right" readingOrder="0" vertical="bottom"/>
    </xf>
    <xf borderId="0" fillId="0" fontId="32" numFmtId="0" xfId="0" applyAlignment="1" applyFont="1">
      <alignment readingOrder="0"/>
    </xf>
    <xf borderId="0" fillId="0" fontId="26" numFmtId="166" xfId="0" applyFont="1" applyNumberFormat="1"/>
    <xf borderId="0" fillId="0" fontId="33" numFmtId="0" xfId="0" applyAlignment="1" applyFont="1">
      <alignment readingOrder="0"/>
    </xf>
    <xf borderId="0" fillId="0" fontId="34" numFmtId="0" xfId="0" applyAlignment="1" applyFont="1">
      <alignment readingOrder="0" vertical="bottom"/>
    </xf>
    <xf borderId="0" fillId="0" fontId="34" numFmtId="0" xfId="0" applyAlignment="1" applyFont="1">
      <alignment vertical="bottom"/>
    </xf>
    <xf borderId="0" fillId="0" fontId="35" numFmtId="0" xfId="0" applyAlignment="1" applyFont="1">
      <alignment readingOrder="0"/>
    </xf>
    <xf borderId="0" fillId="0" fontId="27" numFmtId="0" xfId="0" applyAlignment="1" applyFont="1">
      <alignment vertical="bottom"/>
    </xf>
    <xf borderId="0" fillId="0" fontId="27" numFmtId="0" xfId="0" applyFont="1"/>
    <xf borderId="0" fillId="0" fontId="35" numFmtId="0" xfId="0" applyAlignment="1" applyFont="1">
      <alignment vertical="bottom"/>
    </xf>
    <xf borderId="0" fillId="0" fontId="26" numFmtId="0" xfId="0" applyAlignment="1" applyFont="1">
      <alignment horizontal="center" readingOrder="0"/>
    </xf>
    <xf borderId="0" fillId="0" fontId="19" numFmtId="0" xfId="0" applyAlignment="1" applyFont="1">
      <alignment vertical="bottom"/>
    </xf>
    <xf borderId="0" fillId="0" fontId="36" numFmtId="0" xfId="0" applyAlignment="1" applyFont="1">
      <alignment readingOrder="0" vertical="bottom"/>
    </xf>
    <xf borderId="0" fillId="0" fontId="6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2" fontId="12" numFmtId="0" xfId="0" applyAlignment="1" applyFont="1">
      <alignment horizontal="center" readingOrder="0" vertical="bottom"/>
    </xf>
    <xf borderId="0" fillId="0" fontId="2" numFmtId="0" xfId="0" applyAlignment="1" applyFont="1">
      <alignment readingOrder="0" shrinkToFit="0" vertical="bottom" wrapText="1"/>
    </xf>
    <xf borderId="0" fillId="0" fontId="37" numFmtId="0" xfId="0" applyAlignment="1" applyFont="1">
      <alignment readingOrder="0" vertical="bottom"/>
    </xf>
    <xf borderId="0" fillId="0" fontId="38" numFmtId="0" xfId="0" applyAlignment="1" applyFont="1">
      <alignment vertical="bottom"/>
    </xf>
    <xf borderId="0" fillId="0" fontId="39" numFmtId="0" xfId="0" applyAlignment="1" applyFont="1">
      <alignment vertical="bottom"/>
    </xf>
    <xf borderId="0" fillId="0" fontId="38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22" Type="http://schemas.openxmlformats.org/officeDocument/2006/relationships/worksheet" Target="worksheets/sheet19.xml"/><Relationship Id="rId44" Type="http://schemas.openxmlformats.org/officeDocument/2006/relationships/worksheet" Target="worksheets/sheet41.xml"/><Relationship Id="rId21" Type="http://schemas.openxmlformats.org/officeDocument/2006/relationships/worksheet" Target="worksheets/sheet18.xml"/><Relationship Id="rId43" Type="http://schemas.openxmlformats.org/officeDocument/2006/relationships/worksheet" Target="worksheets/sheet40.xml"/><Relationship Id="rId24" Type="http://schemas.openxmlformats.org/officeDocument/2006/relationships/worksheet" Target="worksheets/sheet21.xml"/><Relationship Id="rId46" Type="http://schemas.openxmlformats.org/officeDocument/2006/relationships/worksheet" Target="worksheets/sheet43.xml"/><Relationship Id="rId23" Type="http://schemas.openxmlformats.org/officeDocument/2006/relationships/worksheet" Target="worksheets/sheet20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47" Type="http://schemas.openxmlformats.org/officeDocument/2006/relationships/worksheet" Target="worksheets/sheet44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1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.png"/></Relationships>
</file>

<file path=xl/drawings/_rels/drawing2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1.png"/></Relationships>
</file>

<file path=xl/drawings/_rels/drawing3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238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2387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504825</xdr:colOff>
      <xdr:row>45</xdr:row>
      <xdr:rowOff>133350</xdr:rowOff>
    </xdr:from>
    <xdr:ext cx="4448175" cy="3333750"/>
    <xdr:pic>
      <xdr:nvPicPr>
        <xdr:cNvPr id="0" name="image5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2387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2387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2387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2387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2387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2387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2387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2387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2387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238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2387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2387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2387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2387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2387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2387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2387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33</xdr:row>
      <xdr:rowOff>66675</xdr:rowOff>
    </xdr:from>
    <xdr:ext cx="6477000" cy="8505825"/>
    <xdr:pic>
      <xdr:nvPicPr>
        <xdr:cNvPr id="0" name="image9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23875" cy="2000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2387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2387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238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2387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2387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2387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2387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2387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85725</xdr:colOff>
      <xdr:row>45</xdr:row>
      <xdr:rowOff>57150</xdr:rowOff>
    </xdr:from>
    <xdr:ext cx="3886200" cy="3581400"/>
    <xdr:pic>
      <xdr:nvPicPr>
        <xdr:cNvPr id="0" name="image6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2387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2387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2387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2387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23875" cy="200025"/>
    <xdr:pic>
      <xdr:nvPicPr>
        <xdr:cNvPr id="0" name="image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238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23875" cy="200025"/>
    <xdr:pic>
      <xdr:nvPicPr>
        <xdr:cNvPr id="0" name="image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2387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2387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2387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2387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238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238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504825</xdr:colOff>
      <xdr:row>45</xdr:row>
      <xdr:rowOff>133350</xdr:rowOff>
    </xdr:from>
    <xdr:ext cx="4448175" cy="3333750"/>
    <xdr:pic>
      <xdr:nvPicPr>
        <xdr:cNvPr id="0" name="image5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2387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2387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504825</xdr:colOff>
      <xdr:row>45</xdr:row>
      <xdr:rowOff>133350</xdr:rowOff>
    </xdr:from>
    <xdr:ext cx="4448175" cy="3333750"/>
    <xdr:pic>
      <xdr:nvPicPr>
        <xdr:cNvPr id="0" name="image5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2387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rupokoal.com/" TargetMode="External"/><Relationship Id="rId2" Type="http://schemas.openxmlformats.org/officeDocument/2006/relationships/hyperlink" Target="mailto:Info@grupokoal.com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www.grupokoal.com/" TargetMode="External"/><Relationship Id="rId2" Type="http://schemas.openxmlformats.org/officeDocument/2006/relationships/hyperlink" Target="mailto:Info@grupokoal.com" TargetMode="External"/><Relationship Id="rId3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rupokoal.com/" TargetMode="External"/><Relationship Id="rId2" Type="http://schemas.openxmlformats.org/officeDocument/2006/relationships/hyperlink" Target="mailto:Info@grupokoal.com" TargetMode="External"/><Relationship Id="rId3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://www.grupokoal.com/" TargetMode="External"/><Relationship Id="rId2" Type="http://schemas.openxmlformats.org/officeDocument/2006/relationships/hyperlink" Target="mailto:Info@grupokoal.com" TargetMode="External"/><Relationship Id="rId3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://www.grupokoal.com/" TargetMode="External"/><Relationship Id="rId2" Type="http://schemas.openxmlformats.org/officeDocument/2006/relationships/hyperlink" Target="mailto:Info@grupokoal.com" TargetMode="External"/><Relationship Id="rId3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://www.grupokoal.com/" TargetMode="External"/><Relationship Id="rId2" Type="http://schemas.openxmlformats.org/officeDocument/2006/relationships/hyperlink" Target="mailto:Info@grupokoal.com" TargetMode="External"/><Relationship Id="rId3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://www.grupokoal.com/" TargetMode="External"/><Relationship Id="rId2" Type="http://schemas.openxmlformats.org/officeDocument/2006/relationships/hyperlink" Target="mailto:Info@grupokoal.com" TargetMode="External"/><Relationship Id="rId3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://www.grupokoal.com/" TargetMode="External"/><Relationship Id="rId2" Type="http://schemas.openxmlformats.org/officeDocument/2006/relationships/hyperlink" Target="mailto:Info@grupokoal.com" TargetMode="External"/><Relationship Id="rId3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://www.grupokoal.com/" TargetMode="External"/><Relationship Id="rId2" Type="http://schemas.openxmlformats.org/officeDocument/2006/relationships/hyperlink" Target="mailto:Info@grupokoal.com" TargetMode="External"/><Relationship Id="rId3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://www.grupokoal.com/" TargetMode="External"/><Relationship Id="rId2" Type="http://schemas.openxmlformats.org/officeDocument/2006/relationships/hyperlink" Target="mailto:Info@grupokoal.com" TargetMode="External"/><Relationship Id="rId3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hyperlink" Target="http://www.grupokoal.com/" TargetMode="External"/><Relationship Id="rId2" Type="http://schemas.openxmlformats.org/officeDocument/2006/relationships/hyperlink" Target="mailto:Info@grupokoal.com" TargetMode="External"/><Relationship Id="rId3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grupokoal.com/" TargetMode="External"/><Relationship Id="rId2" Type="http://schemas.openxmlformats.org/officeDocument/2006/relationships/hyperlink" Target="mailto:Info@grupokoal.com" TargetMode="External"/><Relationship Id="rId3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hyperlink" Target="http://www.grupokoal.com/" TargetMode="External"/><Relationship Id="rId2" Type="http://schemas.openxmlformats.org/officeDocument/2006/relationships/hyperlink" Target="mailto:Info@grupokoal.com" TargetMode="External"/><Relationship Id="rId3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rupokoal.com/" TargetMode="External"/><Relationship Id="rId2" Type="http://schemas.openxmlformats.org/officeDocument/2006/relationships/hyperlink" Target="mailto:Info@grupokoal.com" TargetMode="External"/><Relationship Id="rId3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hyperlink" Target="http://www.grupokoal.com/" TargetMode="External"/><Relationship Id="rId2" Type="http://schemas.openxmlformats.org/officeDocument/2006/relationships/hyperlink" Target="mailto:Info@grupokoal.com" TargetMode="External"/><Relationship Id="rId3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hyperlink" Target="http://www.grupokoal.com/" TargetMode="External"/><Relationship Id="rId2" Type="http://schemas.openxmlformats.org/officeDocument/2006/relationships/hyperlink" Target="mailto:Info@grupokoal.com" TargetMode="External"/><Relationship Id="rId3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hyperlink" Target="http://www.grupokoal.com/" TargetMode="External"/><Relationship Id="rId2" Type="http://schemas.openxmlformats.org/officeDocument/2006/relationships/hyperlink" Target="mailto:Info@grupokoal.com" TargetMode="External"/><Relationship Id="rId3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hyperlink" Target="http://www.grupokoal.com/" TargetMode="External"/><Relationship Id="rId2" Type="http://schemas.openxmlformats.org/officeDocument/2006/relationships/hyperlink" Target="mailto:Info@grupokoal.com" TargetMode="External"/><Relationship Id="rId3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hyperlink" Target="http://www.grupokoal.com/" TargetMode="External"/><Relationship Id="rId2" Type="http://schemas.openxmlformats.org/officeDocument/2006/relationships/hyperlink" Target="mailto:Info@grupokoal.com" TargetMode="External"/><Relationship Id="rId3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hyperlink" Target="http://www.grupokoal.com/" TargetMode="External"/><Relationship Id="rId2" Type="http://schemas.openxmlformats.org/officeDocument/2006/relationships/hyperlink" Target="mailto:Info@grupokoal.com" TargetMode="External"/><Relationship Id="rId3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hyperlink" Target="http://www.grupokoal.com/" TargetMode="External"/><Relationship Id="rId2" Type="http://schemas.openxmlformats.org/officeDocument/2006/relationships/hyperlink" Target="mailto:Info@grupokoal.com" TargetMode="External"/><Relationship Id="rId3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hyperlink" Target="http://www.grupokoal.com/" TargetMode="External"/><Relationship Id="rId2" Type="http://schemas.openxmlformats.org/officeDocument/2006/relationships/hyperlink" Target="mailto:Info@grupokoal.com" TargetMode="External"/><Relationship Id="rId3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grupokoal.com/" TargetMode="External"/><Relationship Id="rId2" Type="http://schemas.openxmlformats.org/officeDocument/2006/relationships/hyperlink" Target="mailto:Info@grupokoal.com" TargetMode="External"/><Relationship Id="rId3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hyperlink" Target="http://www.grupokoal.com/" TargetMode="External"/><Relationship Id="rId2" Type="http://schemas.openxmlformats.org/officeDocument/2006/relationships/hyperlink" Target="mailto:Info@grupokoal.com" TargetMode="External"/><Relationship Id="rId3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rupokoal.com/" TargetMode="External"/><Relationship Id="rId2" Type="http://schemas.openxmlformats.org/officeDocument/2006/relationships/hyperlink" Target="mailto:Info@grupokoal.com" TargetMode="External"/><Relationship Id="rId3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hyperlink" Target="http://www.grupokoal.com/" TargetMode="External"/><Relationship Id="rId2" Type="http://schemas.openxmlformats.org/officeDocument/2006/relationships/hyperlink" Target="mailto:Info@grupokoal.com" TargetMode="External"/><Relationship Id="rId3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hyperlink" Target="http://www.grupokoal.com/" TargetMode="External"/><Relationship Id="rId2" Type="http://schemas.openxmlformats.org/officeDocument/2006/relationships/hyperlink" Target="mailto:Info@grupokoal.com" TargetMode="External"/><Relationship Id="rId3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hyperlink" Target="http://www.grupokoal.com/" TargetMode="External"/><Relationship Id="rId2" Type="http://schemas.openxmlformats.org/officeDocument/2006/relationships/hyperlink" Target="mailto:Info@grupokoal.com" TargetMode="External"/><Relationship Id="rId3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hyperlink" Target="http://www.grupokoal.com/" TargetMode="External"/><Relationship Id="rId2" Type="http://schemas.openxmlformats.org/officeDocument/2006/relationships/hyperlink" Target="mailto:Info@grupokoal.com" TargetMode="External"/><Relationship Id="rId3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hyperlink" Target="http://www.grupokoal.com/" TargetMode="External"/><Relationship Id="rId2" Type="http://schemas.openxmlformats.org/officeDocument/2006/relationships/hyperlink" Target="mailto:Info@grupokoal.com" TargetMode="External"/><Relationship Id="rId3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hyperlink" Target="http://www.grupokoal.com/" TargetMode="External"/><Relationship Id="rId2" Type="http://schemas.openxmlformats.org/officeDocument/2006/relationships/hyperlink" Target="mailto:Info@grupokoal.com" TargetMode="External"/><Relationship Id="rId3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hyperlink" Target="http://www.grupokoal.com/" TargetMode="External"/><Relationship Id="rId2" Type="http://schemas.openxmlformats.org/officeDocument/2006/relationships/hyperlink" Target="mailto:Info@grupokoal.com" TargetMode="External"/><Relationship Id="rId3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hyperlink" Target="http://www.grupokoal.com/" TargetMode="External"/><Relationship Id="rId2" Type="http://schemas.openxmlformats.org/officeDocument/2006/relationships/hyperlink" Target="mailto:Info@grupokoal.com" TargetMode="External"/><Relationship Id="rId3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grupokoal.com/" TargetMode="External"/><Relationship Id="rId2" Type="http://schemas.openxmlformats.org/officeDocument/2006/relationships/hyperlink" Target="mailto:Info@grupokoal.com" TargetMode="External"/><Relationship Id="rId3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hyperlink" Target="http://www.grupokoal.com/" TargetMode="External"/><Relationship Id="rId2" Type="http://schemas.openxmlformats.org/officeDocument/2006/relationships/hyperlink" Target="mailto:Info@grupokoal.com" TargetMode="External"/><Relationship Id="rId3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rupokoal.com/" TargetMode="External"/><Relationship Id="rId2" Type="http://schemas.openxmlformats.org/officeDocument/2006/relationships/hyperlink" Target="mailto:Info@grupokoal.com" TargetMode="External"/><Relationship Id="rId3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hyperlink" Target="http://www.grupokoal.com/" TargetMode="External"/><Relationship Id="rId2" Type="http://schemas.openxmlformats.org/officeDocument/2006/relationships/hyperlink" Target="mailto:Info@grupokoal.com" TargetMode="External"/><Relationship Id="rId3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hyperlink" Target="http://www.grupokoal.com/" TargetMode="External"/><Relationship Id="rId2" Type="http://schemas.openxmlformats.org/officeDocument/2006/relationships/hyperlink" Target="mailto:Info@grupokoal.com" TargetMode="External"/><Relationship Id="rId3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hyperlink" Target="http://www.grupokoal.com/" TargetMode="External"/><Relationship Id="rId2" Type="http://schemas.openxmlformats.org/officeDocument/2006/relationships/hyperlink" Target="mailto:Info@grupokoal.com" TargetMode="External"/><Relationship Id="rId3" Type="http://schemas.openxmlformats.org/officeDocument/2006/relationships/drawing" Target="../drawings/drawing4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grupokoal.com/" TargetMode="External"/><Relationship Id="rId2" Type="http://schemas.openxmlformats.org/officeDocument/2006/relationships/hyperlink" Target="mailto:Info@grupokoal.com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www.grupokoal.com/" TargetMode="External"/><Relationship Id="rId2" Type="http://schemas.openxmlformats.org/officeDocument/2006/relationships/hyperlink" Target="mailto:Info@grupokoal.com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www.grupokoal.com/" TargetMode="External"/><Relationship Id="rId2" Type="http://schemas.openxmlformats.org/officeDocument/2006/relationships/hyperlink" Target="mailto:Info@grupokoal.com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www.grupokoal.com/" TargetMode="External"/><Relationship Id="rId2" Type="http://schemas.openxmlformats.org/officeDocument/2006/relationships/hyperlink" Target="mailto:Info@grupokoal.com" TargetMode="External"/><Relationship Id="rId3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www.grupokoal.com/" TargetMode="External"/><Relationship Id="rId2" Type="http://schemas.openxmlformats.org/officeDocument/2006/relationships/hyperlink" Target="mailto:Info@grupokoal.com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1.63"/>
    <col customWidth="1" min="3" max="3" width="13.13"/>
    <col customWidth="1" min="6" max="6" width="15.88"/>
  </cols>
  <sheetData>
    <row r="1">
      <c r="A1" s="1"/>
      <c r="D1" s="2"/>
      <c r="E1" s="2"/>
      <c r="F1" s="2"/>
    </row>
    <row r="2">
      <c r="D2" s="3"/>
      <c r="E2" s="4" t="s">
        <v>0</v>
      </c>
    </row>
    <row r="3">
      <c r="D3" s="3"/>
      <c r="E3" s="5">
        <v>2104.0</v>
      </c>
    </row>
    <row r="4">
      <c r="D4" s="3"/>
      <c r="E4" s="2"/>
      <c r="F4" s="2"/>
    </row>
    <row r="5">
      <c r="A5" s="6" t="s">
        <v>1</v>
      </c>
      <c r="B5" s="7"/>
      <c r="C5" s="7"/>
      <c r="D5" s="7"/>
      <c r="E5" s="7"/>
      <c r="F5" s="7"/>
    </row>
    <row r="6">
      <c r="A6" s="6" t="s">
        <v>2</v>
      </c>
      <c r="D6" s="7"/>
      <c r="E6" s="7"/>
      <c r="F6" s="7"/>
    </row>
    <row r="7">
      <c r="A7" s="8" t="s">
        <v>3</v>
      </c>
      <c r="C7" s="7"/>
      <c r="D7" s="9"/>
      <c r="E7" s="9"/>
      <c r="F7" s="9"/>
    </row>
    <row r="8">
      <c r="A8" s="10" t="s">
        <v>4</v>
      </c>
      <c r="C8" s="7"/>
      <c r="D8" s="11" t="s">
        <v>5</v>
      </c>
      <c r="E8" s="12"/>
      <c r="F8" s="12"/>
    </row>
    <row r="9">
      <c r="A9" s="10" t="s">
        <v>6</v>
      </c>
      <c r="C9" s="7"/>
      <c r="D9" s="13">
        <v>45901.0</v>
      </c>
    </row>
    <row r="10">
      <c r="A10" s="10" t="s">
        <v>7</v>
      </c>
      <c r="B10" s="7"/>
      <c r="C10" s="7"/>
      <c r="D10" s="14"/>
      <c r="E10" s="14"/>
      <c r="F10" s="14"/>
    </row>
    <row r="11">
      <c r="A11" s="15" t="s">
        <v>8</v>
      </c>
      <c r="D11" s="11" t="s">
        <v>9</v>
      </c>
      <c r="E11" s="12"/>
      <c r="F11" s="12"/>
    </row>
    <row r="12">
      <c r="A12" s="16" t="s">
        <v>10</v>
      </c>
      <c r="C12" s="7"/>
      <c r="D12" s="17"/>
    </row>
    <row r="13">
      <c r="A13" s="14"/>
      <c r="B13" s="7"/>
      <c r="C13" s="7"/>
      <c r="D13" s="7"/>
      <c r="E13" s="7"/>
      <c r="F13" s="7"/>
    </row>
    <row r="14">
      <c r="A14" s="18" t="s">
        <v>11</v>
      </c>
      <c r="B14" s="19" t="s">
        <v>12</v>
      </c>
      <c r="C14" s="7"/>
      <c r="D14" s="7"/>
      <c r="E14" s="7"/>
      <c r="F14" s="7"/>
    </row>
    <row r="15">
      <c r="A15" s="18" t="s">
        <v>13</v>
      </c>
      <c r="B15" s="20"/>
      <c r="C15" s="7"/>
      <c r="D15" s="7"/>
      <c r="E15" s="7"/>
      <c r="F15" s="7"/>
    </row>
    <row r="16">
      <c r="A16" s="18" t="s">
        <v>14</v>
      </c>
      <c r="B16" s="20"/>
      <c r="C16" s="7"/>
      <c r="D16" s="7"/>
      <c r="E16" s="7"/>
      <c r="F16" s="7"/>
    </row>
    <row r="17">
      <c r="A17" s="18" t="s">
        <v>15</v>
      </c>
      <c r="B17" s="21">
        <v>6.05274432E8</v>
      </c>
      <c r="C17" s="7"/>
      <c r="D17" s="7"/>
      <c r="E17" s="7"/>
      <c r="F17" s="22"/>
    </row>
    <row r="18">
      <c r="A18" s="14"/>
      <c r="B18" s="7"/>
      <c r="C18" s="7"/>
      <c r="D18" s="7"/>
      <c r="E18" s="7"/>
      <c r="F18" s="7"/>
    </row>
    <row r="19">
      <c r="A19" s="23" t="s">
        <v>16</v>
      </c>
      <c r="B19" s="24"/>
      <c r="C19" s="24"/>
      <c r="D19" s="25" t="s">
        <v>17</v>
      </c>
      <c r="E19" s="25" t="s">
        <v>18</v>
      </c>
      <c r="F19" s="25" t="s">
        <v>19</v>
      </c>
    </row>
    <row r="20">
      <c r="A20" s="7"/>
    </row>
    <row r="21">
      <c r="A21" s="26" t="s">
        <v>20</v>
      </c>
      <c r="D21" s="27">
        <v>1.0</v>
      </c>
      <c r="E21" s="28">
        <v>1370.0</v>
      </c>
      <c r="F21" s="29">
        <f t="shared" ref="F21:F22" si="1">E21</f>
        <v>1370</v>
      </c>
    </row>
    <row r="22">
      <c r="A22" s="26" t="s">
        <v>21</v>
      </c>
      <c r="B22" s="30"/>
      <c r="C22" s="30"/>
      <c r="D22" s="27">
        <v>1.0</v>
      </c>
      <c r="E22" s="28">
        <v>600.0</v>
      </c>
      <c r="F22" s="29">
        <f t="shared" si="1"/>
        <v>600</v>
      </c>
    </row>
    <row r="23">
      <c r="A23" s="31" t="s">
        <v>22</v>
      </c>
      <c r="B23" s="30"/>
      <c r="C23" s="30"/>
      <c r="D23" s="27">
        <v>15.0</v>
      </c>
      <c r="E23" s="28">
        <v>6.26</v>
      </c>
      <c r="F23" s="29">
        <f t="shared" ref="F23:F24" si="2">D23*E23</f>
        <v>93.9</v>
      </c>
    </row>
    <row r="24">
      <c r="A24" s="31" t="s">
        <v>23</v>
      </c>
      <c r="B24" s="30"/>
      <c r="C24" s="30"/>
      <c r="D24" s="27">
        <v>1.0</v>
      </c>
      <c r="E24" s="28">
        <v>250.0</v>
      </c>
      <c r="F24" s="29">
        <f t="shared" si="2"/>
        <v>250</v>
      </c>
    </row>
    <row r="25">
      <c r="A25" s="30"/>
      <c r="B25" s="30"/>
      <c r="C25" s="30"/>
    </row>
    <row r="26">
      <c r="A26" s="30"/>
      <c r="B26" s="30"/>
      <c r="C26" s="30"/>
    </row>
    <row r="27">
      <c r="A27" s="30"/>
      <c r="B27" s="30"/>
      <c r="C27" s="30"/>
    </row>
    <row r="28">
      <c r="A28" s="30"/>
      <c r="B28" s="30"/>
      <c r="C28" s="30"/>
      <c r="E28" s="32" t="s">
        <v>24</v>
      </c>
      <c r="F28" s="33">
        <f>SUM(F21:F24)</f>
        <v>2313.9</v>
      </c>
    </row>
    <row r="29">
      <c r="A29" s="26"/>
      <c r="D29" s="27"/>
      <c r="E29" s="34">
        <v>0.21</v>
      </c>
      <c r="F29" s="33">
        <f>F28*E29</f>
        <v>485.919</v>
      </c>
    </row>
    <row r="30">
      <c r="A30" s="26"/>
      <c r="B30" s="10"/>
      <c r="C30" s="10"/>
      <c r="D30" s="27"/>
      <c r="E30" s="32" t="s">
        <v>19</v>
      </c>
      <c r="F30" s="33">
        <f>F28+F29</f>
        <v>2799.819</v>
      </c>
    </row>
    <row r="31">
      <c r="A31" s="26"/>
      <c r="B31" s="10"/>
      <c r="C31" s="10"/>
      <c r="D31" s="27"/>
      <c r="E31" s="28"/>
      <c r="F31" s="29"/>
    </row>
    <row r="32">
      <c r="A32" s="26"/>
      <c r="B32" s="10"/>
      <c r="C32" s="10"/>
      <c r="D32" s="27"/>
      <c r="E32" s="35"/>
      <c r="F32" s="33"/>
    </row>
    <row r="33">
      <c r="B33" s="7"/>
      <c r="C33" s="7"/>
      <c r="D33" s="27"/>
      <c r="E33" s="34"/>
      <c r="F33" s="33"/>
    </row>
    <row r="34">
      <c r="A34" s="36"/>
      <c r="B34" s="7"/>
      <c r="C34" s="7"/>
      <c r="D34" s="27"/>
      <c r="E34" s="35"/>
      <c r="F34" s="33"/>
    </row>
    <row r="35">
      <c r="A35" s="36"/>
      <c r="B35" s="7"/>
      <c r="C35" s="7"/>
      <c r="D35" s="27"/>
      <c r="E35" s="28"/>
      <c r="F35" s="29"/>
    </row>
    <row r="36">
      <c r="A36" s="36"/>
      <c r="B36" s="7"/>
      <c r="C36" s="7"/>
      <c r="D36" s="27"/>
      <c r="E36" s="28"/>
      <c r="F36" s="29"/>
    </row>
    <row r="37" ht="14.25" customHeight="1">
      <c r="A37" s="7"/>
      <c r="B37" s="7"/>
      <c r="C37" s="7"/>
      <c r="D37" s="7"/>
      <c r="E37" s="32"/>
      <c r="F37" s="33"/>
    </row>
    <row r="38" ht="14.25" customHeight="1">
      <c r="A38" s="7"/>
      <c r="B38" s="7"/>
      <c r="C38" s="7"/>
      <c r="D38" s="7"/>
      <c r="E38" s="32"/>
      <c r="F38" s="33"/>
    </row>
    <row r="39" ht="14.25" customHeight="1">
      <c r="A39" s="7"/>
      <c r="B39" s="7"/>
      <c r="C39" s="7"/>
      <c r="D39" s="7"/>
      <c r="E39" s="34"/>
      <c r="F39" s="33"/>
    </row>
    <row r="40" ht="14.25" customHeight="1">
      <c r="A40" s="36"/>
      <c r="B40" s="7"/>
      <c r="C40" s="7"/>
      <c r="D40" s="7"/>
      <c r="E40" s="32"/>
      <c r="F40" s="33"/>
    </row>
    <row r="41">
      <c r="A41" s="7"/>
      <c r="B41" s="7"/>
      <c r="C41" s="7"/>
      <c r="D41" s="7"/>
      <c r="E41" s="7"/>
      <c r="F41" s="37"/>
    </row>
    <row r="42" ht="14.25" customHeight="1">
      <c r="A42" s="38"/>
      <c r="B42" s="7"/>
      <c r="C42" s="7"/>
      <c r="D42" s="3"/>
      <c r="E42" s="36"/>
      <c r="F42" s="32"/>
    </row>
    <row r="43">
      <c r="A43" s="36"/>
      <c r="B43" s="7"/>
      <c r="C43" s="7"/>
      <c r="D43" s="3"/>
      <c r="E43" s="36"/>
      <c r="F43" s="32"/>
    </row>
    <row r="44">
      <c r="A44" s="39"/>
      <c r="B44" s="7"/>
      <c r="C44" s="7"/>
      <c r="D44" s="3"/>
      <c r="E44" s="36"/>
      <c r="F44" s="34"/>
    </row>
    <row r="45">
      <c r="A45" s="36"/>
      <c r="B45" s="7"/>
      <c r="C45" s="7"/>
      <c r="D45" s="3"/>
      <c r="E45" s="36"/>
      <c r="F45" s="34"/>
    </row>
    <row r="46">
      <c r="A46" s="36"/>
      <c r="B46" s="7"/>
      <c r="C46" s="7"/>
      <c r="D46" s="3"/>
      <c r="E46" s="36"/>
      <c r="F46" s="34"/>
    </row>
    <row r="47">
      <c r="A47" s="36"/>
      <c r="B47" s="7"/>
      <c r="C47" s="7"/>
      <c r="D47" s="7"/>
      <c r="E47" s="40"/>
      <c r="F47" s="33"/>
    </row>
    <row r="48">
      <c r="A48" s="36"/>
      <c r="B48" s="7"/>
      <c r="C48" s="7"/>
      <c r="E48" s="36"/>
      <c r="F48" s="33"/>
    </row>
    <row r="49">
      <c r="A49" s="36"/>
      <c r="B49" s="7"/>
      <c r="C49" s="7"/>
      <c r="D49" s="7"/>
      <c r="E49" s="36"/>
      <c r="F49" s="7"/>
    </row>
    <row r="50">
      <c r="A50" s="36"/>
      <c r="B50" s="7"/>
      <c r="C50" s="7"/>
      <c r="D50" s="7"/>
      <c r="E50" s="36"/>
      <c r="F50" s="7"/>
    </row>
    <row r="51">
      <c r="A51" s="36"/>
      <c r="B51" s="7"/>
      <c r="C51" s="7"/>
      <c r="D51" s="7"/>
      <c r="E51" s="36"/>
      <c r="F51" s="7"/>
    </row>
    <row r="52">
      <c r="B52" s="7"/>
      <c r="C52" s="7"/>
      <c r="D52" s="7"/>
      <c r="E52" s="36"/>
      <c r="F52" s="7"/>
    </row>
    <row r="53">
      <c r="B53" s="7"/>
      <c r="C53" s="7"/>
      <c r="D53" s="7"/>
      <c r="E53" s="7"/>
      <c r="F53" s="7"/>
    </row>
    <row r="54">
      <c r="B54" s="7"/>
      <c r="C54" s="7"/>
      <c r="D54" s="7"/>
      <c r="E54" s="7"/>
      <c r="F54" s="7"/>
    </row>
    <row r="55">
      <c r="A55" s="41"/>
      <c r="B55" s="7"/>
      <c r="C55" s="7"/>
      <c r="D55" s="7"/>
      <c r="E55" s="7"/>
      <c r="F55" s="7"/>
    </row>
    <row r="56">
      <c r="B56" s="7"/>
      <c r="C56" s="7"/>
      <c r="D56" s="7"/>
      <c r="E56" s="7"/>
      <c r="F56" s="7"/>
    </row>
    <row r="57">
      <c r="A57" s="36"/>
      <c r="B57" s="7"/>
      <c r="C57" s="7"/>
      <c r="D57" s="7"/>
      <c r="E57" s="7"/>
      <c r="F57" s="7"/>
    </row>
    <row r="58">
      <c r="B58" s="7"/>
      <c r="C58" s="7"/>
      <c r="D58" s="7"/>
      <c r="E58" s="7"/>
      <c r="F58" s="7"/>
    </row>
    <row r="59">
      <c r="A59" s="36"/>
      <c r="B59" s="7"/>
      <c r="C59" s="7"/>
      <c r="D59" s="7"/>
      <c r="E59" s="7"/>
      <c r="F59" s="7"/>
    </row>
    <row r="60">
      <c r="B60" s="7"/>
      <c r="C60" s="7"/>
      <c r="D60" s="7"/>
      <c r="E60" s="7"/>
      <c r="F60" s="7"/>
    </row>
    <row r="61">
      <c r="A61" s="36"/>
      <c r="B61" s="7"/>
      <c r="C61" s="7"/>
      <c r="D61" s="7"/>
      <c r="E61" s="7"/>
      <c r="F61" s="7"/>
    </row>
    <row r="62">
      <c r="B62" s="7"/>
      <c r="C62" s="7"/>
      <c r="D62" s="7"/>
      <c r="E62" s="7"/>
      <c r="F62" s="7"/>
    </row>
    <row r="63">
      <c r="A63" s="36"/>
      <c r="B63" s="7"/>
      <c r="C63" s="7"/>
      <c r="D63" s="7"/>
      <c r="E63" s="7"/>
      <c r="F63" s="7"/>
    </row>
    <row r="64">
      <c r="B64" s="3"/>
      <c r="C64" s="3"/>
      <c r="D64" s="3"/>
      <c r="E64" s="2"/>
      <c r="F64" s="2"/>
    </row>
    <row r="65">
      <c r="A65" s="36"/>
      <c r="B65" s="2"/>
      <c r="C65" s="2"/>
      <c r="D65" s="2"/>
      <c r="E65" s="30"/>
      <c r="F65" s="30"/>
    </row>
    <row r="66">
      <c r="B66" s="42"/>
      <c r="C66" s="42"/>
      <c r="D66" s="42"/>
      <c r="E66" s="30"/>
      <c r="F66" s="30"/>
    </row>
    <row r="67">
      <c r="A67" s="36"/>
      <c r="B67" s="42"/>
      <c r="C67" s="42"/>
      <c r="D67" s="42"/>
      <c r="E67" s="43"/>
      <c r="F67" s="43"/>
    </row>
    <row r="68">
      <c r="A68" s="44"/>
      <c r="B68" s="30"/>
      <c r="C68" s="30"/>
      <c r="D68" s="30"/>
      <c r="E68" s="3"/>
      <c r="F68" s="3"/>
    </row>
    <row r="69">
      <c r="A69" s="44"/>
      <c r="B69" s="3"/>
      <c r="C69" s="3"/>
      <c r="D69" s="3"/>
      <c r="E69" s="3"/>
      <c r="F69" s="3"/>
    </row>
    <row r="70">
      <c r="A70" s="44"/>
      <c r="B70" s="3"/>
      <c r="C70" s="3"/>
      <c r="D70" s="3"/>
      <c r="E70" s="3"/>
      <c r="F70" s="3"/>
    </row>
  </sheetData>
  <mergeCells count="16">
    <mergeCell ref="D8:F8"/>
    <mergeCell ref="D9:F9"/>
    <mergeCell ref="A11:C11"/>
    <mergeCell ref="D11:F11"/>
    <mergeCell ref="A12:B12"/>
    <mergeCell ref="D12:F12"/>
    <mergeCell ref="A20:F20"/>
    <mergeCell ref="A21:C21"/>
    <mergeCell ref="A29:C29"/>
    <mergeCell ref="A1:C4"/>
    <mergeCell ref="E2:F2"/>
    <mergeCell ref="E3:F3"/>
    <mergeCell ref="A6:C6"/>
    <mergeCell ref="A7:B7"/>
    <mergeCell ref="A8:B8"/>
    <mergeCell ref="A9:B9"/>
  </mergeCells>
  <hyperlinks>
    <hyperlink r:id="rId1" ref="A11"/>
    <hyperlink r:id="rId2" ref="A12"/>
  </hyperlinks>
  <printOptions horizontalCentered="1"/>
  <pageMargins bottom="0.75" footer="0.0" header="0.0" left="0.25" right="0.25" top="0.75"/>
  <pageSetup paperSize="9" orientation="portrait" pageOrder="overThenDown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1.63"/>
    <col customWidth="1" min="3" max="3" width="13.13"/>
    <col customWidth="1" min="6" max="6" width="15.88"/>
  </cols>
  <sheetData>
    <row r="1">
      <c r="A1" s="71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D2" s="7"/>
      <c r="E2" s="72" t="s">
        <v>0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D3" s="7"/>
      <c r="E3" s="73">
        <v>2113.0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74" t="s">
        <v>1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74" t="s">
        <v>2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5" t="s">
        <v>3</v>
      </c>
      <c r="C7" s="7"/>
      <c r="D7" s="9"/>
      <c r="E7" s="9"/>
      <c r="F7" s="9"/>
      <c r="G7" s="7"/>
      <c r="H7" s="7"/>
      <c r="I7" s="7"/>
      <c r="J7" s="7"/>
      <c r="K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6" t="s">
        <v>4</v>
      </c>
      <c r="C8" s="7"/>
      <c r="D8" s="77" t="s">
        <v>5</v>
      </c>
      <c r="E8" s="12"/>
      <c r="F8" s="12"/>
      <c r="G8" s="7"/>
      <c r="H8" s="7"/>
      <c r="I8" s="7"/>
      <c r="J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6" t="s">
        <v>6</v>
      </c>
      <c r="C9" s="7"/>
      <c r="D9" s="13">
        <v>45904.0</v>
      </c>
      <c r="G9" s="7"/>
      <c r="H9" s="7"/>
      <c r="I9" s="7"/>
      <c r="J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6" t="s">
        <v>7</v>
      </c>
      <c r="B10" s="7"/>
      <c r="C10" s="7"/>
      <c r="D10" s="14"/>
      <c r="E10" s="14"/>
      <c r="F10" s="14"/>
      <c r="G10" s="7"/>
      <c r="H10" s="7"/>
      <c r="I10" s="7"/>
      <c r="J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8" t="s">
        <v>8</v>
      </c>
      <c r="D11" s="77" t="s">
        <v>9</v>
      </c>
      <c r="E11" s="12"/>
      <c r="F11" s="12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9" t="s">
        <v>102</v>
      </c>
      <c r="C12" s="7"/>
      <c r="D12" s="80" t="s">
        <v>26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81" t="s">
        <v>11</v>
      </c>
      <c r="B14" s="36" t="s">
        <v>103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81" t="s">
        <v>13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81" t="s">
        <v>14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81" t="s">
        <v>15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82" t="s">
        <v>16</v>
      </c>
      <c r="B19" s="24"/>
      <c r="C19" s="24"/>
      <c r="D19" s="83" t="s">
        <v>17</v>
      </c>
      <c r="E19" s="25" t="s">
        <v>18</v>
      </c>
      <c r="F19" s="83" t="s">
        <v>19</v>
      </c>
      <c r="G19" s="7"/>
      <c r="H19" s="7"/>
      <c r="I19" s="7"/>
      <c r="J19" s="7"/>
      <c r="K19" s="7"/>
      <c r="L19" s="14"/>
      <c r="M19" s="37"/>
      <c r="N19" s="3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G20" s="7"/>
      <c r="H20" s="7"/>
      <c r="I20" s="14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7" t="s">
        <v>104</v>
      </c>
      <c r="D21" s="70">
        <v>1.0</v>
      </c>
      <c r="E21" s="29">
        <v>735.0</v>
      </c>
      <c r="F21" s="29">
        <f t="shared" ref="F21:F23" si="1">D21*E21</f>
        <v>735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14" t="s">
        <v>66</v>
      </c>
      <c r="D22" s="48">
        <v>1.0</v>
      </c>
      <c r="E22" s="29">
        <v>250.0</v>
      </c>
      <c r="F22" s="29">
        <f t="shared" si="1"/>
        <v>250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36" t="s">
        <v>29</v>
      </c>
      <c r="B23" s="7"/>
      <c r="C23" s="7"/>
      <c r="D23" s="27">
        <v>1.0</v>
      </c>
      <c r="E23" s="28">
        <v>50.0</v>
      </c>
      <c r="F23" s="29">
        <f t="shared" si="1"/>
        <v>50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3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53" t="s">
        <v>24</v>
      </c>
      <c r="F25" s="33">
        <f>F21+F22-F23</f>
        <v>935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34"/>
      <c r="F26" s="33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53"/>
      <c r="F27" s="33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3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14"/>
      <c r="B29" s="7"/>
      <c r="C29" s="7"/>
      <c r="D29" s="7"/>
      <c r="E29" s="7"/>
      <c r="F29" s="3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14"/>
      <c r="B30" s="7"/>
      <c r="C30" s="7"/>
      <c r="D30" s="7"/>
      <c r="E30" s="84"/>
      <c r="F30" s="3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14"/>
      <c r="B31" s="7"/>
      <c r="C31" s="7"/>
      <c r="D31" s="7"/>
      <c r="E31" s="7"/>
      <c r="F31" s="3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4.25" customHeight="1">
      <c r="A32" s="7"/>
      <c r="B32" s="7"/>
      <c r="C32" s="7"/>
      <c r="D32" s="7"/>
      <c r="E32" s="7"/>
      <c r="F32" s="3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4.25" customHeight="1">
      <c r="A33" s="7"/>
      <c r="B33" s="7"/>
      <c r="C33" s="7"/>
      <c r="D33" s="7"/>
      <c r="E33" s="7"/>
      <c r="F33" s="3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14"/>
      <c r="B34" s="7"/>
      <c r="C34" s="7"/>
      <c r="D34" s="7"/>
      <c r="E34" s="7"/>
      <c r="F34" s="37"/>
      <c r="G34" s="7"/>
      <c r="H34" s="14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14"/>
      <c r="B35" s="7"/>
      <c r="C35" s="7"/>
      <c r="D35" s="7"/>
      <c r="E35" s="84"/>
      <c r="F35" s="37"/>
      <c r="G35" s="7"/>
      <c r="H35" s="14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14"/>
      <c r="B36" s="7"/>
      <c r="C36" s="7"/>
      <c r="D36" s="7"/>
      <c r="E36" s="84"/>
      <c r="F36" s="37"/>
      <c r="G36" s="7"/>
      <c r="H36" s="14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14"/>
      <c r="B37" s="7"/>
      <c r="C37" s="7"/>
      <c r="D37" s="7"/>
      <c r="E37" s="84"/>
      <c r="F37" s="37"/>
      <c r="G37" s="7"/>
      <c r="H37" s="14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14"/>
      <c r="B38" s="7"/>
      <c r="C38" s="7"/>
      <c r="D38" s="7"/>
      <c r="E38" s="7"/>
      <c r="F38" s="3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14"/>
      <c r="B39" s="7"/>
      <c r="C39" s="7"/>
      <c r="D39" s="7"/>
      <c r="E39" s="7"/>
      <c r="F39" s="3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1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1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1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1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1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1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1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1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14"/>
      <c r="B56" s="14"/>
      <c r="C56" s="14"/>
      <c r="D56" s="14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85"/>
      <c r="B57" s="14"/>
      <c r="C57" s="14"/>
      <c r="D57" s="14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1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1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1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</sheetData>
  <mergeCells count="17">
    <mergeCell ref="A1:C4"/>
    <mergeCell ref="E2:F2"/>
    <mergeCell ref="E3:F3"/>
    <mergeCell ref="A6:C6"/>
    <mergeCell ref="A7:B7"/>
    <mergeCell ref="K7:M10"/>
    <mergeCell ref="D8:F8"/>
    <mergeCell ref="D9:F9"/>
    <mergeCell ref="A21:C21"/>
    <mergeCell ref="A22:C22"/>
    <mergeCell ref="A8:B8"/>
    <mergeCell ref="A9:B9"/>
    <mergeCell ref="A11:C11"/>
    <mergeCell ref="D11:F11"/>
    <mergeCell ref="A12:B12"/>
    <mergeCell ref="D12:F12"/>
    <mergeCell ref="A20:F20"/>
  </mergeCells>
  <hyperlinks>
    <hyperlink r:id="rId1" ref="A11"/>
    <hyperlink r:id="rId2" ref="A12"/>
  </hyperlinks>
  <printOptions horizontalCentered="1"/>
  <pageMargins bottom="0.75" footer="0.0" header="0.0" left="0.25" right="0.25" top="0.75"/>
  <pageSetup paperSize="9" orientation="portrait" pageOrder="overThenDown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1.63"/>
    <col customWidth="1" min="3" max="3" width="13.13"/>
    <col customWidth="1" min="6" max="6" width="15.88"/>
  </cols>
  <sheetData>
    <row r="1">
      <c r="A1" s="1"/>
      <c r="D1" s="2"/>
      <c r="E1" s="2"/>
      <c r="F1" s="2"/>
    </row>
    <row r="2">
      <c r="D2" s="3"/>
      <c r="E2" s="4" t="s">
        <v>0</v>
      </c>
    </row>
    <row r="3">
      <c r="D3" s="3"/>
      <c r="E3" s="5">
        <v>2114.0</v>
      </c>
    </row>
    <row r="4">
      <c r="D4" s="3"/>
      <c r="E4" s="2"/>
      <c r="F4" s="2"/>
    </row>
    <row r="5">
      <c r="A5" s="6" t="s">
        <v>1</v>
      </c>
      <c r="B5" s="7"/>
      <c r="C5" s="7"/>
      <c r="D5" s="7"/>
      <c r="E5" s="7"/>
      <c r="F5" s="7"/>
    </row>
    <row r="6">
      <c r="A6" s="6" t="s">
        <v>2</v>
      </c>
      <c r="D6" s="7"/>
      <c r="E6" s="7"/>
      <c r="F6" s="7"/>
    </row>
    <row r="7">
      <c r="A7" s="8" t="s">
        <v>3</v>
      </c>
      <c r="C7" s="7"/>
      <c r="D7" s="9"/>
      <c r="E7" s="9"/>
      <c r="F7" s="9"/>
    </row>
    <row r="8">
      <c r="A8" s="10" t="s">
        <v>4</v>
      </c>
      <c r="C8" s="7"/>
      <c r="D8" s="11" t="s">
        <v>5</v>
      </c>
      <c r="E8" s="12"/>
      <c r="F8" s="12"/>
    </row>
    <row r="9">
      <c r="A9" s="10" t="s">
        <v>6</v>
      </c>
      <c r="C9" s="7"/>
      <c r="D9" s="17" t="s">
        <v>105</v>
      </c>
    </row>
    <row r="10">
      <c r="A10" s="10" t="s">
        <v>7</v>
      </c>
      <c r="B10" s="7"/>
      <c r="C10" s="7"/>
      <c r="D10" s="14"/>
      <c r="E10" s="14"/>
      <c r="F10" s="14"/>
    </row>
    <row r="11">
      <c r="A11" s="15" t="s">
        <v>8</v>
      </c>
      <c r="D11" s="11" t="s">
        <v>9</v>
      </c>
      <c r="E11" s="12"/>
      <c r="F11" s="12"/>
    </row>
    <row r="12">
      <c r="A12" s="16" t="s">
        <v>106</v>
      </c>
      <c r="C12" s="7"/>
      <c r="D12" s="17" t="s">
        <v>26</v>
      </c>
    </row>
    <row r="13">
      <c r="A13" s="14"/>
      <c r="B13" s="7"/>
      <c r="C13" s="7"/>
      <c r="D13" s="7"/>
      <c r="E13" s="7"/>
      <c r="F13" s="7"/>
    </row>
    <row r="14">
      <c r="A14" s="18" t="s">
        <v>11</v>
      </c>
      <c r="B14" s="19" t="s">
        <v>107</v>
      </c>
      <c r="C14" s="7"/>
      <c r="D14" s="7"/>
      <c r="E14" s="7"/>
      <c r="F14" s="7"/>
    </row>
    <row r="15">
      <c r="A15" s="18" t="s">
        <v>13</v>
      </c>
      <c r="B15" s="3"/>
      <c r="C15" s="7"/>
      <c r="D15" s="7"/>
      <c r="E15" s="7"/>
      <c r="F15" s="7"/>
    </row>
    <row r="16">
      <c r="A16" s="18" t="s">
        <v>14</v>
      </c>
      <c r="B16" s="3"/>
      <c r="C16" s="7"/>
      <c r="D16" s="7"/>
      <c r="E16" s="7"/>
      <c r="F16" s="7"/>
    </row>
    <row r="17">
      <c r="A17" s="18" t="s">
        <v>15</v>
      </c>
      <c r="B17" s="3"/>
      <c r="C17" s="7"/>
      <c r="D17" s="7"/>
      <c r="E17" s="7"/>
      <c r="F17" s="7"/>
    </row>
    <row r="18">
      <c r="A18" s="14"/>
      <c r="B18" s="7"/>
      <c r="C18" s="7"/>
      <c r="D18" s="7"/>
      <c r="E18" s="7"/>
      <c r="F18" s="7"/>
    </row>
    <row r="19">
      <c r="A19" s="23" t="s">
        <v>16</v>
      </c>
      <c r="B19" s="24"/>
      <c r="C19" s="24"/>
      <c r="D19" s="25" t="s">
        <v>17</v>
      </c>
      <c r="E19" s="25" t="s">
        <v>18</v>
      </c>
      <c r="F19" s="25" t="s">
        <v>19</v>
      </c>
    </row>
    <row r="20">
      <c r="A20" s="7"/>
    </row>
    <row r="21">
      <c r="A21" s="26" t="s">
        <v>65</v>
      </c>
      <c r="D21" s="70"/>
      <c r="E21" s="28"/>
      <c r="F21" s="29"/>
    </row>
    <row r="22">
      <c r="A22" s="14" t="s">
        <v>66</v>
      </c>
      <c r="D22" s="27">
        <v>2.0</v>
      </c>
      <c r="E22" s="28">
        <v>750.0</v>
      </c>
      <c r="F22" s="28">
        <f>D22*E22</f>
        <v>1500</v>
      </c>
    </row>
    <row r="23">
      <c r="A23" s="36"/>
      <c r="B23" s="7"/>
      <c r="C23" s="7"/>
      <c r="D23" s="27"/>
      <c r="E23" s="28"/>
      <c r="F23" s="28"/>
    </row>
    <row r="24">
      <c r="A24" s="7"/>
      <c r="B24" s="7"/>
      <c r="C24" s="7"/>
      <c r="D24" s="7"/>
      <c r="E24" s="32"/>
      <c r="F24" s="33"/>
    </row>
    <row r="25">
      <c r="A25" s="7"/>
      <c r="B25" s="7"/>
      <c r="C25" s="7"/>
      <c r="D25" s="7"/>
      <c r="E25" s="32" t="s">
        <v>24</v>
      </c>
      <c r="F25" s="33">
        <f>F22+F23</f>
        <v>1500</v>
      </c>
    </row>
    <row r="26">
      <c r="A26" s="7"/>
      <c r="B26" s="7"/>
      <c r="C26" s="7"/>
      <c r="D26" s="7"/>
      <c r="E26" s="34">
        <v>0.21</v>
      </c>
      <c r="F26" s="33">
        <f>F25*E26</f>
        <v>315</v>
      </c>
    </row>
    <row r="27">
      <c r="A27" s="7"/>
      <c r="B27" s="7"/>
      <c r="C27" s="7"/>
      <c r="D27" s="7"/>
      <c r="E27" s="32" t="s">
        <v>19</v>
      </c>
      <c r="F27" s="33">
        <f>F25+F26</f>
        <v>1815</v>
      </c>
    </row>
    <row r="28" ht="14.25" customHeight="1">
      <c r="A28" s="3"/>
      <c r="B28" s="7"/>
      <c r="C28" s="7"/>
      <c r="D28" s="7"/>
      <c r="E28" s="32"/>
      <c r="F28" s="33"/>
    </row>
    <row r="29">
      <c r="A29" s="38" t="s">
        <v>67</v>
      </c>
      <c r="B29" s="7"/>
      <c r="C29" s="7"/>
      <c r="D29" s="7"/>
      <c r="E29" s="32"/>
      <c r="F29" s="33"/>
    </row>
    <row r="30" ht="14.25" customHeight="1">
      <c r="A30" s="20" t="s">
        <v>68</v>
      </c>
      <c r="B30" s="7"/>
      <c r="C30" s="7"/>
      <c r="D30" s="7"/>
      <c r="E30" s="32"/>
      <c r="F30" s="33"/>
    </row>
    <row r="31" ht="14.25" customHeight="1">
      <c r="A31" s="20" t="s">
        <v>69</v>
      </c>
      <c r="B31" s="7"/>
      <c r="C31" s="7"/>
      <c r="D31" s="7"/>
      <c r="E31" s="32"/>
      <c r="F31" s="33"/>
    </row>
    <row r="32" ht="14.25" customHeight="1">
      <c r="A32" s="20" t="s">
        <v>70</v>
      </c>
      <c r="B32" s="7"/>
      <c r="C32" s="7"/>
      <c r="D32" s="7"/>
      <c r="E32" s="32"/>
      <c r="F32" s="33"/>
    </row>
    <row r="33" ht="14.25" customHeight="1">
      <c r="A33" s="20" t="s">
        <v>71</v>
      </c>
      <c r="B33" s="7"/>
      <c r="C33" s="7"/>
      <c r="D33" s="7"/>
      <c r="E33" s="32"/>
      <c r="F33" s="33"/>
    </row>
    <row r="34">
      <c r="A34" s="7"/>
      <c r="B34" s="7"/>
      <c r="C34" s="7"/>
      <c r="D34" s="7"/>
      <c r="E34" s="7"/>
      <c r="F34" s="37"/>
    </row>
    <row r="35" ht="14.25" customHeight="1">
      <c r="A35" s="38" t="s">
        <v>72</v>
      </c>
      <c r="B35" s="7"/>
      <c r="C35" s="7"/>
      <c r="D35" s="3"/>
      <c r="E35" s="36" t="s">
        <v>73</v>
      </c>
      <c r="F35" s="32"/>
    </row>
    <row r="36">
      <c r="A36" s="36" t="s">
        <v>74</v>
      </c>
      <c r="B36" s="7"/>
      <c r="C36" s="7"/>
      <c r="D36" s="3"/>
      <c r="E36" s="36" t="s">
        <v>75</v>
      </c>
      <c r="F36" s="32"/>
    </row>
    <row r="37">
      <c r="A37" s="39">
        <v>3.51</v>
      </c>
      <c r="B37" s="7"/>
      <c r="C37" s="7"/>
      <c r="D37" s="3"/>
      <c r="E37" s="36" t="s">
        <v>76</v>
      </c>
      <c r="F37" s="34"/>
    </row>
    <row r="38">
      <c r="A38" s="36" t="s">
        <v>77</v>
      </c>
      <c r="B38" s="7"/>
      <c r="C38" s="7"/>
      <c r="D38" s="3"/>
      <c r="E38" s="36" t="s">
        <v>78</v>
      </c>
      <c r="F38" s="34"/>
    </row>
    <row r="39">
      <c r="A39" s="36" t="s">
        <v>79</v>
      </c>
      <c r="B39" s="7"/>
      <c r="C39" s="7"/>
      <c r="D39" s="3"/>
      <c r="E39" s="36" t="s">
        <v>80</v>
      </c>
      <c r="F39" s="34"/>
    </row>
    <row r="40">
      <c r="A40" s="36" t="s">
        <v>81</v>
      </c>
      <c r="B40" s="7"/>
      <c r="C40" s="7"/>
      <c r="D40" s="7"/>
      <c r="E40" s="40" t="s">
        <v>82</v>
      </c>
      <c r="F40" s="33"/>
    </row>
    <row r="41">
      <c r="A41" s="36" t="s">
        <v>83</v>
      </c>
      <c r="B41" s="7"/>
      <c r="C41" s="7"/>
      <c r="E41" s="36" t="s">
        <v>80</v>
      </c>
      <c r="F41" s="33"/>
    </row>
    <row r="42">
      <c r="A42" s="36" t="s">
        <v>84</v>
      </c>
      <c r="B42" s="7"/>
      <c r="C42" s="7"/>
      <c r="D42" s="7"/>
      <c r="E42" s="36">
        <v>50.0</v>
      </c>
      <c r="F42" s="7"/>
    </row>
    <row r="43">
      <c r="A43" s="36" t="s">
        <v>85</v>
      </c>
      <c r="B43" s="7"/>
      <c r="C43" s="7"/>
      <c r="D43" s="7"/>
      <c r="E43" s="36" t="s">
        <v>86</v>
      </c>
      <c r="F43" s="7"/>
    </row>
    <row r="44">
      <c r="A44" s="36"/>
      <c r="B44" s="7"/>
      <c r="C44" s="7"/>
      <c r="D44" s="7"/>
      <c r="E44" s="36"/>
      <c r="F44" s="7"/>
    </row>
    <row r="45">
      <c r="B45" s="7"/>
      <c r="C45" s="7"/>
      <c r="D45" s="7"/>
      <c r="E45" s="36"/>
      <c r="F45" s="7"/>
    </row>
    <row r="46">
      <c r="B46" s="7"/>
      <c r="C46" s="7"/>
      <c r="D46" s="7"/>
      <c r="E46" s="7"/>
      <c r="F46" s="7"/>
    </row>
    <row r="47">
      <c r="B47" s="7"/>
      <c r="C47" s="7"/>
      <c r="D47" s="7"/>
      <c r="E47" s="7"/>
      <c r="F47" s="7"/>
    </row>
    <row r="48">
      <c r="A48" s="41" t="s">
        <v>87</v>
      </c>
      <c r="B48" s="7"/>
      <c r="C48" s="7"/>
      <c r="D48" s="7"/>
      <c r="E48" s="7"/>
      <c r="F48" s="7"/>
    </row>
    <row r="49">
      <c r="B49" s="7"/>
      <c r="C49" s="7"/>
      <c r="D49" s="7"/>
      <c r="E49" s="7"/>
      <c r="F49" s="7"/>
    </row>
    <row r="50">
      <c r="A50" s="36" t="s">
        <v>88</v>
      </c>
      <c r="B50" s="7"/>
      <c r="C50" s="7"/>
      <c r="D50" s="7"/>
      <c r="E50" s="7"/>
      <c r="F50" s="7"/>
    </row>
    <row r="51">
      <c r="B51" s="7"/>
      <c r="C51" s="7"/>
      <c r="D51" s="7"/>
      <c r="E51" s="7"/>
      <c r="F51" s="7"/>
    </row>
    <row r="52">
      <c r="A52" s="36" t="s">
        <v>89</v>
      </c>
      <c r="B52" s="7"/>
      <c r="C52" s="7"/>
      <c r="D52" s="7"/>
      <c r="E52" s="7"/>
      <c r="F52" s="7"/>
    </row>
    <row r="53">
      <c r="B53" s="7"/>
      <c r="C53" s="7"/>
      <c r="D53" s="7"/>
      <c r="E53" s="7"/>
      <c r="F53" s="7"/>
    </row>
    <row r="54">
      <c r="A54" s="36" t="s">
        <v>90</v>
      </c>
      <c r="B54" s="7"/>
      <c r="C54" s="7"/>
      <c r="D54" s="7"/>
      <c r="E54" s="7"/>
      <c r="F54" s="7"/>
    </row>
    <row r="55">
      <c r="B55" s="7"/>
      <c r="C55" s="7"/>
      <c r="D55" s="7"/>
      <c r="E55" s="7"/>
      <c r="F55" s="7"/>
    </row>
    <row r="56">
      <c r="A56" s="36" t="s">
        <v>91</v>
      </c>
      <c r="B56" s="7"/>
      <c r="C56" s="7"/>
      <c r="D56" s="7"/>
      <c r="E56" s="7"/>
      <c r="F56" s="7"/>
    </row>
    <row r="57">
      <c r="B57" s="3"/>
      <c r="C57" s="3"/>
      <c r="D57" s="3"/>
      <c r="E57" s="2"/>
      <c r="F57" s="2"/>
    </row>
    <row r="58">
      <c r="A58" s="36" t="s">
        <v>92</v>
      </c>
      <c r="B58" s="2"/>
      <c r="C58" s="2"/>
      <c r="D58" s="2"/>
      <c r="E58" s="30"/>
      <c r="F58" s="30"/>
    </row>
    <row r="59">
      <c r="B59" s="42"/>
      <c r="C59" s="42"/>
      <c r="D59" s="42"/>
      <c r="E59" s="30"/>
      <c r="F59" s="30"/>
    </row>
    <row r="60">
      <c r="A60" s="36" t="s">
        <v>93</v>
      </c>
      <c r="B60" s="42"/>
      <c r="C60" s="42"/>
      <c r="D60" s="42"/>
      <c r="E60" s="43"/>
      <c r="F60" s="43"/>
    </row>
    <row r="61">
      <c r="A61" s="44"/>
      <c r="B61" s="30"/>
      <c r="C61" s="30"/>
      <c r="D61" s="30"/>
      <c r="E61" s="3"/>
      <c r="F61" s="3"/>
    </row>
    <row r="62">
      <c r="A62" s="44"/>
      <c r="B62" s="3"/>
      <c r="C62" s="3"/>
      <c r="D62" s="3"/>
      <c r="E62" s="3"/>
      <c r="F62" s="3"/>
    </row>
    <row r="63">
      <c r="A63" s="44"/>
      <c r="B63" s="3"/>
      <c r="C63" s="3"/>
      <c r="D63" s="3"/>
      <c r="E63" s="3"/>
      <c r="F63" s="3"/>
    </row>
  </sheetData>
  <mergeCells count="16">
    <mergeCell ref="D8:F8"/>
    <mergeCell ref="D9:F9"/>
    <mergeCell ref="A11:C11"/>
    <mergeCell ref="D11:F11"/>
    <mergeCell ref="A12:B12"/>
    <mergeCell ref="D12:F12"/>
    <mergeCell ref="A20:F20"/>
    <mergeCell ref="A21:C21"/>
    <mergeCell ref="A22:C22"/>
    <mergeCell ref="A1:C4"/>
    <mergeCell ref="E2:F2"/>
    <mergeCell ref="E3:F3"/>
    <mergeCell ref="A6:C6"/>
    <mergeCell ref="A7:B7"/>
    <mergeCell ref="A8:B8"/>
    <mergeCell ref="A9:B9"/>
  </mergeCells>
  <hyperlinks>
    <hyperlink r:id="rId1" ref="A11"/>
    <hyperlink r:id="rId2" ref="A12"/>
  </hyperlinks>
  <printOptions horizontalCentered="1"/>
  <pageMargins bottom="0.75" footer="0.0" header="0.0" left="0.25" right="0.25" top="0.75"/>
  <pageSetup paperSize="9" orientation="portrait" pageOrder="overThenDown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1.63"/>
    <col customWidth="1" min="3" max="3" width="19.0"/>
    <col customWidth="1" min="4" max="4" width="8.63"/>
    <col customWidth="1" min="5" max="5" width="11.38"/>
    <col customWidth="1" min="6" max="6" width="13.75"/>
  </cols>
  <sheetData>
    <row r="1">
      <c r="A1" s="1"/>
      <c r="D1" s="2"/>
      <c r="E1" s="2"/>
      <c r="F1" s="2"/>
    </row>
    <row r="2">
      <c r="D2" s="3"/>
      <c r="E2" s="4" t="s">
        <v>0</v>
      </c>
    </row>
    <row r="3">
      <c r="D3" s="3"/>
      <c r="E3" s="5">
        <v>2115.0</v>
      </c>
    </row>
    <row r="4">
      <c r="D4" s="3"/>
      <c r="E4" s="2"/>
      <c r="F4" s="2"/>
    </row>
    <row r="5">
      <c r="A5" s="6" t="s">
        <v>1</v>
      </c>
      <c r="B5" s="7"/>
      <c r="C5" s="7"/>
      <c r="D5" s="7"/>
      <c r="E5" s="7"/>
      <c r="F5" s="7"/>
    </row>
    <row r="6">
      <c r="A6" s="6" t="s">
        <v>2</v>
      </c>
      <c r="D6" s="7"/>
      <c r="E6" s="7"/>
      <c r="F6" s="7"/>
    </row>
    <row r="7">
      <c r="A7" s="8" t="s">
        <v>3</v>
      </c>
      <c r="C7" s="7"/>
      <c r="D7" s="9"/>
      <c r="E7" s="9"/>
      <c r="F7" s="9"/>
    </row>
    <row r="8">
      <c r="A8" s="10" t="s">
        <v>4</v>
      </c>
      <c r="C8" s="7"/>
      <c r="D8" s="11" t="s">
        <v>5</v>
      </c>
      <c r="E8" s="12"/>
      <c r="F8" s="12"/>
    </row>
    <row r="9">
      <c r="A9" s="10" t="s">
        <v>6</v>
      </c>
      <c r="C9" s="7"/>
      <c r="D9" s="13">
        <v>45904.0</v>
      </c>
    </row>
    <row r="10">
      <c r="A10" s="10" t="s">
        <v>7</v>
      </c>
      <c r="B10" s="7"/>
      <c r="C10" s="7"/>
      <c r="D10" s="14"/>
      <c r="E10" s="14"/>
      <c r="F10" s="14"/>
    </row>
    <row r="11">
      <c r="A11" s="15" t="s">
        <v>8</v>
      </c>
      <c r="D11" s="11" t="s">
        <v>9</v>
      </c>
      <c r="E11" s="12"/>
      <c r="F11" s="12"/>
    </row>
    <row r="12">
      <c r="A12" s="16" t="s">
        <v>108</v>
      </c>
      <c r="C12" s="7"/>
      <c r="D12" s="17"/>
    </row>
    <row r="13">
      <c r="A13" s="14"/>
      <c r="B13" s="7"/>
      <c r="C13" s="7"/>
      <c r="D13" s="7"/>
      <c r="E13" s="7"/>
      <c r="F13" s="7"/>
    </row>
    <row r="14">
      <c r="A14" s="18" t="s">
        <v>11</v>
      </c>
      <c r="B14" s="26" t="s">
        <v>109</v>
      </c>
      <c r="C14" s="7"/>
      <c r="D14" s="7"/>
      <c r="E14" s="7"/>
      <c r="F14" s="7"/>
    </row>
    <row r="15">
      <c r="A15" s="18" t="s">
        <v>13</v>
      </c>
      <c r="B15" s="14"/>
      <c r="C15" s="7"/>
      <c r="D15" s="7"/>
      <c r="E15" s="7"/>
      <c r="F15" s="7"/>
    </row>
    <row r="16">
      <c r="A16" s="18" t="s">
        <v>14</v>
      </c>
      <c r="B16" s="86"/>
      <c r="C16" s="7"/>
      <c r="D16" s="7"/>
      <c r="E16" s="7"/>
      <c r="F16" s="7"/>
    </row>
    <row r="17">
      <c r="A17" s="18" t="s">
        <v>15</v>
      </c>
      <c r="C17" s="7"/>
      <c r="D17" s="7"/>
      <c r="E17" s="7"/>
      <c r="F17" s="7"/>
    </row>
    <row r="18">
      <c r="A18" s="14"/>
      <c r="B18" s="7"/>
      <c r="C18" s="7"/>
      <c r="D18" s="7"/>
      <c r="E18" s="7"/>
      <c r="F18" s="7"/>
    </row>
    <row r="19">
      <c r="A19" s="23" t="s">
        <v>16</v>
      </c>
      <c r="B19" s="24"/>
      <c r="C19" s="24"/>
      <c r="D19" s="25" t="s">
        <v>17</v>
      </c>
      <c r="E19" s="25" t="s">
        <v>18</v>
      </c>
      <c r="F19" s="25" t="s">
        <v>19</v>
      </c>
    </row>
    <row r="20">
      <c r="A20" s="87" t="s">
        <v>110</v>
      </c>
      <c r="D20" s="27">
        <v>5.0</v>
      </c>
      <c r="E20" s="28">
        <v>500.0</v>
      </c>
      <c r="F20" s="29">
        <f t="shared" ref="F20:F25" si="1">D20*E20</f>
        <v>2500</v>
      </c>
    </row>
    <row r="21">
      <c r="A21" s="55" t="s">
        <v>21</v>
      </c>
      <c r="D21" s="27">
        <v>5.0</v>
      </c>
      <c r="E21" s="28">
        <v>250.0</v>
      </c>
      <c r="F21" s="29">
        <f t="shared" si="1"/>
        <v>1250</v>
      </c>
    </row>
    <row r="22">
      <c r="A22" s="39" t="s">
        <v>111</v>
      </c>
      <c r="B22" s="7"/>
      <c r="C22" s="36"/>
      <c r="D22" s="27">
        <v>1.0</v>
      </c>
      <c r="E22" s="28">
        <v>280.0</v>
      </c>
      <c r="F22" s="29">
        <f t="shared" si="1"/>
        <v>280</v>
      </c>
    </row>
    <row r="23">
      <c r="A23" s="17" t="s">
        <v>112</v>
      </c>
      <c r="B23" s="39" t="s">
        <v>113</v>
      </c>
      <c r="C23" s="7"/>
      <c r="D23" s="27">
        <v>22.0</v>
      </c>
      <c r="E23" s="28">
        <v>25.0</v>
      </c>
      <c r="F23" s="29">
        <f t="shared" si="1"/>
        <v>550</v>
      </c>
    </row>
    <row r="24">
      <c r="B24" s="39" t="s">
        <v>114</v>
      </c>
      <c r="C24" s="7"/>
      <c r="D24" s="27">
        <v>22.0</v>
      </c>
      <c r="E24" s="28">
        <v>22.0</v>
      </c>
      <c r="F24" s="29">
        <f t="shared" si="1"/>
        <v>484</v>
      </c>
    </row>
    <row r="25">
      <c r="B25" s="36" t="s">
        <v>115</v>
      </c>
      <c r="C25" s="7"/>
      <c r="D25" s="27">
        <v>22.0</v>
      </c>
      <c r="E25" s="28">
        <v>8.0</v>
      </c>
      <c r="F25" s="29">
        <f t="shared" si="1"/>
        <v>176</v>
      </c>
    </row>
    <row r="26">
      <c r="A26" s="36"/>
      <c r="B26" s="7"/>
      <c r="C26" s="7"/>
      <c r="D26" s="7"/>
      <c r="E26" s="40"/>
      <c r="F26" s="33"/>
    </row>
    <row r="27">
      <c r="A27" s="36"/>
      <c r="B27" s="7"/>
      <c r="C27" s="7"/>
      <c r="D27" s="7"/>
      <c r="E27" s="32" t="s">
        <v>24</v>
      </c>
      <c r="F27" s="33">
        <f>SUM(F20:F25)</f>
        <v>5240</v>
      </c>
    </row>
    <row r="28">
      <c r="A28" s="88"/>
      <c r="B28" s="7"/>
      <c r="C28" s="7"/>
      <c r="D28" s="7"/>
      <c r="E28" s="34">
        <v>0.21</v>
      </c>
      <c r="F28" s="33">
        <f>F27*E28</f>
        <v>1100.4</v>
      </c>
    </row>
    <row r="29">
      <c r="A29" s="60"/>
      <c r="B29" s="22"/>
      <c r="C29" s="22"/>
      <c r="D29" s="22"/>
      <c r="E29" s="32" t="s">
        <v>19</v>
      </c>
      <c r="F29" s="33">
        <f>F27+F28</f>
        <v>6340.4</v>
      </c>
    </row>
    <row r="30">
      <c r="A30" s="60"/>
      <c r="B30" s="22"/>
      <c r="C30" s="22"/>
      <c r="D30" s="22"/>
      <c r="E30" s="22"/>
      <c r="F30" s="22"/>
    </row>
    <row r="31">
      <c r="A31" s="23" t="s">
        <v>16</v>
      </c>
      <c r="B31" s="24"/>
      <c r="C31" s="24"/>
      <c r="D31" s="25" t="s">
        <v>17</v>
      </c>
      <c r="E31" s="25" t="s">
        <v>18</v>
      </c>
      <c r="F31" s="25" t="s">
        <v>19</v>
      </c>
    </row>
    <row r="32">
      <c r="A32" s="87" t="s">
        <v>116</v>
      </c>
      <c r="D32" s="27">
        <v>5.0</v>
      </c>
      <c r="E32" s="28">
        <v>750.0</v>
      </c>
      <c r="F32" s="29">
        <f t="shared" ref="F32:F37" si="2">D32*E32</f>
        <v>3750</v>
      </c>
    </row>
    <row r="33">
      <c r="A33" s="55" t="s">
        <v>21</v>
      </c>
      <c r="D33" s="27">
        <v>5.0</v>
      </c>
      <c r="E33" s="28">
        <v>250.0</v>
      </c>
      <c r="F33" s="29">
        <f t="shared" si="2"/>
        <v>1250</v>
      </c>
    </row>
    <row r="34">
      <c r="A34" s="39" t="s">
        <v>111</v>
      </c>
      <c r="B34" s="7"/>
      <c r="C34" s="36"/>
      <c r="D34" s="27">
        <v>1.0</v>
      </c>
      <c r="E34" s="28">
        <v>280.0</v>
      </c>
      <c r="F34" s="29">
        <f t="shared" si="2"/>
        <v>280</v>
      </c>
    </row>
    <row r="35">
      <c r="A35" s="17" t="s">
        <v>112</v>
      </c>
      <c r="B35" s="39" t="s">
        <v>113</v>
      </c>
      <c r="C35" s="7"/>
      <c r="D35" s="27">
        <v>22.0</v>
      </c>
      <c r="E35" s="28">
        <v>25.0</v>
      </c>
      <c r="F35" s="29">
        <f t="shared" si="2"/>
        <v>550</v>
      </c>
    </row>
    <row r="36">
      <c r="B36" s="39" t="s">
        <v>114</v>
      </c>
      <c r="C36" s="7"/>
      <c r="D36" s="27">
        <v>22.0</v>
      </c>
      <c r="E36" s="28">
        <v>22.0</v>
      </c>
      <c r="F36" s="29">
        <f t="shared" si="2"/>
        <v>484</v>
      </c>
    </row>
    <row r="37">
      <c r="B37" s="36" t="s">
        <v>115</v>
      </c>
      <c r="C37" s="7"/>
      <c r="D37" s="27">
        <v>22.0</v>
      </c>
      <c r="E37" s="28">
        <v>8.0</v>
      </c>
      <c r="F37" s="29">
        <f t="shared" si="2"/>
        <v>176</v>
      </c>
    </row>
    <row r="38">
      <c r="A38" s="36"/>
      <c r="B38" s="7"/>
      <c r="C38" s="7"/>
      <c r="D38" s="36"/>
      <c r="E38" s="40"/>
      <c r="F38" s="33"/>
    </row>
    <row r="39">
      <c r="A39" s="36"/>
      <c r="B39" s="7"/>
      <c r="C39" s="7"/>
      <c r="D39" s="7"/>
      <c r="E39" s="32" t="s">
        <v>24</v>
      </c>
      <c r="F39" s="33">
        <f>SUM(F32:F37)</f>
        <v>6490</v>
      </c>
    </row>
    <row r="40">
      <c r="A40" s="88"/>
      <c r="B40" s="7"/>
      <c r="C40" s="7"/>
      <c r="D40" s="7"/>
      <c r="E40" s="34">
        <v>0.21</v>
      </c>
      <c r="F40" s="33">
        <f>F39*E40</f>
        <v>1362.9</v>
      </c>
    </row>
    <row r="41">
      <c r="A41" s="60"/>
      <c r="B41" s="22"/>
      <c r="C41" s="22"/>
      <c r="D41" s="22"/>
      <c r="E41" s="32" t="s">
        <v>19</v>
      </c>
      <c r="F41" s="33">
        <f>F39+F40</f>
        <v>7852.9</v>
      </c>
    </row>
    <row r="42">
      <c r="A42" s="60"/>
      <c r="B42" s="20"/>
      <c r="C42" s="3"/>
      <c r="D42" s="3"/>
      <c r="E42" s="3"/>
      <c r="F42" s="3"/>
    </row>
    <row r="43">
      <c r="A43" s="23" t="s">
        <v>16</v>
      </c>
      <c r="B43" s="24"/>
      <c r="C43" s="24"/>
      <c r="D43" s="25" t="s">
        <v>17</v>
      </c>
      <c r="E43" s="25" t="s">
        <v>18</v>
      </c>
      <c r="F43" s="25" t="s">
        <v>19</v>
      </c>
    </row>
    <row r="44">
      <c r="A44" s="36" t="s">
        <v>117</v>
      </c>
      <c r="B44" s="7"/>
      <c r="C44" s="7"/>
      <c r="D44" s="27">
        <v>5.0</v>
      </c>
      <c r="E44" s="28">
        <v>820.0</v>
      </c>
      <c r="F44" s="29">
        <f t="shared" ref="F44:F49" si="3">D44*E44</f>
        <v>4100</v>
      </c>
    </row>
    <row r="45">
      <c r="A45" s="55" t="s">
        <v>21</v>
      </c>
      <c r="D45" s="27">
        <v>5.0</v>
      </c>
      <c r="E45" s="28">
        <v>250.0</v>
      </c>
      <c r="F45" s="29">
        <f t="shared" si="3"/>
        <v>1250</v>
      </c>
    </row>
    <row r="46">
      <c r="A46" s="39" t="s">
        <v>111</v>
      </c>
      <c r="B46" s="7"/>
      <c r="C46" s="36"/>
      <c r="D46" s="27">
        <v>1.0</v>
      </c>
      <c r="E46" s="28">
        <v>280.0</v>
      </c>
      <c r="F46" s="29">
        <f t="shared" si="3"/>
        <v>280</v>
      </c>
    </row>
    <row r="47">
      <c r="A47" s="17" t="s">
        <v>112</v>
      </c>
      <c r="B47" s="39" t="s">
        <v>113</v>
      </c>
      <c r="C47" s="7"/>
      <c r="D47" s="27">
        <v>22.0</v>
      </c>
      <c r="E47" s="28">
        <v>25.0</v>
      </c>
      <c r="F47" s="29">
        <f t="shared" si="3"/>
        <v>550</v>
      </c>
    </row>
    <row r="48">
      <c r="B48" s="39" t="s">
        <v>114</v>
      </c>
      <c r="C48" s="7"/>
      <c r="D48" s="27">
        <v>22.0</v>
      </c>
      <c r="E48" s="28">
        <v>22.0</v>
      </c>
      <c r="F48" s="29">
        <f t="shared" si="3"/>
        <v>484</v>
      </c>
    </row>
    <row r="49">
      <c r="B49" s="36" t="s">
        <v>115</v>
      </c>
      <c r="C49" s="7"/>
      <c r="D49" s="27">
        <v>22.0</v>
      </c>
      <c r="E49" s="28">
        <v>8.0</v>
      </c>
      <c r="F49" s="29">
        <f t="shared" si="3"/>
        <v>176</v>
      </c>
    </row>
    <row r="50">
      <c r="A50" s="36"/>
      <c r="B50" s="7"/>
      <c r="C50" s="7"/>
      <c r="D50" s="7"/>
      <c r="E50" s="40"/>
      <c r="F50" s="33"/>
    </row>
    <row r="51">
      <c r="A51" s="36"/>
      <c r="B51" s="7"/>
      <c r="C51" s="7"/>
      <c r="D51" s="7"/>
      <c r="E51" s="32" t="s">
        <v>24</v>
      </c>
      <c r="F51" s="33">
        <f>SUM(F44:F49)</f>
        <v>6840</v>
      </c>
    </row>
    <row r="52">
      <c r="A52" s="88"/>
      <c r="B52" s="7"/>
      <c r="C52" s="7"/>
      <c r="D52" s="7"/>
      <c r="E52" s="34">
        <v>0.21</v>
      </c>
      <c r="F52" s="33">
        <f>F51*E52</f>
        <v>1436.4</v>
      </c>
    </row>
    <row r="53">
      <c r="A53" s="60"/>
      <c r="B53" s="22"/>
      <c r="C53" s="22"/>
      <c r="D53" s="22"/>
      <c r="E53" s="32" t="s">
        <v>19</v>
      </c>
      <c r="F53" s="33">
        <f>F51+F52</f>
        <v>8276.4</v>
      </c>
    </row>
    <row r="54">
      <c r="A54" s="60"/>
      <c r="B54" s="3"/>
      <c r="C54" s="3"/>
      <c r="D54" s="3"/>
      <c r="E54" s="3"/>
      <c r="F54" s="3"/>
    </row>
    <row r="55">
      <c r="A55" s="60"/>
      <c r="B55" s="3"/>
      <c r="C55" s="3"/>
      <c r="D55" s="3"/>
      <c r="E55" s="3"/>
      <c r="F55" s="3"/>
    </row>
    <row r="56">
      <c r="A56" s="60"/>
      <c r="B56" s="3"/>
      <c r="C56" s="3"/>
      <c r="D56" s="3"/>
      <c r="E56" s="3"/>
      <c r="F56" s="3"/>
    </row>
    <row r="57">
      <c r="A57" s="60"/>
      <c r="B57" s="3"/>
      <c r="C57" s="3"/>
      <c r="D57" s="3"/>
      <c r="E57" s="3"/>
      <c r="F57" s="3"/>
    </row>
  </sheetData>
  <mergeCells count="19">
    <mergeCell ref="D8:F8"/>
    <mergeCell ref="D9:F9"/>
    <mergeCell ref="A1:C4"/>
    <mergeCell ref="E2:F2"/>
    <mergeCell ref="E3:F3"/>
    <mergeCell ref="A6:C6"/>
    <mergeCell ref="A7:B7"/>
    <mergeCell ref="A8:B8"/>
    <mergeCell ref="A9:B9"/>
    <mergeCell ref="A35:A37"/>
    <mergeCell ref="A45:C45"/>
    <mergeCell ref="A47:A49"/>
    <mergeCell ref="A11:C11"/>
    <mergeCell ref="D11:F11"/>
    <mergeCell ref="A12:B12"/>
    <mergeCell ref="D12:F12"/>
    <mergeCell ref="A21:C21"/>
    <mergeCell ref="A23:A25"/>
    <mergeCell ref="A33:C33"/>
  </mergeCells>
  <hyperlinks>
    <hyperlink r:id="rId1" ref="A11"/>
    <hyperlink r:id="rId2" ref="A12"/>
  </hyperlinks>
  <printOptions horizontalCentered="1"/>
  <pageMargins bottom="0.75" footer="0.0" header="0.0" left="0.25" right="0.25" top="0.75"/>
  <pageSetup paperSize="9" orientation="portrait" pageOrder="overThenDown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1.63"/>
    <col customWidth="1" min="3" max="3" width="19.0"/>
    <col customWidth="1" min="4" max="4" width="8.63"/>
    <col customWidth="1" min="5" max="5" width="11.38"/>
    <col customWidth="1" min="6" max="6" width="13.75"/>
  </cols>
  <sheetData>
    <row r="1">
      <c r="A1" s="1"/>
      <c r="D1" s="2"/>
      <c r="E1" s="2"/>
      <c r="F1" s="2"/>
    </row>
    <row r="2">
      <c r="D2" s="3"/>
      <c r="E2" s="4" t="s">
        <v>0</v>
      </c>
    </row>
    <row r="3">
      <c r="D3" s="3"/>
      <c r="E3" s="5">
        <v>2116.0</v>
      </c>
    </row>
    <row r="4">
      <c r="D4" s="3"/>
      <c r="E4" s="2"/>
      <c r="F4" s="2"/>
    </row>
    <row r="5">
      <c r="A5" s="6" t="s">
        <v>1</v>
      </c>
      <c r="B5" s="7"/>
      <c r="C5" s="7"/>
      <c r="D5" s="7"/>
      <c r="E5" s="7"/>
      <c r="F5" s="7"/>
    </row>
    <row r="6">
      <c r="A6" s="6" t="s">
        <v>2</v>
      </c>
      <c r="D6" s="7"/>
      <c r="E6" s="7"/>
      <c r="F6" s="7"/>
    </row>
    <row r="7">
      <c r="A7" s="8" t="s">
        <v>3</v>
      </c>
      <c r="C7" s="7"/>
      <c r="D7" s="9"/>
      <c r="E7" s="9"/>
      <c r="F7" s="9"/>
    </row>
    <row r="8">
      <c r="A8" s="10" t="s">
        <v>4</v>
      </c>
      <c r="C8" s="7"/>
      <c r="D8" s="11" t="s">
        <v>5</v>
      </c>
      <c r="E8" s="12"/>
      <c r="F8" s="12"/>
    </row>
    <row r="9">
      <c r="A9" s="10" t="s">
        <v>6</v>
      </c>
      <c r="C9" s="7"/>
      <c r="D9" s="13">
        <v>45908.0</v>
      </c>
    </row>
    <row r="10">
      <c r="A10" s="10" t="s">
        <v>7</v>
      </c>
      <c r="B10" s="7"/>
      <c r="C10" s="7"/>
      <c r="D10" s="14"/>
      <c r="E10" s="14"/>
      <c r="F10" s="14"/>
    </row>
    <row r="11">
      <c r="A11" s="15" t="s">
        <v>8</v>
      </c>
      <c r="D11" s="11" t="s">
        <v>9</v>
      </c>
      <c r="E11" s="12"/>
      <c r="F11" s="12"/>
    </row>
    <row r="12">
      <c r="A12" s="16" t="s">
        <v>118</v>
      </c>
      <c r="C12" s="7"/>
      <c r="D12" s="17"/>
    </row>
    <row r="13">
      <c r="A13" s="14"/>
      <c r="B13" s="7"/>
      <c r="C13" s="7"/>
      <c r="D13" s="7"/>
      <c r="E13" s="7"/>
      <c r="F13" s="7"/>
    </row>
    <row r="14">
      <c r="A14" s="18" t="s">
        <v>11</v>
      </c>
      <c r="B14" s="26" t="s">
        <v>119</v>
      </c>
      <c r="C14" s="7"/>
      <c r="D14" s="7"/>
      <c r="E14" s="7"/>
      <c r="F14" s="7"/>
    </row>
    <row r="15">
      <c r="A15" s="18" t="s">
        <v>13</v>
      </c>
      <c r="B15" s="14"/>
      <c r="C15" s="7"/>
      <c r="D15" s="7"/>
      <c r="E15" s="7"/>
      <c r="F15" s="7"/>
    </row>
    <row r="16">
      <c r="A16" s="18" t="s">
        <v>14</v>
      </c>
      <c r="B16" s="86"/>
      <c r="C16" s="7"/>
      <c r="D16" s="7"/>
      <c r="E16" s="7"/>
      <c r="F16" s="7"/>
    </row>
    <row r="17">
      <c r="A17" s="18" t="s">
        <v>15</v>
      </c>
      <c r="C17" s="7"/>
      <c r="D17" s="7"/>
      <c r="E17" s="7"/>
      <c r="F17" s="7"/>
    </row>
    <row r="18">
      <c r="A18" s="14"/>
      <c r="B18" s="7"/>
      <c r="C18" s="7"/>
      <c r="D18" s="7"/>
      <c r="E18" s="7"/>
      <c r="F18" s="7"/>
    </row>
    <row r="19">
      <c r="A19" s="23" t="s">
        <v>16</v>
      </c>
      <c r="B19" s="24"/>
      <c r="C19" s="24"/>
      <c r="D19" s="25" t="s">
        <v>17</v>
      </c>
      <c r="E19" s="25" t="s">
        <v>18</v>
      </c>
      <c r="F19" s="25" t="s">
        <v>19</v>
      </c>
    </row>
    <row r="20">
      <c r="A20" s="87" t="s">
        <v>120</v>
      </c>
      <c r="D20" s="27">
        <v>1.0</v>
      </c>
      <c r="E20" s="28">
        <v>210.0</v>
      </c>
      <c r="F20" s="29">
        <f t="shared" ref="F20:F21" si="1">D20*E20</f>
        <v>210</v>
      </c>
    </row>
    <row r="21">
      <c r="A21" s="55" t="s">
        <v>21</v>
      </c>
      <c r="D21" s="27">
        <v>1.0</v>
      </c>
      <c r="E21" s="28">
        <v>180.0</v>
      </c>
      <c r="F21" s="29">
        <f t="shared" si="1"/>
        <v>180</v>
      </c>
    </row>
    <row r="22">
      <c r="A22" s="36"/>
      <c r="B22" s="7"/>
      <c r="C22" s="7"/>
      <c r="D22" s="7"/>
      <c r="E22" s="40"/>
      <c r="F22" s="33"/>
    </row>
    <row r="23">
      <c r="A23" s="36"/>
      <c r="B23" s="7"/>
      <c r="C23" s="7"/>
      <c r="D23" s="7"/>
      <c r="E23" s="32" t="s">
        <v>24</v>
      </c>
      <c r="F23" s="33">
        <f>SUM(F20:F21)</f>
        <v>390</v>
      </c>
    </row>
    <row r="24">
      <c r="A24" s="88"/>
      <c r="B24" s="7"/>
      <c r="C24" s="7"/>
      <c r="D24" s="7"/>
      <c r="E24" s="34"/>
      <c r="F24" s="33"/>
    </row>
    <row r="25">
      <c r="A25" s="60"/>
      <c r="B25" s="22"/>
      <c r="C25" s="22"/>
      <c r="D25" s="22"/>
      <c r="E25" s="32"/>
      <c r="F25" s="33"/>
    </row>
    <row r="26">
      <c r="A26" s="60"/>
      <c r="B26" s="22"/>
      <c r="C26" s="22"/>
      <c r="D26" s="22"/>
      <c r="E26" s="22"/>
      <c r="F26" s="22"/>
    </row>
    <row r="27">
      <c r="A27" s="60" t="s">
        <v>121</v>
      </c>
      <c r="B27" s="3"/>
      <c r="C27" s="3"/>
      <c r="E27" s="3"/>
      <c r="F27" s="3"/>
    </row>
    <row r="28">
      <c r="A28" s="60"/>
      <c r="B28" s="3"/>
      <c r="C28" s="3"/>
      <c r="D28" s="3"/>
      <c r="E28" s="3"/>
      <c r="F28" s="3"/>
    </row>
  </sheetData>
  <mergeCells count="14">
    <mergeCell ref="D8:F8"/>
    <mergeCell ref="D9:F9"/>
    <mergeCell ref="A11:C11"/>
    <mergeCell ref="D11:F11"/>
    <mergeCell ref="A12:B12"/>
    <mergeCell ref="D12:F12"/>
    <mergeCell ref="A21:C21"/>
    <mergeCell ref="A1:C4"/>
    <mergeCell ref="E2:F2"/>
    <mergeCell ref="E3:F3"/>
    <mergeCell ref="A6:C6"/>
    <mergeCell ref="A7:B7"/>
    <mergeCell ref="A8:B8"/>
    <mergeCell ref="A9:B9"/>
  </mergeCells>
  <hyperlinks>
    <hyperlink r:id="rId1" ref="A11"/>
    <hyperlink r:id="rId2" ref="A12"/>
  </hyperlinks>
  <printOptions horizontalCentered="1"/>
  <pageMargins bottom="0.75" footer="0.0" header="0.0" left="0.25" right="0.25" top="0.75"/>
  <pageSetup paperSize="9" orientation="portrait" pageOrder="overThenDown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1.63"/>
    <col customWidth="1" min="3" max="3" width="19.0"/>
    <col customWidth="1" min="4" max="4" width="8.63"/>
    <col customWidth="1" min="5" max="5" width="11.38"/>
    <col customWidth="1" min="6" max="6" width="13.75"/>
  </cols>
  <sheetData>
    <row r="1">
      <c r="A1" s="1"/>
      <c r="D1" s="2"/>
      <c r="E1" s="2"/>
      <c r="F1" s="2"/>
    </row>
    <row r="2">
      <c r="D2" s="3"/>
      <c r="E2" s="4" t="s">
        <v>0</v>
      </c>
    </row>
    <row r="3">
      <c r="D3" s="3"/>
      <c r="E3" s="5">
        <v>2117.0</v>
      </c>
    </row>
    <row r="4">
      <c r="D4" s="3"/>
      <c r="E4" s="2"/>
      <c r="F4" s="2"/>
    </row>
    <row r="5">
      <c r="A5" s="6" t="s">
        <v>1</v>
      </c>
      <c r="B5" s="7"/>
      <c r="C5" s="7"/>
      <c r="D5" s="7"/>
      <c r="E5" s="7"/>
      <c r="F5" s="7"/>
    </row>
    <row r="6">
      <c r="A6" s="6" t="s">
        <v>2</v>
      </c>
      <c r="D6" s="7"/>
      <c r="E6" s="7"/>
      <c r="F6" s="7"/>
    </row>
    <row r="7">
      <c r="A7" s="8" t="s">
        <v>3</v>
      </c>
      <c r="C7" s="7"/>
      <c r="D7" s="9"/>
      <c r="E7" s="9"/>
      <c r="F7" s="9"/>
    </row>
    <row r="8">
      <c r="A8" s="10" t="s">
        <v>4</v>
      </c>
      <c r="C8" s="7"/>
      <c r="D8" s="11" t="s">
        <v>5</v>
      </c>
      <c r="E8" s="12"/>
      <c r="F8" s="12"/>
    </row>
    <row r="9">
      <c r="A9" s="10" t="s">
        <v>6</v>
      </c>
      <c r="C9" s="7"/>
      <c r="D9" s="13">
        <v>45908.0</v>
      </c>
    </row>
    <row r="10">
      <c r="A10" s="10" t="s">
        <v>7</v>
      </c>
      <c r="B10" s="7"/>
      <c r="C10" s="7"/>
      <c r="D10" s="14"/>
      <c r="E10" s="14"/>
      <c r="F10" s="14"/>
    </row>
    <row r="11">
      <c r="A11" s="15" t="s">
        <v>8</v>
      </c>
      <c r="D11" s="11" t="s">
        <v>9</v>
      </c>
      <c r="E11" s="12"/>
      <c r="F11" s="12"/>
    </row>
    <row r="12">
      <c r="A12" s="16" t="s">
        <v>122</v>
      </c>
      <c r="C12" s="7"/>
      <c r="D12" s="17"/>
    </row>
    <row r="13">
      <c r="A13" s="14"/>
      <c r="B13" s="7"/>
      <c r="C13" s="7"/>
      <c r="D13" s="7"/>
      <c r="E13" s="7"/>
      <c r="F13" s="7"/>
    </row>
    <row r="14">
      <c r="A14" s="18" t="s">
        <v>11</v>
      </c>
      <c r="B14" s="26" t="s">
        <v>119</v>
      </c>
      <c r="C14" s="7"/>
      <c r="D14" s="7"/>
      <c r="E14" s="7"/>
      <c r="F14" s="7"/>
    </row>
    <row r="15">
      <c r="A15" s="18" t="s">
        <v>13</v>
      </c>
      <c r="B15" s="14"/>
      <c r="C15" s="7"/>
      <c r="D15" s="7"/>
      <c r="E15" s="7"/>
      <c r="F15" s="7"/>
    </row>
    <row r="16">
      <c r="A16" s="18" t="s">
        <v>14</v>
      </c>
      <c r="B16" s="86"/>
      <c r="C16" s="7"/>
      <c r="D16" s="7"/>
      <c r="E16" s="7"/>
      <c r="F16" s="7"/>
    </row>
    <row r="17">
      <c r="A17" s="18" t="s">
        <v>15</v>
      </c>
      <c r="C17" s="7"/>
      <c r="D17" s="7"/>
      <c r="E17" s="7"/>
      <c r="F17" s="7"/>
    </row>
    <row r="18">
      <c r="A18" s="14"/>
      <c r="B18" s="7"/>
      <c r="C18" s="7"/>
      <c r="D18" s="7"/>
      <c r="E18" s="7"/>
      <c r="F18" s="7"/>
    </row>
    <row r="19">
      <c r="A19" s="23" t="s">
        <v>16</v>
      </c>
      <c r="B19" s="24"/>
      <c r="C19" s="24"/>
      <c r="D19" s="25" t="s">
        <v>17</v>
      </c>
      <c r="E19" s="25" t="s">
        <v>18</v>
      </c>
      <c r="F19" s="25" t="s">
        <v>19</v>
      </c>
    </row>
    <row r="20">
      <c r="A20" s="87" t="s">
        <v>123</v>
      </c>
      <c r="D20" s="27">
        <v>1.0</v>
      </c>
      <c r="E20" s="28">
        <v>320.0</v>
      </c>
      <c r="F20" s="29">
        <f t="shared" ref="F20:F21" si="1">D20*E20</f>
        <v>320</v>
      </c>
    </row>
    <row r="21">
      <c r="A21" s="55" t="s">
        <v>21</v>
      </c>
      <c r="D21" s="27">
        <v>1.0</v>
      </c>
      <c r="E21" s="28">
        <v>180.0</v>
      </c>
      <c r="F21" s="29">
        <f t="shared" si="1"/>
        <v>180</v>
      </c>
    </row>
    <row r="22">
      <c r="A22" s="36"/>
      <c r="B22" s="7"/>
      <c r="C22" s="7"/>
      <c r="D22" s="7"/>
      <c r="E22" s="40"/>
      <c r="F22" s="33"/>
    </row>
    <row r="23">
      <c r="A23" s="36"/>
      <c r="B23" s="7"/>
      <c r="C23" s="7"/>
      <c r="D23" s="7"/>
      <c r="E23" s="32" t="s">
        <v>24</v>
      </c>
      <c r="F23" s="33">
        <f>SUM(F20:F21)</f>
        <v>500</v>
      </c>
    </row>
    <row r="24">
      <c r="A24" s="88"/>
      <c r="B24" s="7"/>
      <c r="C24" s="7"/>
      <c r="D24" s="7"/>
      <c r="E24" s="34"/>
      <c r="F24" s="33"/>
    </row>
    <row r="25">
      <c r="A25" s="60"/>
      <c r="B25" s="22"/>
      <c r="C25" s="22"/>
      <c r="D25" s="22"/>
      <c r="E25" s="32"/>
      <c r="F25" s="33">
        <f>F23-269</f>
        <v>231</v>
      </c>
    </row>
    <row r="26">
      <c r="A26" s="60"/>
      <c r="B26" s="22"/>
      <c r="C26" s="22"/>
      <c r="D26" s="22"/>
      <c r="E26" s="22"/>
      <c r="F26" s="22"/>
    </row>
    <row r="27">
      <c r="A27" s="60" t="s">
        <v>124</v>
      </c>
      <c r="B27" s="3"/>
      <c r="C27" s="3"/>
      <c r="E27" s="3"/>
      <c r="F27" s="3"/>
    </row>
    <row r="28">
      <c r="A28" s="60"/>
      <c r="B28" s="3"/>
      <c r="C28" s="3"/>
      <c r="D28" s="3"/>
      <c r="E28" s="3"/>
      <c r="F28" s="3"/>
    </row>
  </sheetData>
  <mergeCells count="14">
    <mergeCell ref="D8:F8"/>
    <mergeCell ref="D9:F9"/>
    <mergeCell ref="A11:C11"/>
    <mergeCell ref="D11:F11"/>
    <mergeCell ref="A12:B12"/>
    <mergeCell ref="D12:F12"/>
    <mergeCell ref="A21:C21"/>
    <mergeCell ref="A1:C4"/>
    <mergeCell ref="E2:F2"/>
    <mergeCell ref="E3:F3"/>
    <mergeCell ref="A6:C6"/>
    <mergeCell ref="A7:B7"/>
    <mergeCell ref="A8:B8"/>
    <mergeCell ref="A9:B9"/>
  </mergeCells>
  <hyperlinks>
    <hyperlink r:id="rId1" ref="A11"/>
    <hyperlink r:id="rId2" ref="A12"/>
  </hyperlinks>
  <printOptions horizontalCentered="1"/>
  <pageMargins bottom="0.75" footer="0.0" header="0.0" left="0.25" right="0.25" top="0.75"/>
  <pageSetup paperSize="9" orientation="portrait" pageOrder="overThenDown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1.63"/>
    <col customWidth="1" min="3" max="3" width="19.0"/>
    <col customWidth="1" min="4" max="4" width="8.63"/>
    <col customWidth="1" min="5" max="5" width="11.38"/>
    <col customWidth="1" min="6" max="6" width="13.75"/>
  </cols>
  <sheetData>
    <row r="1">
      <c r="A1" s="1"/>
      <c r="D1" s="2"/>
      <c r="E1" s="2"/>
      <c r="F1" s="2"/>
    </row>
    <row r="2">
      <c r="D2" s="3"/>
      <c r="E2" s="4" t="s">
        <v>0</v>
      </c>
    </row>
    <row r="3">
      <c r="D3" s="3"/>
      <c r="E3" s="5">
        <v>2118.0</v>
      </c>
    </row>
    <row r="4">
      <c r="D4" s="3"/>
      <c r="E4" s="2"/>
      <c r="F4" s="2"/>
    </row>
    <row r="5">
      <c r="A5" s="6" t="s">
        <v>1</v>
      </c>
      <c r="B5" s="7"/>
      <c r="C5" s="7"/>
      <c r="D5" s="7"/>
      <c r="E5" s="7"/>
      <c r="F5" s="7"/>
    </row>
    <row r="6">
      <c r="A6" s="6" t="s">
        <v>2</v>
      </c>
      <c r="D6" s="7"/>
      <c r="E6" s="7"/>
      <c r="F6" s="7"/>
    </row>
    <row r="7">
      <c r="A7" s="8" t="s">
        <v>3</v>
      </c>
      <c r="C7" s="7"/>
      <c r="D7" s="9"/>
      <c r="E7" s="9"/>
      <c r="F7" s="9"/>
    </row>
    <row r="8">
      <c r="A8" s="10" t="s">
        <v>4</v>
      </c>
      <c r="C8" s="7"/>
      <c r="D8" s="11" t="s">
        <v>5</v>
      </c>
      <c r="E8" s="12"/>
      <c r="F8" s="12"/>
    </row>
    <row r="9">
      <c r="A9" s="10" t="s">
        <v>6</v>
      </c>
      <c r="C9" s="7"/>
      <c r="D9" s="13">
        <v>45908.0</v>
      </c>
    </row>
    <row r="10">
      <c r="A10" s="10" t="s">
        <v>7</v>
      </c>
      <c r="B10" s="7"/>
      <c r="C10" s="7"/>
      <c r="D10" s="14"/>
      <c r="E10" s="14"/>
      <c r="F10" s="14"/>
    </row>
    <row r="11">
      <c r="A11" s="15" t="s">
        <v>8</v>
      </c>
      <c r="D11" s="11" t="s">
        <v>9</v>
      </c>
      <c r="E11" s="12"/>
      <c r="F11" s="12"/>
    </row>
    <row r="12">
      <c r="A12" s="16" t="s">
        <v>125</v>
      </c>
      <c r="C12" s="7"/>
      <c r="D12" s="17"/>
    </row>
    <row r="13">
      <c r="A13" s="14"/>
      <c r="B13" s="7"/>
      <c r="C13" s="7"/>
      <c r="D13" s="7"/>
      <c r="E13" s="7"/>
      <c r="F13" s="7"/>
    </row>
    <row r="14">
      <c r="A14" s="18" t="s">
        <v>11</v>
      </c>
      <c r="B14" s="26" t="s">
        <v>126</v>
      </c>
      <c r="C14" s="7"/>
      <c r="D14" s="7"/>
      <c r="E14" s="7"/>
      <c r="F14" s="7"/>
    </row>
    <row r="15">
      <c r="A15" s="18" t="s">
        <v>13</v>
      </c>
      <c r="B15" s="14"/>
      <c r="C15" s="7"/>
      <c r="D15" s="7"/>
      <c r="E15" s="7"/>
      <c r="F15" s="7"/>
    </row>
    <row r="16">
      <c r="A16" s="18" t="s">
        <v>14</v>
      </c>
      <c r="B16" s="86"/>
      <c r="C16" s="7"/>
      <c r="D16" s="7"/>
      <c r="E16" s="7"/>
      <c r="F16" s="7"/>
    </row>
    <row r="17">
      <c r="A17" s="18" t="s">
        <v>15</v>
      </c>
      <c r="C17" s="7"/>
      <c r="D17" s="7"/>
      <c r="E17" s="7"/>
      <c r="F17" s="7"/>
    </row>
    <row r="18">
      <c r="A18" s="14"/>
      <c r="B18" s="7"/>
      <c r="C18" s="7"/>
      <c r="D18" s="7"/>
      <c r="E18" s="7"/>
      <c r="F18" s="7"/>
    </row>
    <row r="19">
      <c r="A19" s="23" t="s">
        <v>16</v>
      </c>
      <c r="B19" s="24"/>
      <c r="C19" s="24"/>
      <c r="D19" s="25" t="s">
        <v>17</v>
      </c>
      <c r="E19" s="25" t="s">
        <v>18</v>
      </c>
      <c r="F19" s="25" t="s">
        <v>19</v>
      </c>
    </row>
    <row r="20">
      <c r="A20" s="87" t="s">
        <v>127</v>
      </c>
      <c r="D20" s="27">
        <v>1.0</v>
      </c>
      <c r="E20" s="28">
        <f>60*0.4+60</f>
        <v>84</v>
      </c>
      <c r="F20" s="29">
        <f t="shared" ref="F20:F24" si="1">D20*E20</f>
        <v>84</v>
      </c>
    </row>
    <row r="21">
      <c r="A21" s="55" t="s">
        <v>128</v>
      </c>
      <c r="D21" s="27">
        <v>1.0</v>
      </c>
      <c r="E21" s="28">
        <f>22.5+9</f>
        <v>31.5</v>
      </c>
      <c r="F21" s="29">
        <f t="shared" si="1"/>
        <v>31.5</v>
      </c>
    </row>
    <row r="22">
      <c r="A22" s="39" t="s">
        <v>129</v>
      </c>
      <c r="B22" s="7"/>
      <c r="C22" s="36"/>
      <c r="D22" s="27">
        <v>1.0</v>
      </c>
      <c r="E22" s="28">
        <f>51+20.5</f>
        <v>71.5</v>
      </c>
      <c r="F22" s="29">
        <f t="shared" si="1"/>
        <v>71.5</v>
      </c>
    </row>
    <row r="23">
      <c r="A23" s="39" t="s">
        <v>130</v>
      </c>
      <c r="B23" s="7"/>
      <c r="C23" s="36"/>
      <c r="D23" s="27">
        <v>2.0</v>
      </c>
      <c r="E23" s="28">
        <v>10.0</v>
      </c>
      <c r="F23" s="29">
        <f t="shared" si="1"/>
        <v>20</v>
      </c>
    </row>
    <row r="24">
      <c r="A24" s="39" t="s">
        <v>131</v>
      </c>
      <c r="B24" s="39"/>
      <c r="C24" s="7"/>
      <c r="D24" s="27">
        <v>1.0</v>
      </c>
      <c r="E24" s="28">
        <v>180.0</v>
      </c>
      <c r="F24" s="29">
        <f t="shared" si="1"/>
        <v>180</v>
      </c>
    </row>
    <row r="25">
      <c r="A25" s="17"/>
      <c r="B25" s="39"/>
      <c r="C25" s="7"/>
      <c r="D25" s="27"/>
      <c r="E25" s="28"/>
      <c r="F25" s="29"/>
    </row>
    <row r="26">
      <c r="A26" s="17"/>
      <c r="B26" s="36"/>
      <c r="C26" s="7"/>
      <c r="D26" s="27"/>
      <c r="E26" s="28"/>
      <c r="F26" s="29"/>
    </row>
    <row r="27">
      <c r="A27" s="36"/>
      <c r="B27" s="7"/>
      <c r="C27" s="7"/>
      <c r="D27" s="7"/>
      <c r="E27" s="40"/>
      <c r="F27" s="33"/>
    </row>
    <row r="28">
      <c r="A28" s="36"/>
      <c r="B28" s="7"/>
      <c r="C28" s="7"/>
      <c r="D28" s="7"/>
      <c r="E28" s="32" t="s">
        <v>24</v>
      </c>
      <c r="F28" s="33">
        <f>SUM(F20:F26)</f>
        <v>387</v>
      </c>
    </row>
    <row r="29">
      <c r="A29" s="88"/>
      <c r="B29" s="7"/>
      <c r="C29" s="7"/>
      <c r="D29" s="7"/>
      <c r="E29" s="34">
        <v>0.21</v>
      </c>
      <c r="F29" s="33">
        <f>F28*E29</f>
        <v>81.27</v>
      </c>
    </row>
    <row r="30">
      <c r="A30" s="60"/>
      <c r="B30" s="22"/>
      <c r="C30" s="22"/>
      <c r="D30" s="22"/>
      <c r="E30" s="32" t="s">
        <v>19</v>
      </c>
      <c r="F30" s="33">
        <f>F28+F29</f>
        <v>468.27</v>
      </c>
    </row>
    <row r="31">
      <c r="A31" s="60"/>
      <c r="B31" s="22"/>
      <c r="C31" s="22"/>
      <c r="D31" s="22"/>
      <c r="E31" s="22"/>
      <c r="F31" s="22"/>
    </row>
  </sheetData>
  <mergeCells count="14">
    <mergeCell ref="D8:F8"/>
    <mergeCell ref="D9:F9"/>
    <mergeCell ref="A11:C11"/>
    <mergeCell ref="D11:F11"/>
    <mergeCell ref="A12:B12"/>
    <mergeCell ref="D12:F12"/>
    <mergeCell ref="A21:C21"/>
    <mergeCell ref="A1:C4"/>
    <mergeCell ref="E2:F2"/>
    <mergeCell ref="E3:F3"/>
    <mergeCell ref="A6:C6"/>
    <mergeCell ref="A7:B7"/>
    <mergeCell ref="A8:B8"/>
    <mergeCell ref="A9:B9"/>
  </mergeCells>
  <hyperlinks>
    <hyperlink r:id="rId1" ref="A11"/>
    <hyperlink r:id="rId2" ref="A12"/>
  </hyperlinks>
  <printOptions horizontalCentered="1"/>
  <pageMargins bottom="0.75" footer="0.0" header="0.0" left="0.25" right="0.25" top="0.75"/>
  <pageSetup paperSize="9" orientation="portrait" pageOrder="overThenDown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1.63"/>
    <col customWidth="1" min="3" max="3" width="19.0"/>
    <col customWidth="1" min="4" max="4" width="8.63"/>
    <col customWidth="1" min="5" max="5" width="11.38"/>
    <col customWidth="1" min="6" max="6" width="13.75"/>
  </cols>
  <sheetData>
    <row r="1">
      <c r="A1" s="1"/>
      <c r="D1" s="2"/>
      <c r="E1" s="2"/>
      <c r="F1" s="2"/>
    </row>
    <row r="2">
      <c r="D2" s="3"/>
      <c r="E2" s="4" t="s">
        <v>0</v>
      </c>
    </row>
    <row r="3">
      <c r="D3" s="3"/>
      <c r="E3" s="5">
        <v>2119.0</v>
      </c>
    </row>
    <row r="4">
      <c r="D4" s="3"/>
      <c r="E4" s="2"/>
      <c r="F4" s="2"/>
    </row>
    <row r="5">
      <c r="A5" s="6" t="s">
        <v>1</v>
      </c>
      <c r="B5" s="7"/>
      <c r="C5" s="7"/>
      <c r="D5" s="7"/>
      <c r="E5" s="7"/>
      <c r="F5" s="7"/>
    </row>
    <row r="6">
      <c r="A6" s="6" t="s">
        <v>2</v>
      </c>
      <c r="D6" s="7"/>
      <c r="E6" s="7"/>
      <c r="F6" s="7"/>
    </row>
    <row r="7">
      <c r="A7" s="8" t="s">
        <v>3</v>
      </c>
      <c r="C7" s="7"/>
      <c r="D7" s="9"/>
      <c r="E7" s="9"/>
      <c r="F7" s="9"/>
    </row>
    <row r="8">
      <c r="A8" s="10" t="s">
        <v>4</v>
      </c>
      <c r="C8" s="7"/>
      <c r="D8" s="11" t="s">
        <v>5</v>
      </c>
      <c r="E8" s="12"/>
      <c r="F8" s="12"/>
    </row>
    <row r="9">
      <c r="A9" s="10" t="s">
        <v>6</v>
      </c>
      <c r="C9" s="7"/>
      <c r="D9" s="13">
        <v>45908.0</v>
      </c>
    </row>
    <row r="10">
      <c r="A10" s="10" t="s">
        <v>7</v>
      </c>
      <c r="B10" s="7"/>
      <c r="C10" s="7"/>
      <c r="D10" s="14"/>
      <c r="E10" s="14"/>
      <c r="F10" s="14"/>
    </row>
    <row r="11">
      <c r="A11" s="15" t="s">
        <v>8</v>
      </c>
      <c r="D11" s="11" t="s">
        <v>9</v>
      </c>
      <c r="E11" s="12"/>
      <c r="F11" s="12"/>
    </row>
    <row r="12">
      <c r="A12" s="16" t="s">
        <v>132</v>
      </c>
      <c r="C12" s="7"/>
      <c r="D12" s="17"/>
    </row>
    <row r="13">
      <c r="A13" s="14"/>
      <c r="B13" s="7"/>
      <c r="C13" s="7"/>
      <c r="D13" s="7"/>
      <c r="E13" s="7"/>
      <c r="F13" s="7"/>
    </row>
    <row r="14">
      <c r="A14" s="18" t="s">
        <v>11</v>
      </c>
      <c r="B14" s="26" t="s">
        <v>133</v>
      </c>
      <c r="C14" s="7"/>
      <c r="D14" s="7"/>
      <c r="E14" s="7"/>
      <c r="F14" s="7"/>
    </row>
    <row r="15">
      <c r="A15" s="18" t="s">
        <v>13</v>
      </c>
      <c r="B15" s="14"/>
      <c r="C15" s="7"/>
      <c r="D15" s="7"/>
      <c r="E15" s="7"/>
      <c r="F15" s="7"/>
    </row>
    <row r="16">
      <c r="A16" s="18" t="s">
        <v>14</v>
      </c>
      <c r="B16" s="86"/>
      <c r="C16" s="7"/>
      <c r="D16" s="7"/>
      <c r="E16" s="7"/>
      <c r="F16" s="7"/>
    </row>
    <row r="17">
      <c r="A17" s="18" t="s">
        <v>15</v>
      </c>
      <c r="C17" s="7"/>
      <c r="D17" s="7"/>
      <c r="E17" s="7"/>
      <c r="F17" s="7"/>
    </row>
    <row r="18">
      <c r="A18" s="14"/>
      <c r="B18" s="7"/>
      <c r="C18" s="7"/>
      <c r="D18" s="7"/>
      <c r="E18" s="7"/>
      <c r="F18" s="7"/>
    </row>
    <row r="19">
      <c r="A19" s="60"/>
      <c r="B19" s="22"/>
      <c r="C19" s="22"/>
      <c r="D19" s="22"/>
      <c r="E19" s="22"/>
      <c r="F19" s="22"/>
    </row>
    <row r="20">
      <c r="A20" s="23" t="s">
        <v>16</v>
      </c>
      <c r="B20" s="24"/>
      <c r="C20" s="24"/>
      <c r="D20" s="25" t="s">
        <v>17</v>
      </c>
      <c r="E20" s="25" t="s">
        <v>18</v>
      </c>
      <c r="F20" s="25" t="s">
        <v>19</v>
      </c>
    </row>
    <row r="21">
      <c r="A21" s="87" t="s">
        <v>116</v>
      </c>
      <c r="D21" s="27">
        <v>1.0</v>
      </c>
      <c r="E21" s="28">
        <v>750.0</v>
      </c>
      <c r="F21" s="29">
        <f t="shared" ref="F21:F22" si="1">D21*E21</f>
        <v>750</v>
      </c>
    </row>
    <row r="22">
      <c r="A22" s="55" t="s">
        <v>21</v>
      </c>
      <c r="D22" s="27">
        <v>1.0</v>
      </c>
      <c r="E22" s="28">
        <v>250.0</v>
      </c>
      <c r="F22" s="29">
        <f t="shared" si="1"/>
        <v>250</v>
      </c>
    </row>
    <row r="23">
      <c r="A23" s="39"/>
      <c r="B23" s="7"/>
      <c r="C23" s="36"/>
      <c r="D23" s="27"/>
      <c r="E23" s="28"/>
      <c r="F23" s="29"/>
    </row>
    <row r="24">
      <c r="A24" s="36"/>
      <c r="B24" s="7"/>
      <c r="C24" s="7"/>
      <c r="D24" s="36"/>
      <c r="E24" s="40"/>
      <c r="F24" s="33"/>
    </row>
    <row r="25">
      <c r="A25" s="36"/>
      <c r="B25" s="7"/>
      <c r="C25" s="7"/>
      <c r="D25" s="7"/>
      <c r="E25" s="32" t="s">
        <v>24</v>
      </c>
      <c r="F25" s="33">
        <f>SUM(F21:F23)</f>
        <v>1000</v>
      </c>
    </row>
    <row r="26">
      <c r="A26" s="88"/>
      <c r="B26" s="7"/>
      <c r="C26" s="7"/>
      <c r="D26" s="7"/>
      <c r="E26" s="34">
        <v>0.21</v>
      </c>
      <c r="F26" s="33">
        <f>F25*E26</f>
        <v>210</v>
      </c>
    </row>
    <row r="27">
      <c r="A27" s="60"/>
      <c r="B27" s="22"/>
      <c r="C27" s="22"/>
      <c r="D27" s="22"/>
      <c r="E27" s="32" t="s">
        <v>19</v>
      </c>
      <c r="F27" s="33">
        <f>F25+F26</f>
        <v>1210</v>
      </c>
    </row>
    <row r="28">
      <c r="A28" s="60"/>
      <c r="B28" s="20"/>
      <c r="C28" s="3"/>
      <c r="D28" s="3"/>
      <c r="E28" s="3"/>
      <c r="F28" s="3"/>
    </row>
  </sheetData>
  <mergeCells count="14">
    <mergeCell ref="D8:F8"/>
    <mergeCell ref="D9:F9"/>
    <mergeCell ref="A11:C11"/>
    <mergeCell ref="D11:F11"/>
    <mergeCell ref="A12:B12"/>
    <mergeCell ref="D12:F12"/>
    <mergeCell ref="A22:C22"/>
    <mergeCell ref="A1:C4"/>
    <mergeCell ref="E2:F2"/>
    <mergeCell ref="E3:F3"/>
    <mergeCell ref="A6:C6"/>
    <mergeCell ref="A7:B7"/>
    <mergeCell ref="A8:B8"/>
    <mergeCell ref="A9:B9"/>
  </mergeCells>
  <hyperlinks>
    <hyperlink r:id="rId1" ref="A11"/>
    <hyperlink r:id="rId2" ref="A12"/>
  </hyperlinks>
  <printOptions horizontalCentered="1"/>
  <pageMargins bottom="0.75" footer="0.0" header="0.0" left="0.25" right="0.25" top="0.75"/>
  <pageSetup paperSize="9" orientation="portrait" pageOrder="overThenDown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1.63"/>
    <col customWidth="1" min="3" max="3" width="19.0"/>
    <col customWidth="1" min="4" max="4" width="8.63"/>
    <col customWidth="1" min="5" max="5" width="11.38"/>
    <col customWidth="1" min="6" max="6" width="13.75"/>
  </cols>
  <sheetData>
    <row r="1">
      <c r="A1" s="1"/>
      <c r="D1" s="2"/>
      <c r="E1" s="2"/>
      <c r="F1" s="2"/>
    </row>
    <row r="2">
      <c r="D2" s="3"/>
      <c r="E2" s="4" t="s">
        <v>0</v>
      </c>
    </row>
    <row r="3">
      <c r="D3" s="3"/>
      <c r="E3" s="5">
        <v>2120.0</v>
      </c>
    </row>
    <row r="4">
      <c r="D4" s="3"/>
      <c r="E4" s="2"/>
      <c r="F4" s="2"/>
    </row>
    <row r="5">
      <c r="A5" s="6" t="s">
        <v>1</v>
      </c>
      <c r="B5" s="7"/>
      <c r="C5" s="7"/>
      <c r="D5" s="7"/>
      <c r="E5" s="7"/>
      <c r="F5" s="7"/>
    </row>
    <row r="6">
      <c r="A6" s="6" t="s">
        <v>2</v>
      </c>
      <c r="D6" s="7"/>
      <c r="E6" s="7"/>
      <c r="F6" s="7"/>
    </row>
    <row r="7">
      <c r="A7" s="8" t="s">
        <v>3</v>
      </c>
      <c r="C7" s="7"/>
      <c r="D7" s="9"/>
      <c r="E7" s="9"/>
      <c r="F7" s="9"/>
    </row>
    <row r="8">
      <c r="A8" s="10" t="s">
        <v>4</v>
      </c>
      <c r="C8" s="7"/>
      <c r="D8" s="11" t="s">
        <v>5</v>
      </c>
      <c r="E8" s="12"/>
      <c r="F8" s="12"/>
    </row>
    <row r="9">
      <c r="A9" s="10" t="s">
        <v>6</v>
      </c>
      <c r="C9" s="7"/>
      <c r="D9" s="13">
        <v>45908.0</v>
      </c>
    </row>
    <row r="10">
      <c r="A10" s="10" t="s">
        <v>7</v>
      </c>
      <c r="B10" s="7"/>
      <c r="C10" s="7"/>
      <c r="D10" s="14"/>
      <c r="E10" s="14"/>
      <c r="F10" s="14"/>
    </row>
    <row r="11">
      <c r="A11" s="15" t="s">
        <v>8</v>
      </c>
      <c r="D11" s="11" t="s">
        <v>9</v>
      </c>
      <c r="E11" s="12"/>
      <c r="F11" s="12"/>
    </row>
    <row r="12">
      <c r="A12" s="16" t="s">
        <v>134</v>
      </c>
      <c r="C12" s="7"/>
      <c r="D12" s="17"/>
    </row>
    <row r="13">
      <c r="A13" s="14"/>
      <c r="B13" s="7"/>
      <c r="C13" s="7"/>
      <c r="D13" s="7"/>
      <c r="E13" s="7"/>
      <c r="F13" s="7"/>
    </row>
    <row r="14">
      <c r="A14" s="18" t="s">
        <v>11</v>
      </c>
      <c r="B14" s="26" t="s">
        <v>135</v>
      </c>
      <c r="C14" s="7"/>
      <c r="D14" s="7"/>
      <c r="E14" s="7"/>
      <c r="F14" s="7"/>
    </row>
    <row r="15">
      <c r="A15" s="18" t="s">
        <v>13</v>
      </c>
      <c r="B15" s="14"/>
      <c r="C15" s="7"/>
      <c r="D15" s="7"/>
      <c r="E15" s="7"/>
      <c r="F15" s="7"/>
    </row>
    <row r="16">
      <c r="A16" s="18" t="s">
        <v>14</v>
      </c>
      <c r="B16" s="86"/>
      <c r="C16" s="7"/>
      <c r="D16" s="7"/>
      <c r="E16" s="7"/>
      <c r="F16" s="7"/>
    </row>
    <row r="17">
      <c r="A17" s="18" t="s">
        <v>15</v>
      </c>
      <c r="C17" s="7"/>
      <c r="D17" s="7"/>
      <c r="E17" s="7"/>
      <c r="F17" s="7"/>
    </row>
    <row r="18">
      <c r="A18" s="14"/>
      <c r="B18" s="7"/>
      <c r="C18" s="7"/>
      <c r="D18" s="7"/>
      <c r="E18" s="7"/>
      <c r="F18" s="7"/>
    </row>
    <row r="19">
      <c r="A19" s="60"/>
      <c r="B19" s="22"/>
      <c r="C19" s="22"/>
      <c r="D19" s="22"/>
      <c r="E19" s="22"/>
      <c r="F19" s="22"/>
    </row>
    <row r="20">
      <c r="A20" s="23" t="s">
        <v>16</v>
      </c>
      <c r="B20" s="24"/>
      <c r="C20" s="24"/>
      <c r="D20" s="25" t="s">
        <v>17</v>
      </c>
      <c r="E20" s="25" t="s">
        <v>18</v>
      </c>
      <c r="F20" s="25" t="s">
        <v>19</v>
      </c>
    </row>
    <row r="21">
      <c r="A21" s="87" t="s">
        <v>136</v>
      </c>
      <c r="D21" s="27">
        <v>2.5</v>
      </c>
      <c r="E21" s="28">
        <v>200.0</v>
      </c>
      <c r="F21" s="29">
        <f>D21*E21</f>
        <v>500</v>
      </c>
    </row>
    <row r="22">
      <c r="A22" s="55"/>
      <c r="D22" s="27"/>
      <c r="E22" s="28"/>
      <c r="F22" s="29"/>
    </row>
    <row r="23">
      <c r="A23" s="39"/>
      <c r="B23" s="7"/>
      <c r="C23" s="36"/>
      <c r="D23" s="27"/>
      <c r="E23" s="28"/>
      <c r="F23" s="29"/>
    </row>
    <row r="24">
      <c r="A24" s="36"/>
      <c r="B24" s="7"/>
      <c r="C24" s="7"/>
      <c r="D24" s="36"/>
      <c r="E24" s="40"/>
      <c r="F24" s="33"/>
    </row>
    <row r="25">
      <c r="A25" s="36"/>
      <c r="B25" s="7"/>
      <c r="C25" s="7"/>
      <c r="D25" s="7"/>
      <c r="E25" s="32" t="s">
        <v>24</v>
      </c>
      <c r="F25" s="33">
        <f>SUM(F21:F23)</f>
        <v>500</v>
      </c>
    </row>
    <row r="26">
      <c r="A26" s="88"/>
      <c r="B26" s="7"/>
      <c r="C26" s="7"/>
      <c r="D26" s="7"/>
      <c r="E26" s="34">
        <v>0.21</v>
      </c>
      <c r="F26" s="33">
        <f>F25*E26</f>
        <v>105</v>
      </c>
    </row>
    <row r="27">
      <c r="A27" s="60"/>
      <c r="B27" s="22"/>
      <c r="C27" s="22"/>
      <c r="D27" s="22"/>
      <c r="E27" s="32" t="s">
        <v>19</v>
      </c>
      <c r="F27" s="33">
        <f>F25+F26</f>
        <v>605</v>
      </c>
    </row>
    <row r="28">
      <c r="A28" s="60"/>
      <c r="B28" s="20"/>
      <c r="C28" s="3"/>
      <c r="D28" s="3"/>
      <c r="E28" s="3"/>
      <c r="F28" s="3"/>
    </row>
  </sheetData>
  <mergeCells count="14">
    <mergeCell ref="D8:F8"/>
    <mergeCell ref="D9:F9"/>
    <mergeCell ref="A11:C11"/>
    <mergeCell ref="D11:F11"/>
    <mergeCell ref="A12:B12"/>
    <mergeCell ref="D12:F12"/>
    <mergeCell ref="A22:C22"/>
    <mergeCell ref="A1:C4"/>
    <mergeCell ref="E2:F2"/>
    <mergeCell ref="E3:F3"/>
    <mergeCell ref="A6:C6"/>
    <mergeCell ref="A7:B7"/>
    <mergeCell ref="A8:B8"/>
    <mergeCell ref="A9:B9"/>
  </mergeCells>
  <hyperlinks>
    <hyperlink r:id="rId1" ref="A11"/>
    <hyperlink r:id="rId2" ref="A12"/>
  </hyperlinks>
  <printOptions horizontalCentered="1"/>
  <pageMargins bottom="0.75" footer="0.0" header="0.0" left="0.25" right="0.25" top="0.75"/>
  <pageSetup paperSize="9" orientation="portrait" pageOrder="overThenDown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1.63"/>
    <col customWidth="1" min="3" max="3" width="19.0"/>
    <col customWidth="1" min="4" max="4" width="8.63"/>
    <col customWidth="1" min="5" max="5" width="11.38"/>
    <col customWidth="1" min="6" max="6" width="13.75"/>
  </cols>
  <sheetData>
    <row r="1">
      <c r="A1" s="89"/>
      <c r="D1" s="90"/>
      <c r="E1" s="90"/>
      <c r="F1" s="90"/>
    </row>
    <row r="2">
      <c r="D2" s="91"/>
      <c r="E2" s="4" t="s">
        <v>0</v>
      </c>
    </row>
    <row r="3">
      <c r="D3" s="91"/>
      <c r="E3" s="5">
        <v>2121.0</v>
      </c>
    </row>
    <row r="4">
      <c r="D4" s="91"/>
      <c r="E4" s="90"/>
      <c r="F4" s="90"/>
    </row>
    <row r="5">
      <c r="A5" s="6" t="s">
        <v>1</v>
      </c>
      <c r="B5" s="92"/>
      <c r="C5" s="92"/>
      <c r="D5" s="92"/>
      <c r="E5" s="92"/>
      <c r="F5" s="92"/>
    </row>
    <row r="6">
      <c r="A6" s="6" t="s">
        <v>2</v>
      </c>
      <c r="D6" s="92"/>
      <c r="E6" s="92"/>
      <c r="F6" s="92"/>
    </row>
    <row r="7">
      <c r="A7" s="6" t="s">
        <v>3</v>
      </c>
      <c r="C7" s="92"/>
      <c r="D7" s="93"/>
      <c r="E7" s="93"/>
      <c r="F7" s="93"/>
    </row>
    <row r="8">
      <c r="A8" s="92" t="s">
        <v>4</v>
      </c>
      <c r="C8" s="92"/>
      <c r="D8" s="94" t="s">
        <v>5</v>
      </c>
      <c r="E8" s="12"/>
      <c r="F8" s="12"/>
    </row>
    <row r="9">
      <c r="A9" s="92" t="s">
        <v>6</v>
      </c>
      <c r="C9" s="92"/>
      <c r="D9" s="95">
        <v>45908.0</v>
      </c>
    </row>
    <row r="10">
      <c r="A10" s="92" t="s">
        <v>7</v>
      </c>
      <c r="B10" s="92"/>
      <c r="C10" s="92"/>
      <c r="D10" s="96"/>
      <c r="E10" s="96"/>
      <c r="F10" s="96"/>
    </row>
    <row r="11">
      <c r="A11" s="97" t="s">
        <v>8</v>
      </c>
      <c r="D11" s="94" t="s">
        <v>9</v>
      </c>
      <c r="E11" s="12"/>
      <c r="F11" s="12"/>
    </row>
    <row r="12">
      <c r="A12" s="98" t="s">
        <v>137</v>
      </c>
      <c r="C12" s="92"/>
      <c r="D12" s="99"/>
    </row>
    <row r="13">
      <c r="A13" s="96"/>
      <c r="B13" s="92"/>
      <c r="C13" s="92"/>
      <c r="D13" s="92"/>
      <c r="E13" s="92"/>
      <c r="F13" s="92"/>
    </row>
    <row r="14">
      <c r="A14" s="18" t="s">
        <v>11</v>
      </c>
      <c r="B14" s="26" t="s">
        <v>138</v>
      </c>
      <c r="C14" s="10"/>
      <c r="D14" s="10"/>
      <c r="E14" s="10"/>
      <c r="F14" s="10"/>
    </row>
    <row r="15">
      <c r="A15" s="18" t="s">
        <v>13</v>
      </c>
      <c r="B15" s="47"/>
      <c r="C15" s="10"/>
      <c r="D15" s="26"/>
      <c r="E15" s="10"/>
      <c r="F15" s="10"/>
    </row>
    <row r="16">
      <c r="A16" s="18" t="s">
        <v>14</v>
      </c>
      <c r="B16" s="86"/>
      <c r="C16" s="10"/>
      <c r="D16" s="10"/>
      <c r="E16" s="10"/>
      <c r="F16" s="10"/>
    </row>
    <row r="17">
      <c r="A17" s="18" t="s">
        <v>15</v>
      </c>
      <c r="B17" s="30"/>
      <c r="C17" s="10"/>
      <c r="D17" s="10"/>
      <c r="E17" s="10"/>
      <c r="F17" s="10"/>
    </row>
    <row r="18">
      <c r="A18" s="47"/>
      <c r="B18" s="10"/>
      <c r="C18" s="10"/>
      <c r="D18" s="10"/>
      <c r="E18" s="10"/>
      <c r="F18" s="10"/>
    </row>
    <row r="19">
      <c r="A19" s="31"/>
      <c r="B19" s="10"/>
      <c r="C19" s="10"/>
      <c r="D19" s="10"/>
      <c r="E19" s="10"/>
      <c r="F19" s="10"/>
    </row>
    <row r="20">
      <c r="A20" s="100" t="s">
        <v>16</v>
      </c>
      <c r="B20" s="101"/>
      <c r="C20" s="101"/>
      <c r="D20" s="102" t="s">
        <v>17</v>
      </c>
      <c r="E20" s="102" t="s">
        <v>18</v>
      </c>
      <c r="F20" s="102" t="s">
        <v>19</v>
      </c>
    </row>
    <row r="21">
      <c r="A21" s="31" t="s">
        <v>139</v>
      </c>
      <c r="B21" s="30"/>
      <c r="C21" s="30"/>
      <c r="D21" s="27">
        <v>1.0</v>
      </c>
      <c r="E21" s="28">
        <v>1350.0</v>
      </c>
      <c r="F21" s="29">
        <f t="shared" ref="F21:F22" si="1">D21*E21</f>
        <v>1350</v>
      </c>
    </row>
    <row r="22">
      <c r="A22" s="26" t="s">
        <v>21</v>
      </c>
      <c r="D22" s="27">
        <v>1.0</v>
      </c>
      <c r="E22" s="28">
        <v>380.0</v>
      </c>
      <c r="F22" s="29">
        <f t="shared" si="1"/>
        <v>380</v>
      </c>
    </row>
    <row r="23">
      <c r="A23" s="103"/>
      <c r="B23" s="10"/>
      <c r="C23" s="26"/>
      <c r="D23" s="27"/>
      <c r="E23" s="28"/>
      <c r="F23" s="29"/>
    </row>
    <row r="24">
      <c r="A24" s="26"/>
      <c r="B24" s="10"/>
      <c r="C24" s="10"/>
      <c r="D24" s="26"/>
      <c r="E24" s="104"/>
      <c r="F24" s="33"/>
    </row>
    <row r="25">
      <c r="A25" s="26"/>
      <c r="B25" s="10"/>
      <c r="C25" s="10"/>
      <c r="D25" s="10"/>
      <c r="E25" s="105" t="s">
        <v>24</v>
      </c>
      <c r="F25" s="33">
        <f>SUM(F21:F23)</f>
        <v>1730</v>
      </c>
    </row>
    <row r="26">
      <c r="A26" s="31"/>
      <c r="B26" s="10"/>
      <c r="C26" s="10"/>
      <c r="D26" s="10"/>
      <c r="E26" s="34">
        <v>0.21</v>
      </c>
      <c r="F26" s="33">
        <f>F25*E26</f>
        <v>363.3</v>
      </c>
    </row>
    <row r="27">
      <c r="A27" s="31"/>
      <c r="B27" s="10"/>
      <c r="C27" s="10"/>
      <c r="D27" s="10"/>
      <c r="E27" s="105" t="s">
        <v>19</v>
      </c>
      <c r="F27" s="33">
        <f>F25+F26</f>
        <v>2093.3</v>
      </c>
    </row>
    <row r="28">
      <c r="A28" s="31"/>
      <c r="B28" s="31"/>
      <c r="C28" s="31"/>
      <c r="D28" s="30"/>
      <c r="E28" s="30"/>
      <c r="F28" s="30"/>
    </row>
  </sheetData>
  <mergeCells count="14">
    <mergeCell ref="D8:F8"/>
    <mergeCell ref="D9:F9"/>
    <mergeCell ref="A11:C11"/>
    <mergeCell ref="D11:F11"/>
    <mergeCell ref="A12:B12"/>
    <mergeCell ref="D12:F12"/>
    <mergeCell ref="A22:C22"/>
    <mergeCell ref="A1:C4"/>
    <mergeCell ref="E2:F2"/>
    <mergeCell ref="E3:F3"/>
    <mergeCell ref="A6:C6"/>
    <mergeCell ref="A7:B7"/>
    <mergeCell ref="A8:B8"/>
    <mergeCell ref="A9:B9"/>
  </mergeCells>
  <hyperlinks>
    <hyperlink r:id="rId1" ref="A11"/>
    <hyperlink r:id="rId2" ref="A12"/>
  </hyperlinks>
  <printOptions horizontalCentered="1"/>
  <pageMargins bottom="0.75" footer="0.0" header="0.0" left="0.25" right="0.25" top="0.75"/>
  <pageSetup paperSize="9" orientation="portrait" pageOrder="overThenDown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1.63"/>
    <col customWidth="1" min="3" max="3" width="19.0"/>
    <col customWidth="1" min="4" max="4" width="8.63"/>
    <col customWidth="1" min="5" max="5" width="11.38"/>
    <col customWidth="1" min="6" max="6" width="13.75"/>
  </cols>
  <sheetData>
    <row r="1">
      <c r="A1" s="1"/>
      <c r="D1" s="2"/>
      <c r="E1" s="2"/>
      <c r="F1" s="2"/>
    </row>
    <row r="2">
      <c r="D2" s="3"/>
      <c r="E2" s="4" t="s">
        <v>0</v>
      </c>
    </row>
    <row r="3">
      <c r="D3" s="3"/>
      <c r="E3" s="5">
        <v>2122.0</v>
      </c>
    </row>
    <row r="4">
      <c r="D4" s="3"/>
      <c r="E4" s="2"/>
      <c r="F4" s="2"/>
    </row>
    <row r="5">
      <c r="A5" s="6" t="s">
        <v>1</v>
      </c>
      <c r="B5" s="7"/>
      <c r="C5" s="7"/>
      <c r="D5" s="7"/>
      <c r="E5" s="7"/>
      <c r="F5" s="7"/>
    </row>
    <row r="6">
      <c r="A6" s="6" t="s">
        <v>2</v>
      </c>
      <c r="D6" s="7"/>
      <c r="E6" s="7"/>
      <c r="F6" s="7"/>
    </row>
    <row r="7">
      <c r="A7" s="8" t="s">
        <v>3</v>
      </c>
      <c r="C7" s="7"/>
      <c r="D7" s="9"/>
      <c r="E7" s="9"/>
      <c r="F7" s="9"/>
    </row>
    <row r="8">
      <c r="A8" s="10" t="s">
        <v>4</v>
      </c>
      <c r="C8" s="7"/>
      <c r="D8" s="11" t="s">
        <v>5</v>
      </c>
      <c r="E8" s="12"/>
      <c r="F8" s="12"/>
    </row>
    <row r="9">
      <c r="A9" s="10" t="s">
        <v>6</v>
      </c>
      <c r="C9" s="7"/>
      <c r="D9" s="13">
        <v>45910.0</v>
      </c>
    </row>
    <row r="10">
      <c r="A10" s="10" t="s">
        <v>7</v>
      </c>
      <c r="B10" s="7"/>
      <c r="C10" s="7"/>
      <c r="D10" s="14"/>
      <c r="E10" s="14"/>
      <c r="F10" s="14"/>
    </row>
    <row r="11">
      <c r="A11" s="15" t="s">
        <v>8</v>
      </c>
      <c r="D11" s="11" t="s">
        <v>9</v>
      </c>
      <c r="E11" s="12"/>
      <c r="F11" s="12"/>
    </row>
    <row r="12">
      <c r="A12" s="16" t="s">
        <v>140</v>
      </c>
      <c r="C12" s="7"/>
      <c r="D12" s="17"/>
    </row>
    <row r="13">
      <c r="A13" s="14"/>
      <c r="B13" s="7"/>
      <c r="C13" s="7"/>
      <c r="D13" s="7"/>
      <c r="E13" s="7"/>
      <c r="F13" s="7"/>
    </row>
    <row r="14">
      <c r="A14" s="18" t="s">
        <v>11</v>
      </c>
      <c r="B14" s="26" t="s">
        <v>133</v>
      </c>
      <c r="C14" s="7"/>
      <c r="D14" s="7"/>
      <c r="E14" s="7"/>
      <c r="F14" s="7"/>
    </row>
    <row r="15">
      <c r="A15" s="18" t="s">
        <v>13</v>
      </c>
      <c r="B15" s="14"/>
      <c r="C15" s="7"/>
      <c r="D15" s="7"/>
      <c r="E15" s="7"/>
      <c r="F15" s="7"/>
    </row>
    <row r="16">
      <c r="A16" s="18" t="s">
        <v>14</v>
      </c>
      <c r="B16" s="86"/>
      <c r="C16" s="7"/>
      <c r="D16" s="7"/>
      <c r="E16" s="7"/>
      <c r="F16" s="7"/>
    </row>
    <row r="17">
      <c r="A17" s="18" t="s">
        <v>15</v>
      </c>
      <c r="C17" s="7"/>
      <c r="D17" s="7"/>
      <c r="E17" s="7"/>
      <c r="F17" s="7"/>
    </row>
    <row r="18">
      <c r="A18" s="14"/>
      <c r="B18" s="7"/>
      <c r="C18" s="7"/>
      <c r="D18" s="7"/>
      <c r="E18" s="7"/>
      <c r="F18" s="7"/>
    </row>
    <row r="19">
      <c r="A19" s="60"/>
      <c r="B19" s="22"/>
      <c r="C19" s="22"/>
      <c r="D19" s="22"/>
      <c r="E19" s="22"/>
      <c r="F19" s="22"/>
    </row>
    <row r="20">
      <c r="A20" s="23" t="s">
        <v>16</v>
      </c>
      <c r="B20" s="24"/>
      <c r="C20" s="24"/>
      <c r="D20" s="25" t="s">
        <v>17</v>
      </c>
      <c r="E20" s="25" t="s">
        <v>18</v>
      </c>
      <c r="F20" s="25" t="s">
        <v>19</v>
      </c>
    </row>
    <row r="21">
      <c r="A21" s="87" t="s">
        <v>141</v>
      </c>
      <c r="D21" s="27">
        <v>1.0</v>
      </c>
      <c r="E21" s="28">
        <v>420.0</v>
      </c>
      <c r="F21" s="29">
        <f>D21*E21</f>
        <v>420</v>
      </c>
    </row>
    <row r="22">
      <c r="A22" s="36"/>
      <c r="B22" s="7"/>
      <c r="C22" s="7"/>
      <c r="D22" s="36"/>
      <c r="E22" s="40"/>
      <c r="F22" s="33"/>
    </row>
    <row r="23">
      <c r="A23" s="36"/>
      <c r="B23" s="7"/>
      <c r="C23" s="7"/>
      <c r="D23" s="7"/>
      <c r="E23" s="32" t="s">
        <v>24</v>
      </c>
      <c r="F23" s="33">
        <f>SUM(F21)</f>
        <v>420</v>
      </c>
    </row>
    <row r="24">
      <c r="A24" s="88"/>
      <c r="B24" s="7"/>
      <c r="C24" s="7"/>
      <c r="D24" s="7"/>
      <c r="E24" s="34">
        <v>0.21</v>
      </c>
      <c r="F24" s="33">
        <f>F23*E24</f>
        <v>88.2</v>
      </c>
    </row>
    <row r="25">
      <c r="A25" s="60"/>
      <c r="B25" s="22"/>
      <c r="C25" s="22"/>
      <c r="D25" s="22"/>
      <c r="E25" s="32" t="s">
        <v>19</v>
      </c>
      <c r="F25" s="33">
        <f>F23+F24</f>
        <v>508.2</v>
      </c>
    </row>
    <row r="26">
      <c r="A26" s="60" t="s">
        <v>142</v>
      </c>
      <c r="B26" s="20"/>
      <c r="C26" s="3"/>
      <c r="D26" s="3"/>
      <c r="E26" s="3"/>
      <c r="F26" s="3"/>
    </row>
  </sheetData>
  <mergeCells count="13">
    <mergeCell ref="D8:F8"/>
    <mergeCell ref="D9:F9"/>
    <mergeCell ref="A11:C11"/>
    <mergeCell ref="D11:F11"/>
    <mergeCell ref="A12:B12"/>
    <mergeCell ref="D12:F12"/>
    <mergeCell ref="A1:C4"/>
    <mergeCell ref="E2:F2"/>
    <mergeCell ref="E3:F3"/>
    <mergeCell ref="A6:C6"/>
    <mergeCell ref="A7:B7"/>
    <mergeCell ref="A8:B8"/>
    <mergeCell ref="A9:B9"/>
  </mergeCells>
  <hyperlinks>
    <hyperlink r:id="rId1" ref="A11"/>
    <hyperlink r:id="rId2" ref="A12"/>
  </hyperlinks>
  <printOptions horizontalCentered="1"/>
  <pageMargins bottom="0.75" footer="0.0" header="0.0" left="0.25" right="0.25" top="0.75"/>
  <pageSetup paperSize="9" orientation="portrait" pageOrder="overThenDown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1.63"/>
    <col customWidth="1" min="3" max="3" width="13.13"/>
    <col customWidth="1" min="6" max="26" width="15.88"/>
  </cols>
  <sheetData>
    <row r="1">
      <c r="A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D2" s="3"/>
      <c r="E2" s="4" t="s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D3" s="3"/>
      <c r="E3" s="5">
        <v>2105.0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D4" s="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 t="s">
        <v>1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6" t="s">
        <v>2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8" t="s">
        <v>3</v>
      </c>
      <c r="C7" s="7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0" t="s">
        <v>4</v>
      </c>
      <c r="C8" s="7"/>
      <c r="D8" s="11" t="s">
        <v>5</v>
      </c>
      <c r="E8" s="12"/>
      <c r="F8" s="12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>
      <c r="A9" s="10" t="s">
        <v>6</v>
      </c>
      <c r="C9" s="7"/>
      <c r="D9" s="13">
        <v>45901.0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0" t="s">
        <v>7</v>
      </c>
      <c r="B10" s="7"/>
      <c r="C10" s="7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5" t="s">
        <v>8</v>
      </c>
      <c r="D11" s="11" t="s">
        <v>9</v>
      </c>
      <c r="E11" s="12"/>
      <c r="F11" s="12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>
      <c r="A12" s="16" t="s">
        <v>25</v>
      </c>
      <c r="C12" s="7"/>
      <c r="D12" s="17" t="s">
        <v>26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8" t="s">
        <v>11</v>
      </c>
      <c r="B14" s="19" t="s">
        <v>27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8" t="s">
        <v>13</v>
      </c>
      <c r="B15" s="20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8" t="s">
        <v>14</v>
      </c>
      <c r="B16" s="20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8" t="s">
        <v>15</v>
      </c>
      <c r="B17" s="4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23" t="s">
        <v>16</v>
      </c>
      <c r="B19" s="24"/>
      <c r="C19" s="24"/>
      <c r="D19" s="25" t="s">
        <v>17</v>
      </c>
      <c r="E19" s="25" t="s">
        <v>18</v>
      </c>
      <c r="F19" s="25" t="s">
        <v>19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7" t="s">
        <v>28</v>
      </c>
      <c r="B21" s="14"/>
      <c r="C21" s="14"/>
      <c r="D21" s="48">
        <v>27.0</v>
      </c>
      <c r="E21" s="49">
        <v>370.0</v>
      </c>
      <c r="F21" s="29">
        <f t="shared" ref="F21:F22" si="1">D21*E21</f>
        <v>9990</v>
      </c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>
      <c r="A22" s="14" t="s">
        <v>21</v>
      </c>
      <c r="B22" s="7"/>
      <c r="C22" s="7"/>
      <c r="D22" s="48">
        <v>27.0</v>
      </c>
      <c r="E22" s="49">
        <v>180.0</v>
      </c>
      <c r="F22" s="29">
        <f t="shared" si="1"/>
        <v>4860</v>
      </c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>
      <c r="A23" s="36" t="s">
        <v>29</v>
      </c>
      <c r="B23" s="7"/>
      <c r="C23" s="7"/>
      <c r="D23" s="50"/>
      <c r="E23" s="51">
        <v>0.1</v>
      </c>
      <c r="F23" s="52">
        <f>(F21+F22)*E23</f>
        <v>1485</v>
      </c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>
      <c r="A24" s="14"/>
      <c r="B24" s="7"/>
      <c r="C24" s="7"/>
      <c r="D24" s="14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>
      <c r="A25" s="7"/>
      <c r="B25" s="7"/>
      <c r="C25" s="7"/>
      <c r="D25" s="7"/>
      <c r="E25" s="53" t="s">
        <v>24</v>
      </c>
      <c r="F25" s="33">
        <f>F21+F22-F23</f>
        <v>13365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36" t="s">
        <v>30</v>
      </c>
      <c r="D26" s="7"/>
      <c r="E26" s="34">
        <v>0.21</v>
      </c>
      <c r="F26" s="33">
        <f>F25*E26</f>
        <v>2806.65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36" t="s">
        <v>31</v>
      </c>
      <c r="D27" s="7"/>
      <c r="E27" s="53" t="s">
        <v>19</v>
      </c>
      <c r="F27" s="33">
        <f>F25+F26</f>
        <v>16171.65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>
      <c r="A29" s="26"/>
      <c r="D29" s="27"/>
      <c r="E29" s="34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>
      <c r="A30" s="26"/>
      <c r="B30" s="10"/>
      <c r="C30" s="10"/>
      <c r="D30" s="27"/>
      <c r="E30" s="32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>
      <c r="A31" s="26"/>
      <c r="B31" s="10"/>
      <c r="C31" s="10"/>
      <c r="D31" s="27"/>
      <c r="E31" s="28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>
      <c r="A32" s="26"/>
      <c r="B32" s="10"/>
      <c r="C32" s="10"/>
      <c r="D32" s="27"/>
      <c r="E32" s="35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>
      <c r="B33" s="7"/>
      <c r="C33" s="7"/>
      <c r="D33" s="27"/>
      <c r="E33" s="34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>
      <c r="A34" s="36"/>
      <c r="B34" s="7"/>
      <c r="C34" s="7"/>
      <c r="D34" s="27"/>
      <c r="E34" s="35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>
      <c r="A35" s="36"/>
      <c r="B35" s="7"/>
      <c r="C35" s="7"/>
      <c r="D35" s="27"/>
      <c r="E35" s="28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>
      <c r="A36" s="36"/>
      <c r="B36" s="7"/>
      <c r="C36" s="7"/>
      <c r="D36" s="27"/>
      <c r="E36" s="28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ht="14.25" customHeight="1">
      <c r="A37" s="7"/>
      <c r="B37" s="7"/>
      <c r="C37" s="7"/>
      <c r="D37" s="7"/>
      <c r="E37" s="32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4.25" customHeight="1">
      <c r="A38" s="7"/>
      <c r="B38" s="7"/>
      <c r="C38" s="7"/>
      <c r="D38" s="7"/>
      <c r="E38" s="32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4.25" customHeight="1">
      <c r="A39" s="7"/>
      <c r="B39" s="7"/>
      <c r="C39" s="7"/>
      <c r="D39" s="7"/>
      <c r="E39" s="34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4.25" customHeight="1">
      <c r="A40" s="36"/>
      <c r="B40" s="7"/>
      <c r="C40" s="7"/>
      <c r="D40" s="7"/>
      <c r="E40" s="32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>
      <c r="A41" s="7"/>
      <c r="B41" s="7"/>
      <c r="C41" s="7"/>
      <c r="D41" s="7"/>
      <c r="E41" s="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ht="14.25" customHeight="1">
      <c r="A42" s="38"/>
      <c r="B42" s="7"/>
      <c r="C42" s="7"/>
      <c r="D42" s="3"/>
      <c r="E42" s="36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>
      <c r="A43" s="36"/>
      <c r="B43" s="7"/>
      <c r="C43" s="7"/>
      <c r="D43" s="3"/>
      <c r="E43" s="36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>
      <c r="A44" s="39"/>
      <c r="B44" s="7"/>
      <c r="C44" s="7"/>
      <c r="D44" s="3"/>
      <c r="E44" s="36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36"/>
      <c r="B45" s="7"/>
      <c r="C45" s="7"/>
      <c r="D45" s="3"/>
      <c r="E45" s="36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36"/>
      <c r="B46" s="7"/>
      <c r="C46" s="7"/>
      <c r="D46" s="3"/>
      <c r="E46" s="36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36"/>
      <c r="B47" s="7"/>
      <c r="C47" s="7"/>
      <c r="D47" s="7"/>
      <c r="E47" s="40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>
      <c r="A48" s="36"/>
      <c r="B48" s="7"/>
      <c r="C48" s="7"/>
      <c r="E48" s="36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36"/>
      <c r="B49" s="7"/>
      <c r="C49" s="7"/>
      <c r="D49" s="7"/>
      <c r="E49" s="36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36"/>
      <c r="B50" s="7"/>
      <c r="C50" s="7"/>
      <c r="D50" s="7"/>
      <c r="E50" s="36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36"/>
      <c r="B51" s="7"/>
      <c r="C51" s="7"/>
      <c r="D51" s="7"/>
      <c r="E51" s="3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B52" s="7"/>
      <c r="C52" s="7"/>
      <c r="D52" s="7"/>
      <c r="E52" s="36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41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3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3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3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36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B64" s="3"/>
      <c r="C64" s="3"/>
      <c r="D64" s="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36"/>
      <c r="B65" s="2"/>
      <c r="C65" s="2"/>
      <c r="D65" s="2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>
      <c r="B66" s="42"/>
      <c r="C66" s="42"/>
      <c r="D66" s="42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>
      <c r="A67" s="36"/>
      <c r="B67" s="42"/>
      <c r="C67" s="42"/>
      <c r="D67" s="42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>
      <c r="A68" s="44"/>
      <c r="B68" s="30"/>
      <c r="C68" s="30"/>
      <c r="D68" s="30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44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44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</sheetData>
  <mergeCells count="15">
    <mergeCell ref="D8:F8"/>
    <mergeCell ref="D9:F9"/>
    <mergeCell ref="A11:C11"/>
    <mergeCell ref="D11:F11"/>
    <mergeCell ref="A12:B12"/>
    <mergeCell ref="D12:F12"/>
    <mergeCell ref="A20:F20"/>
    <mergeCell ref="A29:C29"/>
    <mergeCell ref="A1:C4"/>
    <mergeCell ref="E2:F2"/>
    <mergeCell ref="E3:F3"/>
    <mergeCell ref="A6:C6"/>
    <mergeCell ref="A7:B7"/>
    <mergeCell ref="A8:B8"/>
    <mergeCell ref="A9:B9"/>
  </mergeCells>
  <hyperlinks>
    <hyperlink r:id="rId1" ref="A11"/>
    <hyperlink r:id="rId2" ref="A12"/>
  </hyperlinks>
  <printOptions horizontalCentered="1"/>
  <pageMargins bottom="0.75" footer="0.0" header="0.0" left="0.25" right="0.25" top="0.75"/>
  <pageSetup paperSize="9" orientation="portrait" pageOrder="overThenDown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1.63"/>
    <col customWidth="1" min="3" max="3" width="19.0"/>
    <col customWidth="1" min="4" max="4" width="8.63"/>
    <col customWidth="1" min="5" max="5" width="11.38"/>
    <col customWidth="1" min="6" max="6" width="13.75"/>
  </cols>
  <sheetData>
    <row r="1">
      <c r="A1" s="1"/>
      <c r="D1" s="2"/>
      <c r="E1" s="2"/>
      <c r="F1" s="2"/>
    </row>
    <row r="2">
      <c r="D2" s="3"/>
      <c r="E2" s="4" t="s">
        <v>0</v>
      </c>
    </row>
    <row r="3">
      <c r="D3" s="3"/>
      <c r="E3" s="5">
        <v>2123.0</v>
      </c>
    </row>
    <row r="4">
      <c r="D4" s="3"/>
      <c r="E4" s="2"/>
      <c r="F4" s="2"/>
    </row>
    <row r="5">
      <c r="A5" s="6" t="s">
        <v>1</v>
      </c>
      <c r="B5" s="7"/>
      <c r="C5" s="7"/>
      <c r="D5" s="7"/>
      <c r="E5" s="7"/>
      <c r="F5" s="7"/>
    </row>
    <row r="6">
      <c r="A6" s="6" t="s">
        <v>2</v>
      </c>
      <c r="D6" s="7"/>
      <c r="E6" s="7"/>
      <c r="F6" s="7"/>
    </row>
    <row r="7">
      <c r="A7" s="8" t="s">
        <v>3</v>
      </c>
      <c r="C7" s="7"/>
      <c r="D7" s="9"/>
      <c r="E7" s="9"/>
      <c r="F7" s="9"/>
    </row>
    <row r="8">
      <c r="A8" s="10" t="s">
        <v>4</v>
      </c>
      <c r="C8" s="7"/>
      <c r="D8" s="11" t="s">
        <v>5</v>
      </c>
      <c r="E8" s="12"/>
      <c r="F8" s="12"/>
    </row>
    <row r="9">
      <c r="A9" s="10" t="s">
        <v>6</v>
      </c>
      <c r="C9" s="7"/>
      <c r="D9" s="13">
        <v>45910.0</v>
      </c>
    </row>
    <row r="10">
      <c r="A10" s="10" t="s">
        <v>7</v>
      </c>
      <c r="B10" s="7"/>
      <c r="C10" s="7"/>
      <c r="D10" s="14"/>
      <c r="E10" s="14"/>
      <c r="F10" s="14"/>
    </row>
    <row r="11">
      <c r="A11" s="15" t="s">
        <v>8</v>
      </c>
      <c r="D11" s="11" t="s">
        <v>9</v>
      </c>
      <c r="E11" s="12"/>
      <c r="F11" s="12"/>
    </row>
    <row r="12">
      <c r="A12" s="16" t="s">
        <v>143</v>
      </c>
      <c r="C12" s="7"/>
      <c r="D12" s="17"/>
    </row>
    <row r="13">
      <c r="A13" s="14"/>
      <c r="B13" s="7"/>
      <c r="C13" s="7"/>
      <c r="D13" s="7"/>
      <c r="E13" s="7"/>
      <c r="F13" s="7"/>
    </row>
    <row r="14">
      <c r="A14" s="18" t="s">
        <v>11</v>
      </c>
      <c r="B14" s="26" t="s">
        <v>133</v>
      </c>
      <c r="C14" s="7"/>
      <c r="D14" s="7"/>
      <c r="E14" s="36"/>
      <c r="F14" s="7"/>
    </row>
    <row r="15">
      <c r="A15" s="18" t="s">
        <v>13</v>
      </c>
      <c r="B15" s="14"/>
      <c r="C15" s="7"/>
      <c r="D15" s="7"/>
      <c r="E15" s="7"/>
      <c r="F15" s="7"/>
    </row>
    <row r="16">
      <c r="A16" s="18" t="s">
        <v>14</v>
      </c>
      <c r="B16" s="86"/>
      <c r="C16" s="7"/>
      <c r="D16" s="7"/>
      <c r="E16" s="7"/>
      <c r="F16" s="7"/>
    </row>
    <row r="17">
      <c r="A17" s="18" t="s">
        <v>15</v>
      </c>
      <c r="C17" s="7"/>
      <c r="D17" s="7"/>
      <c r="E17" s="7"/>
      <c r="F17" s="7"/>
    </row>
    <row r="18">
      <c r="A18" s="14"/>
      <c r="B18" s="7"/>
      <c r="C18" s="7"/>
      <c r="D18" s="7"/>
      <c r="E18" s="7"/>
      <c r="F18" s="7"/>
    </row>
    <row r="19">
      <c r="A19" s="60"/>
      <c r="B19" s="22"/>
      <c r="C19" s="22"/>
      <c r="D19" s="22"/>
      <c r="E19" s="22"/>
      <c r="F19" s="22"/>
    </row>
    <row r="20">
      <c r="A20" s="23" t="s">
        <v>16</v>
      </c>
      <c r="B20" s="24"/>
      <c r="C20" s="24"/>
      <c r="D20" s="25" t="s">
        <v>17</v>
      </c>
      <c r="E20" s="25" t="s">
        <v>18</v>
      </c>
      <c r="F20" s="25" t="s">
        <v>19</v>
      </c>
    </row>
    <row r="21">
      <c r="A21" s="87" t="s">
        <v>144</v>
      </c>
      <c r="D21" s="27">
        <v>1.0</v>
      </c>
      <c r="E21" s="28">
        <v>750.0</v>
      </c>
      <c r="F21" s="29">
        <f t="shared" ref="F21:F23" si="1">D21*E21</f>
        <v>750</v>
      </c>
    </row>
    <row r="22">
      <c r="A22" s="36" t="s">
        <v>21</v>
      </c>
      <c r="B22" s="7"/>
      <c r="C22" s="7"/>
      <c r="D22" s="27">
        <v>1.0</v>
      </c>
      <c r="E22" s="28">
        <v>320.0</v>
      </c>
      <c r="F22" s="29">
        <f t="shared" si="1"/>
        <v>320</v>
      </c>
    </row>
    <row r="23">
      <c r="A23" s="36" t="s">
        <v>145</v>
      </c>
      <c r="B23" s="7"/>
      <c r="C23" s="7"/>
      <c r="D23" s="27">
        <v>1.0</v>
      </c>
      <c r="E23" s="28">
        <v>120.0</v>
      </c>
      <c r="F23" s="29">
        <f t="shared" si="1"/>
        <v>120</v>
      </c>
    </row>
    <row r="24">
      <c r="A24" s="88"/>
      <c r="B24" s="7"/>
      <c r="C24" s="7"/>
      <c r="D24" s="7"/>
    </row>
    <row r="25">
      <c r="A25" s="60"/>
      <c r="B25" s="22"/>
      <c r="C25" s="22"/>
      <c r="D25" s="22"/>
      <c r="E25" s="32" t="s">
        <v>24</v>
      </c>
      <c r="F25" s="33">
        <f>SUM(F21:F23)</f>
        <v>1190</v>
      </c>
    </row>
    <row r="26">
      <c r="E26" s="34">
        <v>0.21</v>
      </c>
      <c r="F26" s="33">
        <f>F25*E26</f>
        <v>249.9</v>
      </c>
    </row>
    <row r="27">
      <c r="E27" s="32" t="s">
        <v>19</v>
      </c>
      <c r="F27" s="33">
        <f>F25+F26</f>
        <v>1439.9</v>
      </c>
    </row>
    <row r="30">
      <c r="A30" s="23" t="s">
        <v>16</v>
      </c>
      <c r="B30" s="24"/>
      <c r="C30" s="24"/>
      <c r="D30" s="25" t="s">
        <v>17</v>
      </c>
      <c r="E30" s="25" t="s">
        <v>18</v>
      </c>
      <c r="F30" s="25" t="s">
        <v>19</v>
      </c>
    </row>
    <row r="31">
      <c r="A31" s="87" t="s">
        <v>146</v>
      </c>
      <c r="D31" s="27">
        <v>1.0</v>
      </c>
      <c r="E31" s="28">
        <f>255+635</f>
        <v>890</v>
      </c>
      <c r="F31" s="29">
        <f t="shared" ref="F31:F33" si="2">D31*E31</f>
        <v>890</v>
      </c>
    </row>
    <row r="32">
      <c r="A32" s="36" t="s">
        <v>21</v>
      </c>
      <c r="B32" s="7"/>
      <c r="C32" s="7"/>
      <c r="D32" s="27">
        <v>1.0</v>
      </c>
      <c r="E32" s="28">
        <v>320.0</v>
      </c>
      <c r="F32" s="29">
        <f t="shared" si="2"/>
        <v>320</v>
      </c>
    </row>
    <row r="33">
      <c r="A33" s="36" t="s">
        <v>145</v>
      </c>
      <c r="B33" s="7"/>
      <c r="C33" s="7"/>
      <c r="D33" s="27">
        <v>1.0</v>
      </c>
      <c r="E33" s="28">
        <v>120.0</v>
      </c>
      <c r="F33" s="29">
        <f t="shared" si="2"/>
        <v>120</v>
      </c>
    </row>
    <row r="34">
      <c r="A34" s="88"/>
      <c r="B34" s="7"/>
      <c r="C34" s="7"/>
      <c r="D34" s="7"/>
    </row>
    <row r="35">
      <c r="A35" s="60"/>
      <c r="B35" s="22"/>
      <c r="C35" s="22"/>
      <c r="D35" s="22"/>
      <c r="E35" s="32" t="s">
        <v>24</v>
      </c>
      <c r="F35" s="33">
        <f>SUM(F31:F33)</f>
        <v>1330</v>
      </c>
    </row>
    <row r="36">
      <c r="E36" s="34">
        <v>0.21</v>
      </c>
      <c r="F36" s="33">
        <f>F35*E36</f>
        <v>279.3</v>
      </c>
    </row>
    <row r="37">
      <c r="E37" s="32" t="s">
        <v>19</v>
      </c>
      <c r="F37" s="33">
        <f>F35+F36</f>
        <v>1609.3</v>
      </c>
    </row>
  </sheetData>
  <mergeCells count="13">
    <mergeCell ref="D8:F8"/>
    <mergeCell ref="D9:F9"/>
    <mergeCell ref="A11:C11"/>
    <mergeCell ref="D11:F11"/>
    <mergeCell ref="A12:B12"/>
    <mergeCell ref="D12:F12"/>
    <mergeCell ref="A1:C4"/>
    <mergeCell ref="E2:F2"/>
    <mergeCell ref="E3:F3"/>
    <mergeCell ref="A6:C6"/>
    <mergeCell ref="A7:B7"/>
    <mergeCell ref="A8:B8"/>
    <mergeCell ref="A9:B9"/>
  </mergeCells>
  <hyperlinks>
    <hyperlink r:id="rId1" ref="A11"/>
    <hyperlink r:id="rId2" ref="A12"/>
  </hyperlinks>
  <printOptions horizontalCentered="1"/>
  <pageMargins bottom="0.75" footer="0.0" header="0.0" left="0.25" right="0.25" top="0.75"/>
  <pageSetup paperSize="9" orientation="portrait" pageOrder="overThenDown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1.63"/>
    <col customWidth="1" min="3" max="3" width="19.0"/>
    <col customWidth="1" min="4" max="4" width="8.63"/>
    <col customWidth="1" min="5" max="5" width="11.38"/>
    <col customWidth="1" min="6" max="6" width="13.75"/>
  </cols>
  <sheetData>
    <row r="1">
      <c r="A1" s="1"/>
      <c r="D1" s="2"/>
      <c r="E1" s="2"/>
      <c r="F1" s="2"/>
    </row>
    <row r="2">
      <c r="D2" s="3"/>
      <c r="E2" s="4" t="s">
        <v>0</v>
      </c>
    </row>
    <row r="3">
      <c r="D3" s="3"/>
      <c r="E3" s="5">
        <v>2124.0</v>
      </c>
    </row>
    <row r="4">
      <c r="D4" s="3"/>
      <c r="E4" s="2"/>
      <c r="F4" s="2"/>
    </row>
    <row r="5">
      <c r="A5" s="6" t="s">
        <v>1</v>
      </c>
      <c r="B5" s="7"/>
      <c r="C5" s="7"/>
      <c r="D5" s="7"/>
      <c r="E5" s="7"/>
      <c r="F5" s="7"/>
    </row>
    <row r="6">
      <c r="A6" s="6" t="s">
        <v>2</v>
      </c>
      <c r="D6" s="7"/>
      <c r="E6" s="7"/>
      <c r="F6" s="7"/>
    </row>
    <row r="7">
      <c r="A7" s="8" t="s">
        <v>3</v>
      </c>
      <c r="C7" s="7"/>
      <c r="D7" s="9"/>
      <c r="E7" s="9"/>
      <c r="F7" s="9"/>
    </row>
    <row r="8">
      <c r="A8" s="10" t="s">
        <v>4</v>
      </c>
      <c r="C8" s="7"/>
      <c r="D8" s="11" t="s">
        <v>5</v>
      </c>
      <c r="E8" s="12"/>
      <c r="F8" s="12"/>
    </row>
    <row r="9">
      <c r="A9" s="10" t="s">
        <v>6</v>
      </c>
      <c r="C9" s="7"/>
      <c r="D9" s="13">
        <v>45912.0</v>
      </c>
    </row>
    <row r="10">
      <c r="A10" s="10" t="s">
        <v>7</v>
      </c>
      <c r="B10" s="7"/>
      <c r="C10" s="7"/>
      <c r="D10" s="14"/>
      <c r="E10" s="14"/>
      <c r="F10" s="14"/>
    </row>
    <row r="11">
      <c r="A11" s="15" t="s">
        <v>8</v>
      </c>
      <c r="D11" s="11" t="s">
        <v>9</v>
      </c>
      <c r="E11" s="12"/>
      <c r="F11" s="12"/>
    </row>
    <row r="12">
      <c r="A12" s="16" t="s">
        <v>147</v>
      </c>
      <c r="C12" s="7"/>
      <c r="D12" s="17"/>
    </row>
    <row r="13">
      <c r="A13" s="14"/>
      <c r="B13" s="7"/>
      <c r="C13" s="7"/>
      <c r="D13" s="7"/>
      <c r="E13" s="7"/>
      <c r="F13" s="7"/>
    </row>
    <row r="14">
      <c r="A14" s="18" t="s">
        <v>11</v>
      </c>
      <c r="B14" s="26" t="s">
        <v>148</v>
      </c>
      <c r="C14" s="7"/>
      <c r="D14" s="7"/>
      <c r="E14" s="36"/>
      <c r="F14" s="7"/>
    </row>
    <row r="15">
      <c r="A15" s="18" t="s">
        <v>13</v>
      </c>
      <c r="B15" s="14"/>
      <c r="C15" s="7"/>
      <c r="D15" s="7"/>
      <c r="E15" s="7"/>
      <c r="F15" s="7"/>
    </row>
    <row r="16">
      <c r="A16" s="18" t="s">
        <v>14</v>
      </c>
      <c r="B16" s="86"/>
      <c r="C16" s="7"/>
      <c r="D16" s="7"/>
      <c r="E16" s="7"/>
      <c r="F16" s="7"/>
    </row>
    <row r="17">
      <c r="A17" s="18" t="s">
        <v>15</v>
      </c>
      <c r="C17" s="7"/>
      <c r="D17" s="7"/>
      <c r="E17" s="7"/>
      <c r="F17" s="7"/>
    </row>
    <row r="18">
      <c r="A18" s="14"/>
      <c r="B18" s="7"/>
      <c r="C18" s="7"/>
      <c r="D18" s="7"/>
      <c r="E18" s="7"/>
      <c r="F18" s="7"/>
    </row>
    <row r="19">
      <c r="A19" s="60"/>
      <c r="B19" s="22"/>
      <c r="C19" s="22"/>
      <c r="D19" s="22"/>
      <c r="E19" s="22"/>
      <c r="F19" s="22"/>
    </row>
    <row r="20">
      <c r="A20" s="23" t="s">
        <v>16</v>
      </c>
      <c r="B20" s="24"/>
      <c r="C20" s="24"/>
      <c r="D20" s="25" t="s">
        <v>17</v>
      </c>
      <c r="E20" s="25" t="s">
        <v>18</v>
      </c>
      <c r="F20" s="25" t="s">
        <v>19</v>
      </c>
    </row>
    <row r="21">
      <c r="A21" s="87" t="s">
        <v>149</v>
      </c>
      <c r="D21" s="27">
        <v>2.0</v>
      </c>
      <c r="E21" s="28">
        <v>200.0</v>
      </c>
      <c r="F21" s="29">
        <f t="shared" ref="F21:F22" si="1">D21*E21</f>
        <v>400</v>
      </c>
    </row>
    <row r="22">
      <c r="A22" s="36" t="s">
        <v>150</v>
      </c>
      <c r="B22" s="7"/>
      <c r="C22" s="7"/>
      <c r="D22" s="27">
        <v>1.0</v>
      </c>
      <c r="E22" s="28">
        <v>160.0</v>
      </c>
      <c r="F22" s="29">
        <f t="shared" si="1"/>
        <v>160</v>
      </c>
    </row>
    <row r="23">
      <c r="A23" s="36"/>
      <c r="B23" s="7"/>
      <c r="C23" s="7"/>
      <c r="D23" s="27"/>
      <c r="E23" s="28"/>
      <c r="F23" s="29"/>
    </row>
    <row r="24">
      <c r="A24" s="88"/>
      <c r="B24" s="7"/>
      <c r="C24" s="7"/>
      <c r="D24" s="7"/>
    </row>
    <row r="25">
      <c r="A25" s="60"/>
      <c r="B25" s="22"/>
      <c r="C25" s="22"/>
      <c r="D25" s="22"/>
      <c r="E25" s="32" t="s">
        <v>24</v>
      </c>
      <c r="F25" s="33">
        <f>SUM(F21:F23)</f>
        <v>560</v>
      </c>
    </row>
    <row r="26">
      <c r="E26" s="34">
        <v>0.21</v>
      </c>
      <c r="F26" s="33">
        <f>F25*E26</f>
        <v>117.6</v>
      </c>
    </row>
    <row r="27">
      <c r="E27" s="32" t="s">
        <v>19</v>
      </c>
      <c r="F27" s="33">
        <f>F25+F26</f>
        <v>677.6</v>
      </c>
    </row>
  </sheetData>
  <mergeCells count="13">
    <mergeCell ref="D8:F8"/>
    <mergeCell ref="D9:F9"/>
    <mergeCell ref="A11:C11"/>
    <mergeCell ref="D11:F11"/>
    <mergeCell ref="A12:B12"/>
    <mergeCell ref="D12:F12"/>
    <mergeCell ref="A1:C4"/>
    <mergeCell ref="E2:F2"/>
    <mergeCell ref="E3:F3"/>
    <mergeCell ref="A6:C6"/>
    <mergeCell ref="A7:B7"/>
    <mergeCell ref="A8:B8"/>
    <mergeCell ref="A9:B9"/>
  </mergeCells>
  <hyperlinks>
    <hyperlink r:id="rId1" ref="A11"/>
    <hyperlink r:id="rId2" ref="A12"/>
  </hyperlinks>
  <printOptions horizontalCentered="1"/>
  <pageMargins bottom="0.75" footer="0.0" header="0.0" left="0.25" right="0.25" top="0.75"/>
  <pageSetup paperSize="9" orientation="portrait" pageOrder="overThenDown"/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1.63"/>
    <col customWidth="1" min="3" max="3" width="19.0"/>
    <col customWidth="1" min="4" max="4" width="8.63"/>
    <col customWidth="1" min="5" max="5" width="11.38"/>
    <col customWidth="1" min="6" max="6" width="13.75"/>
  </cols>
  <sheetData>
    <row r="1">
      <c r="A1" s="1"/>
      <c r="D1" s="2"/>
      <c r="E1" s="2"/>
      <c r="F1" s="2"/>
    </row>
    <row r="2">
      <c r="D2" s="3"/>
      <c r="E2" s="4" t="s">
        <v>0</v>
      </c>
    </row>
    <row r="3">
      <c r="D3" s="3"/>
      <c r="E3" s="5">
        <v>2125.0</v>
      </c>
    </row>
    <row r="4">
      <c r="D4" s="3"/>
      <c r="E4" s="2"/>
      <c r="F4" s="2"/>
    </row>
    <row r="5">
      <c r="A5" s="6" t="s">
        <v>1</v>
      </c>
      <c r="B5" s="7"/>
      <c r="C5" s="7"/>
      <c r="D5" s="7"/>
      <c r="E5" s="7"/>
      <c r="F5" s="7"/>
    </row>
    <row r="6">
      <c r="A6" s="6" t="s">
        <v>2</v>
      </c>
      <c r="D6" s="7"/>
      <c r="E6" s="7"/>
      <c r="F6" s="7"/>
    </row>
    <row r="7">
      <c r="A7" s="8" t="s">
        <v>3</v>
      </c>
      <c r="C7" s="7"/>
      <c r="D7" s="9"/>
      <c r="E7" s="9"/>
      <c r="F7" s="9"/>
    </row>
    <row r="8">
      <c r="A8" s="10" t="s">
        <v>4</v>
      </c>
      <c r="C8" s="7"/>
      <c r="D8" s="11" t="s">
        <v>5</v>
      </c>
      <c r="E8" s="12"/>
      <c r="F8" s="12"/>
    </row>
    <row r="9">
      <c r="A9" s="10" t="s">
        <v>6</v>
      </c>
      <c r="C9" s="7"/>
      <c r="D9" s="13">
        <v>45915.0</v>
      </c>
    </row>
    <row r="10">
      <c r="A10" s="10" t="s">
        <v>7</v>
      </c>
      <c r="B10" s="7"/>
      <c r="C10" s="7"/>
      <c r="D10" s="14"/>
      <c r="E10" s="14"/>
      <c r="F10" s="14"/>
    </row>
    <row r="11">
      <c r="A11" s="15" t="s">
        <v>8</v>
      </c>
      <c r="D11" s="11" t="s">
        <v>9</v>
      </c>
      <c r="E11" s="12"/>
      <c r="F11" s="12"/>
    </row>
    <row r="12">
      <c r="A12" s="16" t="s">
        <v>151</v>
      </c>
      <c r="C12" s="7"/>
      <c r="D12" s="17"/>
    </row>
    <row r="13">
      <c r="A13" s="14"/>
      <c r="B13" s="7"/>
      <c r="C13" s="7"/>
      <c r="D13" s="7"/>
      <c r="E13" s="7"/>
      <c r="F13" s="7"/>
    </row>
    <row r="14">
      <c r="A14" s="18" t="s">
        <v>11</v>
      </c>
      <c r="B14" s="26" t="s">
        <v>152</v>
      </c>
      <c r="C14" s="7"/>
      <c r="D14" s="7"/>
      <c r="E14" s="36"/>
      <c r="F14" s="7"/>
    </row>
    <row r="15">
      <c r="A15" s="18" t="s">
        <v>13</v>
      </c>
      <c r="B15" s="14"/>
      <c r="C15" s="7"/>
      <c r="D15" s="7"/>
      <c r="E15" s="7"/>
      <c r="F15" s="7"/>
    </row>
    <row r="16">
      <c r="A16" s="18" t="s">
        <v>14</v>
      </c>
      <c r="B16" s="86"/>
      <c r="C16" s="7"/>
      <c r="D16" s="7"/>
      <c r="E16" s="7"/>
      <c r="F16" s="7"/>
    </row>
    <row r="17">
      <c r="A17" s="18" t="s">
        <v>15</v>
      </c>
      <c r="C17" s="7"/>
      <c r="D17" s="7"/>
      <c r="E17" s="7"/>
      <c r="F17" s="7"/>
    </row>
    <row r="18">
      <c r="A18" s="14"/>
      <c r="B18" s="7"/>
      <c r="C18" s="7"/>
      <c r="D18" s="7"/>
      <c r="E18" s="7"/>
      <c r="F18" s="7"/>
    </row>
    <row r="19">
      <c r="A19" s="60"/>
      <c r="B19" s="22"/>
      <c r="C19" s="22"/>
      <c r="D19" s="22"/>
      <c r="E19" s="22"/>
      <c r="F19" s="22"/>
    </row>
    <row r="20">
      <c r="A20" s="23" t="s">
        <v>16</v>
      </c>
      <c r="B20" s="24"/>
      <c r="C20" s="24"/>
      <c r="D20" s="25" t="s">
        <v>17</v>
      </c>
      <c r="E20" s="25" t="s">
        <v>18</v>
      </c>
      <c r="F20" s="25" t="s">
        <v>19</v>
      </c>
    </row>
    <row r="21">
      <c r="A21" s="87" t="s">
        <v>153</v>
      </c>
      <c r="D21" s="27">
        <v>2.0</v>
      </c>
      <c r="E21" s="28">
        <v>595.0</v>
      </c>
      <c r="F21" s="29">
        <f t="shared" ref="F21:F23" si="1">D21*E21</f>
        <v>1190</v>
      </c>
    </row>
    <row r="22">
      <c r="A22" s="36" t="s">
        <v>154</v>
      </c>
      <c r="B22" s="7"/>
      <c r="C22" s="7"/>
      <c r="D22" s="27">
        <v>1.0</v>
      </c>
      <c r="E22" s="28">
        <v>650.0</v>
      </c>
      <c r="F22" s="29">
        <f t="shared" si="1"/>
        <v>650</v>
      </c>
    </row>
    <row r="23">
      <c r="A23" s="36" t="s">
        <v>21</v>
      </c>
      <c r="B23" s="7"/>
      <c r="C23" s="7"/>
      <c r="D23" s="27">
        <v>3.0</v>
      </c>
      <c r="E23" s="28">
        <v>250.0</v>
      </c>
      <c r="F23" s="29">
        <f t="shared" si="1"/>
        <v>750</v>
      </c>
    </row>
    <row r="24">
      <c r="A24" s="88"/>
      <c r="B24" s="7"/>
      <c r="C24" s="7"/>
      <c r="D24" s="7"/>
    </row>
    <row r="25">
      <c r="A25" s="88"/>
      <c r="B25" s="7"/>
      <c r="C25" s="7"/>
      <c r="D25" s="7"/>
    </row>
    <row r="26">
      <c r="A26" s="60"/>
      <c r="B26" s="22"/>
      <c r="C26" s="22"/>
      <c r="D26" s="22"/>
      <c r="E26" s="32" t="s">
        <v>24</v>
      </c>
      <c r="F26" s="33">
        <f>SUM(F21:F23)</f>
        <v>2590</v>
      </c>
    </row>
    <row r="27">
      <c r="E27" s="34">
        <v>0.21</v>
      </c>
      <c r="F27" s="33">
        <f>F26*E27</f>
        <v>543.9</v>
      </c>
    </row>
    <row r="28">
      <c r="E28" s="32" t="s">
        <v>19</v>
      </c>
      <c r="F28" s="33">
        <f>F26+F27</f>
        <v>3133.9</v>
      </c>
    </row>
  </sheetData>
  <mergeCells count="13">
    <mergeCell ref="D8:F8"/>
    <mergeCell ref="D9:F9"/>
    <mergeCell ref="A11:C11"/>
    <mergeCell ref="D11:F11"/>
    <mergeCell ref="A12:B12"/>
    <mergeCell ref="D12:F12"/>
    <mergeCell ref="A1:C4"/>
    <mergeCell ref="E2:F2"/>
    <mergeCell ref="E3:F3"/>
    <mergeCell ref="A6:C6"/>
    <mergeCell ref="A7:B7"/>
    <mergeCell ref="A8:B8"/>
    <mergeCell ref="A9:B9"/>
  </mergeCells>
  <hyperlinks>
    <hyperlink r:id="rId1" ref="A11"/>
    <hyperlink r:id="rId2" ref="A12"/>
  </hyperlinks>
  <printOptions horizontalCentered="1"/>
  <pageMargins bottom="0.75" footer="0.0" header="0.0" left="0.25" right="0.25" top="0.75"/>
  <pageSetup paperSize="9" orientation="portrait" pageOrder="overThenDown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1.63"/>
    <col customWidth="1" min="3" max="3" width="19.0"/>
    <col customWidth="1" min="4" max="4" width="8.63"/>
    <col customWidth="1" min="5" max="5" width="11.38"/>
    <col customWidth="1" min="6" max="6" width="13.75"/>
  </cols>
  <sheetData>
    <row r="1">
      <c r="A1" s="1"/>
      <c r="D1" s="2"/>
      <c r="E1" s="2"/>
      <c r="F1" s="2"/>
    </row>
    <row r="2">
      <c r="D2" s="3"/>
      <c r="E2" s="4" t="s">
        <v>0</v>
      </c>
    </row>
    <row r="3">
      <c r="D3" s="3"/>
      <c r="E3" s="5">
        <v>2126.0</v>
      </c>
    </row>
    <row r="4">
      <c r="D4" s="3"/>
      <c r="E4" s="2"/>
      <c r="F4" s="2"/>
    </row>
    <row r="5">
      <c r="A5" s="6" t="s">
        <v>1</v>
      </c>
      <c r="B5" s="7"/>
      <c r="C5" s="7"/>
      <c r="D5" s="7"/>
      <c r="E5" s="7"/>
      <c r="F5" s="7"/>
    </row>
    <row r="6">
      <c r="A6" s="6" t="s">
        <v>2</v>
      </c>
      <c r="D6" s="7"/>
      <c r="E6" s="7"/>
      <c r="F6" s="7"/>
    </row>
    <row r="7">
      <c r="A7" s="8" t="s">
        <v>3</v>
      </c>
      <c r="C7" s="7"/>
      <c r="D7" s="9"/>
      <c r="E7" s="9"/>
      <c r="F7" s="9"/>
    </row>
    <row r="8">
      <c r="A8" s="10" t="s">
        <v>4</v>
      </c>
      <c r="C8" s="7"/>
      <c r="D8" s="11" t="s">
        <v>5</v>
      </c>
      <c r="E8" s="12"/>
      <c r="F8" s="12"/>
    </row>
    <row r="9">
      <c r="A9" s="10" t="s">
        <v>6</v>
      </c>
      <c r="C9" s="7"/>
      <c r="D9" s="13">
        <v>45915.0</v>
      </c>
    </row>
    <row r="10">
      <c r="A10" s="10" t="s">
        <v>7</v>
      </c>
      <c r="B10" s="7"/>
      <c r="C10" s="7"/>
      <c r="D10" s="14"/>
      <c r="E10" s="14"/>
      <c r="F10" s="14"/>
    </row>
    <row r="11">
      <c r="A11" s="15" t="s">
        <v>8</v>
      </c>
      <c r="D11" s="11" t="s">
        <v>9</v>
      </c>
      <c r="E11" s="12"/>
      <c r="F11" s="12"/>
    </row>
    <row r="12">
      <c r="A12" s="16" t="s">
        <v>155</v>
      </c>
      <c r="C12" s="7"/>
      <c r="D12" s="17"/>
    </row>
    <row r="13">
      <c r="A13" s="14"/>
      <c r="B13" s="7"/>
      <c r="C13" s="7"/>
      <c r="D13" s="7"/>
      <c r="E13" s="7"/>
      <c r="F13" s="7"/>
    </row>
    <row r="14">
      <c r="A14" s="18" t="s">
        <v>11</v>
      </c>
      <c r="B14" s="26" t="s">
        <v>156</v>
      </c>
      <c r="C14" s="7"/>
      <c r="D14" s="7"/>
      <c r="E14" s="36"/>
      <c r="F14" s="7"/>
    </row>
    <row r="15">
      <c r="A15" s="18" t="s">
        <v>13</v>
      </c>
      <c r="B15" s="14"/>
      <c r="C15" s="7"/>
      <c r="D15" s="7"/>
      <c r="E15" s="7"/>
      <c r="F15" s="7"/>
    </row>
    <row r="16">
      <c r="A16" s="18" t="s">
        <v>14</v>
      </c>
      <c r="B16" s="86"/>
      <c r="C16" s="7"/>
      <c r="D16" s="7"/>
      <c r="E16" s="7"/>
      <c r="F16" s="7"/>
    </row>
    <row r="17">
      <c r="A17" s="18" t="s">
        <v>15</v>
      </c>
      <c r="C17" s="7"/>
      <c r="D17" s="7"/>
      <c r="E17" s="7"/>
      <c r="F17" s="7"/>
    </row>
    <row r="18">
      <c r="A18" s="14"/>
      <c r="B18" s="7"/>
      <c r="C18" s="7"/>
      <c r="D18" s="7"/>
      <c r="E18" s="7"/>
      <c r="F18" s="7"/>
    </row>
    <row r="19">
      <c r="A19" s="60"/>
      <c r="B19" s="22"/>
      <c r="C19" s="22"/>
      <c r="D19" s="22"/>
      <c r="E19" s="22"/>
      <c r="F19" s="22"/>
    </row>
    <row r="20">
      <c r="A20" s="23" t="s">
        <v>16</v>
      </c>
      <c r="B20" s="24"/>
      <c r="C20" s="24"/>
      <c r="D20" s="25" t="s">
        <v>17</v>
      </c>
      <c r="E20" s="25" t="s">
        <v>18</v>
      </c>
      <c r="F20" s="25" t="s">
        <v>19</v>
      </c>
    </row>
    <row r="21">
      <c r="A21" s="87" t="s">
        <v>157</v>
      </c>
      <c r="D21" s="27">
        <v>1.0</v>
      </c>
      <c r="E21" s="28">
        <v>60.0</v>
      </c>
      <c r="F21" s="29">
        <f t="shared" ref="F21:F22" si="1">D21*E21</f>
        <v>60</v>
      </c>
    </row>
    <row r="22">
      <c r="A22" s="36" t="s">
        <v>158</v>
      </c>
      <c r="B22" s="7"/>
      <c r="C22" s="7"/>
      <c r="D22" s="27">
        <v>1.0</v>
      </c>
      <c r="E22" s="28">
        <v>87.4</v>
      </c>
      <c r="F22" s="29">
        <f t="shared" si="1"/>
        <v>87.4</v>
      </c>
    </row>
    <row r="23">
      <c r="A23" s="36"/>
      <c r="B23" s="7"/>
      <c r="C23" s="7"/>
      <c r="D23" s="27"/>
      <c r="E23" s="28"/>
      <c r="F23" s="29"/>
    </row>
    <row r="24">
      <c r="A24" s="88"/>
      <c r="B24" s="7"/>
      <c r="C24" s="7"/>
      <c r="D24" s="7"/>
    </row>
    <row r="25">
      <c r="A25" s="60"/>
      <c r="B25" s="22"/>
      <c r="C25" s="22"/>
      <c r="D25" s="22"/>
      <c r="E25" s="32" t="s">
        <v>24</v>
      </c>
      <c r="F25" s="33">
        <f>SUM(F21:F23)</f>
        <v>147.4</v>
      </c>
    </row>
    <row r="26">
      <c r="E26" s="34">
        <v>0.21</v>
      </c>
      <c r="F26" s="33">
        <f>F25*E26</f>
        <v>30.954</v>
      </c>
    </row>
    <row r="27">
      <c r="E27" s="32" t="s">
        <v>19</v>
      </c>
      <c r="F27" s="33">
        <f>F25+F26</f>
        <v>178.354</v>
      </c>
    </row>
  </sheetData>
  <mergeCells count="13">
    <mergeCell ref="D8:F8"/>
    <mergeCell ref="D9:F9"/>
    <mergeCell ref="A11:C11"/>
    <mergeCell ref="D11:F11"/>
    <mergeCell ref="A12:B12"/>
    <mergeCell ref="D12:F12"/>
    <mergeCell ref="A1:C4"/>
    <mergeCell ref="E2:F2"/>
    <mergeCell ref="E3:F3"/>
    <mergeCell ref="A6:C6"/>
    <mergeCell ref="A7:B7"/>
    <mergeCell ref="A8:B8"/>
    <mergeCell ref="A9:B9"/>
  </mergeCells>
  <hyperlinks>
    <hyperlink r:id="rId1" ref="A11"/>
    <hyperlink r:id="rId2" ref="A12"/>
  </hyperlinks>
  <printOptions horizontalCentered="1"/>
  <pageMargins bottom="0.75" footer="0.0" header="0.0" left="0.25" right="0.25" top="0.75"/>
  <pageSetup paperSize="9" orientation="portrait" pageOrder="overThenDown"/>
  <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1.63"/>
    <col customWidth="1" min="3" max="3" width="19.0"/>
    <col customWidth="1" min="4" max="4" width="8.63"/>
    <col customWidth="1" min="5" max="5" width="11.38"/>
    <col customWidth="1" min="6" max="6" width="13.75"/>
  </cols>
  <sheetData>
    <row r="1">
      <c r="A1" s="1"/>
      <c r="D1" s="2"/>
      <c r="E1" s="2"/>
      <c r="F1" s="2"/>
    </row>
    <row r="2">
      <c r="D2" s="3"/>
      <c r="E2" s="4" t="s">
        <v>0</v>
      </c>
    </row>
    <row r="3">
      <c r="D3" s="3"/>
      <c r="E3" s="5">
        <v>2127.0</v>
      </c>
    </row>
    <row r="4">
      <c r="D4" s="3"/>
      <c r="E4" s="2"/>
      <c r="F4" s="2"/>
    </row>
    <row r="5">
      <c r="A5" s="6" t="s">
        <v>1</v>
      </c>
      <c r="B5" s="7"/>
      <c r="C5" s="7"/>
      <c r="D5" s="7"/>
      <c r="E5" s="7"/>
      <c r="F5" s="7"/>
    </row>
    <row r="6">
      <c r="A6" s="6" t="s">
        <v>2</v>
      </c>
      <c r="D6" s="7"/>
      <c r="E6" s="7"/>
      <c r="F6" s="7"/>
    </row>
    <row r="7">
      <c r="A7" s="8" t="s">
        <v>3</v>
      </c>
      <c r="C7" s="7"/>
      <c r="D7" s="9"/>
      <c r="E7" s="9"/>
      <c r="F7" s="9"/>
    </row>
    <row r="8">
      <c r="A8" s="10" t="s">
        <v>4</v>
      </c>
      <c r="C8" s="7"/>
      <c r="D8" s="11" t="s">
        <v>5</v>
      </c>
      <c r="E8" s="12"/>
      <c r="F8" s="12"/>
    </row>
    <row r="9">
      <c r="A9" s="10" t="s">
        <v>6</v>
      </c>
      <c r="C9" s="7"/>
      <c r="D9" s="13">
        <v>45915.0</v>
      </c>
    </row>
    <row r="10">
      <c r="A10" s="10" t="s">
        <v>7</v>
      </c>
      <c r="B10" s="7"/>
      <c r="C10" s="7"/>
      <c r="D10" s="14"/>
      <c r="E10" s="14"/>
      <c r="F10" s="14"/>
    </row>
    <row r="11">
      <c r="A11" s="15" t="s">
        <v>8</v>
      </c>
      <c r="D11" s="11" t="s">
        <v>9</v>
      </c>
      <c r="E11" s="12"/>
      <c r="F11" s="12"/>
    </row>
    <row r="12">
      <c r="A12" s="16" t="s">
        <v>159</v>
      </c>
      <c r="C12" s="7"/>
      <c r="D12" s="17"/>
    </row>
    <row r="13">
      <c r="A13" s="14"/>
      <c r="B13" s="7"/>
      <c r="C13" s="7"/>
      <c r="D13" s="7"/>
      <c r="E13" s="7"/>
      <c r="F13" s="7"/>
    </row>
    <row r="14">
      <c r="A14" s="18" t="s">
        <v>11</v>
      </c>
      <c r="B14" s="26" t="s">
        <v>160</v>
      </c>
      <c r="C14" s="7"/>
      <c r="D14" s="7"/>
      <c r="E14" s="36"/>
      <c r="F14" s="7"/>
    </row>
    <row r="15">
      <c r="A15" s="18" t="s">
        <v>13</v>
      </c>
      <c r="B15" s="14"/>
      <c r="C15" s="7"/>
      <c r="D15" s="7"/>
      <c r="E15" s="7"/>
      <c r="F15" s="7"/>
    </row>
    <row r="16">
      <c r="A16" s="18" t="s">
        <v>14</v>
      </c>
      <c r="B16" s="86"/>
      <c r="C16" s="7"/>
      <c r="D16" s="7"/>
      <c r="E16" s="7"/>
      <c r="F16" s="7"/>
    </row>
    <row r="17">
      <c r="A17" s="18" t="s">
        <v>15</v>
      </c>
      <c r="C17" s="7"/>
      <c r="D17" s="7"/>
      <c r="E17" s="7"/>
      <c r="F17" s="7"/>
    </row>
    <row r="18">
      <c r="A18" s="14"/>
      <c r="B18" s="7"/>
      <c r="C18" s="7"/>
      <c r="D18" s="7"/>
      <c r="E18" s="7"/>
      <c r="F18" s="7"/>
    </row>
    <row r="19">
      <c r="A19" s="60"/>
      <c r="B19" s="22"/>
      <c r="C19" s="22"/>
      <c r="D19" s="22"/>
      <c r="E19" s="22"/>
      <c r="F19" s="22"/>
    </row>
    <row r="20">
      <c r="A20" s="23" t="s">
        <v>16</v>
      </c>
      <c r="B20" s="24"/>
      <c r="C20" s="24"/>
      <c r="D20" s="25" t="s">
        <v>17</v>
      </c>
      <c r="E20" s="25" t="s">
        <v>18</v>
      </c>
      <c r="F20" s="25" t="s">
        <v>19</v>
      </c>
    </row>
    <row r="21">
      <c r="A21" s="87" t="s">
        <v>161</v>
      </c>
      <c r="D21" s="27">
        <v>1.0</v>
      </c>
      <c r="E21" s="28">
        <v>90.73</v>
      </c>
      <c r="F21" s="29">
        <f t="shared" ref="F21:F22" si="1">D21*E21</f>
        <v>90.73</v>
      </c>
    </row>
    <row r="22">
      <c r="A22" s="36" t="s">
        <v>162</v>
      </c>
      <c r="B22" s="7"/>
      <c r="C22" s="7"/>
      <c r="D22" s="27">
        <v>1.0</v>
      </c>
      <c r="E22" s="28">
        <v>80.0</v>
      </c>
      <c r="F22" s="29">
        <f t="shared" si="1"/>
        <v>80</v>
      </c>
    </row>
    <row r="23">
      <c r="A23" s="36"/>
      <c r="B23" s="7"/>
      <c r="C23" s="7"/>
      <c r="D23" s="27"/>
      <c r="E23" s="28"/>
      <c r="F23" s="29"/>
    </row>
    <row r="24">
      <c r="A24" s="60"/>
      <c r="B24" s="22"/>
      <c r="C24" s="22"/>
      <c r="D24" s="22"/>
      <c r="E24" s="32" t="s">
        <v>24</v>
      </c>
      <c r="F24" s="33">
        <f>SUM(F21:F23)</f>
        <v>170.73</v>
      </c>
    </row>
    <row r="25">
      <c r="E25" s="34">
        <v>0.21</v>
      </c>
      <c r="F25" s="33">
        <f>F24*E25</f>
        <v>35.8533</v>
      </c>
    </row>
    <row r="26">
      <c r="E26" s="32" t="s">
        <v>19</v>
      </c>
      <c r="F26" s="33">
        <f>F24+F25</f>
        <v>206.5833</v>
      </c>
    </row>
    <row r="28">
      <c r="A28" s="87" t="s">
        <v>163</v>
      </c>
    </row>
  </sheetData>
  <mergeCells count="13">
    <mergeCell ref="D8:F8"/>
    <mergeCell ref="D9:F9"/>
    <mergeCell ref="A11:C11"/>
    <mergeCell ref="D11:F11"/>
    <mergeCell ref="A12:B12"/>
    <mergeCell ref="D12:F12"/>
    <mergeCell ref="A1:C4"/>
    <mergeCell ref="E2:F2"/>
    <mergeCell ref="E3:F3"/>
    <mergeCell ref="A6:C6"/>
    <mergeCell ref="A7:B7"/>
    <mergeCell ref="A8:B8"/>
    <mergeCell ref="A9:B9"/>
  </mergeCells>
  <hyperlinks>
    <hyperlink r:id="rId1" ref="A11"/>
    <hyperlink r:id="rId2" ref="A12"/>
  </hyperlinks>
  <printOptions horizontalCentered="1"/>
  <pageMargins bottom="0.75" footer="0.0" header="0.0" left="0.25" right="0.25" top="0.75"/>
  <pageSetup paperSize="9" orientation="portrait" pageOrder="overThenDown"/>
  <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1.63"/>
    <col customWidth="1" min="3" max="3" width="19.0"/>
    <col customWidth="1" min="4" max="4" width="8.63"/>
    <col customWidth="1" min="5" max="5" width="11.38"/>
    <col customWidth="1" min="6" max="6" width="13.75"/>
  </cols>
  <sheetData>
    <row r="1">
      <c r="A1" s="1"/>
      <c r="D1" s="2"/>
      <c r="E1" s="2"/>
      <c r="F1" s="2"/>
    </row>
    <row r="2">
      <c r="D2" s="3"/>
      <c r="E2" s="4" t="s">
        <v>0</v>
      </c>
    </row>
    <row r="3">
      <c r="D3" s="3"/>
      <c r="E3" s="5">
        <v>2128.0</v>
      </c>
    </row>
    <row r="4">
      <c r="D4" s="3"/>
      <c r="E4" s="2"/>
      <c r="F4" s="2"/>
    </row>
    <row r="5">
      <c r="A5" s="6" t="s">
        <v>1</v>
      </c>
      <c r="B5" s="7"/>
      <c r="C5" s="7"/>
      <c r="D5" s="7"/>
      <c r="E5" s="7"/>
      <c r="F5" s="7"/>
    </row>
    <row r="6">
      <c r="A6" s="6" t="s">
        <v>2</v>
      </c>
      <c r="D6" s="7"/>
      <c r="E6" s="7"/>
      <c r="F6" s="7"/>
    </row>
    <row r="7">
      <c r="A7" s="8" t="s">
        <v>3</v>
      </c>
      <c r="C7" s="7"/>
      <c r="D7" s="9"/>
      <c r="E7" s="9"/>
      <c r="F7" s="9"/>
    </row>
    <row r="8">
      <c r="A8" s="10" t="s">
        <v>4</v>
      </c>
      <c r="C8" s="7"/>
      <c r="D8" s="11" t="s">
        <v>5</v>
      </c>
      <c r="E8" s="12"/>
      <c r="F8" s="12"/>
    </row>
    <row r="9">
      <c r="A9" s="10" t="s">
        <v>6</v>
      </c>
      <c r="C9" s="7"/>
      <c r="D9" s="13">
        <v>45916.0</v>
      </c>
    </row>
    <row r="10">
      <c r="A10" s="10" t="s">
        <v>7</v>
      </c>
      <c r="B10" s="7"/>
      <c r="C10" s="7"/>
      <c r="D10" s="14"/>
      <c r="E10" s="14"/>
      <c r="F10" s="14"/>
    </row>
    <row r="11">
      <c r="A11" s="15" t="s">
        <v>8</v>
      </c>
      <c r="D11" s="11" t="s">
        <v>9</v>
      </c>
      <c r="E11" s="12"/>
      <c r="F11" s="12"/>
    </row>
    <row r="12">
      <c r="A12" s="16" t="s">
        <v>164</v>
      </c>
      <c r="C12" s="7"/>
      <c r="D12" s="17"/>
    </row>
    <row r="13">
      <c r="A13" s="14"/>
      <c r="B13" s="7"/>
      <c r="C13" s="7"/>
      <c r="D13" s="7"/>
      <c r="E13" s="7"/>
      <c r="F13" s="7"/>
    </row>
    <row r="14">
      <c r="A14" s="18" t="s">
        <v>11</v>
      </c>
      <c r="B14" s="26" t="s">
        <v>165</v>
      </c>
      <c r="C14" s="7"/>
      <c r="D14" s="7"/>
      <c r="E14" s="36"/>
      <c r="F14" s="7"/>
    </row>
    <row r="15">
      <c r="A15" s="18" t="s">
        <v>13</v>
      </c>
      <c r="B15" s="36" t="s">
        <v>166</v>
      </c>
      <c r="C15" s="7"/>
      <c r="D15" s="7"/>
      <c r="E15" s="7"/>
      <c r="F15" s="7"/>
    </row>
    <row r="16">
      <c r="A16" s="18" t="s">
        <v>14</v>
      </c>
      <c r="B16" s="106" t="s">
        <v>167</v>
      </c>
      <c r="C16" s="7"/>
      <c r="D16" s="7"/>
      <c r="E16" s="7"/>
      <c r="F16" s="7"/>
    </row>
    <row r="17">
      <c r="A17" s="18" t="s">
        <v>15</v>
      </c>
      <c r="B17" s="87">
        <v>6.75910572E8</v>
      </c>
      <c r="C17" s="7"/>
      <c r="D17" s="7"/>
      <c r="E17" s="7"/>
      <c r="F17" s="7"/>
    </row>
    <row r="18">
      <c r="A18" s="14"/>
      <c r="B18" s="7"/>
      <c r="C18" s="7"/>
      <c r="D18" s="7"/>
      <c r="E18" s="7"/>
      <c r="F18" s="7"/>
    </row>
    <row r="19">
      <c r="A19" s="60"/>
      <c r="B19" s="22"/>
      <c r="C19" s="22"/>
      <c r="D19" s="22"/>
      <c r="E19" s="22"/>
      <c r="F19" s="22"/>
    </row>
    <row r="20">
      <c r="A20" s="23" t="s">
        <v>16</v>
      </c>
      <c r="B20" s="24"/>
      <c r="C20" s="24"/>
      <c r="D20" s="25" t="s">
        <v>17</v>
      </c>
      <c r="E20" s="25" t="s">
        <v>18</v>
      </c>
      <c r="F20" s="25" t="s">
        <v>19</v>
      </c>
    </row>
    <row r="21">
      <c r="A21" s="87" t="s">
        <v>168</v>
      </c>
      <c r="D21" s="27">
        <v>1.0</v>
      </c>
      <c r="E21" s="28">
        <v>475.0</v>
      </c>
      <c r="F21" s="29">
        <f>D21*E21</f>
        <v>475</v>
      </c>
    </row>
    <row r="22">
      <c r="A22" s="36"/>
      <c r="B22" s="7"/>
      <c r="C22" s="7"/>
      <c r="D22" s="27"/>
      <c r="E22" s="28"/>
      <c r="F22" s="29"/>
    </row>
    <row r="23">
      <c r="A23" s="36"/>
      <c r="B23" s="7"/>
      <c r="C23" s="7"/>
      <c r="D23" s="27"/>
      <c r="E23" s="28"/>
      <c r="F23" s="29"/>
    </row>
    <row r="24">
      <c r="A24" s="60"/>
      <c r="B24" s="22"/>
      <c r="C24" s="22"/>
      <c r="D24" s="22"/>
      <c r="E24" s="32" t="s">
        <v>24</v>
      </c>
      <c r="F24" s="33">
        <f>SUM(F21:F23)</f>
        <v>475</v>
      </c>
    </row>
    <row r="25">
      <c r="E25" s="34"/>
      <c r="F25" s="33"/>
    </row>
    <row r="26">
      <c r="E26" s="32"/>
      <c r="F26" s="33"/>
    </row>
    <row r="28">
      <c r="A28" s="87" t="s">
        <v>169</v>
      </c>
    </row>
  </sheetData>
  <mergeCells count="13">
    <mergeCell ref="D8:F8"/>
    <mergeCell ref="D9:F9"/>
    <mergeCell ref="A11:C11"/>
    <mergeCell ref="D11:F11"/>
    <mergeCell ref="A12:B12"/>
    <mergeCell ref="D12:F12"/>
    <mergeCell ref="A1:C4"/>
    <mergeCell ref="E2:F2"/>
    <mergeCell ref="E3:F3"/>
    <mergeCell ref="A6:C6"/>
    <mergeCell ref="A7:B7"/>
    <mergeCell ref="A8:B8"/>
    <mergeCell ref="A9:B9"/>
  </mergeCells>
  <hyperlinks>
    <hyperlink r:id="rId1" ref="A11"/>
    <hyperlink r:id="rId2" ref="A12"/>
  </hyperlinks>
  <printOptions horizontalCentered="1"/>
  <pageMargins bottom="0.75" footer="0.0" header="0.0" left="0.25" right="0.25" top="0.75"/>
  <pageSetup paperSize="9" orientation="portrait" pageOrder="overThenDown"/>
  <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1.63"/>
    <col customWidth="1" min="3" max="3" width="19.0"/>
    <col customWidth="1" min="4" max="4" width="8.63"/>
    <col customWidth="1" min="5" max="5" width="11.38"/>
    <col customWidth="1" min="6" max="6" width="13.75"/>
  </cols>
  <sheetData>
    <row r="1">
      <c r="A1" s="1"/>
      <c r="D1" s="2"/>
      <c r="E1" s="2"/>
      <c r="F1" s="2"/>
    </row>
    <row r="2">
      <c r="D2" s="3"/>
      <c r="E2" s="4" t="s">
        <v>0</v>
      </c>
    </row>
    <row r="3">
      <c r="D3" s="3"/>
      <c r="E3" s="5">
        <v>2129.0</v>
      </c>
    </row>
    <row r="4">
      <c r="D4" s="3"/>
      <c r="E4" s="2"/>
      <c r="F4" s="2"/>
    </row>
    <row r="5">
      <c r="A5" s="6" t="s">
        <v>1</v>
      </c>
      <c r="B5" s="7"/>
      <c r="C5" s="7"/>
      <c r="D5" s="7"/>
      <c r="E5" s="7"/>
      <c r="F5" s="7"/>
    </row>
    <row r="6">
      <c r="A6" s="6" t="s">
        <v>2</v>
      </c>
      <c r="D6" s="7"/>
      <c r="E6" s="7"/>
      <c r="F6" s="7"/>
    </row>
    <row r="7">
      <c r="A7" s="8" t="s">
        <v>3</v>
      </c>
      <c r="C7" s="7"/>
      <c r="D7" s="9"/>
      <c r="E7" s="9"/>
      <c r="F7" s="9"/>
    </row>
    <row r="8">
      <c r="A8" s="10" t="s">
        <v>4</v>
      </c>
      <c r="C8" s="7"/>
      <c r="D8" s="11" t="s">
        <v>5</v>
      </c>
      <c r="E8" s="12"/>
      <c r="F8" s="12"/>
    </row>
    <row r="9">
      <c r="A9" s="10" t="s">
        <v>6</v>
      </c>
      <c r="C9" s="7"/>
      <c r="D9" s="13">
        <v>45916.0</v>
      </c>
    </row>
    <row r="10">
      <c r="A10" s="10" t="s">
        <v>7</v>
      </c>
      <c r="B10" s="7"/>
      <c r="C10" s="7"/>
      <c r="D10" s="14"/>
      <c r="E10" s="14"/>
      <c r="F10" s="14"/>
    </row>
    <row r="11">
      <c r="A11" s="15" t="s">
        <v>8</v>
      </c>
      <c r="D11" s="11" t="s">
        <v>9</v>
      </c>
      <c r="E11" s="12"/>
      <c r="F11" s="12"/>
    </row>
    <row r="12">
      <c r="A12" s="16" t="s">
        <v>170</v>
      </c>
      <c r="C12" s="7"/>
      <c r="D12" s="17"/>
    </row>
    <row r="13">
      <c r="A13" s="14"/>
      <c r="B13" s="7"/>
      <c r="C13" s="7"/>
      <c r="D13" s="7"/>
      <c r="E13" s="7"/>
      <c r="F13" s="7"/>
    </row>
    <row r="14">
      <c r="A14" s="18" t="s">
        <v>11</v>
      </c>
      <c r="B14" s="26" t="s">
        <v>165</v>
      </c>
      <c r="C14" s="7"/>
      <c r="D14" s="7"/>
      <c r="E14" s="36"/>
      <c r="F14" s="7"/>
    </row>
    <row r="15">
      <c r="A15" s="18" t="s">
        <v>13</v>
      </c>
      <c r="B15" s="36" t="s">
        <v>166</v>
      </c>
      <c r="C15" s="7"/>
      <c r="D15" s="7"/>
      <c r="E15" s="7"/>
      <c r="F15" s="7"/>
    </row>
    <row r="16">
      <c r="A16" s="18" t="s">
        <v>14</v>
      </c>
      <c r="B16" s="106" t="s">
        <v>167</v>
      </c>
      <c r="C16" s="7"/>
      <c r="D16" s="7"/>
      <c r="E16" s="7"/>
      <c r="F16" s="7"/>
    </row>
    <row r="17">
      <c r="A17" s="18" t="s">
        <v>15</v>
      </c>
      <c r="B17" s="87">
        <v>6.75910572E8</v>
      </c>
      <c r="C17" s="7"/>
      <c r="D17" s="7"/>
      <c r="E17" s="7"/>
      <c r="F17" s="7"/>
    </row>
    <row r="18">
      <c r="A18" s="14"/>
      <c r="B18" s="7"/>
      <c r="C18" s="7"/>
      <c r="D18" s="7"/>
      <c r="E18" s="7"/>
      <c r="F18" s="7"/>
    </row>
    <row r="19">
      <c r="A19" s="60"/>
      <c r="B19" s="22"/>
      <c r="C19" s="22"/>
      <c r="D19" s="22"/>
      <c r="E19" s="22"/>
      <c r="F19" s="22"/>
    </row>
    <row r="20">
      <c r="A20" s="23" t="s">
        <v>16</v>
      </c>
      <c r="B20" s="24"/>
      <c r="C20" s="24"/>
      <c r="D20" s="25" t="s">
        <v>17</v>
      </c>
      <c r="E20" s="25" t="s">
        <v>18</v>
      </c>
      <c r="F20" s="25" t="s">
        <v>19</v>
      </c>
    </row>
    <row r="21">
      <c r="A21" s="87" t="s">
        <v>171</v>
      </c>
      <c r="D21" s="27">
        <v>1.0</v>
      </c>
      <c r="E21" s="28">
        <v>250.0</v>
      </c>
      <c r="F21" s="29">
        <f>D21*E21</f>
        <v>250</v>
      </c>
    </row>
    <row r="22">
      <c r="A22" s="36" t="s">
        <v>172</v>
      </c>
      <c r="B22" s="7"/>
      <c r="C22" s="7"/>
      <c r="D22" s="27"/>
      <c r="E22" s="28"/>
      <c r="F22" s="29"/>
    </row>
    <row r="23">
      <c r="A23" s="36"/>
      <c r="B23" s="7"/>
      <c r="C23" s="7"/>
      <c r="D23" s="27"/>
      <c r="E23" s="28"/>
      <c r="F23" s="29"/>
    </row>
    <row r="24">
      <c r="A24" s="60"/>
      <c r="B24" s="22"/>
      <c r="C24" s="22"/>
      <c r="D24" s="22"/>
      <c r="E24" s="32" t="s">
        <v>24</v>
      </c>
      <c r="F24" s="33">
        <f>SUM(F21:F23)</f>
        <v>250</v>
      </c>
    </row>
    <row r="25">
      <c r="E25" s="34"/>
      <c r="F25" s="33"/>
    </row>
    <row r="26">
      <c r="E26" s="32"/>
      <c r="F26" s="33"/>
    </row>
  </sheetData>
  <mergeCells count="13">
    <mergeCell ref="D8:F8"/>
    <mergeCell ref="D9:F9"/>
    <mergeCell ref="A11:C11"/>
    <mergeCell ref="D11:F11"/>
    <mergeCell ref="A12:B12"/>
    <mergeCell ref="D12:F12"/>
    <mergeCell ref="A1:C4"/>
    <mergeCell ref="E2:F2"/>
    <mergeCell ref="E3:F3"/>
    <mergeCell ref="A6:C6"/>
    <mergeCell ref="A7:B7"/>
    <mergeCell ref="A8:B8"/>
    <mergeCell ref="A9:B9"/>
  </mergeCells>
  <hyperlinks>
    <hyperlink r:id="rId1" ref="A11"/>
    <hyperlink r:id="rId2" ref="A12"/>
  </hyperlinks>
  <printOptions horizontalCentered="1"/>
  <pageMargins bottom="0.75" footer="0.0" header="0.0" left="0.25" right="0.25" top="0.75"/>
  <pageSetup paperSize="9" orientation="portrait" pageOrder="overThenDown"/>
  <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1.63"/>
    <col customWidth="1" min="3" max="3" width="19.0"/>
    <col customWidth="1" min="4" max="4" width="8.63"/>
    <col customWidth="1" min="5" max="5" width="11.38"/>
    <col customWidth="1" min="6" max="6" width="13.75"/>
  </cols>
  <sheetData>
    <row r="1">
      <c r="A1" s="1"/>
      <c r="D1" s="2"/>
      <c r="E1" s="2"/>
      <c r="F1" s="2"/>
    </row>
    <row r="2">
      <c r="D2" s="3"/>
      <c r="E2" s="4" t="s">
        <v>0</v>
      </c>
    </row>
    <row r="3">
      <c r="D3" s="3"/>
      <c r="E3" s="5">
        <v>2130.0</v>
      </c>
    </row>
    <row r="4">
      <c r="D4" s="3"/>
      <c r="E4" s="2"/>
      <c r="F4" s="2"/>
    </row>
    <row r="5">
      <c r="A5" s="6" t="s">
        <v>1</v>
      </c>
      <c r="B5" s="7"/>
      <c r="C5" s="7"/>
      <c r="D5" s="7"/>
      <c r="E5" s="7"/>
      <c r="F5" s="7"/>
    </row>
    <row r="6">
      <c r="A6" s="6" t="s">
        <v>2</v>
      </c>
      <c r="D6" s="7"/>
      <c r="E6" s="7"/>
      <c r="F6" s="7"/>
    </row>
    <row r="7">
      <c r="A7" s="8" t="s">
        <v>3</v>
      </c>
      <c r="C7" s="7"/>
      <c r="D7" s="9"/>
      <c r="E7" s="9"/>
      <c r="F7" s="9"/>
    </row>
    <row r="8">
      <c r="A8" s="10" t="s">
        <v>4</v>
      </c>
      <c r="C8" s="7"/>
      <c r="D8" s="11" t="s">
        <v>5</v>
      </c>
      <c r="E8" s="12"/>
      <c r="F8" s="12"/>
    </row>
    <row r="9">
      <c r="A9" s="10" t="s">
        <v>6</v>
      </c>
      <c r="C9" s="7"/>
      <c r="D9" s="13">
        <v>45916.0</v>
      </c>
    </row>
    <row r="10">
      <c r="A10" s="10" t="s">
        <v>7</v>
      </c>
      <c r="B10" s="7"/>
      <c r="C10" s="7"/>
      <c r="D10" s="14"/>
      <c r="E10" s="14"/>
      <c r="F10" s="14"/>
    </row>
    <row r="11">
      <c r="A11" s="15" t="s">
        <v>8</v>
      </c>
      <c r="D11" s="11" t="s">
        <v>9</v>
      </c>
      <c r="E11" s="12"/>
      <c r="F11" s="12"/>
    </row>
    <row r="12">
      <c r="A12" s="16" t="s">
        <v>173</v>
      </c>
      <c r="C12" s="7"/>
      <c r="D12" s="17" t="s">
        <v>26</v>
      </c>
    </row>
    <row r="13">
      <c r="A13" s="14"/>
      <c r="B13" s="7"/>
      <c r="C13" s="7"/>
      <c r="D13" s="7"/>
      <c r="E13" s="7"/>
      <c r="F13" s="7"/>
    </row>
    <row r="14">
      <c r="A14" s="18" t="s">
        <v>11</v>
      </c>
      <c r="B14" s="26" t="s">
        <v>148</v>
      </c>
      <c r="C14" s="7"/>
      <c r="D14" s="7"/>
      <c r="E14" s="36"/>
      <c r="F14" s="7"/>
    </row>
    <row r="15">
      <c r="A15" s="18" t="s">
        <v>13</v>
      </c>
      <c r="B15" s="36"/>
      <c r="C15" s="7"/>
      <c r="D15" s="7"/>
      <c r="E15" s="7"/>
      <c r="F15" s="7"/>
    </row>
    <row r="16">
      <c r="A16" s="18" t="s">
        <v>14</v>
      </c>
      <c r="B16" s="106"/>
      <c r="C16" s="7"/>
      <c r="D16" s="7"/>
      <c r="E16" s="7"/>
      <c r="F16" s="7"/>
    </row>
    <row r="17">
      <c r="A17" s="18" t="s">
        <v>15</v>
      </c>
      <c r="C17" s="7"/>
      <c r="D17" s="7"/>
      <c r="E17" s="7"/>
      <c r="F17" s="7"/>
    </row>
    <row r="18">
      <c r="A18" s="14"/>
      <c r="B18" s="7"/>
      <c r="C18" s="7"/>
      <c r="D18" s="7"/>
      <c r="E18" s="7"/>
      <c r="F18" s="7"/>
    </row>
    <row r="19">
      <c r="A19" s="60"/>
      <c r="B19" s="22"/>
      <c r="C19" s="22"/>
      <c r="D19" s="22"/>
      <c r="E19" s="22"/>
      <c r="F19" s="22"/>
    </row>
    <row r="20">
      <c r="A20" s="23" t="s">
        <v>16</v>
      </c>
      <c r="B20" s="24"/>
      <c r="C20" s="24"/>
      <c r="D20" s="25" t="s">
        <v>17</v>
      </c>
      <c r="E20" s="25" t="s">
        <v>18</v>
      </c>
      <c r="F20" s="25" t="s">
        <v>19</v>
      </c>
    </row>
    <row r="21">
      <c r="A21" s="87" t="s">
        <v>174</v>
      </c>
      <c r="D21" s="27">
        <v>1.0</v>
      </c>
      <c r="E21" s="28">
        <f>619+150</f>
        <v>769</v>
      </c>
      <c r="F21" s="29">
        <f t="shared" ref="F21:F22" si="1">D21*E21</f>
        <v>769</v>
      </c>
    </row>
    <row r="22">
      <c r="A22" s="36" t="s">
        <v>21</v>
      </c>
      <c r="B22" s="7"/>
      <c r="C22" s="7"/>
      <c r="D22" s="27">
        <v>1.0</v>
      </c>
      <c r="E22" s="28">
        <v>320.0</v>
      </c>
      <c r="F22" s="29">
        <f t="shared" si="1"/>
        <v>320</v>
      </c>
    </row>
    <row r="23">
      <c r="A23" s="88"/>
      <c r="B23" s="7"/>
      <c r="C23" s="7"/>
      <c r="D23" s="7"/>
    </row>
    <row r="24">
      <c r="A24" s="88"/>
      <c r="B24" s="7"/>
      <c r="C24" s="7"/>
      <c r="D24" s="7"/>
    </row>
    <row r="25">
      <c r="A25" s="60"/>
      <c r="B25" s="22"/>
      <c r="C25" s="22"/>
      <c r="D25" s="22"/>
      <c r="E25" s="32" t="s">
        <v>24</v>
      </c>
      <c r="F25" s="33">
        <f>SUM(F21:F22)</f>
        <v>1089</v>
      </c>
    </row>
    <row r="26">
      <c r="E26" s="34">
        <v>0.21</v>
      </c>
      <c r="F26" s="33">
        <f>F25*E26</f>
        <v>228.69</v>
      </c>
    </row>
    <row r="27">
      <c r="E27" s="32" t="s">
        <v>19</v>
      </c>
      <c r="F27" s="33">
        <f>F25+F26</f>
        <v>1317.69</v>
      </c>
    </row>
    <row r="28">
      <c r="E28" s="32"/>
      <c r="F28" s="33"/>
    </row>
    <row r="29">
      <c r="A29" s="7" t="s">
        <v>175</v>
      </c>
      <c r="B29" s="7"/>
      <c r="C29" s="7"/>
      <c r="E29" s="32"/>
      <c r="F29" s="33"/>
    </row>
    <row r="30">
      <c r="A30" s="7" t="s">
        <v>176</v>
      </c>
      <c r="B30" s="7"/>
      <c r="C30" s="7"/>
      <c r="E30" s="32"/>
      <c r="F30" s="33"/>
    </row>
    <row r="31">
      <c r="A31" s="7" t="s">
        <v>177</v>
      </c>
      <c r="B31" s="7"/>
      <c r="C31" s="7"/>
      <c r="E31" s="32"/>
      <c r="F31" s="33"/>
    </row>
    <row r="32">
      <c r="B32" s="7"/>
      <c r="C32" s="7"/>
      <c r="E32" s="32"/>
      <c r="F32" s="33"/>
    </row>
    <row r="33">
      <c r="B33" s="7"/>
      <c r="C33" s="7"/>
      <c r="E33" s="32"/>
      <c r="F33" s="33"/>
    </row>
    <row r="34">
      <c r="A34" s="7"/>
      <c r="B34" s="7"/>
      <c r="C34" s="7"/>
      <c r="E34" s="32"/>
      <c r="F34" s="33"/>
    </row>
    <row r="35">
      <c r="A35" s="7"/>
      <c r="B35" s="7"/>
      <c r="C35" s="7"/>
      <c r="E35" s="32"/>
      <c r="F35" s="33"/>
    </row>
    <row r="36">
      <c r="B36" s="7"/>
      <c r="C36" s="7"/>
      <c r="E36" s="32"/>
      <c r="F36" s="33"/>
    </row>
    <row r="37">
      <c r="B37" s="7"/>
      <c r="C37" s="7"/>
      <c r="E37" s="32"/>
      <c r="F37" s="33"/>
    </row>
    <row r="38">
      <c r="B38" s="7"/>
      <c r="C38" s="7"/>
      <c r="E38" s="32"/>
      <c r="F38" s="33"/>
    </row>
    <row r="39">
      <c r="B39" s="7"/>
      <c r="C39" s="7"/>
      <c r="E39" s="32"/>
      <c r="F39" s="33"/>
    </row>
    <row r="40">
      <c r="B40" s="7"/>
      <c r="C40" s="7"/>
      <c r="E40" s="32"/>
      <c r="F40" s="33"/>
    </row>
    <row r="41">
      <c r="B41" s="7"/>
      <c r="C41" s="7"/>
      <c r="E41" s="32"/>
      <c r="F41" s="33"/>
    </row>
    <row r="42">
      <c r="B42" s="7"/>
      <c r="C42" s="7"/>
      <c r="E42" s="32"/>
      <c r="F42" s="33"/>
    </row>
    <row r="43">
      <c r="B43" s="7"/>
      <c r="C43" s="7"/>
      <c r="E43" s="32"/>
      <c r="F43" s="33"/>
    </row>
    <row r="44">
      <c r="B44" s="7"/>
      <c r="C44" s="7"/>
      <c r="E44" s="32"/>
      <c r="F44" s="33"/>
    </row>
    <row r="45">
      <c r="B45" s="7"/>
      <c r="C45" s="7"/>
      <c r="E45" s="32"/>
      <c r="F45" s="33"/>
    </row>
    <row r="46">
      <c r="B46" s="7"/>
      <c r="C46" s="7"/>
      <c r="E46" s="32"/>
      <c r="F46" s="33"/>
    </row>
    <row r="47">
      <c r="B47" s="7"/>
      <c r="C47" s="7"/>
      <c r="E47" s="32"/>
      <c r="F47" s="33"/>
    </row>
    <row r="48">
      <c r="B48" s="7"/>
      <c r="C48" s="7"/>
      <c r="E48" s="32"/>
      <c r="F48" s="33"/>
    </row>
    <row r="49">
      <c r="B49" s="7"/>
      <c r="C49" s="7"/>
      <c r="E49" s="32"/>
      <c r="F49" s="33"/>
    </row>
    <row r="50">
      <c r="B50" s="7"/>
      <c r="C50" s="7"/>
      <c r="E50" s="32"/>
      <c r="F50" s="33"/>
    </row>
    <row r="51">
      <c r="B51" s="7"/>
      <c r="C51" s="7"/>
      <c r="E51" s="32"/>
      <c r="F51" s="33"/>
    </row>
    <row r="52">
      <c r="B52" s="7"/>
      <c r="C52" s="7"/>
      <c r="E52" s="32"/>
      <c r="F52" s="33"/>
    </row>
    <row r="53">
      <c r="B53" s="7"/>
      <c r="C53" s="7"/>
      <c r="E53" s="32"/>
      <c r="F53" s="33"/>
    </row>
    <row r="54">
      <c r="B54" s="7"/>
      <c r="C54" s="7"/>
      <c r="E54" s="32"/>
      <c r="F54" s="33"/>
    </row>
    <row r="55">
      <c r="B55" s="7"/>
      <c r="C55" s="7"/>
      <c r="E55" s="32"/>
      <c r="F55" s="33"/>
    </row>
    <row r="56">
      <c r="B56" s="7"/>
      <c r="C56" s="7"/>
      <c r="E56" s="32"/>
      <c r="F56" s="33"/>
    </row>
    <row r="57">
      <c r="B57" s="7"/>
      <c r="C57" s="7"/>
      <c r="E57" s="32"/>
      <c r="F57" s="33"/>
    </row>
    <row r="58">
      <c r="B58" s="7"/>
      <c r="C58" s="7"/>
      <c r="E58" s="32"/>
      <c r="F58" s="33"/>
    </row>
    <row r="59">
      <c r="B59" s="7"/>
      <c r="C59" s="7"/>
      <c r="E59" s="32"/>
      <c r="F59" s="33"/>
    </row>
    <row r="60">
      <c r="B60" s="7"/>
      <c r="C60" s="7"/>
      <c r="E60" s="32"/>
      <c r="F60" s="33"/>
    </row>
    <row r="61">
      <c r="B61" s="7"/>
      <c r="C61" s="7"/>
      <c r="E61" s="32"/>
      <c r="F61" s="33"/>
    </row>
    <row r="62">
      <c r="B62" s="7"/>
      <c r="C62" s="7"/>
      <c r="E62" s="32"/>
      <c r="F62" s="33"/>
    </row>
    <row r="63">
      <c r="B63" s="7"/>
      <c r="C63" s="7"/>
      <c r="E63" s="32"/>
      <c r="F63" s="33"/>
    </row>
    <row r="64">
      <c r="B64" s="7"/>
      <c r="C64" s="7"/>
      <c r="E64" s="32"/>
      <c r="F64" s="33"/>
    </row>
    <row r="65">
      <c r="B65" s="7"/>
      <c r="C65" s="7"/>
      <c r="E65" s="32"/>
      <c r="F65" s="33"/>
    </row>
    <row r="66">
      <c r="B66" s="7"/>
      <c r="C66" s="7"/>
      <c r="E66" s="32"/>
      <c r="F66" s="33"/>
    </row>
    <row r="67">
      <c r="B67" s="7"/>
      <c r="C67" s="7"/>
      <c r="E67" s="32"/>
      <c r="F67" s="33"/>
    </row>
    <row r="68">
      <c r="B68" s="7"/>
      <c r="C68" s="7"/>
      <c r="E68" s="32"/>
      <c r="F68" s="33"/>
    </row>
    <row r="69">
      <c r="B69" s="7"/>
      <c r="C69" s="7"/>
      <c r="E69" s="32"/>
      <c r="F69" s="33"/>
    </row>
    <row r="70">
      <c r="B70" s="7"/>
      <c r="C70" s="7"/>
      <c r="E70" s="32"/>
      <c r="F70" s="33"/>
    </row>
    <row r="71">
      <c r="B71" s="7"/>
      <c r="C71" s="7"/>
      <c r="E71" s="32"/>
      <c r="F71" s="33"/>
    </row>
    <row r="72">
      <c r="B72" s="7"/>
      <c r="C72" s="7"/>
      <c r="E72" s="32"/>
      <c r="F72" s="33"/>
    </row>
    <row r="73">
      <c r="B73" s="7"/>
      <c r="C73" s="7"/>
      <c r="E73" s="32"/>
      <c r="F73" s="33"/>
    </row>
    <row r="74">
      <c r="B74" s="7"/>
      <c r="C74" s="7"/>
      <c r="E74" s="32"/>
      <c r="F74" s="33"/>
    </row>
    <row r="75">
      <c r="B75" s="7"/>
      <c r="C75" s="7"/>
      <c r="E75" s="32"/>
      <c r="F75" s="33"/>
    </row>
    <row r="76">
      <c r="B76" s="7"/>
      <c r="C76" s="7"/>
      <c r="E76" s="32"/>
      <c r="F76" s="33"/>
    </row>
    <row r="77">
      <c r="B77" s="7"/>
      <c r="C77" s="7"/>
      <c r="E77" s="32"/>
      <c r="F77" s="33"/>
    </row>
    <row r="78">
      <c r="B78" s="7"/>
      <c r="C78" s="7"/>
      <c r="E78" s="32"/>
      <c r="F78" s="33"/>
    </row>
    <row r="79">
      <c r="B79" s="7"/>
      <c r="C79" s="7"/>
      <c r="E79" s="32"/>
      <c r="F79" s="33"/>
    </row>
    <row r="80">
      <c r="B80" s="7"/>
      <c r="C80" s="7"/>
      <c r="E80" s="32"/>
      <c r="F80" s="33"/>
    </row>
    <row r="81">
      <c r="B81" s="7"/>
      <c r="C81" s="7"/>
      <c r="E81" s="32"/>
      <c r="F81" s="33"/>
    </row>
    <row r="82">
      <c r="B82" s="7"/>
      <c r="C82" s="7"/>
      <c r="E82" s="32"/>
      <c r="F82" s="33"/>
    </row>
    <row r="83">
      <c r="B83" s="7"/>
      <c r="C83" s="7"/>
      <c r="E83" s="32"/>
      <c r="F83" s="33"/>
    </row>
    <row r="84">
      <c r="B84" s="7"/>
      <c r="C84" s="7"/>
      <c r="E84" s="32"/>
      <c r="F84" s="33"/>
    </row>
    <row r="85">
      <c r="B85" s="7"/>
      <c r="C85" s="7"/>
      <c r="E85" s="32"/>
      <c r="F85" s="33"/>
    </row>
    <row r="86">
      <c r="B86" s="7"/>
      <c r="C86" s="7"/>
      <c r="E86" s="32"/>
      <c r="F86" s="33"/>
    </row>
    <row r="87">
      <c r="B87" s="7"/>
      <c r="C87" s="7"/>
      <c r="E87" s="32"/>
      <c r="F87" s="33"/>
    </row>
    <row r="88">
      <c r="B88" s="7"/>
      <c r="C88" s="7"/>
      <c r="E88" s="32"/>
      <c r="F88" s="33"/>
    </row>
    <row r="89">
      <c r="B89" s="7"/>
      <c r="C89" s="7"/>
      <c r="E89" s="32"/>
      <c r="F89" s="33"/>
    </row>
    <row r="90">
      <c r="B90" s="7"/>
      <c r="C90" s="7"/>
      <c r="E90" s="32"/>
      <c r="F90" s="33"/>
    </row>
    <row r="91">
      <c r="B91" s="7"/>
      <c r="C91" s="7"/>
      <c r="E91" s="32"/>
      <c r="F91" s="33"/>
    </row>
    <row r="92">
      <c r="B92" s="7"/>
      <c r="C92" s="7"/>
      <c r="E92" s="32"/>
      <c r="F92" s="33"/>
    </row>
    <row r="93">
      <c r="B93" s="7"/>
      <c r="C93" s="7"/>
      <c r="E93" s="32"/>
      <c r="F93" s="33"/>
    </row>
    <row r="94">
      <c r="B94" s="7"/>
      <c r="C94" s="7"/>
      <c r="E94" s="32"/>
      <c r="F94" s="33"/>
    </row>
    <row r="95">
      <c r="B95" s="7"/>
      <c r="C95" s="7"/>
      <c r="E95" s="32"/>
      <c r="F95" s="33"/>
    </row>
    <row r="96">
      <c r="B96" s="7"/>
      <c r="C96" s="7"/>
      <c r="E96" s="32"/>
      <c r="F96" s="33"/>
    </row>
    <row r="97">
      <c r="B97" s="7"/>
      <c r="C97" s="7"/>
      <c r="E97" s="32"/>
      <c r="F97" s="33"/>
    </row>
  </sheetData>
  <mergeCells count="13">
    <mergeCell ref="D8:F8"/>
    <mergeCell ref="D9:F9"/>
    <mergeCell ref="A11:C11"/>
    <mergeCell ref="D11:F11"/>
    <mergeCell ref="A12:B12"/>
    <mergeCell ref="D12:F12"/>
    <mergeCell ref="A1:C4"/>
    <mergeCell ref="E2:F2"/>
    <mergeCell ref="E3:F3"/>
    <mergeCell ref="A6:C6"/>
    <mergeCell ref="A7:B7"/>
    <mergeCell ref="A8:B8"/>
    <mergeCell ref="A9:B9"/>
  </mergeCells>
  <hyperlinks>
    <hyperlink r:id="rId1" ref="A11"/>
    <hyperlink r:id="rId2" ref="A12"/>
  </hyperlinks>
  <printOptions horizontalCentered="1"/>
  <pageMargins bottom="0.75" footer="0.0" header="0.0" left="0.25" right="0.25" top="0.75"/>
  <pageSetup paperSize="9" orientation="portrait" pageOrder="overThenDown"/>
  <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1.63"/>
    <col customWidth="1" min="3" max="3" width="19.0"/>
    <col customWidth="1" min="4" max="4" width="8.63"/>
    <col customWidth="1" min="5" max="5" width="11.38"/>
    <col customWidth="1" min="6" max="6" width="13.75"/>
  </cols>
  <sheetData>
    <row r="1">
      <c r="A1" s="1"/>
      <c r="D1" s="2"/>
      <c r="E1" s="2"/>
      <c r="F1" s="2"/>
    </row>
    <row r="2">
      <c r="D2" s="3"/>
      <c r="E2" s="4" t="s">
        <v>0</v>
      </c>
    </row>
    <row r="3">
      <c r="D3" s="3"/>
      <c r="E3" s="5">
        <v>2131.0</v>
      </c>
    </row>
    <row r="4">
      <c r="D4" s="3"/>
      <c r="E4" s="2"/>
      <c r="F4" s="2"/>
    </row>
    <row r="5">
      <c r="A5" s="6" t="s">
        <v>1</v>
      </c>
      <c r="B5" s="7"/>
      <c r="C5" s="7"/>
      <c r="D5" s="7"/>
      <c r="E5" s="7"/>
      <c r="F5" s="7"/>
    </row>
    <row r="6">
      <c r="A6" s="6" t="s">
        <v>2</v>
      </c>
      <c r="D6" s="7"/>
      <c r="E6" s="7"/>
      <c r="F6" s="7"/>
    </row>
    <row r="7">
      <c r="A7" s="8" t="s">
        <v>3</v>
      </c>
      <c r="C7" s="7"/>
      <c r="D7" s="9"/>
      <c r="E7" s="9"/>
      <c r="F7" s="9"/>
    </row>
    <row r="8">
      <c r="A8" s="10" t="s">
        <v>4</v>
      </c>
      <c r="C8" s="7"/>
      <c r="D8" s="11" t="s">
        <v>5</v>
      </c>
      <c r="E8" s="12"/>
      <c r="F8" s="12"/>
    </row>
    <row r="9">
      <c r="A9" s="10" t="s">
        <v>6</v>
      </c>
      <c r="C9" s="7"/>
      <c r="D9" s="13">
        <v>45916.0</v>
      </c>
    </row>
    <row r="10">
      <c r="A10" s="10" t="s">
        <v>7</v>
      </c>
      <c r="B10" s="7"/>
      <c r="C10" s="7"/>
      <c r="D10" s="14"/>
      <c r="E10" s="14"/>
      <c r="F10" s="14"/>
    </row>
    <row r="11">
      <c r="A11" s="15" t="s">
        <v>8</v>
      </c>
      <c r="D11" s="11" t="s">
        <v>9</v>
      </c>
      <c r="E11" s="12"/>
      <c r="F11" s="12"/>
    </row>
    <row r="12">
      <c r="A12" s="16" t="s">
        <v>178</v>
      </c>
      <c r="C12" s="7"/>
      <c r="D12" s="17" t="s">
        <v>26</v>
      </c>
    </row>
    <row r="13">
      <c r="A13" s="14"/>
      <c r="B13" s="7"/>
      <c r="C13" s="7"/>
      <c r="D13" s="7"/>
      <c r="E13" s="7"/>
      <c r="F13" s="7"/>
    </row>
    <row r="14">
      <c r="A14" s="18" t="s">
        <v>11</v>
      </c>
      <c r="B14" s="26" t="s">
        <v>148</v>
      </c>
      <c r="C14" s="7"/>
      <c r="D14" s="7"/>
      <c r="E14" s="36"/>
      <c r="F14" s="7"/>
    </row>
    <row r="15">
      <c r="A15" s="18" t="s">
        <v>13</v>
      </c>
      <c r="B15" s="36"/>
      <c r="C15" s="7"/>
      <c r="D15" s="7"/>
      <c r="E15" s="7"/>
      <c r="F15" s="7"/>
    </row>
    <row r="16">
      <c r="A16" s="18" t="s">
        <v>14</v>
      </c>
      <c r="B16" s="106"/>
      <c r="C16" s="7"/>
      <c r="D16" s="7"/>
      <c r="E16" s="7"/>
      <c r="F16" s="7"/>
    </row>
    <row r="17">
      <c r="A17" s="18" t="s">
        <v>15</v>
      </c>
      <c r="C17" s="7"/>
      <c r="D17" s="7"/>
      <c r="E17" s="7"/>
      <c r="F17" s="7"/>
    </row>
    <row r="18">
      <c r="A18" s="14"/>
      <c r="B18" s="7"/>
      <c r="C18" s="7"/>
      <c r="D18" s="7"/>
      <c r="E18" s="7"/>
      <c r="F18" s="7"/>
    </row>
    <row r="19">
      <c r="A19" s="60"/>
      <c r="B19" s="22"/>
      <c r="C19" s="22"/>
      <c r="D19" s="22"/>
      <c r="E19" s="22"/>
      <c r="F19" s="22"/>
    </row>
    <row r="20">
      <c r="A20" s="23" t="s">
        <v>16</v>
      </c>
      <c r="B20" s="24"/>
      <c r="C20" s="24"/>
      <c r="D20" s="25" t="s">
        <v>17</v>
      </c>
      <c r="E20" s="25" t="s">
        <v>18</v>
      </c>
      <c r="F20" s="25" t="s">
        <v>19</v>
      </c>
    </row>
    <row r="21">
      <c r="A21" s="87" t="s">
        <v>179</v>
      </c>
      <c r="D21" s="27">
        <v>15.0</v>
      </c>
      <c r="E21" s="28">
        <v>40.0</v>
      </c>
      <c r="F21" s="29">
        <f>D21*E21</f>
        <v>600</v>
      </c>
    </row>
    <row r="22">
      <c r="A22" s="88"/>
      <c r="B22" s="7"/>
      <c r="C22" s="7"/>
      <c r="D22" s="7"/>
    </row>
    <row r="23">
      <c r="A23" s="60"/>
      <c r="B23" s="22"/>
      <c r="C23" s="22"/>
      <c r="D23" s="22"/>
      <c r="E23" s="32" t="s">
        <v>24</v>
      </c>
      <c r="F23" s="33">
        <f>SUM(F21)</f>
        <v>600</v>
      </c>
    </row>
    <row r="24">
      <c r="E24" s="34">
        <v>0.21</v>
      </c>
      <c r="F24" s="33">
        <f>F23*E24</f>
        <v>126</v>
      </c>
    </row>
    <row r="25">
      <c r="E25" s="32" t="s">
        <v>19</v>
      </c>
      <c r="F25" s="33">
        <f>F23+F24</f>
        <v>726</v>
      </c>
    </row>
    <row r="26">
      <c r="E26" s="32"/>
      <c r="F26" s="33"/>
    </row>
    <row r="27">
      <c r="A27" s="7"/>
      <c r="B27" s="7"/>
      <c r="C27" s="7"/>
      <c r="E27" s="32"/>
      <c r="F27" s="33"/>
    </row>
    <row r="28">
      <c r="A28" s="7"/>
      <c r="B28" s="7"/>
      <c r="C28" s="7"/>
      <c r="E28" s="32"/>
      <c r="F28" s="33"/>
    </row>
    <row r="29">
      <c r="A29" s="7"/>
      <c r="B29" s="7"/>
      <c r="C29" s="7"/>
      <c r="E29" s="32"/>
      <c r="F29" s="33"/>
    </row>
    <row r="30">
      <c r="B30" s="7"/>
      <c r="C30" s="7"/>
      <c r="E30" s="32"/>
      <c r="F30" s="33"/>
    </row>
    <row r="31">
      <c r="B31" s="7"/>
      <c r="C31" s="7"/>
      <c r="E31" s="32"/>
      <c r="F31" s="33"/>
    </row>
    <row r="32">
      <c r="A32" s="7"/>
      <c r="B32" s="7"/>
      <c r="C32" s="7"/>
      <c r="E32" s="32"/>
      <c r="F32" s="33"/>
    </row>
    <row r="33">
      <c r="A33" s="7"/>
      <c r="B33" s="7"/>
      <c r="C33" s="7"/>
      <c r="E33" s="32"/>
      <c r="F33" s="33"/>
    </row>
    <row r="34">
      <c r="B34" s="7"/>
      <c r="C34" s="7"/>
      <c r="E34" s="32"/>
      <c r="F34" s="33"/>
    </row>
    <row r="35">
      <c r="B35" s="7"/>
      <c r="C35" s="7"/>
      <c r="E35" s="32"/>
      <c r="F35" s="33"/>
    </row>
    <row r="36">
      <c r="B36" s="7"/>
      <c r="C36" s="7"/>
      <c r="E36" s="32"/>
      <c r="F36" s="33"/>
    </row>
    <row r="37">
      <c r="B37" s="7"/>
      <c r="C37" s="7"/>
      <c r="E37" s="32"/>
      <c r="F37" s="33"/>
    </row>
    <row r="38">
      <c r="B38" s="7"/>
      <c r="C38" s="7"/>
      <c r="E38" s="32"/>
      <c r="F38" s="33"/>
    </row>
    <row r="39">
      <c r="B39" s="7"/>
      <c r="C39" s="7"/>
      <c r="E39" s="32"/>
      <c r="F39" s="33"/>
    </row>
    <row r="40">
      <c r="B40" s="7"/>
      <c r="C40" s="7"/>
      <c r="E40" s="32"/>
      <c r="F40" s="33"/>
    </row>
    <row r="41">
      <c r="B41" s="7"/>
      <c r="C41" s="7"/>
      <c r="E41" s="32"/>
      <c r="F41" s="33"/>
    </row>
    <row r="42">
      <c r="B42" s="7"/>
      <c r="C42" s="7"/>
      <c r="E42" s="32"/>
      <c r="F42" s="33"/>
    </row>
    <row r="43">
      <c r="B43" s="7"/>
      <c r="C43" s="7"/>
      <c r="E43" s="32"/>
      <c r="F43" s="33"/>
    </row>
    <row r="44">
      <c r="B44" s="7"/>
      <c r="C44" s="7"/>
      <c r="E44" s="32"/>
      <c r="F44" s="33"/>
    </row>
    <row r="45">
      <c r="B45" s="7"/>
      <c r="C45" s="7"/>
      <c r="E45" s="32"/>
      <c r="F45" s="33"/>
    </row>
    <row r="46">
      <c r="B46" s="7"/>
      <c r="C46" s="7"/>
      <c r="E46" s="32"/>
      <c r="F46" s="33"/>
    </row>
    <row r="47">
      <c r="B47" s="7"/>
      <c r="C47" s="7"/>
      <c r="E47" s="32"/>
      <c r="F47" s="33"/>
    </row>
    <row r="48">
      <c r="B48" s="7"/>
      <c r="C48" s="7"/>
      <c r="E48" s="32"/>
      <c r="F48" s="33"/>
    </row>
    <row r="49">
      <c r="B49" s="7"/>
      <c r="C49" s="7"/>
      <c r="E49" s="32"/>
      <c r="F49" s="33"/>
    </row>
    <row r="50">
      <c r="B50" s="7"/>
      <c r="C50" s="7"/>
      <c r="E50" s="32"/>
      <c r="F50" s="33"/>
    </row>
    <row r="51">
      <c r="B51" s="7"/>
      <c r="C51" s="7"/>
      <c r="E51" s="32"/>
      <c r="F51" s="33"/>
    </row>
    <row r="52">
      <c r="B52" s="7"/>
      <c r="C52" s="7"/>
      <c r="E52" s="32"/>
      <c r="F52" s="33"/>
    </row>
    <row r="53">
      <c r="B53" s="7"/>
      <c r="C53" s="7"/>
      <c r="E53" s="32"/>
      <c r="F53" s="33"/>
    </row>
    <row r="54">
      <c r="B54" s="7"/>
      <c r="C54" s="7"/>
      <c r="E54" s="32"/>
      <c r="F54" s="33"/>
    </row>
    <row r="55">
      <c r="B55" s="7"/>
      <c r="C55" s="7"/>
      <c r="E55" s="32"/>
      <c r="F55" s="33"/>
    </row>
    <row r="56">
      <c r="B56" s="7"/>
      <c r="C56" s="7"/>
      <c r="E56" s="32"/>
      <c r="F56" s="33"/>
    </row>
    <row r="57">
      <c r="B57" s="7"/>
      <c r="C57" s="7"/>
      <c r="E57" s="32"/>
      <c r="F57" s="33"/>
    </row>
    <row r="58">
      <c r="B58" s="7"/>
      <c r="C58" s="7"/>
      <c r="E58" s="32"/>
      <c r="F58" s="33"/>
    </row>
    <row r="59">
      <c r="B59" s="7"/>
      <c r="C59" s="7"/>
      <c r="E59" s="32"/>
      <c r="F59" s="33"/>
    </row>
    <row r="60">
      <c r="B60" s="7"/>
      <c r="C60" s="7"/>
      <c r="E60" s="32"/>
      <c r="F60" s="33"/>
    </row>
    <row r="61">
      <c r="B61" s="7"/>
      <c r="C61" s="7"/>
      <c r="E61" s="32"/>
      <c r="F61" s="33"/>
    </row>
    <row r="62">
      <c r="B62" s="7"/>
      <c r="C62" s="7"/>
      <c r="E62" s="32"/>
      <c r="F62" s="33"/>
    </row>
    <row r="63">
      <c r="B63" s="7"/>
      <c r="C63" s="7"/>
      <c r="E63" s="32"/>
      <c r="F63" s="33"/>
    </row>
    <row r="64">
      <c r="B64" s="7"/>
      <c r="C64" s="7"/>
      <c r="E64" s="32"/>
      <c r="F64" s="33"/>
    </row>
    <row r="65">
      <c r="B65" s="7"/>
      <c r="C65" s="7"/>
      <c r="E65" s="32"/>
      <c r="F65" s="33"/>
    </row>
    <row r="66">
      <c r="B66" s="7"/>
      <c r="C66" s="7"/>
      <c r="E66" s="32"/>
      <c r="F66" s="33"/>
    </row>
    <row r="67">
      <c r="B67" s="7"/>
      <c r="C67" s="7"/>
      <c r="E67" s="32"/>
      <c r="F67" s="33"/>
    </row>
    <row r="68">
      <c r="B68" s="7"/>
      <c r="C68" s="7"/>
      <c r="E68" s="32"/>
      <c r="F68" s="33"/>
    </row>
    <row r="69">
      <c r="B69" s="7"/>
      <c r="C69" s="7"/>
      <c r="E69" s="32"/>
      <c r="F69" s="33"/>
    </row>
    <row r="70">
      <c r="B70" s="7"/>
      <c r="C70" s="7"/>
      <c r="E70" s="32"/>
      <c r="F70" s="33"/>
    </row>
    <row r="71">
      <c r="B71" s="7"/>
      <c r="C71" s="7"/>
      <c r="E71" s="32"/>
      <c r="F71" s="33"/>
    </row>
    <row r="72">
      <c r="B72" s="7"/>
      <c r="C72" s="7"/>
      <c r="E72" s="32"/>
      <c r="F72" s="33"/>
    </row>
    <row r="73">
      <c r="B73" s="7"/>
      <c r="C73" s="7"/>
      <c r="E73" s="32"/>
      <c r="F73" s="33"/>
    </row>
    <row r="74">
      <c r="B74" s="7"/>
      <c r="C74" s="7"/>
      <c r="E74" s="32"/>
      <c r="F74" s="33"/>
    </row>
    <row r="75">
      <c r="B75" s="7"/>
      <c r="C75" s="7"/>
      <c r="E75" s="32"/>
      <c r="F75" s="33"/>
    </row>
    <row r="76">
      <c r="B76" s="7"/>
      <c r="C76" s="7"/>
      <c r="E76" s="32"/>
      <c r="F76" s="33"/>
    </row>
    <row r="77">
      <c r="B77" s="7"/>
      <c r="C77" s="7"/>
      <c r="E77" s="32"/>
      <c r="F77" s="33"/>
    </row>
    <row r="78">
      <c r="B78" s="7"/>
      <c r="C78" s="7"/>
      <c r="E78" s="32"/>
      <c r="F78" s="33"/>
    </row>
    <row r="79">
      <c r="B79" s="7"/>
      <c r="C79" s="7"/>
      <c r="E79" s="32"/>
      <c r="F79" s="33"/>
    </row>
    <row r="80">
      <c r="B80" s="7"/>
      <c r="C80" s="7"/>
      <c r="E80" s="32"/>
      <c r="F80" s="33"/>
    </row>
    <row r="81">
      <c r="B81" s="7"/>
      <c r="C81" s="7"/>
      <c r="E81" s="32"/>
      <c r="F81" s="33"/>
    </row>
    <row r="82">
      <c r="B82" s="7"/>
      <c r="C82" s="7"/>
      <c r="E82" s="32"/>
      <c r="F82" s="33"/>
    </row>
    <row r="83">
      <c r="B83" s="7"/>
      <c r="C83" s="7"/>
      <c r="E83" s="32"/>
      <c r="F83" s="33"/>
    </row>
    <row r="84">
      <c r="B84" s="7"/>
      <c r="C84" s="7"/>
      <c r="E84" s="32"/>
      <c r="F84" s="33"/>
    </row>
    <row r="85">
      <c r="B85" s="7"/>
      <c r="C85" s="7"/>
      <c r="E85" s="32"/>
      <c r="F85" s="33"/>
    </row>
    <row r="86">
      <c r="B86" s="7"/>
      <c r="C86" s="7"/>
      <c r="E86" s="32"/>
      <c r="F86" s="33"/>
    </row>
    <row r="87">
      <c r="B87" s="7"/>
      <c r="C87" s="7"/>
      <c r="E87" s="32"/>
      <c r="F87" s="33"/>
    </row>
    <row r="88">
      <c r="B88" s="7"/>
      <c r="C88" s="7"/>
      <c r="E88" s="32"/>
      <c r="F88" s="33"/>
    </row>
    <row r="89">
      <c r="B89" s="7"/>
      <c r="C89" s="7"/>
      <c r="E89" s="32"/>
      <c r="F89" s="33"/>
    </row>
    <row r="90">
      <c r="B90" s="7"/>
      <c r="C90" s="7"/>
      <c r="E90" s="32"/>
      <c r="F90" s="33"/>
    </row>
    <row r="91">
      <c r="B91" s="7"/>
      <c r="C91" s="7"/>
      <c r="E91" s="32"/>
      <c r="F91" s="33"/>
    </row>
    <row r="92">
      <c r="B92" s="7"/>
      <c r="C92" s="7"/>
      <c r="E92" s="32"/>
      <c r="F92" s="33"/>
    </row>
    <row r="93">
      <c r="B93" s="7"/>
      <c r="C93" s="7"/>
      <c r="E93" s="32"/>
      <c r="F93" s="33"/>
    </row>
    <row r="94">
      <c r="B94" s="7"/>
      <c r="C94" s="7"/>
      <c r="E94" s="32"/>
      <c r="F94" s="33"/>
    </row>
    <row r="95">
      <c r="B95" s="7"/>
      <c r="C95" s="7"/>
      <c r="E95" s="32"/>
      <c r="F95" s="33"/>
    </row>
  </sheetData>
  <mergeCells count="13">
    <mergeCell ref="D8:F8"/>
    <mergeCell ref="D9:F9"/>
    <mergeCell ref="A11:C11"/>
    <mergeCell ref="D11:F11"/>
    <mergeCell ref="A12:B12"/>
    <mergeCell ref="D12:F12"/>
    <mergeCell ref="A1:C4"/>
    <mergeCell ref="E2:F2"/>
    <mergeCell ref="E3:F3"/>
    <mergeCell ref="A6:C6"/>
    <mergeCell ref="A7:B7"/>
    <mergeCell ref="A8:B8"/>
    <mergeCell ref="A9:B9"/>
  </mergeCells>
  <hyperlinks>
    <hyperlink r:id="rId1" ref="A11"/>
    <hyperlink r:id="rId2" ref="A12"/>
  </hyperlinks>
  <printOptions horizontalCentered="1"/>
  <pageMargins bottom="0.75" footer="0.0" header="0.0" left="0.25" right="0.25" top="0.75"/>
  <pageSetup paperSize="9" orientation="portrait" pageOrder="overThenDown"/>
  <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1.63"/>
    <col customWidth="1" min="3" max="3" width="19.0"/>
    <col customWidth="1" min="4" max="4" width="8.63"/>
    <col customWidth="1" min="5" max="5" width="11.38"/>
    <col customWidth="1" min="6" max="6" width="13.75"/>
  </cols>
  <sheetData>
    <row r="1">
      <c r="A1" s="1"/>
      <c r="D1" s="2"/>
      <c r="E1" s="2"/>
      <c r="F1" s="2"/>
    </row>
    <row r="2">
      <c r="D2" s="3"/>
      <c r="E2" s="4" t="s">
        <v>0</v>
      </c>
    </row>
    <row r="3">
      <c r="D3" s="3"/>
      <c r="E3" s="5">
        <v>2132.0</v>
      </c>
    </row>
    <row r="4">
      <c r="D4" s="3"/>
      <c r="E4" s="2"/>
      <c r="F4" s="2"/>
    </row>
    <row r="5">
      <c r="A5" s="6" t="s">
        <v>1</v>
      </c>
      <c r="B5" s="7"/>
      <c r="C5" s="7"/>
      <c r="D5" s="7"/>
      <c r="E5" s="7"/>
      <c r="F5" s="7"/>
    </row>
    <row r="6">
      <c r="A6" s="6" t="s">
        <v>2</v>
      </c>
      <c r="D6" s="7"/>
      <c r="E6" s="7"/>
      <c r="F6" s="7"/>
    </row>
    <row r="7">
      <c r="A7" s="8" t="s">
        <v>3</v>
      </c>
      <c r="C7" s="7"/>
      <c r="D7" s="9"/>
      <c r="E7" s="9"/>
      <c r="F7" s="9"/>
    </row>
    <row r="8">
      <c r="A8" s="10" t="s">
        <v>4</v>
      </c>
      <c r="C8" s="7"/>
      <c r="D8" s="11" t="s">
        <v>5</v>
      </c>
      <c r="E8" s="12"/>
      <c r="F8" s="12"/>
    </row>
    <row r="9">
      <c r="A9" s="10" t="s">
        <v>6</v>
      </c>
      <c r="C9" s="7"/>
      <c r="D9" s="13">
        <v>45918.0</v>
      </c>
    </row>
    <row r="10">
      <c r="A10" s="10" t="s">
        <v>7</v>
      </c>
      <c r="B10" s="7"/>
      <c r="C10" s="7"/>
      <c r="D10" s="14"/>
      <c r="E10" s="14"/>
      <c r="F10" s="14"/>
    </row>
    <row r="11">
      <c r="A11" s="15" t="s">
        <v>8</v>
      </c>
      <c r="D11" s="11" t="s">
        <v>9</v>
      </c>
      <c r="E11" s="12"/>
      <c r="F11" s="12"/>
    </row>
    <row r="12">
      <c r="A12" s="16" t="s">
        <v>180</v>
      </c>
      <c r="C12" s="7"/>
      <c r="D12" s="17" t="s">
        <v>26</v>
      </c>
    </row>
    <row r="13">
      <c r="A13" s="14"/>
      <c r="B13" s="7"/>
      <c r="C13" s="7"/>
      <c r="D13" s="7"/>
      <c r="E13" s="7"/>
      <c r="F13" s="7"/>
    </row>
    <row r="14">
      <c r="A14" s="18" t="s">
        <v>11</v>
      </c>
      <c r="B14" s="26" t="s">
        <v>181</v>
      </c>
      <c r="C14" s="7"/>
      <c r="D14" s="7"/>
      <c r="E14" s="36"/>
      <c r="F14" s="7"/>
    </row>
    <row r="15">
      <c r="A15" s="18" t="s">
        <v>13</v>
      </c>
      <c r="B15" s="36" t="s">
        <v>182</v>
      </c>
      <c r="C15" s="7"/>
      <c r="D15" s="7"/>
      <c r="E15" s="7"/>
      <c r="F15" s="7"/>
    </row>
    <row r="16">
      <c r="A16" s="18" t="s">
        <v>14</v>
      </c>
      <c r="B16" s="106"/>
      <c r="C16" s="7"/>
      <c r="D16" s="7"/>
      <c r="E16" s="7"/>
      <c r="F16" s="7"/>
    </row>
    <row r="17">
      <c r="A17" s="18" t="s">
        <v>15</v>
      </c>
      <c r="C17" s="7"/>
      <c r="D17" s="7"/>
      <c r="E17" s="7"/>
      <c r="F17" s="7"/>
    </row>
    <row r="18">
      <c r="A18" s="60"/>
      <c r="B18" s="22"/>
      <c r="C18" s="22"/>
      <c r="D18" s="22"/>
      <c r="E18" s="22"/>
      <c r="F18" s="22"/>
    </row>
    <row r="19">
      <c r="A19" s="23" t="s">
        <v>16</v>
      </c>
      <c r="B19" s="24"/>
      <c r="C19" s="24"/>
      <c r="D19" s="25" t="s">
        <v>17</v>
      </c>
      <c r="E19" s="25" t="s">
        <v>18</v>
      </c>
      <c r="F19" s="25" t="s">
        <v>19</v>
      </c>
    </row>
    <row r="20">
      <c r="A20" s="107" t="s">
        <v>183</v>
      </c>
      <c r="D20" s="27">
        <v>1.0</v>
      </c>
      <c r="E20" s="28">
        <v>1185.0</v>
      </c>
      <c r="F20" s="29">
        <f t="shared" ref="F20:F22" si="1">D20*E20</f>
        <v>1185</v>
      </c>
    </row>
    <row r="21">
      <c r="A21" s="87" t="s">
        <v>184</v>
      </c>
      <c r="D21" s="27">
        <v>1.0</v>
      </c>
      <c r="E21" s="28">
        <v>180.0</v>
      </c>
      <c r="F21" s="29">
        <f t="shared" si="1"/>
        <v>180</v>
      </c>
    </row>
    <row r="22">
      <c r="A22" s="87" t="s">
        <v>185</v>
      </c>
      <c r="D22" s="27">
        <v>1.0</v>
      </c>
      <c r="E22" s="28">
        <v>320.0</v>
      </c>
      <c r="F22" s="29">
        <f t="shared" si="1"/>
        <v>320</v>
      </c>
    </row>
    <row r="24">
      <c r="E24" s="32"/>
      <c r="F24" s="33"/>
    </row>
    <row r="25">
      <c r="A25" s="7"/>
      <c r="B25" s="7"/>
      <c r="C25" s="7"/>
      <c r="E25" s="32" t="s">
        <v>24</v>
      </c>
      <c r="F25" s="33">
        <f>SUM(F20:F22)</f>
        <v>1685</v>
      </c>
    </row>
    <row r="26">
      <c r="A26" s="7"/>
      <c r="B26" s="7"/>
      <c r="C26" s="7"/>
      <c r="E26" s="34">
        <v>0.21</v>
      </c>
      <c r="F26" s="33">
        <f>F25*E26</f>
        <v>353.85</v>
      </c>
    </row>
    <row r="27">
      <c r="A27" s="7"/>
      <c r="B27" s="7"/>
      <c r="C27" s="7"/>
      <c r="E27" s="32" t="s">
        <v>19</v>
      </c>
      <c r="F27" s="33">
        <f>F25+F26</f>
        <v>2038.85</v>
      </c>
    </row>
    <row r="28">
      <c r="B28" s="7"/>
      <c r="C28" s="7"/>
      <c r="E28" s="32"/>
      <c r="F28" s="33"/>
    </row>
    <row r="29">
      <c r="A29" s="7" t="s">
        <v>175</v>
      </c>
      <c r="B29" s="7"/>
      <c r="C29" s="7"/>
      <c r="E29" s="32"/>
      <c r="F29" s="33"/>
    </row>
    <row r="30">
      <c r="A30" s="36" t="s">
        <v>186</v>
      </c>
      <c r="B30" s="7"/>
      <c r="C30" s="7"/>
      <c r="E30" s="32"/>
      <c r="F30" s="33"/>
    </row>
    <row r="31">
      <c r="A31" s="36" t="s">
        <v>187</v>
      </c>
      <c r="B31" s="7"/>
      <c r="C31" s="7"/>
      <c r="E31" s="32"/>
      <c r="F31" s="33"/>
    </row>
    <row r="32">
      <c r="B32" s="7"/>
      <c r="C32" s="7"/>
      <c r="E32" s="32"/>
      <c r="F32" s="33"/>
    </row>
    <row r="33">
      <c r="A33" s="23" t="s">
        <v>16</v>
      </c>
      <c r="B33" s="24"/>
      <c r="C33" s="24"/>
      <c r="D33" s="25" t="s">
        <v>17</v>
      </c>
      <c r="E33" s="25" t="s">
        <v>18</v>
      </c>
      <c r="F33" s="25" t="s">
        <v>19</v>
      </c>
    </row>
    <row r="34">
      <c r="A34" s="107" t="s">
        <v>188</v>
      </c>
      <c r="D34" s="27">
        <v>1.0</v>
      </c>
      <c r="E34" s="28">
        <v>2065.0</v>
      </c>
      <c r="F34" s="29">
        <f t="shared" ref="F34:F36" si="2">D34*E34</f>
        <v>2065</v>
      </c>
    </row>
    <row r="35">
      <c r="A35" s="87" t="s">
        <v>184</v>
      </c>
      <c r="C35" s="108">
        <f>E34*0.4</f>
        <v>826</v>
      </c>
      <c r="D35" s="27">
        <v>1.0</v>
      </c>
      <c r="E35" s="28">
        <v>180.0</v>
      </c>
      <c r="F35" s="29">
        <f t="shared" si="2"/>
        <v>180</v>
      </c>
    </row>
    <row r="36">
      <c r="A36" s="87" t="s">
        <v>185</v>
      </c>
      <c r="C36" s="108">
        <f>E34-C35</f>
        <v>1239</v>
      </c>
      <c r="D36" s="27">
        <v>1.0</v>
      </c>
      <c r="E36" s="28">
        <v>320.0</v>
      </c>
      <c r="F36" s="29">
        <f t="shared" si="2"/>
        <v>320</v>
      </c>
    </row>
    <row r="38">
      <c r="E38" s="32"/>
      <c r="F38" s="33"/>
    </row>
    <row r="39">
      <c r="A39" s="7"/>
      <c r="B39" s="7"/>
      <c r="C39" s="7"/>
      <c r="E39" s="32" t="s">
        <v>24</v>
      </c>
      <c r="F39" s="33">
        <f>SUM(F34:F36)</f>
        <v>2565</v>
      </c>
    </row>
    <row r="40">
      <c r="A40" s="7"/>
      <c r="B40" s="7"/>
      <c r="C40" s="7"/>
      <c r="E40" s="34">
        <v>0.21</v>
      </c>
      <c r="F40" s="33">
        <f>F39*E40</f>
        <v>538.65</v>
      </c>
    </row>
    <row r="41">
      <c r="A41" s="7"/>
      <c r="B41" s="7"/>
      <c r="C41" s="7"/>
      <c r="E41" s="32" t="s">
        <v>19</v>
      </c>
      <c r="F41" s="33">
        <f>F39+F40</f>
        <v>3103.65</v>
      </c>
    </row>
    <row r="42">
      <c r="B42" s="7"/>
      <c r="C42" s="7"/>
      <c r="E42" s="32"/>
      <c r="F42" s="33"/>
    </row>
    <row r="43">
      <c r="A43" s="7" t="s">
        <v>175</v>
      </c>
      <c r="B43" s="7"/>
      <c r="C43" s="7"/>
      <c r="E43" s="32"/>
      <c r="F43" s="33"/>
    </row>
    <row r="44">
      <c r="A44" s="36" t="s">
        <v>176</v>
      </c>
      <c r="B44" s="7"/>
      <c r="C44" s="7"/>
      <c r="E44" s="32"/>
      <c r="F44" s="33"/>
    </row>
    <row r="45">
      <c r="A45" s="36" t="s">
        <v>189</v>
      </c>
      <c r="B45" s="7"/>
      <c r="C45" s="7"/>
      <c r="E45" s="32"/>
      <c r="F45" s="33"/>
    </row>
    <row r="46">
      <c r="B46" s="7"/>
      <c r="C46" s="7"/>
      <c r="E46" s="32"/>
      <c r="F46" s="33"/>
    </row>
    <row r="47">
      <c r="B47" s="7"/>
      <c r="C47" s="7"/>
      <c r="E47" s="32"/>
      <c r="F47" s="33"/>
    </row>
    <row r="48">
      <c r="B48" s="7"/>
      <c r="C48" s="7"/>
      <c r="E48" s="32"/>
      <c r="F48" s="33"/>
    </row>
    <row r="49">
      <c r="B49" s="7"/>
      <c r="C49" s="7"/>
      <c r="E49" s="32"/>
      <c r="F49" s="33"/>
    </row>
    <row r="50">
      <c r="B50" s="7"/>
      <c r="C50" s="7"/>
      <c r="E50" s="32"/>
      <c r="F50" s="33"/>
    </row>
    <row r="51">
      <c r="B51" s="7"/>
      <c r="C51" s="7"/>
      <c r="E51" s="32"/>
      <c r="F51" s="33"/>
    </row>
    <row r="52">
      <c r="B52" s="7"/>
      <c r="C52" s="7"/>
      <c r="E52" s="32"/>
      <c r="F52" s="33"/>
    </row>
    <row r="53">
      <c r="B53" s="7"/>
      <c r="C53" s="7"/>
      <c r="E53" s="32"/>
      <c r="F53" s="33"/>
    </row>
    <row r="54">
      <c r="B54" s="7"/>
      <c r="C54" s="7"/>
      <c r="E54" s="32"/>
      <c r="F54" s="33"/>
    </row>
    <row r="55">
      <c r="B55" s="7"/>
      <c r="C55" s="7"/>
      <c r="E55" s="32"/>
      <c r="F55" s="33"/>
    </row>
    <row r="56">
      <c r="B56" s="7"/>
      <c r="C56" s="7"/>
      <c r="E56" s="32"/>
      <c r="F56" s="33"/>
    </row>
    <row r="57">
      <c r="B57" s="7"/>
      <c r="C57" s="7"/>
      <c r="E57" s="32"/>
      <c r="F57" s="33"/>
    </row>
    <row r="58">
      <c r="B58" s="7"/>
      <c r="C58" s="7"/>
      <c r="E58" s="32"/>
      <c r="F58" s="33"/>
    </row>
    <row r="59">
      <c r="B59" s="7"/>
      <c r="C59" s="7"/>
      <c r="E59" s="32"/>
      <c r="F59" s="33"/>
    </row>
    <row r="60">
      <c r="B60" s="7"/>
      <c r="C60" s="7"/>
      <c r="E60" s="32"/>
      <c r="F60" s="33"/>
    </row>
    <row r="61">
      <c r="B61" s="7"/>
      <c r="C61" s="7"/>
      <c r="E61" s="32"/>
      <c r="F61" s="33"/>
    </row>
  </sheetData>
  <mergeCells count="13">
    <mergeCell ref="D8:F8"/>
    <mergeCell ref="D9:F9"/>
    <mergeCell ref="A11:C11"/>
    <mergeCell ref="D11:F11"/>
    <mergeCell ref="A12:B12"/>
    <mergeCell ref="D12:F12"/>
    <mergeCell ref="A1:C4"/>
    <mergeCell ref="E2:F2"/>
    <mergeCell ref="E3:F3"/>
    <mergeCell ref="A6:C6"/>
    <mergeCell ref="A7:B7"/>
    <mergeCell ref="A8:B8"/>
    <mergeCell ref="A9:B9"/>
  </mergeCells>
  <hyperlinks>
    <hyperlink r:id="rId1" ref="A11"/>
    <hyperlink r:id="rId2" ref="A12"/>
  </hyperlinks>
  <printOptions horizontalCentered="1"/>
  <pageMargins bottom="0.75" footer="0.0" header="0.0" left="0.25" right="0.25" top="0.75"/>
  <pageSetup paperSize="9" orientation="portrait" pageOrder="overThenDown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1.63"/>
    <col customWidth="1" min="3" max="3" width="13.13"/>
    <col customWidth="1" min="6" max="26" width="15.88"/>
  </cols>
  <sheetData>
    <row r="1">
      <c r="A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D2" s="3"/>
      <c r="E2" s="4" t="s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D3" s="3"/>
      <c r="E3" s="5">
        <v>2106.0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D4" s="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 t="s">
        <v>1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6" t="s">
        <v>2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8" t="s">
        <v>3</v>
      </c>
      <c r="C7" s="7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0" t="s">
        <v>4</v>
      </c>
      <c r="C8" s="7"/>
      <c r="D8" s="11" t="s">
        <v>5</v>
      </c>
      <c r="E8" s="12"/>
      <c r="F8" s="12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>
      <c r="A9" s="10" t="s">
        <v>6</v>
      </c>
      <c r="C9" s="7"/>
      <c r="D9" s="13">
        <v>45902.0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0" t="s">
        <v>7</v>
      </c>
      <c r="B10" s="7"/>
      <c r="C10" s="7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5" t="s">
        <v>8</v>
      </c>
      <c r="D11" s="11" t="s">
        <v>9</v>
      </c>
      <c r="E11" s="12"/>
      <c r="F11" s="12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>
      <c r="A12" s="16" t="s">
        <v>32</v>
      </c>
      <c r="C12" s="7"/>
      <c r="D12" s="17" t="s">
        <v>26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8" t="s">
        <v>11</v>
      </c>
      <c r="B14" s="19" t="s">
        <v>33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8" t="s">
        <v>13</v>
      </c>
      <c r="B15" s="20" t="s">
        <v>34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8" t="s">
        <v>14</v>
      </c>
      <c r="B16" s="20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8" t="s">
        <v>15</v>
      </c>
      <c r="B17" s="46">
        <v>6.13878308E8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23" t="s">
        <v>16</v>
      </c>
      <c r="B19" s="24"/>
      <c r="C19" s="24"/>
      <c r="D19" s="25" t="s">
        <v>17</v>
      </c>
      <c r="E19" s="25" t="s">
        <v>18</v>
      </c>
      <c r="F19" s="25" t="s">
        <v>19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26" t="s">
        <v>35</v>
      </c>
      <c r="B21" s="14"/>
      <c r="C21" s="14"/>
      <c r="D21" s="27">
        <v>1.0</v>
      </c>
      <c r="E21" s="54">
        <v>80.0</v>
      </c>
      <c r="F21" s="29">
        <f t="shared" ref="F21:F24" si="1">D21*E21</f>
        <v>80</v>
      </c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>
      <c r="A22" s="36" t="s">
        <v>36</v>
      </c>
      <c r="B22" s="7"/>
      <c r="C22" s="7"/>
      <c r="D22" s="27">
        <v>1.0</v>
      </c>
      <c r="E22" s="54">
        <v>80.0</v>
      </c>
      <c r="F22" s="29">
        <f t="shared" si="1"/>
        <v>80</v>
      </c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>
      <c r="A23" s="36" t="s">
        <v>37</v>
      </c>
      <c r="B23" s="7"/>
      <c r="C23" s="7"/>
      <c r="D23" s="27">
        <v>1.0</v>
      </c>
      <c r="E23" s="54">
        <v>180.0</v>
      </c>
      <c r="F23" s="29">
        <f t="shared" si="1"/>
        <v>180</v>
      </c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>
      <c r="A24" s="36" t="s">
        <v>38</v>
      </c>
      <c r="B24" s="7"/>
      <c r="C24" s="7"/>
      <c r="D24" s="27">
        <v>1.0</v>
      </c>
      <c r="E24" s="54">
        <v>50.0</v>
      </c>
      <c r="F24" s="29">
        <f t="shared" si="1"/>
        <v>50</v>
      </c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>
      <c r="A25" s="7"/>
      <c r="B25" s="7"/>
      <c r="C25" s="7"/>
      <c r="D25" s="7"/>
      <c r="E25" s="53"/>
      <c r="F25" s="33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53" t="s">
        <v>24</v>
      </c>
      <c r="F26" s="33">
        <f>SUM(F21:F24)</f>
        <v>390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36"/>
      <c r="D27" s="7"/>
      <c r="E27" s="34">
        <v>0.21</v>
      </c>
      <c r="F27" s="33">
        <f>F26*E27</f>
        <v>81.9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36"/>
      <c r="D28" s="7"/>
      <c r="E28" s="53" t="s">
        <v>19</v>
      </c>
      <c r="F28" s="33">
        <f>F26+F27</f>
        <v>471.9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>
      <c r="A30" s="26" t="s">
        <v>39</v>
      </c>
      <c r="D30" s="27"/>
      <c r="E30" s="34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>
      <c r="A31" s="26"/>
      <c r="B31" s="10"/>
      <c r="C31" s="10"/>
      <c r="D31" s="27"/>
      <c r="E31" s="32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>
      <c r="A32" s="26"/>
      <c r="B32" s="10"/>
      <c r="C32" s="10"/>
      <c r="D32" s="27"/>
      <c r="E32" s="28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>
      <c r="A33" s="26"/>
      <c r="B33" s="10"/>
      <c r="C33" s="10"/>
      <c r="D33" s="27"/>
      <c r="E33" s="35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>
      <c r="B34" s="7"/>
      <c r="C34" s="7"/>
      <c r="D34" s="27"/>
      <c r="E34" s="34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>
      <c r="A35" s="36"/>
      <c r="B35" s="7"/>
      <c r="C35" s="7"/>
      <c r="D35" s="27"/>
      <c r="E35" s="35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>
      <c r="A36" s="36"/>
      <c r="B36" s="7"/>
      <c r="C36" s="7"/>
      <c r="D36" s="27"/>
      <c r="E36" s="28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>
      <c r="A37" s="36"/>
      <c r="B37" s="7"/>
      <c r="C37" s="7"/>
      <c r="D37" s="27"/>
      <c r="E37" s="28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ht="14.25" customHeight="1">
      <c r="A38" s="7"/>
      <c r="B38" s="7"/>
      <c r="C38" s="7"/>
      <c r="D38" s="7"/>
      <c r="E38" s="32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4.25" customHeight="1">
      <c r="A39" s="7"/>
      <c r="B39" s="7"/>
      <c r="C39" s="7"/>
      <c r="D39" s="7"/>
      <c r="E39" s="32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4.25" customHeight="1">
      <c r="A40" s="7"/>
      <c r="B40" s="7"/>
      <c r="C40" s="7"/>
      <c r="D40" s="7"/>
      <c r="E40" s="34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4.25" customHeight="1">
      <c r="A41" s="36"/>
      <c r="B41" s="7"/>
      <c r="C41" s="7"/>
      <c r="D41" s="7"/>
      <c r="E41" s="32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>
      <c r="A42" s="7"/>
      <c r="B42" s="7"/>
      <c r="C42" s="7"/>
      <c r="D42" s="7"/>
      <c r="E42" s="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14.25" customHeight="1">
      <c r="A43" s="38"/>
      <c r="B43" s="7"/>
      <c r="C43" s="7"/>
      <c r="D43" s="3"/>
      <c r="E43" s="36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>
      <c r="A44" s="36"/>
      <c r="B44" s="7"/>
      <c r="C44" s="7"/>
      <c r="D44" s="3"/>
      <c r="E44" s="36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>
      <c r="A45" s="39"/>
      <c r="B45" s="7"/>
      <c r="C45" s="7"/>
      <c r="D45" s="3"/>
      <c r="E45" s="36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36"/>
      <c r="B46" s="7"/>
      <c r="C46" s="7"/>
      <c r="D46" s="3"/>
      <c r="E46" s="36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36"/>
      <c r="B47" s="7"/>
      <c r="C47" s="7"/>
      <c r="D47" s="3"/>
      <c r="E47" s="36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36"/>
      <c r="B48" s="7"/>
      <c r="C48" s="7"/>
      <c r="D48" s="7"/>
      <c r="E48" s="40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36"/>
      <c r="B49" s="7"/>
      <c r="C49" s="7"/>
      <c r="E49" s="36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36"/>
      <c r="B50" s="7"/>
      <c r="C50" s="7"/>
      <c r="D50" s="7"/>
      <c r="E50" s="36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36"/>
      <c r="B51" s="7"/>
      <c r="C51" s="7"/>
      <c r="D51" s="7"/>
      <c r="E51" s="3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36"/>
      <c r="B52" s="7"/>
      <c r="C52" s="7"/>
      <c r="D52" s="7"/>
      <c r="E52" s="36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B53" s="7"/>
      <c r="C53" s="7"/>
      <c r="D53" s="7"/>
      <c r="E53" s="36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41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3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3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3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3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B65" s="3"/>
      <c r="C65" s="3"/>
      <c r="D65" s="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6"/>
      <c r="B66" s="2"/>
      <c r="C66" s="2"/>
      <c r="D66" s="2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>
      <c r="B67" s="42"/>
      <c r="C67" s="42"/>
      <c r="D67" s="42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>
      <c r="A68" s="36"/>
      <c r="B68" s="42"/>
      <c r="C68" s="42"/>
      <c r="D68" s="42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>
      <c r="A69" s="44"/>
      <c r="B69" s="30"/>
      <c r="C69" s="30"/>
      <c r="D69" s="30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44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44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</sheetData>
  <mergeCells count="15">
    <mergeCell ref="D8:F8"/>
    <mergeCell ref="D9:F9"/>
    <mergeCell ref="A11:C11"/>
    <mergeCell ref="D11:F11"/>
    <mergeCell ref="A12:B12"/>
    <mergeCell ref="D12:F12"/>
    <mergeCell ref="A20:F20"/>
    <mergeCell ref="A30:C30"/>
    <mergeCell ref="A1:C4"/>
    <mergeCell ref="E2:F2"/>
    <mergeCell ref="E3:F3"/>
    <mergeCell ref="A6:C6"/>
    <mergeCell ref="A7:B7"/>
    <mergeCell ref="A8:B8"/>
    <mergeCell ref="A9:B9"/>
  </mergeCells>
  <hyperlinks>
    <hyperlink r:id="rId1" ref="A11"/>
    <hyperlink r:id="rId2" ref="A12"/>
  </hyperlinks>
  <printOptions horizontalCentered="1"/>
  <pageMargins bottom="0.75" footer="0.0" header="0.0" left="0.25" right="0.25" top="0.75"/>
  <pageSetup paperSize="9" orientation="portrait" pageOrder="overThenDown"/>
  <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1.63"/>
    <col customWidth="1" min="3" max="3" width="19.0"/>
    <col customWidth="1" min="4" max="4" width="8.63"/>
    <col customWidth="1" min="5" max="5" width="11.38"/>
    <col customWidth="1" min="6" max="6" width="13.75"/>
  </cols>
  <sheetData>
    <row r="1">
      <c r="A1" s="1"/>
      <c r="D1" s="2"/>
      <c r="E1" s="2"/>
      <c r="F1" s="2"/>
    </row>
    <row r="2">
      <c r="D2" s="3"/>
      <c r="E2" s="4" t="s">
        <v>0</v>
      </c>
    </row>
    <row r="3">
      <c r="D3" s="3"/>
      <c r="E3" s="5">
        <v>2133.0</v>
      </c>
    </row>
    <row r="4">
      <c r="D4" s="3"/>
      <c r="E4" s="2"/>
      <c r="F4" s="2"/>
    </row>
    <row r="5">
      <c r="A5" s="6" t="s">
        <v>1</v>
      </c>
      <c r="B5" s="7"/>
      <c r="C5" s="7"/>
      <c r="D5" s="7"/>
      <c r="E5" s="7"/>
      <c r="F5" s="7"/>
    </row>
    <row r="6">
      <c r="A6" s="6" t="s">
        <v>2</v>
      </c>
      <c r="D6" s="7"/>
      <c r="E6" s="7"/>
      <c r="F6" s="7"/>
    </row>
    <row r="7">
      <c r="A7" s="8" t="s">
        <v>3</v>
      </c>
      <c r="C7" s="7"/>
      <c r="D7" s="9"/>
      <c r="E7" s="9"/>
      <c r="F7" s="9"/>
    </row>
    <row r="8">
      <c r="A8" s="10" t="s">
        <v>4</v>
      </c>
      <c r="C8" s="7"/>
      <c r="D8" s="11" t="s">
        <v>5</v>
      </c>
      <c r="E8" s="12"/>
      <c r="F8" s="12"/>
    </row>
    <row r="9">
      <c r="A9" s="10" t="s">
        <v>6</v>
      </c>
      <c r="C9" s="7"/>
      <c r="D9" s="13">
        <v>45918.0</v>
      </c>
    </row>
    <row r="10">
      <c r="A10" s="10" t="s">
        <v>7</v>
      </c>
      <c r="B10" s="7"/>
      <c r="C10" s="7"/>
      <c r="D10" s="14"/>
      <c r="E10" s="14"/>
      <c r="F10" s="14"/>
    </row>
    <row r="11">
      <c r="A11" s="15" t="s">
        <v>8</v>
      </c>
      <c r="D11" s="11" t="s">
        <v>9</v>
      </c>
      <c r="E11" s="12"/>
      <c r="F11" s="12"/>
    </row>
    <row r="12">
      <c r="A12" s="16" t="s">
        <v>190</v>
      </c>
      <c r="C12" s="7"/>
      <c r="D12" s="17" t="s">
        <v>26</v>
      </c>
    </row>
    <row r="13">
      <c r="A13" s="14"/>
      <c r="B13" s="7"/>
      <c r="C13" s="7"/>
      <c r="D13" s="7"/>
      <c r="E13" s="7"/>
      <c r="F13" s="7"/>
    </row>
    <row r="14">
      <c r="A14" s="18" t="s">
        <v>11</v>
      </c>
      <c r="B14" s="26" t="s">
        <v>191</v>
      </c>
      <c r="C14" s="7"/>
      <c r="D14" s="7"/>
      <c r="E14" s="36"/>
      <c r="F14" s="7"/>
    </row>
    <row r="15">
      <c r="A15" s="18" t="s">
        <v>13</v>
      </c>
      <c r="B15" s="36"/>
      <c r="C15" s="7"/>
      <c r="D15" s="7"/>
      <c r="E15" s="7"/>
      <c r="F15" s="7"/>
    </row>
    <row r="16">
      <c r="A16" s="18" t="s">
        <v>14</v>
      </c>
      <c r="B16" s="106"/>
      <c r="C16" s="7"/>
      <c r="D16" s="7"/>
      <c r="E16" s="7"/>
      <c r="F16" s="7"/>
    </row>
    <row r="17">
      <c r="A17" s="18" t="s">
        <v>15</v>
      </c>
      <c r="C17" s="7"/>
      <c r="D17" s="7"/>
      <c r="E17" s="7"/>
      <c r="F17" s="7"/>
    </row>
    <row r="18">
      <c r="A18" s="14"/>
      <c r="B18" s="7"/>
      <c r="C18" s="7"/>
      <c r="D18" s="7"/>
      <c r="E18" s="7"/>
      <c r="F18" s="7"/>
    </row>
    <row r="19">
      <c r="A19" s="60"/>
      <c r="B19" s="22"/>
      <c r="C19" s="22"/>
      <c r="D19" s="22"/>
      <c r="E19" s="22"/>
      <c r="F19" s="22"/>
    </row>
    <row r="20">
      <c r="A20" s="23" t="s">
        <v>16</v>
      </c>
      <c r="B20" s="24"/>
      <c r="C20" s="24"/>
      <c r="D20" s="25" t="s">
        <v>17</v>
      </c>
      <c r="E20" s="25" t="s">
        <v>18</v>
      </c>
      <c r="F20" s="25" t="s">
        <v>19</v>
      </c>
    </row>
    <row r="21">
      <c r="A21" s="87" t="s">
        <v>192</v>
      </c>
      <c r="D21" s="27">
        <v>1.0</v>
      </c>
      <c r="E21" s="28">
        <v>300.0</v>
      </c>
      <c r="F21" s="29">
        <f>D21*E21</f>
        <v>300</v>
      </c>
    </row>
    <row r="22">
      <c r="E22" s="32"/>
      <c r="F22" s="33"/>
    </row>
    <row r="23">
      <c r="A23" s="7"/>
      <c r="B23" s="7"/>
      <c r="C23" s="7"/>
      <c r="E23" s="32"/>
      <c r="F23" s="33"/>
    </row>
    <row r="24">
      <c r="A24" s="7"/>
      <c r="B24" s="7"/>
      <c r="C24" s="7"/>
      <c r="E24" s="34"/>
      <c r="F24" s="33"/>
    </row>
    <row r="25">
      <c r="A25" s="7"/>
      <c r="B25" s="7"/>
      <c r="C25" s="7"/>
      <c r="E25" s="32"/>
      <c r="F25" s="33"/>
    </row>
    <row r="26">
      <c r="B26" s="7"/>
      <c r="C26" s="7"/>
      <c r="E26" s="32"/>
      <c r="F26" s="33"/>
    </row>
    <row r="27">
      <c r="A27" s="109" t="s">
        <v>193</v>
      </c>
      <c r="B27" s="7"/>
      <c r="C27" s="7"/>
      <c r="E27" s="32"/>
      <c r="F27" s="33"/>
    </row>
    <row r="28">
      <c r="A28" s="110" t="s">
        <v>194</v>
      </c>
      <c r="E28" s="32"/>
      <c r="F28" s="33"/>
    </row>
    <row r="29">
      <c r="A29" s="111"/>
      <c r="D29" s="7"/>
      <c r="E29" s="32"/>
      <c r="F29" s="33"/>
    </row>
    <row r="30">
      <c r="B30" s="7"/>
      <c r="C30" s="7"/>
      <c r="E30" s="32"/>
      <c r="F30" s="33"/>
    </row>
    <row r="31">
      <c r="B31" s="7"/>
      <c r="C31" s="7"/>
      <c r="E31" s="32"/>
      <c r="F31" s="33"/>
    </row>
    <row r="32">
      <c r="B32" s="7"/>
      <c r="C32" s="7"/>
      <c r="E32" s="32"/>
      <c r="F32" s="33"/>
    </row>
    <row r="33">
      <c r="B33" s="7"/>
      <c r="C33" s="7"/>
      <c r="E33" s="32"/>
      <c r="F33" s="33"/>
    </row>
    <row r="34">
      <c r="B34" s="7"/>
      <c r="C34" s="7"/>
      <c r="E34" s="32"/>
      <c r="F34" s="33"/>
    </row>
    <row r="35">
      <c r="B35" s="7"/>
      <c r="C35" s="7"/>
      <c r="E35" s="32"/>
      <c r="F35" s="33"/>
    </row>
    <row r="36">
      <c r="B36" s="7"/>
      <c r="C36" s="7"/>
      <c r="E36" s="32"/>
      <c r="F36" s="33"/>
    </row>
    <row r="37">
      <c r="B37" s="7"/>
      <c r="C37" s="7"/>
      <c r="E37" s="32"/>
      <c r="F37" s="33"/>
    </row>
    <row r="38">
      <c r="B38" s="7"/>
      <c r="C38" s="7"/>
      <c r="E38" s="32"/>
      <c r="F38" s="33"/>
    </row>
    <row r="39">
      <c r="B39" s="7"/>
      <c r="C39" s="7"/>
      <c r="E39" s="32"/>
      <c r="F39" s="33"/>
    </row>
    <row r="40">
      <c r="B40" s="7"/>
      <c r="C40" s="7"/>
      <c r="E40" s="32"/>
      <c r="F40" s="33"/>
    </row>
    <row r="41">
      <c r="B41" s="7"/>
      <c r="C41" s="7"/>
      <c r="E41" s="32"/>
      <c r="F41" s="33"/>
    </row>
    <row r="42">
      <c r="B42" s="7"/>
      <c r="C42" s="7"/>
      <c r="E42" s="32"/>
      <c r="F42" s="33"/>
    </row>
    <row r="43">
      <c r="B43" s="7"/>
      <c r="C43" s="7"/>
      <c r="E43" s="32"/>
      <c r="F43" s="33"/>
    </row>
    <row r="44">
      <c r="B44" s="7"/>
      <c r="C44" s="7"/>
      <c r="E44" s="32"/>
      <c r="F44" s="33"/>
    </row>
    <row r="45">
      <c r="B45" s="7"/>
      <c r="C45" s="7"/>
      <c r="E45" s="32"/>
      <c r="F45" s="33"/>
    </row>
    <row r="46">
      <c r="B46" s="7"/>
      <c r="C46" s="7"/>
      <c r="E46" s="32"/>
      <c r="F46" s="33"/>
    </row>
    <row r="47">
      <c r="B47" s="7"/>
      <c r="C47" s="7"/>
      <c r="E47" s="32"/>
      <c r="F47" s="33"/>
    </row>
    <row r="48">
      <c r="B48" s="7"/>
      <c r="C48" s="7"/>
      <c r="E48" s="32"/>
      <c r="F48" s="33"/>
    </row>
    <row r="49">
      <c r="B49" s="7"/>
      <c r="C49" s="7"/>
      <c r="E49" s="32"/>
      <c r="F49" s="33"/>
    </row>
    <row r="50">
      <c r="B50" s="7"/>
      <c r="C50" s="7"/>
      <c r="E50" s="32"/>
      <c r="F50" s="33"/>
    </row>
    <row r="51">
      <c r="B51" s="7"/>
      <c r="C51" s="7"/>
      <c r="E51" s="32"/>
      <c r="F51" s="33"/>
    </row>
    <row r="52">
      <c r="B52" s="7"/>
      <c r="C52" s="7"/>
      <c r="E52" s="32"/>
      <c r="F52" s="33"/>
    </row>
    <row r="53">
      <c r="B53" s="7"/>
      <c r="C53" s="7"/>
      <c r="E53" s="32"/>
      <c r="F53" s="33"/>
    </row>
    <row r="54">
      <c r="B54" s="7"/>
      <c r="C54" s="7"/>
      <c r="E54" s="32"/>
      <c r="F54" s="33"/>
    </row>
    <row r="55">
      <c r="B55" s="7"/>
      <c r="C55" s="7"/>
      <c r="E55" s="32"/>
      <c r="F55" s="33"/>
    </row>
    <row r="56">
      <c r="B56" s="7"/>
      <c r="C56" s="7"/>
      <c r="E56" s="32"/>
      <c r="F56" s="33"/>
    </row>
    <row r="57">
      <c r="B57" s="7"/>
      <c r="C57" s="7"/>
      <c r="E57" s="32"/>
      <c r="F57" s="33"/>
    </row>
    <row r="58">
      <c r="B58" s="7"/>
      <c r="C58" s="7"/>
      <c r="E58" s="32"/>
      <c r="F58" s="33"/>
    </row>
    <row r="59">
      <c r="B59" s="7"/>
      <c r="C59" s="7"/>
      <c r="E59" s="32"/>
      <c r="F59" s="33"/>
    </row>
    <row r="60">
      <c r="B60" s="7"/>
      <c r="C60" s="7"/>
      <c r="E60" s="32"/>
      <c r="F60" s="33"/>
    </row>
    <row r="61">
      <c r="B61" s="7"/>
      <c r="C61" s="7"/>
      <c r="E61" s="32"/>
      <c r="F61" s="33"/>
    </row>
    <row r="62">
      <c r="B62" s="7"/>
      <c r="C62" s="7"/>
      <c r="E62" s="32"/>
      <c r="F62" s="33"/>
    </row>
    <row r="63">
      <c r="B63" s="7"/>
      <c r="C63" s="7"/>
      <c r="E63" s="32"/>
      <c r="F63" s="33"/>
    </row>
    <row r="64">
      <c r="B64" s="7"/>
      <c r="C64" s="7"/>
      <c r="E64" s="32"/>
      <c r="F64" s="33"/>
    </row>
    <row r="65">
      <c r="B65" s="7"/>
      <c r="C65" s="7"/>
      <c r="E65" s="32"/>
      <c r="F65" s="33"/>
    </row>
    <row r="66">
      <c r="B66" s="7"/>
      <c r="C66" s="7"/>
      <c r="E66" s="32"/>
      <c r="F66" s="33"/>
    </row>
    <row r="67">
      <c r="B67" s="7"/>
      <c r="C67" s="7"/>
      <c r="E67" s="32"/>
      <c r="F67" s="33"/>
    </row>
    <row r="68">
      <c r="B68" s="7"/>
      <c r="C68" s="7"/>
      <c r="E68" s="32"/>
      <c r="F68" s="33"/>
    </row>
    <row r="69">
      <c r="B69" s="7"/>
      <c r="C69" s="7"/>
      <c r="E69" s="32"/>
      <c r="F69" s="33"/>
    </row>
    <row r="70">
      <c r="B70" s="7"/>
      <c r="C70" s="7"/>
      <c r="E70" s="32"/>
      <c r="F70" s="33"/>
    </row>
    <row r="71">
      <c r="B71" s="7"/>
      <c r="C71" s="7"/>
      <c r="E71" s="32"/>
      <c r="F71" s="33"/>
    </row>
    <row r="72">
      <c r="B72" s="7"/>
      <c r="C72" s="7"/>
      <c r="E72" s="32"/>
      <c r="F72" s="33"/>
    </row>
    <row r="73">
      <c r="B73" s="7"/>
      <c r="C73" s="7"/>
      <c r="E73" s="32"/>
      <c r="F73" s="33"/>
    </row>
    <row r="74">
      <c r="B74" s="7"/>
      <c r="C74" s="7"/>
      <c r="E74" s="32"/>
      <c r="F74" s="33"/>
    </row>
    <row r="75">
      <c r="B75" s="7"/>
      <c r="C75" s="7"/>
      <c r="E75" s="32"/>
      <c r="F75" s="33"/>
    </row>
    <row r="76">
      <c r="B76" s="7"/>
      <c r="C76" s="7"/>
      <c r="E76" s="32"/>
      <c r="F76" s="33"/>
    </row>
    <row r="77">
      <c r="B77" s="7"/>
      <c r="C77" s="7"/>
      <c r="E77" s="32"/>
      <c r="F77" s="33"/>
    </row>
    <row r="78">
      <c r="B78" s="7"/>
      <c r="C78" s="7"/>
      <c r="E78" s="32"/>
      <c r="F78" s="33"/>
    </row>
    <row r="79">
      <c r="B79" s="7"/>
      <c r="C79" s="7"/>
      <c r="E79" s="32"/>
      <c r="F79" s="33"/>
    </row>
    <row r="80">
      <c r="B80" s="7"/>
      <c r="C80" s="7"/>
      <c r="E80" s="32"/>
      <c r="F80" s="33"/>
    </row>
    <row r="81">
      <c r="B81" s="7"/>
      <c r="C81" s="7"/>
      <c r="E81" s="32"/>
      <c r="F81" s="33"/>
    </row>
    <row r="82">
      <c r="B82" s="7"/>
      <c r="C82" s="7"/>
      <c r="E82" s="32"/>
      <c r="F82" s="33"/>
    </row>
    <row r="83">
      <c r="B83" s="7"/>
      <c r="C83" s="7"/>
      <c r="E83" s="32"/>
      <c r="F83" s="33"/>
    </row>
    <row r="84">
      <c r="B84" s="7"/>
      <c r="C84" s="7"/>
      <c r="E84" s="32"/>
      <c r="F84" s="33"/>
    </row>
    <row r="85">
      <c r="B85" s="7"/>
      <c r="C85" s="7"/>
      <c r="E85" s="32"/>
      <c r="F85" s="33"/>
    </row>
    <row r="86">
      <c r="B86" s="7"/>
      <c r="C86" s="7"/>
      <c r="E86" s="32"/>
      <c r="F86" s="33"/>
    </row>
    <row r="87">
      <c r="B87" s="7"/>
      <c r="C87" s="7"/>
      <c r="E87" s="32"/>
      <c r="F87" s="33"/>
    </row>
    <row r="88">
      <c r="B88" s="7"/>
      <c r="C88" s="7"/>
      <c r="E88" s="32"/>
      <c r="F88" s="33"/>
    </row>
    <row r="89">
      <c r="B89" s="7"/>
      <c r="C89" s="7"/>
      <c r="E89" s="32"/>
      <c r="F89" s="33"/>
    </row>
    <row r="90">
      <c r="B90" s="7"/>
      <c r="C90" s="7"/>
      <c r="E90" s="32"/>
      <c r="F90" s="33"/>
    </row>
    <row r="91">
      <c r="B91" s="7"/>
      <c r="C91" s="7"/>
      <c r="E91" s="32"/>
      <c r="F91" s="33"/>
    </row>
  </sheetData>
  <mergeCells count="15">
    <mergeCell ref="D8:F8"/>
    <mergeCell ref="D9:F9"/>
    <mergeCell ref="A11:C11"/>
    <mergeCell ref="D11:F11"/>
    <mergeCell ref="A12:B12"/>
    <mergeCell ref="D12:F12"/>
    <mergeCell ref="A28:D28"/>
    <mergeCell ref="A29:C29"/>
    <mergeCell ref="A1:C4"/>
    <mergeCell ref="E2:F2"/>
    <mergeCell ref="E3:F3"/>
    <mergeCell ref="A6:C6"/>
    <mergeCell ref="A7:B7"/>
    <mergeCell ref="A8:B8"/>
    <mergeCell ref="A9:B9"/>
  </mergeCells>
  <hyperlinks>
    <hyperlink r:id="rId1" ref="A11"/>
    <hyperlink r:id="rId2" ref="A12"/>
  </hyperlinks>
  <printOptions horizontalCentered="1"/>
  <pageMargins bottom="0.75" footer="0.0" header="0.0" left="0.25" right="0.25" top="0.75"/>
  <pageSetup paperSize="9" orientation="portrait" pageOrder="overThenDown"/>
  <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1.63"/>
    <col customWidth="1" min="3" max="3" width="19.0"/>
    <col customWidth="1" min="4" max="4" width="8.63"/>
    <col customWidth="1" min="5" max="5" width="11.38"/>
    <col customWidth="1" min="6" max="6" width="13.75"/>
  </cols>
  <sheetData>
    <row r="1">
      <c r="A1" s="1"/>
      <c r="D1" s="2"/>
      <c r="E1" s="2"/>
      <c r="F1" s="2"/>
    </row>
    <row r="2">
      <c r="D2" s="3"/>
      <c r="E2" s="4" t="s">
        <v>0</v>
      </c>
    </row>
    <row r="3">
      <c r="D3" s="3"/>
      <c r="E3" s="5">
        <v>2134.0</v>
      </c>
    </row>
    <row r="4">
      <c r="D4" s="3"/>
      <c r="E4" s="2"/>
      <c r="F4" s="2"/>
    </row>
    <row r="5">
      <c r="A5" s="6" t="s">
        <v>1</v>
      </c>
      <c r="B5" s="7"/>
      <c r="C5" s="7"/>
      <c r="D5" s="7"/>
      <c r="E5" s="7"/>
      <c r="F5" s="7"/>
    </row>
    <row r="6">
      <c r="A6" s="6" t="s">
        <v>2</v>
      </c>
      <c r="D6" s="7"/>
      <c r="E6" s="7"/>
      <c r="F6" s="7"/>
    </row>
    <row r="7">
      <c r="A7" s="8" t="s">
        <v>3</v>
      </c>
      <c r="C7" s="7"/>
      <c r="D7" s="9"/>
      <c r="E7" s="9"/>
      <c r="F7" s="9"/>
    </row>
    <row r="8">
      <c r="A8" s="10" t="s">
        <v>4</v>
      </c>
      <c r="C8" s="7"/>
      <c r="D8" s="11" t="s">
        <v>5</v>
      </c>
      <c r="E8" s="12"/>
      <c r="F8" s="12"/>
    </row>
    <row r="9">
      <c r="A9" s="10" t="s">
        <v>6</v>
      </c>
      <c r="C9" s="7"/>
      <c r="D9" s="13">
        <v>45918.0</v>
      </c>
    </row>
    <row r="10">
      <c r="A10" s="10" t="s">
        <v>7</v>
      </c>
      <c r="B10" s="7"/>
      <c r="C10" s="7"/>
      <c r="D10" s="14"/>
      <c r="E10" s="14"/>
      <c r="F10" s="14"/>
    </row>
    <row r="11">
      <c r="A11" s="15" t="s">
        <v>8</v>
      </c>
      <c r="D11" s="11" t="s">
        <v>9</v>
      </c>
      <c r="E11" s="12"/>
      <c r="F11" s="12"/>
    </row>
    <row r="12">
      <c r="A12" s="16" t="s">
        <v>195</v>
      </c>
      <c r="C12" s="7"/>
      <c r="D12" s="17" t="s">
        <v>26</v>
      </c>
    </row>
    <row r="13">
      <c r="A13" s="14"/>
      <c r="B13" s="7"/>
      <c r="C13" s="7"/>
      <c r="D13" s="7"/>
      <c r="E13" s="7"/>
      <c r="F13" s="7"/>
    </row>
    <row r="14">
      <c r="A14" s="18" t="s">
        <v>11</v>
      </c>
      <c r="B14" s="26" t="s">
        <v>196</v>
      </c>
      <c r="C14" s="7"/>
      <c r="D14" s="7"/>
      <c r="E14" s="36"/>
      <c r="F14" s="7"/>
    </row>
    <row r="15">
      <c r="A15" s="18" t="s">
        <v>13</v>
      </c>
      <c r="B15" s="36"/>
      <c r="C15" s="7"/>
      <c r="D15" s="7"/>
      <c r="E15" s="7"/>
      <c r="F15" s="7"/>
    </row>
    <row r="16">
      <c r="A16" s="18" t="s">
        <v>14</v>
      </c>
      <c r="B16" s="106"/>
      <c r="C16" s="7"/>
      <c r="D16" s="7"/>
      <c r="E16" s="7"/>
      <c r="F16" s="7"/>
    </row>
    <row r="17">
      <c r="A17" s="18" t="s">
        <v>15</v>
      </c>
      <c r="B17" s="87">
        <v>6.5794336E8</v>
      </c>
      <c r="C17" s="7"/>
      <c r="D17" s="7"/>
      <c r="E17" s="7"/>
      <c r="F17" s="7"/>
    </row>
    <row r="18">
      <c r="A18" s="14"/>
      <c r="B18" s="7"/>
      <c r="C18" s="7"/>
      <c r="D18" s="7"/>
      <c r="E18" s="7"/>
      <c r="F18" s="7"/>
    </row>
    <row r="19">
      <c r="A19" s="60"/>
      <c r="B19" s="22"/>
      <c r="C19" s="22"/>
      <c r="D19" s="22"/>
      <c r="E19" s="22"/>
      <c r="F19" s="22"/>
    </row>
    <row r="20">
      <c r="A20" s="23" t="s">
        <v>16</v>
      </c>
      <c r="B20" s="24"/>
      <c r="C20" s="24"/>
      <c r="D20" s="25" t="s">
        <v>17</v>
      </c>
      <c r="E20" s="25" t="s">
        <v>18</v>
      </c>
      <c r="F20" s="25" t="s">
        <v>19</v>
      </c>
    </row>
    <row r="21">
      <c r="A21" s="87" t="s">
        <v>197</v>
      </c>
      <c r="D21" s="27">
        <v>1.0</v>
      </c>
      <c r="E21" s="28">
        <v>180.0</v>
      </c>
      <c r="F21" s="29">
        <f t="shared" ref="F21:F22" si="1">D21*E21</f>
        <v>180</v>
      </c>
    </row>
    <row r="22">
      <c r="A22" s="87" t="s">
        <v>198</v>
      </c>
      <c r="D22" s="27">
        <v>1.0</v>
      </c>
      <c r="E22" s="28">
        <v>250.0</v>
      </c>
      <c r="F22" s="29">
        <f t="shared" si="1"/>
        <v>250</v>
      </c>
    </row>
    <row r="23">
      <c r="A23" s="7"/>
      <c r="B23" s="7"/>
      <c r="C23" s="7"/>
      <c r="E23" s="32"/>
      <c r="F23" s="33"/>
    </row>
    <row r="24">
      <c r="A24" s="7"/>
      <c r="B24" s="7"/>
      <c r="C24" s="7"/>
      <c r="E24" s="32" t="s">
        <v>24</v>
      </c>
      <c r="F24" s="33">
        <f>F21+F22</f>
        <v>430</v>
      </c>
    </row>
    <row r="25">
      <c r="A25" s="7"/>
      <c r="B25" s="7"/>
      <c r="C25" s="7"/>
      <c r="E25" s="34">
        <v>0.21</v>
      </c>
      <c r="F25" s="33">
        <f>F24*E25</f>
        <v>90.3</v>
      </c>
    </row>
    <row r="26">
      <c r="A26" s="7"/>
      <c r="B26" s="7"/>
      <c r="C26" s="7"/>
      <c r="E26" s="32" t="s">
        <v>19</v>
      </c>
      <c r="F26" s="33">
        <f>F24+F25</f>
        <v>520.3</v>
      </c>
    </row>
    <row r="27">
      <c r="B27" s="7"/>
      <c r="C27" s="7"/>
      <c r="E27" s="32"/>
      <c r="F27" s="33"/>
    </row>
    <row r="28">
      <c r="A28" s="109" t="s">
        <v>199</v>
      </c>
      <c r="B28" s="7"/>
      <c r="C28" s="7"/>
      <c r="E28" s="32"/>
      <c r="F28" s="33"/>
    </row>
    <row r="29">
      <c r="A29" s="111" t="s">
        <v>200</v>
      </c>
      <c r="E29" s="32"/>
      <c r="F29" s="33"/>
    </row>
    <row r="30">
      <c r="A30" s="111" t="s">
        <v>201</v>
      </c>
      <c r="D30" s="7"/>
      <c r="E30" s="32"/>
      <c r="F30" s="33"/>
    </row>
    <row r="31">
      <c r="B31" s="7"/>
      <c r="C31" s="7"/>
      <c r="E31" s="32"/>
      <c r="F31" s="33"/>
    </row>
    <row r="32">
      <c r="B32" s="7"/>
      <c r="C32" s="7"/>
      <c r="E32" s="32"/>
      <c r="F32" s="33"/>
    </row>
    <row r="33">
      <c r="B33" s="7"/>
      <c r="C33" s="7"/>
      <c r="E33" s="32"/>
      <c r="F33" s="33"/>
    </row>
    <row r="34">
      <c r="B34" s="7"/>
      <c r="C34" s="7"/>
      <c r="E34" s="32"/>
      <c r="F34" s="33"/>
    </row>
    <row r="35">
      <c r="B35" s="7"/>
      <c r="C35" s="7"/>
      <c r="E35" s="32"/>
      <c r="F35" s="33"/>
    </row>
    <row r="36">
      <c r="B36" s="7"/>
      <c r="C36" s="7"/>
      <c r="E36" s="32"/>
      <c r="F36" s="33"/>
    </row>
    <row r="37">
      <c r="B37" s="7"/>
      <c r="C37" s="7"/>
      <c r="E37" s="32"/>
      <c r="F37" s="33"/>
    </row>
    <row r="38">
      <c r="B38" s="7"/>
      <c r="C38" s="7"/>
      <c r="E38" s="32"/>
      <c r="F38" s="33"/>
    </row>
    <row r="39">
      <c r="B39" s="7"/>
      <c r="C39" s="7"/>
      <c r="E39" s="32"/>
      <c r="F39" s="33"/>
    </row>
    <row r="40">
      <c r="B40" s="7"/>
      <c r="C40" s="7"/>
      <c r="E40" s="32"/>
      <c r="F40" s="33"/>
    </row>
    <row r="41">
      <c r="B41" s="7"/>
      <c r="C41" s="7"/>
      <c r="E41" s="32"/>
      <c r="F41" s="33"/>
    </row>
    <row r="42">
      <c r="B42" s="7"/>
      <c r="C42" s="7"/>
      <c r="E42" s="32"/>
      <c r="F42" s="33"/>
    </row>
    <row r="43">
      <c r="B43" s="7"/>
      <c r="C43" s="7"/>
      <c r="E43" s="32"/>
      <c r="F43" s="33"/>
    </row>
    <row r="44">
      <c r="B44" s="7"/>
      <c r="C44" s="7"/>
      <c r="E44" s="32"/>
      <c r="F44" s="33"/>
    </row>
    <row r="45">
      <c r="B45" s="7"/>
      <c r="C45" s="7"/>
      <c r="E45" s="32"/>
      <c r="F45" s="33"/>
    </row>
    <row r="46">
      <c r="B46" s="7"/>
      <c r="C46" s="7"/>
      <c r="E46" s="32"/>
      <c r="F46" s="33"/>
    </row>
    <row r="47">
      <c r="B47" s="7"/>
      <c r="C47" s="7"/>
      <c r="E47" s="32"/>
      <c r="F47" s="33"/>
    </row>
    <row r="48">
      <c r="B48" s="7"/>
      <c r="C48" s="7"/>
      <c r="E48" s="32"/>
      <c r="F48" s="33"/>
    </row>
    <row r="49">
      <c r="B49" s="7"/>
      <c r="C49" s="7"/>
      <c r="E49" s="32"/>
      <c r="F49" s="33"/>
    </row>
    <row r="50">
      <c r="B50" s="7"/>
      <c r="C50" s="7"/>
      <c r="E50" s="32"/>
      <c r="F50" s="33"/>
    </row>
    <row r="51">
      <c r="B51" s="7"/>
      <c r="C51" s="7"/>
      <c r="E51" s="32"/>
      <c r="F51" s="33"/>
    </row>
    <row r="52">
      <c r="B52" s="7"/>
      <c r="C52" s="7"/>
      <c r="E52" s="32"/>
      <c r="F52" s="33"/>
    </row>
    <row r="53">
      <c r="B53" s="7"/>
      <c r="C53" s="7"/>
      <c r="E53" s="32"/>
      <c r="F53" s="33"/>
    </row>
    <row r="54">
      <c r="B54" s="7"/>
      <c r="C54" s="7"/>
      <c r="E54" s="32"/>
      <c r="F54" s="33"/>
    </row>
    <row r="55">
      <c r="B55" s="7"/>
      <c r="C55" s="7"/>
      <c r="E55" s="32"/>
      <c r="F55" s="33"/>
    </row>
    <row r="56">
      <c r="B56" s="7"/>
      <c r="C56" s="7"/>
      <c r="E56" s="32"/>
      <c r="F56" s="33"/>
    </row>
    <row r="57">
      <c r="B57" s="7"/>
      <c r="C57" s="7"/>
      <c r="E57" s="32"/>
      <c r="F57" s="33"/>
    </row>
    <row r="58">
      <c r="B58" s="7"/>
      <c r="C58" s="7"/>
      <c r="E58" s="32"/>
      <c r="F58" s="33"/>
    </row>
    <row r="59">
      <c r="B59" s="7"/>
      <c r="C59" s="7"/>
      <c r="E59" s="32"/>
      <c r="F59" s="33"/>
    </row>
    <row r="60">
      <c r="B60" s="7"/>
      <c r="C60" s="7"/>
      <c r="E60" s="32"/>
      <c r="F60" s="33"/>
    </row>
    <row r="61">
      <c r="B61" s="7"/>
      <c r="C61" s="7"/>
      <c r="E61" s="32"/>
      <c r="F61" s="33"/>
    </row>
    <row r="62">
      <c r="B62" s="7"/>
      <c r="C62" s="7"/>
      <c r="E62" s="32"/>
      <c r="F62" s="33"/>
    </row>
    <row r="63">
      <c r="B63" s="7"/>
      <c r="C63" s="7"/>
      <c r="E63" s="32"/>
      <c r="F63" s="33"/>
    </row>
    <row r="64">
      <c r="B64" s="7"/>
      <c r="C64" s="7"/>
      <c r="E64" s="32"/>
      <c r="F64" s="33"/>
    </row>
    <row r="65">
      <c r="B65" s="7"/>
      <c r="C65" s="7"/>
      <c r="E65" s="32"/>
      <c r="F65" s="33"/>
    </row>
    <row r="66">
      <c r="B66" s="7"/>
      <c r="C66" s="7"/>
      <c r="E66" s="32"/>
      <c r="F66" s="33"/>
    </row>
    <row r="67">
      <c r="B67" s="7"/>
      <c r="C67" s="7"/>
      <c r="E67" s="32"/>
      <c r="F67" s="33"/>
    </row>
    <row r="68">
      <c r="B68" s="7"/>
      <c r="C68" s="7"/>
      <c r="E68" s="32"/>
      <c r="F68" s="33"/>
    </row>
    <row r="69">
      <c r="B69" s="7"/>
      <c r="C69" s="7"/>
      <c r="E69" s="32"/>
      <c r="F69" s="33"/>
    </row>
    <row r="70">
      <c r="B70" s="7"/>
      <c r="C70" s="7"/>
      <c r="E70" s="32"/>
      <c r="F70" s="33"/>
    </row>
    <row r="71">
      <c r="B71" s="7"/>
      <c r="C71" s="7"/>
      <c r="E71" s="32"/>
      <c r="F71" s="33"/>
    </row>
    <row r="72">
      <c r="B72" s="7"/>
      <c r="C72" s="7"/>
      <c r="E72" s="32"/>
      <c r="F72" s="33"/>
    </row>
    <row r="73">
      <c r="B73" s="7"/>
      <c r="C73" s="7"/>
      <c r="E73" s="32"/>
      <c r="F73" s="33"/>
    </row>
    <row r="74">
      <c r="B74" s="7"/>
      <c r="C74" s="7"/>
      <c r="E74" s="32"/>
      <c r="F74" s="33"/>
    </row>
    <row r="75">
      <c r="B75" s="7"/>
      <c r="C75" s="7"/>
      <c r="E75" s="32"/>
      <c r="F75" s="33"/>
    </row>
    <row r="76">
      <c r="B76" s="7"/>
      <c r="C76" s="7"/>
      <c r="E76" s="32"/>
      <c r="F76" s="33"/>
    </row>
    <row r="77">
      <c r="B77" s="7"/>
      <c r="C77" s="7"/>
      <c r="E77" s="32"/>
      <c r="F77" s="33"/>
    </row>
    <row r="78">
      <c r="B78" s="7"/>
      <c r="C78" s="7"/>
      <c r="E78" s="32"/>
      <c r="F78" s="33"/>
    </row>
    <row r="79">
      <c r="B79" s="7"/>
      <c r="C79" s="7"/>
      <c r="E79" s="32"/>
      <c r="F79" s="33"/>
    </row>
    <row r="80">
      <c r="B80" s="7"/>
      <c r="C80" s="7"/>
      <c r="E80" s="32"/>
      <c r="F80" s="33"/>
    </row>
    <row r="81">
      <c r="B81" s="7"/>
      <c r="C81" s="7"/>
      <c r="E81" s="32"/>
      <c r="F81" s="33"/>
    </row>
    <row r="82">
      <c r="B82" s="7"/>
      <c r="C82" s="7"/>
      <c r="E82" s="32"/>
      <c r="F82" s="33"/>
    </row>
    <row r="83">
      <c r="B83" s="7"/>
      <c r="C83" s="7"/>
      <c r="E83" s="32"/>
      <c r="F83" s="33"/>
    </row>
    <row r="84">
      <c r="B84" s="7"/>
      <c r="C84" s="7"/>
      <c r="E84" s="32"/>
      <c r="F84" s="33"/>
    </row>
    <row r="85">
      <c r="B85" s="7"/>
      <c r="C85" s="7"/>
      <c r="E85" s="32"/>
      <c r="F85" s="33"/>
    </row>
    <row r="86">
      <c r="B86" s="7"/>
      <c r="C86" s="7"/>
      <c r="E86" s="32"/>
      <c r="F86" s="33"/>
    </row>
    <row r="87">
      <c r="B87" s="7"/>
      <c r="C87" s="7"/>
      <c r="E87" s="32"/>
      <c r="F87" s="33"/>
    </row>
    <row r="88">
      <c r="B88" s="7"/>
      <c r="C88" s="7"/>
      <c r="E88" s="32"/>
      <c r="F88" s="33"/>
    </row>
    <row r="89">
      <c r="B89" s="7"/>
      <c r="C89" s="7"/>
      <c r="E89" s="32"/>
      <c r="F89" s="33"/>
    </row>
    <row r="90">
      <c r="B90" s="7"/>
      <c r="C90" s="7"/>
      <c r="E90" s="32"/>
      <c r="F90" s="33"/>
    </row>
    <row r="91">
      <c r="B91" s="7"/>
      <c r="C91" s="7"/>
      <c r="E91" s="32"/>
      <c r="F91" s="33"/>
    </row>
    <row r="92">
      <c r="B92" s="7"/>
      <c r="C92" s="7"/>
      <c r="E92" s="32"/>
      <c r="F92" s="33"/>
    </row>
  </sheetData>
  <mergeCells count="15">
    <mergeCell ref="D8:F8"/>
    <mergeCell ref="D9:F9"/>
    <mergeCell ref="A11:C11"/>
    <mergeCell ref="D11:F11"/>
    <mergeCell ref="A12:B12"/>
    <mergeCell ref="D12:F12"/>
    <mergeCell ref="A29:D29"/>
    <mergeCell ref="A30:C30"/>
    <mergeCell ref="A1:C4"/>
    <mergeCell ref="E2:F2"/>
    <mergeCell ref="E3:F3"/>
    <mergeCell ref="A6:C6"/>
    <mergeCell ref="A7:B7"/>
    <mergeCell ref="A8:B8"/>
    <mergeCell ref="A9:B9"/>
  </mergeCells>
  <hyperlinks>
    <hyperlink r:id="rId1" ref="A11"/>
    <hyperlink r:id="rId2" ref="A12"/>
  </hyperlinks>
  <printOptions horizontalCentered="1"/>
  <pageMargins bottom="0.75" footer="0.0" header="0.0" left="0.25" right="0.25" top="0.75"/>
  <pageSetup paperSize="9" orientation="portrait" pageOrder="overThenDown"/>
  <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1.63"/>
    <col customWidth="1" min="3" max="3" width="19.0"/>
    <col customWidth="1" min="4" max="4" width="8.63"/>
    <col customWidth="1" min="5" max="5" width="11.38"/>
    <col customWidth="1" min="6" max="6" width="13.75"/>
  </cols>
  <sheetData>
    <row r="1">
      <c r="A1" s="1"/>
      <c r="D1" s="2"/>
      <c r="E1" s="2"/>
      <c r="F1" s="2"/>
    </row>
    <row r="2">
      <c r="D2" s="3"/>
      <c r="E2" s="4" t="s">
        <v>0</v>
      </c>
    </row>
    <row r="3">
      <c r="D3" s="3"/>
      <c r="E3" s="5">
        <v>2135.0</v>
      </c>
    </row>
    <row r="4">
      <c r="D4" s="3"/>
      <c r="E4" s="2"/>
      <c r="F4" s="2"/>
    </row>
    <row r="5">
      <c r="A5" s="6" t="s">
        <v>1</v>
      </c>
      <c r="B5" s="7"/>
      <c r="C5" s="7"/>
      <c r="D5" s="7"/>
      <c r="E5" s="7"/>
      <c r="F5" s="7"/>
    </row>
    <row r="6">
      <c r="A6" s="6" t="s">
        <v>2</v>
      </c>
      <c r="D6" s="7"/>
      <c r="E6" s="7"/>
      <c r="F6" s="7"/>
    </row>
    <row r="7">
      <c r="A7" s="8" t="s">
        <v>3</v>
      </c>
      <c r="C7" s="7"/>
      <c r="D7" s="9"/>
      <c r="E7" s="9"/>
      <c r="F7" s="9"/>
    </row>
    <row r="8">
      <c r="A8" s="10" t="s">
        <v>4</v>
      </c>
      <c r="C8" s="7"/>
      <c r="D8" s="11" t="s">
        <v>5</v>
      </c>
      <c r="E8" s="12"/>
      <c r="F8" s="12"/>
    </row>
    <row r="9">
      <c r="A9" s="10" t="s">
        <v>6</v>
      </c>
      <c r="C9" s="7"/>
      <c r="D9" s="13">
        <v>45918.0</v>
      </c>
    </row>
    <row r="10">
      <c r="A10" s="10" t="s">
        <v>7</v>
      </c>
      <c r="B10" s="7"/>
      <c r="C10" s="7"/>
      <c r="D10" s="14"/>
      <c r="E10" s="14"/>
      <c r="F10" s="14"/>
    </row>
    <row r="11">
      <c r="A11" s="15" t="s">
        <v>8</v>
      </c>
      <c r="D11" s="11" t="s">
        <v>9</v>
      </c>
      <c r="E11" s="12"/>
      <c r="F11" s="12"/>
    </row>
    <row r="12">
      <c r="A12" s="16" t="s">
        <v>202</v>
      </c>
      <c r="C12" s="7"/>
      <c r="D12" s="17"/>
    </row>
    <row r="13">
      <c r="A13" s="14"/>
      <c r="B13" s="7"/>
      <c r="C13" s="7"/>
      <c r="D13" s="7"/>
      <c r="E13" s="7"/>
      <c r="F13" s="7"/>
    </row>
    <row r="14">
      <c r="A14" s="18" t="s">
        <v>11</v>
      </c>
      <c r="B14" s="26" t="s">
        <v>203</v>
      </c>
      <c r="C14" s="7"/>
      <c r="D14" s="7"/>
      <c r="E14" s="36"/>
      <c r="F14" s="7"/>
    </row>
    <row r="15">
      <c r="A15" s="18" t="s">
        <v>13</v>
      </c>
      <c r="B15" s="36"/>
      <c r="C15" s="7"/>
      <c r="D15" s="7"/>
      <c r="E15" s="7"/>
      <c r="F15" s="7"/>
    </row>
    <row r="16">
      <c r="A16" s="18" t="s">
        <v>14</v>
      </c>
      <c r="B16" s="106"/>
      <c r="C16" s="7"/>
      <c r="D16" s="7"/>
      <c r="E16" s="7"/>
      <c r="F16" s="7"/>
    </row>
    <row r="17">
      <c r="A17" s="18" t="s">
        <v>15</v>
      </c>
      <c r="B17" s="87">
        <v>6.72690351E8</v>
      </c>
      <c r="C17" s="7"/>
      <c r="D17" s="7"/>
      <c r="E17" s="7"/>
      <c r="F17" s="7"/>
    </row>
    <row r="18">
      <c r="A18" s="14"/>
      <c r="B18" s="7"/>
      <c r="C18" s="7"/>
      <c r="D18" s="7"/>
      <c r="E18" s="7"/>
      <c r="F18" s="7"/>
    </row>
    <row r="19">
      <c r="A19" s="60"/>
      <c r="B19" s="22"/>
      <c r="C19" s="22"/>
      <c r="D19" s="22"/>
      <c r="E19" s="22"/>
      <c r="F19" s="22"/>
    </row>
    <row r="20">
      <c r="A20" s="23" t="s">
        <v>16</v>
      </c>
      <c r="B20" s="24"/>
      <c r="C20" s="24"/>
      <c r="D20" s="25" t="s">
        <v>17</v>
      </c>
      <c r="E20" s="25" t="s">
        <v>18</v>
      </c>
      <c r="F20" s="25" t="s">
        <v>19</v>
      </c>
    </row>
    <row r="21">
      <c r="A21" s="87" t="s">
        <v>204</v>
      </c>
      <c r="D21" s="27">
        <v>1.0</v>
      </c>
      <c r="E21" s="28">
        <v>60.0</v>
      </c>
      <c r="F21" s="29">
        <f t="shared" ref="F21:F24" si="1">D21*E21</f>
        <v>60</v>
      </c>
    </row>
    <row r="22">
      <c r="A22" s="87" t="s">
        <v>21</v>
      </c>
      <c r="D22" s="27">
        <v>1.0</v>
      </c>
      <c r="E22" s="28">
        <v>60.0</v>
      </c>
      <c r="F22" s="29">
        <f t="shared" si="1"/>
        <v>60</v>
      </c>
    </row>
    <row r="23">
      <c r="A23" s="36" t="s">
        <v>205</v>
      </c>
      <c r="B23" s="7"/>
      <c r="C23" s="7"/>
      <c r="D23" s="27">
        <v>1.0</v>
      </c>
      <c r="E23" s="28">
        <v>40.0</v>
      </c>
      <c r="F23" s="29">
        <f t="shared" si="1"/>
        <v>40</v>
      </c>
    </row>
    <row r="24">
      <c r="A24" s="36" t="s">
        <v>206</v>
      </c>
      <c r="B24" s="7"/>
      <c r="C24" s="7"/>
      <c r="D24" s="27">
        <v>1.0</v>
      </c>
      <c r="E24" s="28">
        <v>140.0</v>
      </c>
      <c r="F24" s="29">
        <f t="shared" si="1"/>
        <v>140</v>
      </c>
    </row>
    <row r="25">
      <c r="A25" s="7"/>
      <c r="B25" s="7"/>
      <c r="C25" s="7"/>
      <c r="E25" s="32"/>
      <c r="F25" s="33"/>
    </row>
    <row r="26">
      <c r="A26" s="7"/>
      <c r="B26" s="7"/>
      <c r="C26" s="7"/>
      <c r="E26" s="32" t="s">
        <v>24</v>
      </c>
      <c r="F26" s="33">
        <f>SUM(F21:F24)</f>
        <v>300</v>
      </c>
    </row>
    <row r="27">
      <c r="A27" s="7"/>
      <c r="B27" s="7"/>
      <c r="C27" s="7"/>
      <c r="E27" s="34">
        <v>0.21</v>
      </c>
      <c r="F27" s="33">
        <f>F26*E27</f>
        <v>63</v>
      </c>
    </row>
    <row r="28">
      <c r="A28" s="7"/>
      <c r="B28" s="7"/>
      <c r="C28" s="7"/>
      <c r="E28" s="32" t="s">
        <v>19</v>
      </c>
      <c r="F28" s="33">
        <f>F26+F27</f>
        <v>363</v>
      </c>
    </row>
    <row r="29">
      <c r="B29" s="7"/>
      <c r="C29" s="7"/>
      <c r="E29" s="32"/>
      <c r="F29" s="33"/>
    </row>
    <row r="30">
      <c r="A30" s="109"/>
      <c r="B30" s="7"/>
      <c r="C30" s="7"/>
      <c r="E30" s="32"/>
      <c r="F30" s="33"/>
    </row>
    <row r="31">
      <c r="A31" s="111"/>
      <c r="E31" s="32"/>
      <c r="F31" s="33"/>
    </row>
    <row r="32">
      <c r="A32" s="111"/>
      <c r="D32" s="7"/>
      <c r="E32" s="32"/>
      <c r="F32" s="33"/>
    </row>
    <row r="33">
      <c r="B33" s="7"/>
      <c r="C33" s="7"/>
      <c r="E33" s="32"/>
      <c r="F33" s="33"/>
    </row>
    <row r="34">
      <c r="B34" s="7"/>
      <c r="C34" s="7"/>
      <c r="E34" s="32"/>
      <c r="F34" s="33"/>
    </row>
    <row r="35">
      <c r="B35" s="7"/>
      <c r="C35" s="7"/>
      <c r="E35" s="32"/>
      <c r="F35" s="33"/>
    </row>
    <row r="36">
      <c r="B36" s="7"/>
      <c r="C36" s="7"/>
      <c r="E36" s="32"/>
      <c r="F36" s="33"/>
    </row>
    <row r="37">
      <c r="B37" s="7"/>
      <c r="C37" s="7"/>
      <c r="E37" s="32"/>
      <c r="F37" s="33"/>
    </row>
    <row r="38">
      <c r="B38" s="7"/>
      <c r="C38" s="7"/>
      <c r="E38" s="32"/>
      <c r="F38" s="33"/>
    </row>
    <row r="39">
      <c r="B39" s="7"/>
      <c r="C39" s="7"/>
      <c r="E39" s="32"/>
      <c r="F39" s="33"/>
    </row>
    <row r="40">
      <c r="B40" s="7"/>
      <c r="C40" s="7"/>
      <c r="E40" s="32"/>
      <c r="F40" s="33"/>
    </row>
    <row r="41">
      <c r="B41" s="7"/>
      <c r="C41" s="7"/>
      <c r="E41" s="32"/>
      <c r="F41" s="33"/>
    </row>
    <row r="42">
      <c r="B42" s="7"/>
      <c r="C42" s="7"/>
      <c r="E42" s="32"/>
      <c r="F42" s="33"/>
    </row>
    <row r="43">
      <c r="B43" s="7"/>
      <c r="C43" s="7"/>
      <c r="E43" s="32"/>
      <c r="F43" s="33"/>
    </row>
    <row r="44">
      <c r="B44" s="7"/>
      <c r="C44" s="7"/>
      <c r="E44" s="32"/>
      <c r="F44" s="33"/>
    </row>
    <row r="45">
      <c r="B45" s="7"/>
      <c r="C45" s="7"/>
      <c r="E45" s="32"/>
      <c r="F45" s="33"/>
    </row>
    <row r="46">
      <c r="B46" s="7"/>
      <c r="C46" s="7"/>
      <c r="E46" s="32"/>
      <c r="F46" s="33"/>
    </row>
    <row r="47">
      <c r="B47" s="7"/>
      <c r="C47" s="7"/>
      <c r="E47" s="32"/>
      <c r="F47" s="33"/>
    </row>
    <row r="48">
      <c r="B48" s="7"/>
      <c r="C48" s="7"/>
      <c r="E48" s="32"/>
      <c r="F48" s="33"/>
    </row>
    <row r="49">
      <c r="B49" s="7"/>
      <c r="C49" s="7"/>
      <c r="E49" s="32"/>
      <c r="F49" s="33"/>
    </row>
    <row r="50">
      <c r="B50" s="7"/>
      <c r="C50" s="7"/>
      <c r="E50" s="32"/>
      <c r="F50" s="33"/>
    </row>
    <row r="51">
      <c r="B51" s="7"/>
      <c r="C51" s="7"/>
      <c r="E51" s="32"/>
      <c r="F51" s="33"/>
    </row>
    <row r="52">
      <c r="B52" s="7"/>
      <c r="C52" s="7"/>
      <c r="E52" s="32"/>
      <c r="F52" s="33"/>
    </row>
    <row r="53">
      <c r="B53" s="7"/>
      <c r="C53" s="7"/>
      <c r="E53" s="32"/>
      <c r="F53" s="33"/>
    </row>
    <row r="54">
      <c r="B54" s="7"/>
      <c r="C54" s="7"/>
      <c r="E54" s="32"/>
      <c r="F54" s="33"/>
    </row>
    <row r="55">
      <c r="B55" s="7"/>
      <c r="C55" s="7"/>
      <c r="E55" s="32"/>
      <c r="F55" s="33"/>
    </row>
    <row r="56">
      <c r="B56" s="7"/>
      <c r="C56" s="7"/>
      <c r="E56" s="32"/>
      <c r="F56" s="33"/>
    </row>
    <row r="57">
      <c r="B57" s="7"/>
      <c r="C57" s="7"/>
      <c r="E57" s="32"/>
      <c r="F57" s="33"/>
    </row>
    <row r="58">
      <c r="B58" s="7"/>
      <c r="C58" s="7"/>
      <c r="E58" s="32"/>
      <c r="F58" s="33"/>
    </row>
    <row r="59">
      <c r="B59" s="7"/>
      <c r="C59" s="7"/>
      <c r="E59" s="32"/>
      <c r="F59" s="33"/>
    </row>
    <row r="60">
      <c r="B60" s="7"/>
      <c r="C60" s="7"/>
      <c r="E60" s="32"/>
      <c r="F60" s="33"/>
    </row>
    <row r="61">
      <c r="B61" s="7"/>
      <c r="C61" s="7"/>
      <c r="E61" s="32"/>
      <c r="F61" s="33"/>
    </row>
    <row r="62">
      <c r="B62" s="7"/>
      <c r="C62" s="7"/>
      <c r="E62" s="32"/>
      <c r="F62" s="33"/>
    </row>
    <row r="63">
      <c r="B63" s="7"/>
      <c r="C63" s="7"/>
      <c r="E63" s="32"/>
      <c r="F63" s="33"/>
    </row>
    <row r="64">
      <c r="B64" s="7"/>
      <c r="C64" s="7"/>
      <c r="E64" s="32"/>
      <c r="F64" s="33"/>
    </row>
    <row r="65">
      <c r="B65" s="7"/>
      <c r="C65" s="7"/>
      <c r="E65" s="32"/>
      <c r="F65" s="33"/>
    </row>
    <row r="66">
      <c r="B66" s="7"/>
      <c r="C66" s="7"/>
      <c r="E66" s="32"/>
      <c r="F66" s="33"/>
    </row>
    <row r="67">
      <c r="B67" s="7"/>
      <c r="C67" s="7"/>
      <c r="E67" s="32"/>
      <c r="F67" s="33"/>
    </row>
    <row r="68">
      <c r="B68" s="7"/>
      <c r="C68" s="7"/>
      <c r="E68" s="32"/>
      <c r="F68" s="33"/>
    </row>
    <row r="69">
      <c r="B69" s="7"/>
      <c r="C69" s="7"/>
      <c r="E69" s="32"/>
      <c r="F69" s="33"/>
    </row>
    <row r="70">
      <c r="B70" s="7"/>
      <c r="C70" s="7"/>
      <c r="E70" s="32"/>
      <c r="F70" s="33"/>
    </row>
    <row r="71">
      <c r="B71" s="7"/>
      <c r="C71" s="7"/>
      <c r="E71" s="32"/>
      <c r="F71" s="33"/>
    </row>
    <row r="72">
      <c r="B72" s="7"/>
      <c r="C72" s="7"/>
      <c r="E72" s="32"/>
      <c r="F72" s="33"/>
    </row>
    <row r="73">
      <c r="B73" s="7"/>
      <c r="C73" s="7"/>
      <c r="E73" s="32"/>
      <c r="F73" s="33"/>
    </row>
    <row r="74">
      <c r="B74" s="7"/>
      <c r="C74" s="7"/>
      <c r="E74" s="32"/>
      <c r="F74" s="33"/>
    </row>
    <row r="75">
      <c r="B75" s="7"/>
      <c r="C75" s="7"/>
      <c r="E75" s="32"/>
      <c r="F75" s="33"/>
    </row>
    <row r="76">
      <c r="B76" s="7"/>
      <c r="C76" s="7"/>
      <c r="E76" s="32"/>
      <c r="F76" s="33"/>
    </row>
    <row r="77">
      <c r="B77" s="7"/>
      <c r="C77" s="7"/>
      <c r="E77" s="32"/>
      <c r="F77" s="33"/>
    </row>
    <row r="78">
      <c r="B78" s="7"/>
      <c r="C78" s="7"/>
      <c r="E78" s="32"/>
      <c r="F78" s="33"/>
    </row>
    <row r="79">
      <c r="B79" s="7"/>
      <c r="C79" s="7"/>
      <c r="E79" s="32"/>
      <c r="F79" s="33"/>
    </row>
    <row r="80">
      <c r="B80" s="7"/>
      <c r="C80" s="7"/>
      <c r="E80" s="32"/>
      <c r="F80" s="33"/>
    </row>
    <row r="81">
      <c r="B81" s="7"/>
      <c r="C81" s="7"/>
      <c r="E81" s="32"/>
      <c r="F81" s="33"/>
    </row>
    <row r="82">
      <c r="B82" s="7"/>
      <c r="C82" s="7"/>
      <c r="E82" s="32"/>
      <c r="F82" s="33"/>
    </row>
    <row r="83">
      <c r="B83" s="7"/>
      <c r="C83" s="7"/>
      <c r="E83" s="32"/>
      <c r="F83" s="33"/>
    </row>
    <row r="84">
      <c r="B84" s="7"/>
      <c r="C84" s="7"/>
      <c r="E84" s="32"/>
      <c r="F84" s="33"/>
    </row>
    <row r="85">
      <c r="B85" s="7"/>
      <c r="C85" s="7"/>
      <c r="E85" s="32"/>
      <c r="F85" s="33"/>
    </row>
    <row r="86">
      <c r="B86" s="7"/>
      <c r="C86" s="7"/>
      <c r="E86" s="32"/>
      <c r="F86" s="33"/>
    </row>
    <row r="87">
      <c r="B87" s="7"/>
      <c r="C87" s="7"/>
      <c r="E87" s="32"/>
      <c r="F87" s="33"/>
    </row>
    <row r="88">
      <c r="B88" s="7"/>
      <c r="C88" s="7"/>
      <c r="E88" s="32"/>
      <c r="F88" s="33"/>
    </row>
    <row r="89">
      <c r="B89" s="7"/>
      <c r="C89" s="7"/>
      <c r="E89" s="32"/>
      <c r="F89" s="33"/>
    </row>
    <row r="90">
      <c r="B90" s="7"/>
      <c r="C90" s="7"/>
      <c r="E90" s="32"/>
      <c r="F90" s="33"/>
    </row>
    <row r="91">
      <c r="B91" s="7"/>
      <c r="C91" s="7"/>
      <c r="E91" s="32"/>
      <c r="F91" s="33"/>
    </row>
    <row r="92">
      <c r="B92" s="7"/>
      <c r="C92" s="7"/>
      <c r="E92" s="32"/>
      <c r="F92" s="33"/>
    </row>
    <row r="93">
      <c r="B93" s="7"/>
      <c r="C93" s="7"/>
      <c r="E93" s="32"/>
      <c r="F93" s="33"/>
    </row>
    <row r="94">
      <c r="B94" s="7"/>
      <c r="C94" s="7"/>
      <c r="E94" s="32"/>
      <c r="F94" s="33"/>
    </row>
  </sheetData>
  <mergeCells count="15">
    <mergeCell ref="D8:F8"/>
    <mergeCell ref="D9:F9"/>
    <mergeCell ref="A11:C11"/>
    <mergeCell ref="D11:F11"/>
    <mergeCell ref="A12:B12"/>
    <mergeCell ref="D12:F12"/>
    <mergeCell ref="A31:D31"/>
    <mergeCell ref="A32:C32"/>
    <mergeCell ref="A1:C4"/>
    <mergeCell ref="E2:F2"/>
    <mergeCell ref="E3:F3"/>
    <mergeCell ref="A6:C6"/>
    <mergeCell ref="A7:B7"/>
    <mergeCell ref="A8:B8"/>
    <mergeCell ref="A9:B9"/>
  </mergeCells>
  <hyperlinks>
    <hyperlink r:id="rId1" ref="A11"/>
    <hyperlink r:id="rId2" ref="A12"/>
  </hyperlinks>
  <printOptions horizontalCentered="1"/>
  <pageMargins bottom="0.75" footer="0.0" header="0.0" left="0.25" right="0.25" top="0.75"/>
  <pageSetup paperSize="9" orientation="portrait" pageOrder="overThenDown"/>
  <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1.63"/>
    <col customWidth="1" min="3" max="3" width="19.0"/>
    <col customWidth="1" min="4" max="4" width="8.63"/>
    <col customWidth="1" min="5" max="5" width="11.38"/>
    <col customWidth="1" min="6" max="6" width="13.75"/>
  </cols>
  <sheetData>
    <row r="1">
      <c r="A1" s="1"/>
      <c r="D1" s="2"/>
      <c r="E1" s="2"/>
      <c r="F1" s="2"/>
    </row>
    <row r="2">
      <c r="D2" s="3"/>
      <c r="E2" s="4" t="s">
        <v>0</v>
      </c>
    </row>
    <row r="3">
      <c r="D3" s="3"/>
      <c r="E3" s="5">
        <v>2136.0</v>
      </c>
    </row>
    <row r="4">
      <c r="D4" s="3"/>
      <c r="E4" s="2"/>
      <c r="F4" s="2"/>
    </row>
    <row r="5">
      <c r="A5" s="6" t="s">
        <v>1</v>
      </c>
      <c r="B5" s="7"/>
      <c r="C5" s="7"/>
      <c r="D5" s="7"/>
      <c r="E5" s="7"/>
      <c r="F5" s="7"/>
    </row>
    <row r="6">
      <c r="A6" s="6" t="s">
        <v>2</v>
      </c>
      <c r="D6" s="7"/>
      <c r="E6" s="7"/>
      <c r="F6" s="7"/>
    </row>
    <row r="7">
      <c r="A7" s="8" t="s">
        <v>3</v>
      </c>
      <c r="C7" s="7"/>
      <c r="D7" s="9"/>
      <c r="E7" s="9"/>
      <c r="F7" s="9"/>
    </row>
    <row r="8">
      <c r="A8" s="10" t="s">
        <v>4</v>
      </c>
      <c r="C8" s="7"/>
      <c r="D8" s="11" t="s">
        <v>5</v>
      </c>
      <c r="E8" s="12"/>
      <c r="F8" s="12"/>
    </row>
    <row r="9">
      <c r="A9" s="10" t="s">
        <v>6</v>
      </c>
      <c r="C9" s="7"/>
      <c r="D9" s="13">
        <v>45918.0</v>
      </c>
    </row>
    <row r="10">
      <c r="A10" s="10" t="s">
        <v>7</v>
      </c>
      <c r="B10" s="7"/>
      <c r="C10" s="7"/>
      <c r="D10" s="14"/>
      <c r="E10" s="14"/>
      <c r="F10" s="14"/>
    </row>
    <row r="11">
      <c r="A11" s="15" t="s">
        <v>8</v>
      </c>
      <c r="D11" s="11" t="s">
        <v>9</v>
      </c>
      <c r="E11" s="12"/>
      <c r="F11" s="12"/>
    </row>
    <row r="12">
      <c r="A12" s="16" t="s">
        <v>207</v>
      </c>
      <c r="C12" s="7"/>
      <c r="D12" s="17" t="s">
        <v>26</v>
      </c>
    </row>
    <row r="13">
      <c r="A13" s="14"/>
      <c r="B13" s="7"/>
      <c r="C13" s="7"/>
      <c r="D13" s="7"/>
      <c r="E13" s="7"/>
      <c r="F13" s="7"/>
    </row>
    <row r="14">
      <c r="A14" s="18" t="s">
        <v>11</v>
      </c>
      <c r="B14" s="26" t="s">
        <v>208</v>
      </c>
      <c r="C14" s="7"/>
      <c r="D14" s="7"/>
      <c r="E14" s="36"/>
      <c r="F14" s="7"/>
    </row>
    <row r="15">
      <c r="A15" s="18" t="s">
        <v>13</v>
      </c>
      <c r="B15" s="36"/>
      <c r="C15" s="7"/>
      <c r="D15" s="7"/>
      <c r="E15" s="7"/>
      <c r="F15" s="7"/>
    </row>
    <row r="16">
      <c r="A16" s="18" t="s">
        <v>14</v>
      </c>
      <c r="B16" s="106"/>
      <c r="C16" s="7"/>
      <c r="D16" s="7"/>
      <c r="E16" s="7"/>
      <c r="F16" s="7"/>
    </row>
    <row r="17">
      <c r="A17" s="18" t="s">
        <v>15</v>
      </c>
      <c r="B17" s="87">
        <v>6.54748145E8</v>
      </c>
      <c r="C17" s="7"/>
      <c r="D17" s="7"/>
      <c r="E17" s="7"/>
      <c r="F17" s="7"/>
    </row>
    <row r="18">
      <c r="A18" s="14"/>
      <c r="B18" s="7"/>
      <c r="C18" s="7"/>
      <c r="D18" s="7"/>
      <c r="E18" s="7"/>
      <c r="F18" s="7"/>
    </row>
    <row r="19">
      <c r="A19" s="60"/>
      <c r="B19" s="22"/>
      <c r="C19" s="22"/>
      <c r="D19" s="22"/>
      <c r="E19" s="22"/>
      <c r="F19" s="22"/>
    </row>
    <row r="20">
      <c r="A20" s="23" t="s">
        <v>16</v>
      </c>
      <c r="B20" s="24"/>
      <c r="C20" s="24"/>
      <c r="D20" s="25" t="s">
        <v>17</v>
      </c>
      <c r="E20" s="25" t="s">
        <v>18</v>
      </c>
      <c r="F20" s="25" t="s">
        <v>19</v>
      </c>
    </row>
    <row r="21">
      <c r="A21" s="87" t="s">
        <v>209</v>
      </c>
      <c r="D21" s="27">
        <v>1.0</v>
      </c>
      <c r="E21" s="28">
        <v>250.0</v>
      </c>
      <c r="F21" s="29">
        <f t="shared" ref="F21:F22" si="1">D21*E21</f>
        <v>250</v>
      </c>
    </row>
    <row r="22">
      <c r="A22" s="87" t="s">
        <v>210</v>
      </c>
      <c r="D22" s="27">
        <v>3.0</v>
      </c>
      <c r="E22" s="28">
        <v>80.0</v>
      </c>
      <c r="F22" s="29">
        <f t="shared" si="1"/>
        <v>240</v>
      </c>
    </row>
    <row r="23">
      <c r="A23" s="7"/>
      <c r="B23" s="7"/>
      <c r="C23" s="7"/>
      <c r="E23" s="32"/>
      <c r="F23" s="33"/>
    </row>
    <row r="24">
      <c r="A24" s="7"/>
      <c r="B24" s="7"/>
      <c r="C24" s="7"/>
      <c r="E24" s="32" t="s">
        <v>24</v>
      </c>
      <c r="F24" s="33">
        <f>F21+F22</f>
        <v>490</v>
      </c>
    </row>
    <row r="25">
      <c r="A25" s="7"/>
      <c r="B25" s="7"/>
      <c r="C25" s="7"/>
      <c r="E25" s="34">
        <v>0.21</v>
      </c>
      <c r="F25" s="33">
        <f>F24*E25</f>
        <v>102.9</v>
      </c>
    </row>
    <row r="26">
      <c r="A26" s="7"/>
      <c r="B26" s="7"/>
      <c r="C26" s="7"/>
      <c r="E26" s="32" t="s">
        <v>19</v>
      </c>
      <c r="F26" s="33">
        <f>F24+F25</f>
        <v>592.9</v>
      </c>
    </row>
    <row r="27">
      <c r="B27" s="7"/>
      <c r="C27" s="7"/>
      <c r="E27" s="32"/>
      <c r="F27" s="33"/>
    </row>
    <row r="28">
      <c r="A28" s="112" t="s">
        <v>211</v>
      </c>
      <c r="B28" s="113"/>
      <c r="C28" s="113"/>
      <c r="D28" s="114"/>
      <c r="E28" s="32"/>
      <c r="F28" s="33"/>
    </row>
    <row r="29">
      <c r="A29" s="115" t="s">
        <v>200</v>
      </c>
      <c r="E29" s="32"/>
      <c r="F29" s="33"/>
    </row>
    <row r="30">
      <c r="A30" s="115" t="s">
        <v>201</v>
      </c>
      <c r="D30" s="113"/>
      <c r="E30" s="32"/>
      <c r="F30" s="33"/>
    </row>
    <row r="31">
      <c r="B31" s="7"/>
      <c r="C31" s="7"/>
      <c r="E31" s="32"/>
      <c r="F31" s="33"/>
    </row>
    <row r="32">
      <c r="B32" s="7"/>
      <c r="C32" s="7"/>
      <c r="E32" s="32"/>
      <c r="F32" s="33"/>
    </row>
    <row r="33">
      <c r="B33" s="7"/>
      <c r="C33" s="7"/>
      <c r="E33" s="32"/>
      <c r="F33" s="33"/>
    </row>
    <row r="34">
      <c r="B34" s="7"/>
      <c r="C34" s="7"/>
      <c r="E34" s="32"/>
      <c r="F34" s="33"/>
    </row>
    <row r="35">
      <c r="B35" s="7"/>
      <c r="C35" s="7"/>
      <c r="E35" s="32"/>
      <c r="F35" s="33"/>
    </row>
    <row r="36">
      <c r="B36" s="7"/>
      <c r="C36" s="7"/>
      <c r="E36" s="32"/>
      <c r="F36" s="33"/>
    </row>
    <row r="37">
      <c r="B37" s="7"/>
      <c r="C37" s="7"/>
      <c r="E37" s="32"/>
      <c r="F37" s="33"/>
    </row>
    <row r="38">
      <c r="B38" s="7"/>
      <c r="C38" s="7"/>
      <c r="E38" s="32"/>
      <c r="F38" s="33"/>
    </row>
    <row r="39">
      <c r="B39" s="7"/>
      <c r="C39" s="7"/>
      <c r="E39" s="32"/>
      <c r="F39" s="33"/>
    </row>
    <row r="40">
      <c r="B40" s="7"/>
      <c r="C40" s="7"/>
      <c r="E40" s="32"/>
      <c r="F40" s="33"/>
    </row>
    <row r="41">
      <c r="B41" s="7"/>
      <c r="C41" s="7"/>
      <c r="E41" s="32"/>
      <c r="F41" s="33"/>
    </row>
    <row r="42">
      <c r="B42" s="7"/>
      <c r="C42" s="7"/>
      <c r="E42" s="32"/>
      <c r="F42" s="33"/>
    </row>
    <row r="43">
      <c r="B43" s="7"/>
      <c r="C43" s="7"/>
      <c r="E43" s="32"/>
      <c r="F43" s="33"/>
    </row>
    <row r="44">
      <c r="B44" s="7"/>
      <c r="C44" s="7"/>
      <c r="E44" s="32"/>
      <c r="F44" s="33"/>
    </row>
    <row r="45">
      <c r="B45" s="7"/>
      <c r="C45" s="7"/>
      <c r="E45" s="32"/>
      <c r="F45" s="33"/>
    </row>
    <row r="46">
      <c r="B46" s="7"/>
      <c r="C46" s="7"/>
      <c r="E46" s="32"/>
      <c r="F46" s="33"/>
    </row>
    <row r="47">
      <c r="B47" s="7"/>
      <c r="C47" s="7"/>
      <c r="E47" s="32"/>
      <c r="F47" s="33"/>
    </row>
    <row r="48">
      <c r="B48" s="7"/>
      <c r="C48" s="7"/>
      <c r="E48" s="32"/>
      <c r="F48" s="33"/>
    </row>
    <row r="49">
      <c r="B49" s="7"/>
      <c r="C49" s="7"/>
      <c r="E49" s="32"/>
      <c r="F49" s="33"/>
    </row>
    <row r="50">
      <c r="B50" s="7"/>
      <c r="C50" s="7"/>
      <c r="E50" s="32"/>
      <c r="F50" s="33"/>
    </row>
    <row r="51">
      <c r="B51" s="7"/>
      <c r="C51" s="7"/>
      <c r="E51" s="32"/>
      <c r="F51" s="33"/>
    </row>
    <row r="52">
      <c r="B52" s="7"/>
      <c r="C52" s="7"/>
      <c r="E52" s="32"/>
      <c r="F52" s="33"/>
    </row>
    <row r="53">
      <c r="B53" s="7"/>
      <c r="C53" s="7"/>
      <c r="E53" s="32"/>
      <c r="F53" s="33"/>
    </row>
    <row r="54">
      <c r="B54" s="7"/>
      <c r="C54" s="7"/>
      <c r="E54" s="32"/>
      <c r="F54" s="33"/>
    </row>
    <row r="55">
      <c r="B55" s="7"/>
      <c r="C55" s="7"/>
      <c r="E55" s="32"/>
      <c r="F55" s="33"/>
    </row>
    <row r="56">
      <c r="B56" s="7"/>
      <c r="C56" s="7"/>
      <c r="E56" s="32"/>
      <c r="F56" s="33"/>
    </row>
    <row r="57">
      <c r="B57" s="7"/>
      <c r="C57" s="7"/>
      <c r="E57" s="32"/>
      <c r="F57" s="33"/>
    </row>
    <row r="58">
      <c r="B58" s="7"/>
      <c r="C58" s="7"/>
      <c r="E58" s="32"/>
      <c r="F58" s="33"/>
    </row>
    <row r="59">
      <c r="B59" s="7"/>
      <c r="C59" s="7"/>
      <c r="E59" s="32"/>
      <c r="F59" s="33"/>
    </row>
    <row r="60">
      <c r="B60" s="7"/>
      <c r="C60" s="7"/>
      <c r="E60" s="32"/>
      <c r="F60" s="33"/>
    </row>
    <row r="61">
      <c r="B61" s="7"/>
      <c r="C61" s="7"/>
      <c r="E61" s="32"/>
      <c r="F61" s="33"/>
    </row>
    <row r="62">
      <c r="B62" s="7"/>
      <c r="C62" s="7"/>
      <c r="E62" s="32"/>
      <c r="F62" s="33"/>
    </row>
    <row r="63">
      <c r="B63" s="7"/>
      <c r="C63" s="7"/>
      <c r="E63" s="32"/>
      <c r="F63" s="33"/>
    </row>
    <row r="64">
      <c r="B64" s="7"/>
      <c r="C64" s="7"/>
      <c r="E64" s="32"/>
      <c r="F64" s="33"/>
    </row>
    <row r="65">
      <c r="B65" s="7"/>
      <c r="C65" s="7"/>
      <c r="E65" s="32"/>
      <c r="F65" s="33"/>
    </row>
    <row r="66">
      <c r="B66" s="7"/>
      <c r="C66" s="7"/>
      <c r="E66" s="32"/>
      <c r="F66" s="33"/>
    </row>
    <row r="67">
      <c r="B67" s="7"/>
      <c r="C67" s="7"/>
      <c r="E67" s="32"/>
      <c r="F67" s="33"/>
    </row>
    <row r="68">
      <c r="B68" s="7"/>
      <c r="C68" s="7"/>
      <c r="E68" s="32"/>
      <c r="F68" s="33"/>
    </row>
    <row r="69">
      <c r="B69" s="7"/>
      <c r="C69" s="7"/>
      <c r="E69" s="32"/>
      <c r="F69" s="33"/>
    </row>
    <row r="70">
      <c r="B70" s="7"/>
      <c r="C70" s="7"/>
      <c r="E70" s="32"/>
      <c r="F70" s="33"/>
    </row>
    <row r="71">
      <c r="B71" s="7"/>
      <c r="C71" s="7"/>
      <c r="E71" s="32"/>
      <c r="F71" s="33"/>
    </row>
    <row r="72">
      <c r="B72" s="7"/>
      <c r="C72" s="7"/>
      <c r="E72" s="32"/>
      <c r="F72" s="33"/>
    </row>
    <row r="73">
      <c r="B73" s="7"/>
      <c r="C73" s="7"/>
      <c r="E73" s="32"/>
      <c r="F73" s="33"/>
    </row>
    <row r="74">
      <c r="B74" s="7"/>
      <c r="C74" s="7"/>
      <c r="E74" s="32"/>
      <c r="F74" s="33"/>
    </row>
    <row r="75">
      <c r="B75" s="7"/>
      <c r="C75" s="7"/>
      <c r="E75" s="32"/>
      <c r="F75" s="33"/>
    </row>
    <row r="76">
      <c r="B76" s="7"/>
      <c r="C76" s="7"/>
      <c r="E76" s="32"/>
      <c r="F76" s="33"/>
    </row>
    <row r="77">
      <c r="B77" s="7"/>
      <c r="C77" s="7"/>
      <c r="E77" s="32"/>
      <c r="F77" s="33"/>
    </row>
    <row r="78">
      <c r="B78" s="7"/>
      <c r="C78" s="7"/>
      <c r="E78" s="32"/>
      <c r="F78" s="33"/>
    </row>
    <row r="79">
      <c r="B79" s="7"/>
      <c r="C79" s="7"/>
      <c r="E79" s="32"/>
      <c r="F79" s="33"/>
    </row>
    <row r="80">
      <c r="B80" s="7"/>
      <c r="C80" s="7"/>
      <c r="E80" s="32"/>
      <c r="F80" s="33"/>
    </row>
    <row r="81">
      <c r="B81" s="7"/>
      <c r="C81" s="7"/>
      <c r="E81" s="32"/>
      <c r="F81" s="33"/>
    </row>
    <row r="82">
      <c r="B82" s="7"/>
      <c r="C82" s="7"/>
      <c r="E82" s="32"/>
      <c r="F82" s="33"/>
    </row>
    <row r="83">
      <c r="B83" s="7"/>
      <c r="C83" s="7"/>
      <c r="E83" s="32"/>
      <c r="F83" s="33"/>
    </row>
    <row r="84">
      <c r="B84" s="7"/>
      <c r="C84" s="7"/>
      <c r="E84" s="32"/>
      <c r="F84" s="33"/>
    </row>
    <row r="85">
      <c r="B85" s="7"/>
      <c r="C85" s="7"/>
      <c r="E85" s="32"/>
      <c r="F85" s="33"/>
    </row>
    <row r="86">
      <c r="B86" s="7"/>
      <c r="C86" s="7"/>
      <c r="E86" s="32"/>
      <c r="F86" s="33"/>
    </row>
    <row r="87">
      <c r="B87" s="7"/>
      <c r="C87" s="7"/>
      <c r="E87" s="32"/>
      <c r="F87" s="33"/>
    </row>
    <row r="88">
      <c r="B88" s="7"/>
      <c r="C88" s="7"/>
      <c r="E88" s="32"/>
      <c r="F88" s="33"/>
    </row>
    <row r="89">
      <c r="B89" s="7"/>
      <c r="C89" s="7"/>
      <c r="E89" s="32"/>
      <c r="F89" s="33"/>
    </row>
    <row r="90">
      <c r="B90" s="7"/>
      <c r="C90" s="7"/>
      <c r="E90" s="32"/>
      <c r="F90" s="33"/>
    </row>
    <row r="91">
      <c r="B91" s="7"/>
      <c r="C91" s="7"/>
      <c r="E91" s="32"/>
      <c r="F91" s="33"/>
    </row>
    <row r="92">
      <c r="B92" s="7"/>
      <c r="C92" s="7"/>
      <c r="E92" s="32"/>
      <c r="F92" s="33"/>
    </row>
  </sheetData>
  <mergeCells count="15">
    <mergeCell ref="D8:F8"/>
    <mergeCell ref="D9:F9"/>
    <mergeCell ref="A11:C11"/>
    <mergeCell ref="D11:F11"/>
    <mergeCell ref="A12:B12"/>
    <mergeCell ref="D12:F12"/>
    <mergeCell ref="A29:D29"/>
    <mergeCell ref="A30:C30"/>
    <mergeCell ref="A1:C4"/>
    <mergeCell ref="E2:F2"/>
    <mergeCell ref="E3:F3"/>
    <mergeCell ref="A6:C6"/>
    <mergeCell ref="A7:B7"/>
    <mergeCell ref="A8:B8"/>
    <mergeCell ref="A9:B9"/>
  </mergeCells>
  <hyperlinks>
    <hyperlink r:id="rId1" ref="A11"/>
    <hyperlink r:id="rId2" ref="A12"/>
  </hyperlinks>
  <printOptions horizontalCentered="1"/>
  <pageMargins bottom="0.75" footer="0.0" header="0.0" left="0.25" right="0.25" top="0.75"/>
  <pageSetup paperSize="9" orientation="portrait" pageOrder="overThenDown"/>
  <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1.63"/>
    <col customWidth="1" min="3" max="3" width="19.0"/>
    <col customWidth="1" min="4" max="4" width="8.63"/>
    <col customWidth="1" min="5" max="5" width="11.38"/>
    <col customWidth="1" min="6" max="6" width="13.75"/>
  </cols>
  <sheetData>
    <row r="1">
      <c r="A1" s="1"/>
      <c r="D1" s="2"/>
      <c r="E1" s="2"/>
      <c r="F1" s="2"/>
    </row>
    <row r="2">
      <c r="D2" s="3"/>
      <c r="E2" s="4" t="s">
        <v>0</v>
      </c>
    </row>
    <row r="3">
      <c r="D3" s="3"/>
      <c r="E3" s="5">
        <v>2137.0</v>
      </c>
    </row>
    <row r="4">
      <c r="D4" s="3"/>
      <c r="E4" s="2"/>
      <c r="F4" s="2"/>
    </row>
    <row r="5">
      <c r="A5" s="6" t="s">
        <v>1</v>
      </c>
      <c r="B5" s="7"/>
      <c r="C5" s="7"/>
      <c r="D5" s="7"/>
      <c r="E5" s="7"/>
      <c r="F5" s="7"/>
    </row>
    <row r="6">
      <c r="A6" s="6" t="s">
        <v>2</v>
      </c>
      <c r="D6" s="7"/>
      <c r="E6" s="7"/>
      <c r="F6" s="7"/>
    </row>
    <row r="7">
      <c r="A7" s="8" t="s">
        <v>3</v>
      </c>
      <c r="C7" s="7"/>
      <c r="D7" s="9"/>
      <c r="E7" s="9"/>
      <c r="F7" s="9"/>
    </row>
    <row r="8">
      <c r="A8" s="10" t="s">
        <v>4</v>
      </c>
      <c r="C8" s="7"/>
      <c r="D8" s="11" t="s">
        <v>5</v>
      </c>
      <c r="E8" s="12"/>
      <c r="F8" s="12"/>
    </row>
    <row r="9">
      <c r="A9" s="10" t="s">
        <v>6</v>
      </c>
      <c r="C9" s="7"/>
      <c r="D9" s="13">
        <v>45918.0</v>
      </c>
    </row>
    <row r="10">
      <c r="A10" s="10" t="s">
        <v>7</v>
      </c>
      <c r="B10" s="7"/>
      <c r="C10" s="7"/>
      <c r="D10" s="14"/>
      <c r="E10" s="14"/>
      <c r="F10" s="14"/>
    </row>
    <row r="11">
      <c r="A11" s="15" t="s">
        <v>8</v>
      </c>
      <c r="D11" s="11" t="s">
        <v>9</v>
      </c>
      <c r="E11" s="12"/>
      <c r="F11" s="12"/>
    </row>
    <row r="12">
      <c r="A12" s="16" t="s">
        <v>212</v>
      </c>
      <c r="C12" s="7"/>
      <c r="D12" s="17" t="s">
        <v>26</v>
      </c>
    </row>
    <row r="13">
      <c r="A13" s="14"/>
      <c r="B13" s="7"/>
      <c r="C13" s="7"/>
      <c r="D13" s="7"/>
      <c r="E13" s="7"/>
      <c r="F13" s="7"/>
    </row>
    <row r="14">
      <c r="A14" s="18" t="s">
        <v>11</v>
      </c>
      <c r="B14" s="26"/>
      <c r="C14" s="7"/>
      <c r="D14" s="7"/>
      <c r="E14" s="36"/>
      <c r="F14" s="7"/>
    </row>
    <row r="15">
      <c r="A15" s="18" t="s">
        <v>13</v>
      </c>
      <c r="B15" s="36"/>
      <c r="C15" s="7"/>
      <c r="D15" s="7"/>
      <c r="E15" s="7"/>
      <c r="F15" s="7"/>
    </row>
    <row r="16">
      <c r="A16" s="18" t="s">
        <v>14</v>
      </c>
      <c r="B16" s="106"/>
      <c r="C16" s="7"/>
      <c r="D16" s="7"/>
      <c r="E16" s="7"/>
      <c r="F16" s="7"/>
    </row>
    <row r="17">
      <c r="A17" s="18" t="s">
        <v>15</v>
      </c>
      <c r="C17" s="7"/>
      <c r="D17" s="7"/>
      <c r="E17" s="7"/>
      <c r="F17" s="7"/>
    </row>
    <row r="18">
      <c r="A18" s="14"/>
      <c r="B18" s="7"/>
      <c r="C18" s="7"/>
      <c r="D18" s="7"/>
      <c r="E18" s="7"/>
      <c r="F18" s="7"/>
    </row>
    <row r="19">
      <c r="A19" s="60"/>
      <c r="B19" s="22"/>
      <c r="C19" s="22"/>
      <c r="D19" s="22"/>
      <c r="E19" s="22"/>
      <c r="F19" s="22"/>
    </row>
    <row r="20">
      <c r="A20" s="23" t="s">
        <v>16</v>
      </c>
      <c r="B20" s="24"/>
      <c r="C20" s="24"/>
      <c r="D20" s="25" t="s">
        <v>17</v>
      </c>
      <c r="E20" s="25" t="s">
        <v>18</v>
      </c>
      <c r="F20" s="25" t="s">
        <v>19</v>
      </c>
    </row>
    <row r="21">
      <c r="A21" s="87" t="s">
        <v>213</v>
      </c>
      <c r="D21" s="27">
        <v>1.0</v>
      </c>
      <c r="E21" s="28">
        <v>200.0</v>
      </c>
      <c r="F21" s="29">
        <f t="shared" ref="F21:F22" si="1">D21*E21</f>
        <v>200</v>
      </c>
    </row>
    <row r="22">
      <c r="A22" s="87" t="s">
        <v>179</v>
      </c>
      <c r="D22" s="27">
        <v>2.0</v>
      </c>
      <c r="E22" s="28">
        <v>60.0</v>
      </c>
      <c r="F22" s="29">
        <f t="shared" si="1"/>
        <v>120</v>
      </c>
    </row>
    <row r="23">
      <c r="A23" s="7"/>
      <c r="B23" s="7"/>
      <c r="C23" s="7"/>
      <c r="E23" s="32"/>
      <c r="F23" s="33"/>
    </row>
    <row r="24">
      <c r="A24" s="7"/>
      <c r="B24" s="7"/>
      <c r="C24" s="7"/>
      <c r="E24" s="32" t="s">
        <v>24</v>
      </c>
      <c r="F24" s="33">
        <f>F21+F22</f>
        <v>320</v>
      </c>
    </row>
    <row r="25">
      <c r="A25" s="7"/>
      <c r="B25" s="7"/>
      <c r="C25" s="7"/>
      <c r="E25" s="34">
        <v>0.21</v>
      </c>
      <c r="F25" s="33">
        <f>F24*E25</f>
        <v>67.2</v>
      </c>
    </row>
    <row r="26">
      <c r="A26" s="7"/>
      <c r="B26" s="7"/>
      <c r="C26" s="7"/>
      <c r="E26" s="32" t="s">
        <v>19</v>
      </c>
      <c r="F26" s="33">
        <f>F24+F25</f>
        <v>387.2</v>
      </c>
    </row>
    <row r="27">
      <c r="B27" s="7"/>
      <c r="C27" s="7"/>
      <c r="E27" s="32"/>
      <c r="F27" s="33"/>
    </row>
    <row r="28">
      <c r="A28" s="112"/>
      <c r="B28" s="113"/>
      <c r="C28" s="113"/>
      <c r="D28" s="114"/>
      <c r="E28" s="32"/>
      <c r="F28" s="33"/>
    </row>
    <row r="29">
      <c r="A29" s="115" t="s">
        <v>200</v>
      </c>
      <c r="E29" s="32"/>
      <c r="F29" s="33"/>
    </row>
    <row r="30">
      <c r="A30" s="115" t="s">
        <v>201</v>
      </c>
      <c r="D30" s="113"/>
      <c r="E30" s="32"/>
      <c r="F30" s="33"/>
    </row>
    <row r="31">
      <c r="B31" s="7"/>
      <c r="C31" s="7"/>
      <c r="E31" s="32"/>
      <c r="F31" s="33"/>
    </row>
    <row r="32">
      <c r="B32" s="7"/>
      <c r="C32" s="7"/>
      <c r="E32" s="32"/>
      <c r="F32" s="33"/>
    </row>
    <row r="33">
      <c r="B33" s="7"/>
      <c r="C33" s="7"/>
      <c r="E33" s="32"/>
      <c r="F33" s="33"/>
    </row>
    <row r="34">
      <c r="B34" s="7"/>
      <c r="C34" s="7"/>
      <c r="E34" s="32"/>
      <c r="F34" s="33"/>
    </row>
    <row r="35">
      <c r="B35" s="7"/>
      <c r="C35" s="7"/>
      <c r="E35" s="32"/>
      <c r="F35" s="33"/>
    </row>
    <row r="36">
      <c r="B36" s="7"/>
      <c r="C36" s="7"/>
      <c r="E36" s="32"/>
      <c r="F36" s="33"/>
    </row>
    <row r="37">
      <c r="B37" s="7"/>
      <c r="C37" s="7"/>
      <c r="E37" s="32"/>
      <c r="F37" s="33"/>
    </row>
    <row r="38">
      <c r="B38" s="7"/>
      <c r="C38" s="7"/>
      <c r="E38" s="32"/>
      <c r="F38" s="33"/>
    </row>
    <row r="39">
      <c r="B39" s="7"/>
      <c r="C39" s="7"/>
      <c r="E39" s="32"/>
      <c r="F39" s="33"/>
    </row>
    <row r="40">
      <c r="B40" s="7"/>
      <c r="C40" s="7"/>
      <c r="E40" s="32"/>
      <c r="F40" s="33"/>
    </row>
    <row r="41">
      <c r="B41" s="7"/>
      <c r="C41" s="7"/>
      <c r="E41" s="32"/>
      <c r="F41" s="33"/>
    </row>
    <row r="42">
      <c r="B42" s="7"/>
      <c r="C42" s="7"/>
      <c r="E42" s="32"/>
      <c r="F42" s="33"/>
    </row>
    <row r="43">
      <c r="B43" s="7"/>
      <c r="C43" s="7"/>
      <c r="E43" s="32"/>
      <c r="F43" s="33"/>
    </row>
    <row r="44">
      <c r="B44" s="7"/>
      <c r="C44" s="7"/>
      <c r="E44" s="32"/>
      <c r="F44" s="33"/>
    </row>
    <row r="45">
      <c r="B45" s="7"/>
      <c r="C45" s="7"/>
      <c r="E45" s="32"/>
      <c r="F45" s="33"/>
    </row>
    <row r="46">
      <c r="B46" s="7"/>
      <c r="C46" s="7"/>
      <c r="E46" s="32"/>
      <c r="F46" s="33"/>
    </row>
    <row r="47">
      <c r="B47" s="7"/>
      <c r="C47" s="7"/>
      <c r="E47" s="32"/>
      <c r="F47" s="33"/>
    </row>
    <row r="48">
      <c r="B48" s="7"/>
      <c r="C48" s="7"/>
      <c r="E48" s="32"/>
      <c r="F48" s="33"/>
    </row>
    <row r="49">
      <c r="B49" s="7"/>
      <c r="C49" s="7"/>
      <c r="E49" s="32"/>
      <c r="F49" s="33"/>
    </row>
    <row r="50">
      <c r="B50" s="7"/>
      <c r="C50" s="7"/>
      <c r="E50" s="32"/>
      <c r="F50" s="33"/>
    </row>
    <row r="51">
      <c r="B51" s="7"/>
      <c r="C51" s="7"/>
      <c r="E51" s="32"/>
      <c r="F51" s="33"/>
    </row>
    <row r="52">
      <c r="B52" s="7"/>
      <c r="C52" s="7"/>
      <c r="E52" s="32"/>
      <c r="F52" s="33"/>
    </row>
    <row r="53">
      <c r="B53" s="7"/>
      <c r="C53" s="7"/>
      <c r="E53" s="32"/>
      <c r="F53" s="33"/>
    </row>
    <row r="54">
      <c r="B54" s="7"/>
      <c r="C54" s="7"/>
      <c r="E54" s="32"/>
      <c r="F54" s="33"/>
    </row>
    <row r="55">
      <c r="B55" s="7"/>
      <c r="C55" s="7"/>
      <c r="E55" s="32"/>
      <c r="F55" s="33"/>
    </row>
    <row r="56">
      <c r="B56" s="7"/>
      <c r="C56" s="7"/>
      <c r="E56" s="32"/>
      <c r="F56" s="33"/>
    </row>
    <row r="57">
      <c r="B57" s="7"/>
      <c r="C57" s="7"/>
      <c r="E57" s="32"/>
      <c r="F57" s="33"/>
    </row>
    <row r="58">
      <c r="B58" s="7"/>
      <c r="C58" s="7"/>
      <c r="E58" s="32"/>
      <c r="F58" s="33"/>
    </row>
    <row r="59">
      <c r="B59" s="7"/>
      <c r="C59" s="7"/>
      <c r="E59" s="32"/>
      <c r="F59" s="33"/>
    </row>
    <row r="60">
      <c r="B60" s="7"/>
      <c r="C60" s="7"/>
      <c r="E60" s="32"/>
      <c r="F60" s="33"/>
    </row>
    <row r="61">
      <c r="B61" s="7"/>
      <c r="C61" s="7"/>
      <c r="E61" s="32"/>
      <c r="F61" s="33"/>
    </row>
    <row r="62">
      <c r="B62" s="7"/>
      <c r="C62" s="7"/>
      <c r="E62" s="32"/>
      <c r="F62" s="33"/>
    </row>
    <row r="63">
      <c r="B63" s="7"/>
      <c r="C63" s="7"/>
      <c r="E63" s="32"/>
      <c r="F63" s="33"/>
    </row>
    <row r="64">
      <c r="B64" s="7"/>
      <c r="C64" s="7"/>
      <c r="E64" s="32"/>
      <c r="F64" s="33"/>
    </row>
    <row r="65">
      <c r="B65" s="7"/>
      <c r="C65" s="7"/>
      <c r="E65" s="32"/>
      <c r="F65" s="33"/>
    </row>
    <row r="66">
      <c r="B66" s="7"/>
      <c r="C66" s="7"/>
      <c r="E66" s="32"/>
      <c r="F66" s="33"/>
    </row>
    <row r="67">
      <c r="B67" s="7"/>
      <c r="C67" s="7"/>
      <c r="E67" s="32"/>
      <c r="F67" s="33"/>
    </row>
    <row r="68">
      <c r="B68" s="7"/>
      <c r="C68" s="7"/>
      <c r="E68" s="32"/>
      <c r="F68" s="33"/>
    </row>
    <row r="69">
      <c r="B69" s="7"/>
      <c r="C69" s="7"/>
      <c r="E69" s="32"/>
      <c r="F69" s="33"/>
    </row>
    <row r="70">
      <c r="B70" s="7"/>
      <c r="C70" s="7"/>
      <c r="E70" s="32"/>
      <c r="F70" s="33"/>
    </row>
    <row r="71">
      <c r="B71" s="7"/>
      <c r="C71" s="7"/>
      <c r="E71" s="32"/>
      <c r="F71" s="33"/>
    </row>
    <row r="72">
      <c r="B72" s="7"/>
      <c r="C72" s="7"/>
      <c r="E72" s="32"/>
      <c r="F72" s="33"/>
    </row>
    <row r="73">
      <c r="B73" s="7"/>
      <c r="C73" s="7"/>
      <c r="E73" s="32"/>
      <c r="F73" s="33"/>
    </row>
    <row r="74">
      <c r="B74" s="7"/>
      <c r="C74" s="7"/>
      <c r="E74" s="32"/>
      <c r="F74" s="33"/>
    </row>
    <row r="75">
      <c r="B75" s="7"/>
      <c r="C75" s="7"/>
      <c r="E75" s="32"/>
      <c r="F75" s="33"/>
    </row>
    <row r="76">
      <c r="B76" s="7"/>
      <c r="C76" s="7"/>
      <c r="E76" s="32"/>
      <c r="F76" s="33"/>
    </row>
    <row r="77">
      <c r="B77" s="7"/>
      <c r="C77" s="7"/>
      <c r="E77" s="32"/>
      <c r="F77" s="33"/>
    </row>
    <row r="78">
      <c r="B78" s="7"/>
      <c r="C78" s="7"/>
      <c r="E78" s="32"/>
      <c r="F78" s="33"/>
    </row>
    <row r="79">
      <c r="B79" s="7"/>
      <c r="C79" s="7"/>
      <c r="E79" s="32"/>
      <c r="F79" s="33"/>
    </row>
    <row r="80">
      <c r="B80" s="7"/>
      <c r="C80" s="7"/>
      <c r="E80" s="32"/>
      <c r="F80" s="33"/>
    </row>
    <row r="81">
      <c r="B81" s="7"/>
      <c r="C81" s="7"/>
      <c r="E81" s="32"/>
      <c r="F81" s="33"/>
    </row>
    <row r="82">
      <c r="B82" s="7"/>
      <c r="C82" s="7"/>
      <c r="E82" s="32"/>
      <c r="F82" s="33"/>
    </row>
    <row r="83">
      <c r="B83" s="7"/>
      <c r="C83" s="7"/>
      <c r="E83" s="32"/>
      <c r="F83" s="33"/>
    </row>
    <row r="84">
      <c r="B84" s="7"/>
      <c r="C84" s="7"/>
      <c r="E84" s="32"/>
      <c r="F84" s="33"/>
    </row>
    <row r="85">
      <c r="B85" s="7"/>
      <c r="C85" s="7"/>
      <c r="E85" s="32"/>
      <c r="F85" s="33"/>
    </row>
    <row r="86">
      <c r="B86" s="7"/>
      <c r="C86" s="7"/>
      <c r="E86" s="32"/>
      <c r="F86" s="33"/>
    </row>
    <row r="87">
      <c r="B87" s="7"/>
      <c r="C87" s="7"/>
      <c r="E87" s="32"/>
      <c r="F87" s="33"/>
    </row>
    <row r="88">
      <c r="B88" s="7"/>
      <c r="C88" s="7"/>
      <c r="E88" s="32"/>
      <c r="F88" s="33"/>
    </row>
    <row r="89">
      <c r="B89" s="7"/>
      <c r="C89" s="7"/>
      <c r="E89" s="32"/>
      <c r="F89" s="33"/>
    </row>
    <row r="90">
      <c r="B90" s="7"/>
      <c r="C90" s="7"/>
      <c r="E90" s="32"/>
      <c r="F90" s="33"/>
    </row>
    <row r="91">
      <c r="B91" s="7"/>
      <c r="C91" s="7"/>
      <c r="E91" s="32"/>
      <c r="F91" s="33"/>
    </row>
    <row r="92">
      <c r="B92" s="7"/>
      <c r="C92" s="7"/>
      <c r="E92" s="32"/>
      <c r="F92" s="33"/>
    </row>
  </sheetData>
  <mergeCells count="15">
    <mergeCell ref="D8:F8"/>
    <mergeCell ref="D9:F9"/>
    <mergeCell ref="A11:C11"/>
    <mergeCell ref="D11:F11"/>
    <mergeCell ref="A12:B12"/>
    <mergeCell ref="D12:F12"/>
    <mergeCell ref="A29:D29"/>
    <mergeCell ref="A30:C30"/>
    <mergeCell ref="A1:C4"/>
    <mergeCell ref="E2:F2"/>
    <mergeCell ref="E3:F3"/>
    <mergeCell ref="A6:C6"/>
    <mergeCell ref="A7:B7"/>
    <mergeCell ref="A8:B8"/>
    <mergeCell ref="A9:B9"/>
  </mergeCells>
  <hyperlinks>
    <hyperlink r:id="rId1" ref="A11"/>
    <hyperlink r:id="rId2" ref="A12"/>
  </hyperlinks>
  <printOptions horizontalCentered="1"/>
  <pageMargins bottom="0.75" footer="0.0" header="0.0" left="0.25" right="0.25" top="0.75"/>
  <pageSetup paperSize="9" orientation="portrait" pageOrder="overThenDown"/>
  <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1.63"/>
    <col customWidth="1" min="3" max="3" width="13.13"/>
    <col customWidth="1" min="6" max="6" width="15.88"/>
  </cols>
  <sheetData>
    <row r="1">
      <c r="A1" s="1"/>
      <c r="D1" s="2"/>
      <c r="E1" s="2"/>
      <c r="F1" s="2"/>
    </row>
    <row r="2">
      <c r="D2" s="3"/>
      <c r="E2" s="4" t="s">
        <v>0</v>
      </c>
    </row>
    <row r="3">
      <c r="D3" s="3"/>
      <c r="E3" s="5">
        <v>2138.0</v>
      </c>
    </row>
    <row r="4">
      <c r="D4" s="3"/>
      <c r="E4" s="2"/>
      <c r="F4" s="2"/>
    </row>
    <row r="5">
      <c r="A5" s="6" t="s">
        <v>1</v>
      </c>
      <c r="B5" s="7"/>
      <c r="C5" s="7"/>
      <c r="D5" s="7"/>
      <c r="E5" s="7"/>
      <c r="F5" s="7"/>
    </row>
    <row r="6">
      <c r="A6" s="6" t="s">
        <v>2</v>
      </c>
      <c r="D6" s="7"/>
      <c r="E6" s="7"/>
      <c r="F6" s="7"/>
    </row>
    <row r="7">
      <c r="A7" s="8" t="s">
        <v>3</v>
      </c>
      <c r="C7" s="7"/>
      <c r="D7" s="9"/>
      <c r="E7" s="9"/>
      <c r="F7" s="9"/>
    </row>
    <row r="8">
      <c r="A8" s="10" t="s">
        <v>4</v>
      </c>
      <c r="C8" s="7"/>
      <c r="D8" s="11" t="s">
        <v>5</v>
      </c>
      <c r="E8" s="12"/>
      <c r="F8" s="12"/>
    </row>
    <row r="9">
      <c r="A9" s="10" t="s">
        <v>6</v>
      </c>
      <c r="C9" s="7"/>
      <c r="D9" s="13"/>
    </row>
    <row r="10">
      <c r="A10" s="10" t="s">
        <v>7</v>
      </c>
      <c r="B10" s="7"/>
      <c r="C10" s="7"/>
      <c r="D10" s="14"/>
      <c r="E10" s="14"/>
      <c r="F10" s="14"/>
    </row>
    <row r="11">
      <c r="A11" s="15" t="s">
        <v>8</v>
      </c>
      <c r="D11" s="11" t="s">
        <v>9</v>
      </c>
      <c r="E11" s="12"/>
      <c r="F11" s="12"/>
    </row>
    <row r="12">
      <c r="A12" s="16" t="s">
        <v>214</v>
      </c>
      <c r="C12" s="7"/>
      <c r="D12" s="17" t="s">
        <v>26</v>
      </c>
    </row>
    <row r="13">
      <c r="A13" s="14"/>
      <c r="B13" s="7"/>
      <c r="C13" s="7"/>
      <c r="D13" s="7"/>
      <c r="E13" s="7"/>
      <c r="F13" s="7"/>
    </row>
    <row r="14">
      <c r="A14" s="18" t="s">
        <v>11</v>
      </c>
      <c r="B14" s="19"/>
      <c r="C14" s="7"/>
      <c r="D14" s="7"/>
      <c r="E14" s="7"/>
      <c r="F14" s="7"/>
    </row>
    <row r="15">
      <c r="A15" s="18" t="s">
        <v>13</v>
      </c>
      <c r="B15" s="3"/>
      <c r="C15" s="7"/>
      <c r="D15" s="7"/>
      <c r="E15" s="7"/>
      <c r="F15" s="7"/>
    </row>
    <row r="16">
      <c r="A16" s="18" t="s">
        <v>14</v>
      </c>
      <c r="B16" s="3"/>
      <c r="C16" s="7"/>
      <c r="D16" s="7"/>
      <c r="E16" s="7"/>
      <c r="F16" s="7"/>
    </row>
    <row r="17">
      <c r="A17" s="18" t="s">
        <v>15</v>
      </c>
      <c r="B17" s="3"/>
      <c r="C17" s="7"/>
      <c r="D17" s="7"/>
      <c r="E17" s="7"/>
      <c r="F17" s="7"/>
    </row>
    <row r="18">
      <c r="A18" s="14"/>
      <c r="B18" s="7"/>
      <c r="C18" s="7"/>
      <c r="D18" s="7"/>
      <c r="E18" s="7"/>
      <c r="F18" s="7"/>
    </row>
    <row r="19">
      <c r="A19" s="23" t="s">
        <v>16</v>
      </c>
      <c r="B19" s="24"/>
      <c r="C19" s="24"/>
      <c r="D19" s="25" t="s">
        <v>17</v>
      </c>
      <c r="E19" s="25" t="s">
        <v>18</v>
      </c>
      <c r="F19" s="25" t="s">
        <v>19</v>
      </c>
    </row>
    <row r="20">
      <c r="A20" s="7"/>
    </row>
    <row r="21">
      <c r="A21" s="26" t="s">
        <v>65</v>
      </c>
      <c r="D21" s="70"/>
      <c r="E21" s="28"/>
      <c r="F21" s="29"/>
    </row>
    <row r="22">
      <c r="A22" s="14" t="s">
        <v>66</v>
      </c>
      <c r="D22" s="27">
        <v>1.0</v>
      </c>
      <c r="E22" s="28">
        <v>750.0</v>
      </c>
      <c r="F22" s="28">
        <f>D22*E22</f>
        <v>750</v>
      </c>
    </row>
    <row r="23">
      <c r="A23" s="36"/>
      <c r="B23" s="7"/>
      <c r="C23" s="7"/>
      <c r="D23" s="48"/>
      <c r="E23" s="28"/>
      <c r="F23" s="29"/>
    </row>
    <row r="24">
      <c r="A24" s="7"/>
      <c r="B24" s="7"/>
      <c r="C24" s="7"/>
      <c r="D24" s="7"/>
      <c r="E24" s="32" t="s">
        <v>24</v>
      </c>
      <c r="F24" s="33">
        <f>F22</f>
        <v>750</v>
      </c>
    </row>
    <row r="25">
      <c r="A25" s="7"/>
      <c r="B25" s="7"/>
      <c r="C25" s="7"/>
      <c r="D25" s="7"/>
      <c r="E25" s="34">
        <v>0.21</v>
      </c>
      <c r="F25" s="33">
        <f>F24*E25</f>
        <v>157.5</v>
      </c>
    </row>
    <row r="26">
      <c r="A26" s="7"/>
      <c r="B26" s="7"/>
      <c r="C26" s="7"/>
      <c r="D26" s="7"/>
      <c r="E26" s="32" t="s">
        <v>19</v>
      </c>
      <c r="F26" s="33">
        <f>F24+F25</f>
        <v>907.5</v>
      </c>
    </row>
    <row r="27" ht="14.25" customHeight="1">
      <c r="A27" s="3"/>
      <c r="B27" s="7"/>
      <c r="C27" s="7"/>
      <c r="D27" s="7"/>
      <c r="E27" s="32"/>
      <c r="F27" s="33"/>
    </row>
    <row r="28">
      <c r="A28" s="38" t="s">
        <v>67</v>
      </c>
      <c r="B28" s="7"/>
      <c r="C28" s="7"/>
      <c r="D28" s="7"/>
      <c r="E28" s="32"/>
      <c r="F28" s="33"/>
    </row>
    <row r="29" ht="14.25" customHeight="1">
      <c r="A29" s="20" t="s">
        <v>68</v>
      </c>
      <c r="B29" s="7"/>
      <c r="C29" s="7"/>
      <c r="D29" s="7"/>
      <c r="E29" s="32"/>
      <c r="F29" s="33"/>
    </row>
    <row r="30" ht="14.25" customHeight="1">
      <c r="A30" s="20" t="s">
        <v>69</v>
      </c>
      <c r="B30" s="7"/>
      <c r="C30" s="7"/>
      <c r="D30" s="7"/>
      <c r="E30" s="32"/>
      <c r="F30" s="33"/>
    </row>
    <row r="31" ht="14.25" customHeight="1">
      <c r="A31" s="20" t="s">
        <v>70</v>
      </c>
      <c r="B31" s="7"/>
      <c r="C31" s="7"/>
      <c r="D31" s="7"/>
      <c r="E31" s="32"/>
      <c r="F31" s="33"/>
    </row>
    <row r="32" ht="14.25" customHeight="1">
      <c r="A32" s="20" t="s">
        <v>71</v>
      </c>
      <c r="B32" s="7"/>
      <c r="C32" s="7"/>
      <c r="D32" s="7"/>
      <c r="E32" s="32"/>
      <c r="F32" s="33"/>
    </row>
    <row r="33">
      <c r="A33" s="7"/>
      <c r="B33" s="7"/>
      <c r="C33" s="7"/>
      <c r="D33" s="7"/>
      <c r="E33" s="7"/>
      <c r="F33" s="37"/>
    </row>
    <row r="34" ht="14.25" customHeight="1">
      <c r="A34" s="38" t="s">
        <v>72</v>
      </c>
      <c r="B34" s="7"/>
      <c r="C34" s="7"/>
      <c r="D34" s="3"/>
      <c r="E34" s="36" t="s">
        <v>73</v>
      </c>
      <c r="F34" s="32"/>
    </row>
    <row r="35">
      <c r="A35" s="36" t="s">
        <v>74</v>
      </c>
      <c r="B35" s="7"/>
      <c r="C35" s="7"/>
      <c r="D35" s="3"/>
      <c r="E35" s="36" t="s">
        <v>75</v>
      </c>
      <c r="F35" s="32"/>
    </row>
    <row r="36">
      <c r="A36" s="39">
        <v>3.51</v>
      </c>
      <c r="B36" s="7"/>
      <c r="C36" s="7"/>
      <c r="D36" s="3"/>
      <c r="E36" s="36" t="s">
        <v>76</v>
      </c>
      <c r="F36" s="34"/>
    </row>
    <row r="37">
      <c r="A37" s="36" t="s">
        <v>77</v>
      </c>
      <c r="B37" s="7"/>
      <c r="C37" s="7"/>
      <c r="D37" s="3"/>
      <c r="E37" s="36" t="s">
        <v>78</v>
      </c>
      <c r="F37" s="34"/>
    </row>
    <row r="38">
      <c r="A38" s="36" t="s">
        <v>79</v>
      </c>
      <c r="B38" s="7"/>
      <c r="C38" s="7"/>
      <c r="D38" s="3"/>
      <c r="E38" s="36" t="s">
        <v>80</v>
      </c>
      <c r="F38" s="34"/>
    </row>
    <row r="39">
      <c r="A39" s="36" t="s">
        <v>81</v>
      </c>
      <c r="B39" s="7"/>
      <c r="C39" s="7"/>
      <c r="D39" s="7"/>
      <c r="E39" s="40" t="s">
        <v>82</v>
      </c>
      <c r="F39" s="33"/>
    </row>
    <row r="40">
      <c r="A40" s="36" t="s">
        <v>83</v>
      </c>
      <c r="B40" s="7"/>
      <c r="C40" s="7"/>
      <c r="E40" s="36" t="s">
        <v>80</v>
      </c>
      <c r="F40" s="33"/>
    </row>
    <row r="41">
      <c r="A41" s="36" t="s">
        <v>84</v>
      </c>
      <c r="B41" s="7"/>
      <c r="C41" s="7"/>
      <c r="D41" s="7"/>
      <c r="E41" s="36">
        <v>50.0</v>
      </c>
      <c r="F41" s="7"/>
    </row>
    <row r="42">
      <c r="A42" s="36" t="s">
        <v>85</v>
      </c>
      <c r="B42" s="7"/>
      <c r="C42" s="7"/>
      <c r="D42" s="7"/>
      <c r="E42" s="36" t="s">
        <v>86</v>
      </c>
      <c r="F42" s="7"/>
    </row>
    <row r="43">
      <c r="A43" s="36"/>
      <c r="B43" s="7"/>
      <c r="C43" s="7"/>
      <c r="D43" s="7"/>
      <c r="E43" s="36"/>
      <c r="F43" s="7"/>
    </row>
    <row r="44">
      <c r="B44" s="7"/>
      <c r="C44" s="7"/>
      <c r="D44" s="7"/>
      <c r="E44" s="36"/>
      <c r="F44" s="7"/>
    </row>
    <row r="45">
      <c r="B45" s="7"/>
      <c r="C45" s="7"/>
      <c r="D45" s="7"/>
      <c r="E45" s="7"/>
      <c r="F45" s="7"/>
    </row>
    <row r="46">
      <c r="B46" s="7"/>
      <c r="C46" s="7"/>
      <c r="D46" s="7"/>
      <c r="E46" s="7"/>
      <c r="F46" s="7"/>
    </row>
    <row r="47">
      <c r="A47" s="41" t="s">
        <v>87</v>
      </c>
      <c r="B47" s="7"/>
      <c r="C47" s="7"/>
      <c r="D47" s="7"/>
      <c r="E47" s="7"/>
      <c r="F47" s="7"/>
    </row>
    <row r="48">
      <c r="B48" s="7"/>
      <c r="C48" s="7"/>
      <c r="D48" s="7"/>
      <c r="E48" s="7"/>
      <c r="F48" s="7"/>
    </row>
    <row r="49">
      <c r="A49" s="36" t="s">
        <v>88</v>
      </c>
      <c r="B49" s="7"/>
      <c r="C49" s="7"/>
      <c r="D49" s="7"/>
      <c r="E49" s="7"/>
      <c r="F49" s="7"/>
    </row>
    <row r="50">
      <c r="B50" s="7"/>
      <c r="C50" s="7"/>
      <c r="D50" s="7"/>
      <c r="E50" s="7"/>
      <c r="F50" s="7"/>
    </row>
    <row r="51">
      <c r="A51" s="36" t="s">
        <v>89</v>
      </c>
      <c r="B51" s="7"/>
      <c r="C51" s="7"/>
      <c r="D51" s="7"/>
      <c r="E51" s="7"/>
      <c r="F51" s="7"/>
    </row>
    <row r="52">
      <c r="B52" s="7"/>
      <c r="C52" s="7"/>
      <c r="D52" s="7"/>
      <c r="E52" s="7"/>
      <c r="F52" s="7"/>
    </row>
    <row r="53">
      <c r="A53" s="36" t="s">
        <v>90</v>
      </c>
      <c r="B53" s="7"/>
      <c r="C53" s="7"/>
      <c r="D53" s="7"/>
      <c r="E53" s="7"/>
      <c r="F53" s="7"/>
    </row>
    <row r="54">
      <c r="B54" s="7"/>
      <c r="C54" s="7"/>
      <c r="D54" s="7"/>
      <c r="E54" s="7"/>
      <c r="F54" s="7"/>
    </row>
    <row r="55">
      <c r="A55" s="36" t="s">
        <v>91</v>
      </c>
      <c r="B55" s="7"/>
      <c r="C55" s="7"/>
      <c r="D55" s="7"/>
      <c r="E55" s="7"/>
      <c r="F55" s="7"/>
    </row>
    <row r="56">
      <c r="B56" s="3"/>
      <c r="C56" s="3"/>
      <c r="D56" s="3"/>
      <c r="E56" s="2"/>
      <c r="F56" s="2"/>
    </row>
    <row r="57">
      <c r="A57" s="36" t="s">
        <v>92</v>
      </c>
      <c r="B57" s="2"/>
      <c r="C57" s="2"/>
      <c r="D57" s="2"/>
      <c r="E57" s="30"/>
      <c r="F57" s="30"/>
    </row>
    <row r="58">
      <c r="B58" s="42"/>
      <c r="C58" s="42"/>
      <c r="D58" s="42"/>
      <c r="E58" s="30"/>
      <c r="F58" s="30"/>
    </row>
    <row r="59">
      <c r="A59" s="36" t="s">
        <v>93</v>
      </c>
      <c r="B59" s="42"/>
      <c r="C59" s="42"/>
      <c r="D59" s="42"/>
      <c r="E59" s="43"/>
      <c r="F59" s="43"/>
    </row>
    <row r="60">
      <c r="A60" s="44"/>
      <c r="B60" s="30"/>
      <c r="C60" s="30"/>
      <c r="D60" s="30"/>
      <c r="E60" s="3"/>
      <c r="F60" s="3"/>
    </row>
    <row r="61">
      <c r="A61" s="44"/>
      <c r="B61" s="3"/>
      <c r="C61" s="3"/>
      <c r="D61" s="3"/>
      <c r="E61" s="3"/>
      <c r="F61" s="3"/>
    </row>
    <row r="62">
      <c r="A62" s="44"/>
      <c r="B62" s="3"/>
      <c r="C62" s="3"/>
      <c r="D62" s="3"/>
      <c r="E62" s="3"/>
      <c r="F62" s="3"/>
    </row>
    <row r="63">
      <c r="A63" s="44"/>
      <c r="B63" s="3"/>
      <c r="C63" s="3"/>
      <c r="D63" s="3"/>
      <c r="E63" s="3"/>
      <c r="F63" s="3"/>
    </row>
    <row r="64">
      <c r="A64" s="44"/>
      <c r="B64" s="3"/>
      <c r="C64" s="3"/>
      <c r="D64" s="3"/>
      <c r="E64" s="3"/>
      <c r="F64" s="3"/>
    </row>
    <row r="65">
      <c r="A65" s="44"/>
      <c r="B65" s="3"/>
      <c r="C65" s="3"/>
      <c r="D65" s="3"/>
      <c r="E65" s="3"/>
      <c r="F65" s="3"/>
    </row>
    <row r="66">
      <c r="A66" s="44"/>
      <c r="B66" s="3"/>
      <c r="C66" s="3"/>
      <c r="D66" s="3"/>
      <c r="E66" s="3"/>
      <c r="F66" s="3"/>
    </row>
    <row r="67">
      <c r="A67" s="44"/>
      <c r="B67" s="3"/>
      <c r="C67" s="3"/>
      <c r="D67" s="3"/>
      <c r="E67" s="3"/>
      <c r="F67" s="3"/>
    </row>
    <row r="68">
      <c r="A68" s="44"/>
      <c r="B68" s="3"/>
      <c r="C68" s="3"/>
      <c r="D68" s="3"/>
      <c r="E68" s="3"/>
      <c r="F68" s="3"/>
    </row>
    <row r="69">
      <c r="A69" s="44"/>
      <c r="B69" s="3"/>
      <c r="C69" s="3"/>
      <c r="D69" s="3"/>
      <c r="E69" s="3"/>
      <c r="F69" s="3"/>
    </row>
    <row r="70">
      <c r="A70" s="44"/>
      <c r="B70" s="3"/>
      <c r="C70" s="3"/>
      <c r="D70" s="3"/>
      <c r="E70" s="3"/>
      <c r="F70" s="3"/>
    </row>
    <row r="71">
      <c r="A71" s="44"/>
      <c r="B71" s="3"/>
      <c r="C71" s="3"/>
      <c r="D71" s="3"/>
      <c r="E71" s="3"/>
      <c r="F71" s="3"/>
    </row>
    <row r="72">
      <c r="A72" s="44"/>
      <c r="B72" s="3"/>
      <c r="C72" s="3"/>
      <c r="D72" s="3"/>
      <c r="E72" s="3"/>
      <c r="F72" s="3"/>
    </row>
    <row r="73">
      <c r="A73" s="44"/>
      <c r="B73" s="3"/>
      <c r="C73" s="3"/>
      <c r="D73" s="3"/>
      <c r="E73" s="3"/>
      <c r="F73" s="3"/>
    </row>
    <row r="74">
      <c r="A74" s="44"/>
      <c r="B74" s="3"/>
      <c r="C74" s="3"/>
      <c r="D74" s="3"/>
      <c r="E74" s="3"/>
      <c r="F74" s="3"/>
    </row>
  </sheetData>
  <mergeCells count="16">
    <mergeCell ref="D8:F8"/>
    <mergeCell ref="D9:F9"/>
    <mergeCell ref="A11:C11"/>
    <mergeCell ref="D11:F11"/>
    <mergeCell ref="A12:B12"/>
    <mergeCell ref="D12:F12"/>
    <mergeCell ref="A20:F20"/>
    <mergeCell ref="A21:C21"/>
    <mergeCell ref="A22:C22"/>
    <mergeCell ref="A1:C4"/>
    <mergeCell ref="E2:F2"/>
    <mergeCell ref="E3:F3"/>
    <mergeCell ref="A6:C6"/>
    <mergeCell ref="A7:B7"/>
    <mergeCell ref="A8:B8"/>
    <mergeCell ref="A9:B9"/>
  </mergeCells>
  <hyperlinks>
    <hyperlink r:id="rId1" ref="A11"/>
    <hyperlink r:id="rId2" ref="A12"/>
  </hyperlinks>
  <printOptions horizontalCentered="1"/>
  <pageMargins bottom="0.75" footer="0.0" header="0.0" left="0.25" right="0.25" top="0.75"/>
  <pageSetup paperSize="9" orientation="portrait" pageOrder="overThenDown"/>
  <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1.63"/>
    <col customWidth="1" min="3" max="3" width="19.0"/>
    <col customWidth="1" min="4" max="4" width="8.63"/>
    <col customWidth="1" min="5" max="5" width="11.38"/>
    <col customWidth="1" min="6" max="6" width="13.75"/>
  </cols>
  <sheetData>
    <row r="1">
      <c r="A1" s="1"/>
      <c r="D1" s="2"/>
      <c r="E1" s="2"/>
      <c r="F1" s="2"/>
    </row>
    <row r="2">
      <c r="D2" s="3"/>
      <c r="E2" s="4" t="s">
        <v>0</v>
      </c>
    </row>
    <row r="3">
      <c r="D3" s="3"/>
      <c r="E3" s="5">
        <v>2139.0</v>
      </c>
    </row>
    <row r="4">
      <c r="D4" s="3"/>
      <c r="E4" s="2"/>
      <c r="F4" s="2"/>
    </row>
    <row r="5">
      <c r="A5" s="6" t="s">
        <v>1</v>
      </c>
      <c r="B5" s="7"/>
      <c r="C5" s="7"/>
      <c r="D5" s="7"/>
      <c r="E5" s="7"/>
      <c r="F5" s="7"/>
    </row>
    <row r="6">
      <c r="A6" s="6" t="s">
        <v>2</v>
      </c>
      <c r="D6" s="7"/>
      <c r="E6" s="7"/>
      <c r="F6" s="7"/>
    </row>
    <row r="7">
      <c r="A7" s="8" t="s">
        <v>3</v>
      </c>
      <c r="C7" s="7"/>
      <c r="D7" s="9"/>
      <c r="E7" s="9"/>
      <c r="F7" s="9"/>
    </row>
    <row r="8">
      <c r="A8" s="10" t="s">
        <v>4</v>
      </c>
      <c r="C8" s="7"/>
      <c r="D8" s="11" t="s">
        <v>5</v>
      </c>
      <c r="E8" s="12"/>
      <c r="F8" s="12"/>
    </row>
    <row r="9">
      <c r="A9" s="10" t="s">
        <v>6</v>
      </c>
      <c r="C9" s="7"/>
      <c r="D9" s="13">
        <v>45919.0</v>
      </c>
    </row>
    <row r="10">
      <c r="A10" s="10" t="s">
        <v>7</v>
      </c>
      <c r="B10" s="7"/>
      <c r="C10" s="7"/>
      <c r="D10" s="14"/>
      <c r="E10" s="14"/>
      <c r="F10" s="14"/>
    </row>
    <row r="11">
      <c r="A11" s="15" t="s">
        <v>8</v>
      </c>
      <c r="D11" s="11" t="s">
        <v>9</v>
      </c>
      <c r="E11" s="12"/>
      <c r="F11" s="12"/>
    </row>
    <row r="12">
      <c r="A12" s="16" t="s">
        <v>215</v>
      </c>
      <c r="C12" s="7"/>
      <c r="D12" s="17"/>
    </row>
    <row r="13">
      <c r="A13" s="14"/>
      <c r="B13" s="7"/>
      <c r="C13" s="7"/>
      <c r="D13" s="7"/>
      <c r="E13" s="7"/>
      <c r="F13" s="7"/>
    </row>
    <row r="14">
      <c r="A14" s="18" t="s">
        <v>11</v>
      </c>
      <c r="B14" s="26" t="s">
        <v>216</v>
      </c>
      <c r="C14" s="7"/>
      <c r="D14" s="7"/>
      <c r="E14" s="36"/>
      <c r="F14" s="7"/>
    </row>
    <row r="15">
      <c r="A15" s="18" t="s">
        <v>13</v>
      </c>
      <c r="B15" s="36"/>
      <c r="C15" s="7"/>
      <c r="D15" s="7"/>
      <c r="E15" s="7"/>
      <c r="F15" s="7"/>
    </row>
    <row r="16">
      <c r="A16" s="18" t="s">
        <v>14</v>
      </c>
      <c r="B16" s="106"/>
      <c r="C16" s="7"/>
      <c r="D16" s="7"/>
      <c r="E16" s="7"/>
      <c r="F16" s="7"/>
    </row>
    <row r="17">
      <c r="A17" s="18" t="s">
        <v>15</v>
      </c>
      <c r="C17" s="7"/>
      <c r="D17" s="7"/>
      <c r="E17" s="7"/>
      <c r="F17" s="7"/>
    </row>
    <row r="18">
      <c r="A18" s="14"/>
      <c r="B18" s="7"/>
      <c r="C18" s="7"/>
      <c r="D18" s="7"/>
      <c r="E18" s="7"/>
      <c r="F18" s="7"/>
    </row>
    <row r="19">
      <c r="A19" s="60"/>
      <c r="B19" s="22"/>
      <c r="C19" s="22"/>
      <c r="D19" s="22"/>
      <c r="E19" s="22"/>
      <c r="F19" s="22"/>
    </row>
    <row r="20">
      <c r="A20" s="23" t="s">
        <v>16</v>
      </c>
      <c r="B20" s="24"/>
      <c r="C20" s="24"/>
      <c r="D20" s="25" t="s">
        <v>17</v>
      </c>
      <c r="E20" s="25" t="s">
        <v>18</v>
      </c>
      <c r="F20" s="25" t="s">
        <v>19</v>
      </c>
    </row>
    <row r="21">
      <c r="A21" s="87" t="s">
        <v>217</v>
      </c>
      <c r="D21" s="27">
        <v>63.0</v>
      </c>
      <c r="E21" s="28">
        <v>28.5</v>
      </c>
      <c r="F21" s="29">
        <f t="shared" ref="F21:F22" si="1">D21*E21</f>
        <v>1795.5</v>
      </c>
    </row>
    <row r="22">
      <c r="A22" s="87" t="s">
        <v>218</v>
      </c>
      <c r="B22" s="7"/>
      <c r="C22" s="7"/>
      <c r="D22" s="27">
        <v>66.0</v>
      </c>
      <c r="E22" s="28">
        <v>72.0</v>
      </c>
      <c r="F22" s="29">
        <f t="shared" si="1"/>
        <v>4752</v>
      </c>
    </row>
    <row r="23">
      <c r="A23" s="87" t="s">
        <v>219</v>
      </c>
      <c r="B23" s="7"/>
      <c r="C23" s="7"/>
    </row>
    <row r="24">
      <c r="A24" s="87" t="s">
        <v>220</v>
      </c>
      <c r="B24" s="113"/>
      <c r="C24" s="113"/>
      <c r="D24" s="27">
        <v>63.0</v>
      </c>
      <c r="E24" s="28">
        <v>38.5</v>
      </c>
      <c r="F24" s="29">
        <f>D24*E24</f>
        <v>2425.5</v>
      </c>
    </row>
    <row r="25">
      <c r="D25" s="115"/>
      <c r="E25" s="32"/>
      <c r="F25" s="33"/>
    </row>
    <row r="26">
      <c r="D26" s="113"/>
      <c r="E26" s="32" t="s">
        <v>24</v>
      </c>
      <c r="F26" s="33">
        <f>SUM(F21:F24)</f>
        <v>8973</v>
      </c>
    </row>
    <row r="27">
      <c r="B27" s="7"/>
      <c r="C27" s="7"/>
      <c r="E27" s="34">
        <v>0.21</v>
      </c>
      <c r="F27" s="33">
        <f>F26*E27</f>
        <v>1884.33</v>
      </c>
    </row>
    <row r="28">
      <c r="B28" s="7"/>
      <c r="C28" s="7"/>
      <c r="E28" s="32" t="s">
        <v>19</v>
      </c>
      <c r="F28" s="33">
        <f>F26+F27</f>
        <v>10857.33</v>
      </c>
    </row>
    <row r="29">
      <c r="B29" s="7"/>
      <c r="C29" s="7"/>
      <c r="E29" s="32"/>
      <c r="F29" s="33"/>
    </row>
    <row r="30">
      <c r="B30" s="7"/>
      <c r="C30" s="7"/>
      <c r="E30" s="32"/>
      <c r="F30" s="33"/>
    </row>
    <row r="31">
      <c r="B31" s="115"/>
      <c r="C31" s="115"/>
      <c r="E31" s="32"/>
      <c r="F31" s="33"/>
    </row>
    <row r="32">
      <c r="A32" s="115" t="s">
        <v>201</v>
      </c>
      <c r="E32" s="32"/>
      <c r="F32" s="33"/>
    </row>
    <row r="33">
      <c r="B33" s="7"/>
      <c r="C33" s="7"/>
      <c r="E33" s="32"/>
      <c r="F33" s="33"/>
    </row>
    <row r="34">
      <c r="B34" s="7"/>
      <c r="C34" s="7"/>
      <c r="E34" s="32"/>
      <c r="F34" s="33"/>
    </row>
    <row r="35">
      <c r="B35" s="7"/>
      <c r="C35" s="7"/>
      <c r="E35" s="32"/>
      <c r="F35" s="33"/>
    </row>
    <row r="36">
      <c r="B36" s="7"/>
      <c r="C36" s="7"/>
      <c r="E36" s="32"/>
      <c r="F36" s="33"/>
    </row>
    <row r="37">
      <c r="B37" s="7"/>
      <c r="C37" s="7"/>
      <c r="E37" s="32"/>
      <c r="F37" s="33"/>
    </row>
    <row r="38">
      <c r="B38" s="7"/>
      <c r="C38" s="7"/>
      <c r="E38" s="32"/>
      <c r="F38" s="33"/>
    </row>
    <row r="39">
      <c r="B39" s="7"/>
      <c r="C39" s="7"/>
      <c r="E39" s="32"/>
      <c r="F39" s="33"/>
    </row>
    <row r="40">
      <c r="B40" s="7"/>
      <c r="C40" s="7"/>
      <c r="E40" s="32"/>
      <c r="F40" s="33"/>
    </row>
    <row r="41">
      <c r="B41" s="7"/>
      <c r="C41" s="7"/>
      <c r="E41" s="32"/>
      <c r="F41" s="33"/>
    </row>
    <row r="42">
      <c r="B42" s="7"/>
      <c r="C42" s="7"/>
      <c r="E42" s="32"/>
      <c r="F42" s="33"/>
    </row>
    <row r="43">
      <c r="B43" s="7"/>
      <c r="C43" s="7"/>
      <c r="E43" s="32"/>
      <c r="F43" s="33"/>
    </row>
    <row r="44">
      <c r="B44" s="7"/>
      <c r="C44" s="7"/>
      <c r="E44" s="32"/>
      <c r="F44" s="33"/>
    </row>
    <row r="45">
      <c r="B45" s="7"/>
      <c r="C45" s="7"/>
      <c r="E45" s="32"/>
      <c r="F45" s="33"/>
    </row>
    <row r="46">
      <c r="B46" s="7"/>
      <c r="C46" s="7"/>
      <c r="E46" s="32"/>
      <c r="F46" s="33"/>
    </row>
    <row r="47">
      <c r="B47" s="7"/>
      <c r="C47" s="7"/>
      <c r="E47" s="32"/>
      <c r="F47" s="33"/>
    </row>
    <row r="48">
      <c r="B48" s="7"/>
      <c r="C48" s="7"/>
      <c r="E48" s="32"/>
      <c r="F48" s="33"/>
    </row>
    <row r="49">
      <c r="B49" s="7"/>
      <c r="C49" s="7"/>
      <c r="E49" s="32"/>
      <c r="F49" s="33"/>
    </row>
    <row r="50">
      <c r="B50" s="7"/>
      <c r="C50" s="7"/>
      <c r="E50" s="32"/>
      <c r="F50" s="33"/>
    </row>
    <row r="51">
      <c r="B51" s="7"/>
      <c r="C51" s="7"/>
      <c r="E51" s="32"/>
      <c r="F51" s="33"/>
    </row>
    <row r="52">
      <c r="B52" s="7"/>
      <c r="C52" s="7"/>
      <c r="E52" s="32"/>
      <c r="F52" s="33"/>
    </row>
    <row r="53">
      <c r="B53" s="7"/>
      <c r="C53" s="7"/>
      <c r="E53" s="32"/>
      <c r="F53" s="33"/>
    </row>
    <row r="54">
      <c r="B54" s="7"/>
      <c r="C54" s="7"/>
      <c r="E54" s="32"/>
      <c r="F54" s="33"/>
    </row>
    <row r="55">
      <c r="B55" s="7"/>
      <c r="C55" s="7"/>
      <c r="E55" s="32"/>
      <c r="F55" s="33"/>
    </row>
    <row r="56">
      <c r="B56" s="7"/>
      <c r="C56" s="7"/>
      <c r="E56" s="32"/>
      <c r="F56" s="33"/>
    </row>
    <row r="57">
      <c r="B57" s="7"/>
      <c r="C57" s="7"/>
      <c r="E57" s="32"/>
      <c r="F57" s="33"/>
    </row>
    <row r="58">
      <c r="B58" s="7"/>
      <c r="C58" s="7"/>
      <c r="E58" s="32"/>
      <c r="F58" s="33"/>
    </row>
    <row r="59">
      <c r="B59" s="7"/>
      <c r="C59" s="7"/>
      <c r="E59" s="32"/>
      <c r="F59" s="33"/>
    </row>
    <row r="60">
      <c r="B60" s="7"/>
      <c r="C60" s="7"/>
      <c r="E60" s="32"/>
      <c r="F60" s="33"/>
    </row>
    <row r="61">
      <c r="B61" s="7"/>
      <c r="C61" s="7"/>
      <c r="E61" s="32"/>
      <c r="F61" s="33"/>
    </row>
    <row r="62">
      <c r="B62" s="7"/>
      <c r="C62" s="7"/>
      <c r="E62" s="32"/>
      <c r="F62" s="33"/>
    </row>
    <row r="63">
      <c r="B63" s="7"/>
      <c r="C63" s="7"/>
      <c r="E63" s="32"/>
      <c r="F63" s="33"/>
    </row>
    <row r="64">
      <c r="B64" s="7"/>
      <c r="C64" s="7"/>
      <c r="E64" s="32"/>
      <c r="F64" s="33"/>
    </row>
    <row r="65">
      <c r="B65" s="7"/>
      <c r="C65" s="7"/>
      <c r="E65" s="32"/>
      <c r="F65" s="33"/>
    </row>
    <row r="66">
      <c r="B66" s="7"/>
      <c r="C66" s="7"/>
      <c r="E66" s="32"/>
      <c r="F66" s="33"/>
    </row>
    <row r="67">
      <c r="B67" s="7"/>
      <c r="C67" s="7"/>
      <c r="E67" s="32"/>
      <c r="F67" s="33"/>
    </row>
    <row r="68">
      <c r="B68" s="7"/>
      <c r="C68" s="7"/>
      <c r="E68" s="32"/>
      <c r="F68" s="33"/>
    </row>
    <row r="69">
      <c r="B69" s="7"/>
      <c r="C69" s="7"/>
      <c r="E69" s="32"/>
      <c r="F69" s="33"/>
    </row>
    <row r="70">
      <c r="B70" s="7"/>
      <c r="C70" s="7"/>
      <c r="E70" s="32"/>
      <c r="F70" s="33"/>
    </row>
    <row r="71">
      <c r="B71" s="7"/>
      <c r="C71" s="7"/>
      <c r="E71" s="32"/>
      <c r="F71" s="33"/>
    </row>
    <row r="72">
      <c r="B72" s="7"/>
      <c r="C72" s="7"/>
      <c r="E72" s="32"/>
      <c r="F72" s="33"/>
    </row>
    <row r="73">
      <c r="B73" s="7"/>
      <c r="C73" s="7"/>
      <c r="E73" s="32"/>
      <c r="F73" s="33"/>
    </row>
    <row r="74">
      <c r="B74" s="7"/>
      <c r="C74" s="7"/>
      <c r="E74" s="32"/>
      <c r="F74" s="33"/>
    </row>
    <row r="75">
      <c r="B75" s="7"/>
      <c r="C75" s="7"/>
      <c r="E75" s="32"/>
      <c r="F75" s="33"/>
    </row>
    <row r="76">
      <c r="B76" s="7"/>
      <c r="C76" s="7"/>
      <c r="E76" s="32"/>
      <c r="F76" s="33"/>
    </row>
    <row r="77">
      <c r="B77" s="7"/>
      <c r="C77" s="7"/>
      <c r="E77" s="32"/>
      <c r="F77" s="33"/>
    </row>
    <row r="78">
      <c r="B78" s="7"/>
      <c r="C78" s="7"/>
      <c r="E78" s="32"/>
      <c r="F78" s="33"/>
    </row>
    <row r="79">
      <c r="B79" s="7"/>
      <c r="C79" s="7"/>
      <c r="E79" s="32"/>
      <c r="F79" s="33"/>
    </row>
    <row r="80">
      <c r="B80" s="7"/>
      <c r="C80" s="7"/>
      <c r="E80" s="32"/>
      <c r="F80" s="33"/>
    </row>
    <row r="81">
      <c r="B81" s="7"/>
      <c r="C81" s="7"/>
      <c r="E81" s="32"/>
      <c r="F81" s="33"/>
    </row>
    <row r="82">
      <c r="B82" s="7"/>
      <c r="C82" s="7"/>
      <c r="E82" s="32"/>
      <c r="F82" s="33"/>
    </row>
    <row r="83">
      <c r="B83" s="7"/>
      <c r="C83" s="7"/>
      <c r="E83" s="32"/>
      <c r="F83" s="33"/>
    </row>
    <row r="84">
      <c r="B84" s="7"/>
      <c r="C84" s="7"/>
      <c r="E84" s="32"/>
      <c r="F84" s="33"/>
    </row>
    <row r="85">
      <c r="B85" s="7"/>
      <c r="C85" s="7"/>
      <c r="E85" s="32"/>
      <c r="F85" s="33"/>
    </row>
    <row r="86">
      <c r="B86" s="7"/>
      <c r="C86" s="7"/>
      <c r="E86" s="32"/>
      <c r="F86" s="33"/>
    </row>
    <row r="87">
      <c r="B87" s="7"/>
      <c r="C87" s="7"/>
      <c r="E87" s="32"/>
      <c r="F87" s="33"/>
    </row>
    <row r="88">
      <c r="B88" s="7"/>
      <c r="C88" s="7"/>
      <c r="E88" s="32"/>
      <c r="F88" s="33"/>
    </row>
  </sheetData>
  <mergeCells count="14">
    <mergeCell ref="D8:F8"/>
    <mergeCell ref="D9:F9"/>
    <mergeCell ref="A11:C11"/>
    <mergeCell ref="D11:F11"/>
    <mergeCell ref="A12:B12"/>
    <mergeCell ref="D12:F12"/>
    <mergeCell ref="A32:C32"/>
    <mergeCell ref="A1:C4"/>
    <mergeCell ref="E2:F2"/>
    <mergeCell ref="E3:F3"/>
    <mergeCell ref="A6:C6"/>
    <mergeCell ref="A7:B7"/>
    <mergeCell ref="A8:B8"/>
    <mergeCell ref="A9:B9"/>
  </mergeCells>
  <hyperlinks>
    <hyperlink r:id="rId1" ref="A11"/>
    <hyperlink r:id="rId2" ref="A12"/>
  </hyperlinks>
  <printOptions horizontalCentered="1"/>
  <pageMargins bottom="0.75" footer="0.0" header="0.0" left="0.25" right="0.25" top="0.75"/>
  <pageSetup paperSize="9" orientation="portrait" pageOrder="overThenDown"/>
  <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1.63"/>
    <col customWidth="1" min="3" max="3" width="19.0"/>
    <col customWidth="1" min="4" max="4" width="8.63"/>
    <col customWidth="1" min="5" max="5" width="11.38"/>
    <col customWidth="1" min="6" max="6" width="13.75"/>
  </cols>
  <sheetData>
    <row r="1">
      <c r="A1" s="1"/>
      <c r="D1" s="2"/>
      <c r="E1" s="2"/>
      <c r="F1" s="2"/>
    </row>
    <row r="2">
      <c r="D2" s="3"/>
      <c r="E2" s="4" t="s">
        <v>0</v>
      </c>
    </row>
    <row r="3">
      <c r="D3" s="3"/>
      <c r="E3" s="5">
        <v>2140.0</v>
      </c>
    </row>
    <row r="4">
      <c r="D4" s="3"/>
      <c r="E4" s="2"/>
      <c r="F4" s="2"/>
    </row>
    <row r="5">
      <c r="A5" s="6" t="s">
        <v>1</v>
      </c>
      <c r="B5" s="7"/>
      <c r="C5" s="7"/>
      <c r="D5" s="7"/>
      <c r="E5" s="7"/>
      <c r="F5" s="7"/>
    </row>
    <row r="6">
      <c r="A6" s="6" t="s">
        <v>2</v>
      </c>
      <c r="D6" s="7"/>
      <c r="E6" s="7"/>
      <c r="F6" s="7"/>
    </row>
    <row r="7">
      <c r="A7" s="8" t="s">
        <v>3</v>
      </c>
      <c r="C7" s="7"/>
      <c r="D7" s="9"/>
      <c r="E7" s="9"/>
      <c r="F7" s="9"/>
    </row>
    <row r="8">
      <c r="A8" s="10" t="s">
        <v>4</v>
      </c>
      <c r="C8" s="7"/>
      <c r="D8" s="11" t="s">
        <v>5</v>
      </c>
      <c r="E8" s="12"/>
      <c r="F8" s="12"/>
    </row>
    <row r="9">
      <c r="A9" s="10" t="s">
        <v>6</v>
      </c>
      <c r="C9" s="7"/>
      <c r="D9" s="13">
        <v>45924.0</v>
      </c>
    </row>
    <row r="10">
      <c r="A10" s="10" t="s">
        <v>7</v>
      </c>
      <c r="B10" s="7"/>
      <c r="C10" s="7"/>
      <c r="D10" s="14"/>
      <c r="E10" s="14"/>
      <c r="F10" s="14"/>
    </row>
    <row r="11">
      <c r="A11" s="15" t="s">
        <v>8</v>
      </c>
      <c r="D11" s="11" t="s">
        <v>9</v>
      </c>
      <c r="E11" s="12"/>
      <c r="F11" s="12"/>
    </row>
    <row r="12">
      <c r="A12" s="16" t="s">
        <v>221</v>
      </c>
      <c r="C12" s="7"/>
      <c r="D12" s="17"/>
    </row>
    <row r="13">
      <c r="A13" s="14"/>
      <c r="B13" s="7"/>
      <c r="C13" s="7"/>
      <c r="D13" s="7"/>
      <c r="E13" s="7"/>
      <c r="F13" s="7"/>
    </row>
    <row r="14">
      <c r="A14" s="18" t="s">
        <v>11</v>
      </c>
      <c r="B14" s="26" t="s">
        <v>222</v>
      </c>
      <c r="C14" s="7"/>
      <c r="D14" s="7"/>
      <c r="E14" s="36"/>
      <c r="F14" s="7"/>
    </row>
    <row r="15">
      <c r="A15" s="18" t="s">
        <v>13</v>
      </c>
      <c r="B15" s="36"/>
      <c r="C15" s="7"/>
      <c r="D15" s="7"/>
      <c r="E15" s="7"/>
      <c r="F15" s="7"/>
    </row>
    <row r="16">
      <c r="A16" s="18" t="s">
        <v>14</v>
      </c>
      <c r="B16" s="106"/>
      <c r="C16" s="7"/>
      <c r="D16" s="7"/>
      <c r="E16" s="7"/>
      <c r="F16" s="7"/>
    </row>
    <row r="17">
      <c r="A17" s="18" t="s">
        <v>15</v>
      </c>
      <c r="C17" s="7"/>
      <c r="D17" s="7"/>
      <c r="E17" s="7"/>
      <c r="F17" s="7"/>
    </row>
    <row r="18">
      <c r="A18" s="14"/>
      <c r="B18" s="7"/>
      <c r="C18" s="7"/>
      <c r="D18" s="7"/>
      <c r="E18" s="7"/>
      <c r="F18" s="7"/>
    </row>
    <row r="19">
      <c r="A19" s="60"/>
      <c r="B19" s="22"/>
      <c r="C19" s="22"/>
      <c r="D19" s="22"/>
      <c r="E19" s="22"/>
      <c r="F19" s="22"/>
    </row>
    <row r="20">
      <c r="A20" s="23" t="s">
        <v>16</v>
      </c>
      <c r="B20" s="24"/>
      <c r="C20" s="24"/>
      <c r="D20" s="25" t="s">
        <v>17</v>
      </c>
      <c r="E20" s="25" t="s">
        <v>18</v>
      </c>
      <c r="F20" s="25" t="s">
        <v>19</v>
      </c>
    </row>
    <row r="21">
      <c r="A21" s="87" t="s">
        <v>223</v>
      </c>
      <c r="B21" s="7"/>
      <c r="C21" s="7"/>
      <c r="D21" s="27">
        <v>1.0</v>
      </c>
      <c r="E21" s="28">
        <v>30.0</v>
      </c>
      <c r="F21" s="29">
        <f t="shared" ref="F21:F22" si="1">D21*E21</f>
        <v>30</v>
      </c>
    </row>
    <row r="22">
      <c r="A22" s="87" t="s">
        <v>224</v>
      </c>
      <c r="B22" s="113"/>
      <c r="C22" s="113"/>
      <c r="D22" s="27">
        <v>1.0</v>
      </c>
      <c r="E22" s="28">
        <v>20.0</v>
      </c>
      <c r="F22" s="29">
        <f t="shared" si="1"/>
        <v>20</v>
      </c>
    </row>
    <row r="23">
      <c r="A23" s="87" t="s">
        <v>179</v>
      </c>
      <c r="E23" s="116" t="s">
        <v>225</v>
      </c>
    </row>
    <row r="24">
      <c r="A24" s="87" t="s">
        <v>226</v>
      </c>
    </row>
    <row r="25">
      <c r="D25" s="115"/>
      <c r="E25" s="32"/>
      <c r="F25" s="33"/>
    </row>
    <row r="26">
      <c r="D26" s="113"/>
      <c r="E26" s="32" t="s">
        <v>24</v>
      </c>
      <c r="F26" s="33">
        <f>F21+F22</f>
        <v>50</v>
      </c>
    </row>
    <row r="27">
      <c r="B27" s="7"/>
      <c r="C27" s="7"/>
      <c r="E27" s="34">
        <v>0.21</v>
      </c>
      <c r="F27" s="33">
        <f>F26*E27</f>
        <v>10.5</v>
      </c>
    </row>
    <row r="28">
      <c r="B28" s="7"/>
      <c r="C28" s="7"/>
      <c r="E28" s="32" t="s">
        <v>19</v>
      </c>
      <c r="F28" s="33">
        <f>F26+F27</f>
        <v>60.5</v>
      </c>
    </row>
    <row r="29">
      <c r="B29" s="7"/>
      <c r="C29" s="7"/>
      <c r="E29" s="32"/>
      <c r="F29" s="33"/>
    </row>
    <row r="30">
      <c r="B30" s="7"/>
      <c r="C30" s="7"/>
      <c r="E30" s="32"/>
      <c r="F30" s="33"/>
    </row>
    <row r="31">
      <c r="B31" s="115"/>
      <c r="C31" s="115"/>
      <c r="E31" s="32"/>
      <c r="F31" s="33"/>
    </row>
    <row r="32">
      <c r="D32" s="27"/>
      <c r="E32" s="28"/>
      <c r="F32" s="28"/>
    </row>
    <row r="33">
      <c r="B33" s="7"/>
      <c r="C33" s="7"/>
      <c r="D33" s="27"/>
      <c r="E33" s="28"/>
      <c r="F33" s="29"/>
    </row>
    <row r="34">
      <c r="B34" s="7"/>
      <c r="C34" s="7"/>
      <c r="E34" s="32"/>
      <c r="F34" s="33"/>
    </row>
    <row r="35">
      <c r="B35" s="7"/>
      <c r="C35" s="7"/>
      <c r="E35" s="32"/>
      <c r="F35" s="33"/>
    </row>
    <row r="36">
      <c r="B36" s="7"/>
      <c r="C36" s="7"/>
      <c r="E36" s="32"/>
      <c r="F36" s="33"/>
    </row>
    <row r="37">
      <c r="B37" s="7"/>
      <c r="C37" s="7"/>
      <c r="E37" s="32"/>
      <c r="F37" s="33"/>
    </row>
    <row r="38">
      <c r="B38" s="7"/>
      <c r="C38" s="7"/>
      <c r="E38" s="32"/>
      <c r="F38" s="33"/>
    </row>
    <row r="39">
      <c r="B39" s="7"/>
      <c r="C39" s="7"/>
      <c r="E39" s="32"/>
      <c r="F39" s="33"/>
    </row>
    <row r="40">
      <c r="B40" s="7"/>
      <c r="C40" s="7"/>
      <c r="E40" s="32"/>
      <c r="F40" s="33"/>
    </row>
    <row r="41">
      <c r="B41" s="7"/>
      <c r="C41" s="7"/>
      <c r="E41" s="32"/>
      <c r="F41" s="33"/>
    </row>
    <row r="42">
      <c r="B42" s="7"/>
      <c r="C42" s="7"/>
      <c r="E42" s="32"/>
      <c r="F42" s="33"/>
    </row>
    <row r="43">
      <c r="B43" s="7"/>
      <c r="C43" s="7"/>
      <c r="E43" s="32"/>
      <c r="F43" s="33"/>
    </row>
    <row r="44">
      <c r="B44" s="7"/>
      <c r="C44" s="7"/>
      <c r="E44" s="32"/>
      <c r="F44" s="33"/>
    </row>
    <row r="45">
      <c r="B45" s="7"/>
      <c r="C45" s="7"/>
      <c r="E45" s="32"/>
      <c r="F45" s="33"/>
    </row>
    <row r="46">
      <c r="B46" s="7"/>
      <c r="C46" s="7"/>
      <c r="E46" s="32"/>
      <c r="F46" s="33"/>
    </row>
    <row r="47">
      <c r="B47" s="7"/>
      <c r="C47" s="7"/>
      <c r="E47" s="32"/>
      <c r="F47" s="33"/>
    </row>
    <row r="48">
      <c r="B48" s="7"/>
      <c r="C48" s="7"/>
      <c r="E48" s="32"/>
      <c r="F48" s="33"/>
    </row>
    <row r="49">
      <c r="B49" s="7"/>
      <c r="C49" s="7"/>
      <c r="E49" s="32"/>
      <c r="F49" s="33"/>
    </row>
    <row r="50">
      <c r="B50" s="7"/>
      <c r="C50" s="7"/>
      <c r="E50" s="32"/>
      <c r="F50" s="33"/>
    </row>
    <row r="51">
      <c r="B51" s="7"/>
      <c r="C51" s="7"/>
      <c r="E51" s="32"/>
      <c r="F51" s="33"/>
    </row>
    <row r="52">
      <c r="B52" s="7"/>
      <c r="C52" s="7"/>
      <c r="E52" s="32"/>
      <c r="F52" s="33"/>
    </row>
    <row r="53">
      <c r="B53" s="7"/>
      <c r="C53" s="7"/>
      <c r="E53" s="32"/>
      <c r="F53" s="33"/>
    </row>
    <row r="54">
      <c r="B54" s="7"/>
      <c r="C54" s="7"/>
      <c r="E54" s="32"/>
      <c r="F54" s="33"/>
    </row>
    <row r="55">
      <c r="B55" s="7"/>
      <c r="C55" s="7"/>
      <c r="E55" s="32"/>
      <c r="F55" s="33"/>
    </row>
    <row r="56">
      <c r="B56" s="7"/>
      <c r="C56" s="7"/>
      <c r="E56" s="32"/>
      <c r="F56" s="33"/>
    </row>
    <row r="57">
      <c r="B57" s="7"/>
      <c r="C57" s="7"/>
      <c r="E57" s="32"/>
      <c r="F57" s="33"/>
    </row>
    <row r="58">
      <c r="B58" s="7"/>
      <c r="C58" s="7"/>
      <c r="E58" s="32"/>
      <c r="F58" s="33"/>
    </row>
    <row r="59">
      <c r="B59" s="7"/>
      <c r="C59" s="7"/>
      <c r="E59" s="32"/>
      <c r="F59" s="33"/>
    </row>
    <row r="60">
      <c r="B60" s="7"/>
      <c r="C60" s="7"/>
      <c r="E60" s="32"/>
      <c r="F60" s="33"/>
    </row>
    <row r="61">
      <c r="B61" s="7"/>
      <c r="C61" s="7"/>
      <c r="E61" s="32"/>
      <c r="F61" s="33"/>
    </row>
    <row r="62">
      <c r="B62" s="7"/>
      <c r="C62" s="7"/>
      <c r="E62" s="32"/>
      <c r="F62" s="33"/>
    </row>
    <row r="63">
      <c r="B63" s="7"/>
      <c r="C63" s="7"/>
      <c r="E63" s="32"/>
      <c r="F63" s="33"/>
    </row>
    <row r="64">
      <c r="B64" s="7"/>
      <c r="C64" s="7"/>
      <c r="E64" s="32"/>
      <c r="F64" s="33"/>
    </row>
    <row r="65">
      <c r="B65" s="7"/>
      <c r="C65" s="7"/>
      <c r="E65" s="32"/>
      <c r="F65" s="33"/>
    </row>
    <row r="66">
      <c r="B66" s="7"/>
      <c r="C66" s="7"/>
      <c r="E66" s="32"/>
      <c r="F66" s="33"/>
    </row>
    <row r="67">
      <c r="B67" s="7"/>
      <c r="C67" s="7"/>
      <c r="E67" s="32"/>
      <c r="F67" s="33"/>
    </row>
    <row r="68">
      <c r="B68" s="7"/>
      <c r="C68" s="7"/>
      <c r="E68" s="32"/>
      <c r="F68" s="33"/>
    </row>
    <row r="69">
      <c r="B69" s="7"/>
      <c r="C69" s="7"/>
      <c r="E69" s="32"/>
      <c r="F69" s="33"/>
    </row>
    <row r="70">
      <c r="B70" s="7"/>
      <c r="C70" s="7"/>
      <c r="E70" s="32"/>
      <c r="F70" s="33"/>
    </row>
    <row r="71">
      <c r="B71" s="7"/>
      <c r="C71" s="7"/>
      <c r="E71" s="32"/>
      <c r="F71" s="33"/>
    </row>
    <row r="72">
      <c r="B72" s="7"/>
      <c r="C72" s="7"/>
      <c r="E72" s="32"/>
      <c r="F72" s="33"/>
    </row>
    <row r="73">
      <c r="B73" s="7"/>
      <c r="C73" s="7"/>
      <c r="E73" s="32"/>
      <c r="F73" s="33"/>
    </row>
    <row r="74">
      <c r="B74" s="7"/>
      <c r="C74" s="7"/>
      <c r="E74" s="32"/>
      <c r="F74" s="33"/>
    </row>
    <row r="75">
      <c r="B75" s="7"/>
      <c r="C75" s="7"/>
      <c r="E75" s="32"/>
      <c r="F75" s="33"/>
    </row>
    <row r="76">
      <c r="B76" s="7"/>
      <c r="C76" s="7"/>
      <c r="E76" s="32"/>
      <c r="F76" s="33"/>
    </row>
    <row r="77">
      <c r="B77" s="7"/>
      <c r="C77" s="7"/>
      <c r="E77" s="32"/>
      <c r="F77" s="33"/>
    </row>
    <row r="78">
      <c r="B78" s="7"/>
      <c r="C78" s="7"/>
      <c r="E78" s="32"/>
      <c r="F78" s="33"/>
    </row>
    <row r="79">
      <c r="B79" s="7"/>
      <c r="C79" s="7"/>
      <c r="E79" s="32"/>
      <c r="F79" s="33"/>
    </row>
    <row r="80">
      <c r="B80" s="7"/>
      <c r="C80" s="7"/>
      <c r="E80" s="32"/>
      <c r="F80" s="33"/>
    </row>
    <row r="81">
      <c r="B81" s="7"/>
      <c r="C81" s="7"/>
      <c r="E81" s="32"/>
      <c r="F81" s="33"/>
    </row>
    <row r="82">
      <c r="B82" s="7"/>
      <c r="C82" s="7"/>
      <c r="E82" s="32"/>
      <c r="F82" s="33"/>
    </row>
    <row r="83">
      <c r="B83" s="7"/>
      <c r="C83" s="7"/>
      <c r="E83" s="32"/>
      <c r="F83" s="33"/>
    </row>
    <row r="84">
      <c r="B84" s="7"/>
      <c r="C84" s="7"/>
      <c r="E84" s="32"/>
      <c r="F84" s="33"/>
    </row>
    <row r="85">
      <c r="B85" s="7"/>
      <c r="C85" s="7"/>
      <c r="E85" s="32"/>
      <c r="F85" s="33"/>
    </row>
    <row r="86">
      <c r="B86" s="7"/>
      <c r="C86" s="7"/>
      <c r="E86" s="32"/>
      <c r="F86" s="33"/>
    </row>
    <row r="87">
      <c r="B87" s="7"/>
      <c r="C87" s="7"/>
      <c r="E87" s="32"/>
      <c r="F87" s="33"/>
    </row>
    <row r="88">
      <c r="B88" s="7"/>
      <c r="C88" s="7"/>
      <c r="E88" s="32"/>
      <c r="F88" s="33"/>
    </row>
  </sheetData>
  <mergeCells count="14">
    <mergeCell ref="D8:F8"/>
    <mergeCell ref="D9:F9"/>
    <mergeCell ref="E23:F24"/>
    <mergeCell ref="A11:C11"/>
    <mergeCell ref="D11:F11"/>
    <mergeCell ref="A12:B12"/>
    <mergeCell ref="D12:F12"/>
    <mergeCell ref="A1:C4"/>
    <mergeCell ref="E2:F2"/>
    <mergeCell ref="E3:F3"/>
    <mergeCell ref="A6:C6"/>
    <mergeCell ref="A7:B7"/>
    <mergeCell ref="A8:B8"/>
    <mergeCell ref="A9:B9"/>
  </mergeCells>
  <hyperlinks>
    <hyperlink r:id="rId1" ref="A11"/>
    <hyperlink r:id="rId2" ref="A12"/>
  </hyperlinks>
  <printOptions horizontalCentered="1"/>
  <pageMargins bottom="0.75" footer="0.0" header="0.0" left="0.25" right="0.25" top="0.75"/>
  <pageSetup paperSize="9" orientation="portrait" pageOrder="overThenDown"/>
  <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1.63"/>
    <col customWidth="1" min="3" max="3" width="19.0"/>
    <col customWidth="1" min="4" max="4" width="8.63"/>
    <col customWidth="1" min="5" max="5" width="11.38"/>
    <col customWidth="1" min="6" max="6" width="13.75"/>
  </cols>
  <sheetData>
    <row r="1">
      <c r="A1" s="1"/>
      <c r="D1" s="2"/>
      <c r="E1" s="2"/>
      <c r="F1" s="2"/>
    </row>
    <row r="2">
      <c r="D2" s="3"/>
      <c r="E2" s="4" t="s">
        <v>0</v>
      </c>
    </row>
    <row r="3">
      <c r="D3" s="3"/>
      <c r="E3" s="5">
        <v>2141.0</v>
      </c>
    </row>
    <row r="4">
      <c r="D4" s="3"/>
      <c r="E4" s="2"/>
      <c r="F4" s="2"/>
    </row>
    <row r="5">
      <c r="A5" s="6" t="s">
        <v>1</v>
      </c>
      <c r="B5" s="7"/>
      <c r="C5" s="7"/>
      <c r="D5" s="7"/>
      <c r="E5" s="7"/>
      <c r="F5" s="7"/>
    </row>
    <row r="6">
      <c r="A6" s="6" t="s">
        <v>2</v>
      </c>
      <c r="D6" s="7"/>
      <c r="E6" s="7"/>
      <c r="F6" s="7"/>
    </row>
    <row r="7">
      <c r="A7" s="8" t="s">
        <v>3</v>
      </c>
      <c r="C7" s="7"/>
      <c r="D7" s="9"/>
      <c r="E7" s="9"/>
      <c r="F7" s="9"/>
    </row>
    <row r="8">
      <c r="A8" s="10" t="s">
        <v>4</v>
      </c>
      <c r="C8" s="7"/>
      <c r="D8" s="11" t="s">
        <v>5</v>
      </c>
      <c r="E8" s="12"/>
      <c r="F8" s="12"/>
    </row>
    <row r="9">
      <c r="A9" s="10" t="s">
        <v>6</v>
      </c>
      <c r="C9" s="7"/>
      <c r="D9" s="13">
        <v>45924.0</v>
      </c>
    </row>
    <row r="10">
      <c r="A10" s="10" t="s">
        <v>7</v>
      </c>
      <c r="B10" s="7"/>
      <c r="C10" s="7"/>
      <c r="D10" s="14"/>
      <c r="E10" s="14"/>
      <c r="F10" s="14"/>
    </row>
    <row r="11">
      <c r="A11" s="15" t="s">
        <v>8</v>
      </c>
      <c r="D11" s="11" t="s">
        <v>9</v>
      </c>
      <c r="E11" s="12"/>
      <c r="F11" s="12"/>
    </row>
    <row r="12">
      <c r="A12" s="16" t="s">
        <v>227</v>
      </c>
      <c r="C12" s="7"/>
      <c r="D12" s="17"/>
    </row>
    <row r="13">
      <c r="A13" s="14"/>
      <c r="B13" s="7"/>
      <c r="C13" s="7"/>
      <c r="D13" s="7"/>
      <c r="E13" s="7"/>
      <c r="F13" s="7"/>
    </row>
    <row r="14">
      <c r="A14" s="18" t="s">
        <v>11</v>
      </c>
      <c r="B14" s="26" t="s">
        <v>228</v>
      </c>
      <c r="C14" s="7"/>
      <c r="D14" s="7"/>
      <c r="E14" s="36"/>
      <c r="F14" s="7"/>
    </row>
    <row r="15">
      <c r="A15" s="18" t="s">
        <v>13</v>
      </c>
      <c r="B15" s="36"/>
      <c r="C15" s="7"/>
      <c r="D15" s="7"/>
      <c r="E15" s="7"/>
      <c r="F15" s="7"/>
    </row>
    <row r="16">
      <c r="A16" s="18" t="s">
        <v>14</v>
      </c>
      <c r="B16" s="106"/>
      <c r="C16" s="7"/>
      <c r="D16" s="7"/>
      <c r="E16" s="7"/>
      <c r="F16" s="7"/>
    </row>
    <row r="17">
      <c r="A17" s="18" t="s">
        <v>15</v>
      </c>
      <c r="C17" s="7"/>
      <c r="D17" s="7"/>
      <c r="E17" s="7"/>
      <c r="F17" s="7"/>
    </row>
    <row r="18">
      <c r="A18" s="14"/>
      <c r="B18" s="7"/>
      <c r="C18" s="7"/>
      <c r="D18" s="7"/>
      <c r="E18" s="7"/>
      <c r="F18" s="7"/>
    </row>
    <row r="19">
      <c r="A19" s="60"/>
      <c r="B19" s="22"/>
      <c r="C19" s="22"/>
      <c r="D19" s="22"/>
      <c r="E19" s="22"/>
      <c r="F19" s="22"/>
    </row>
    <row r="20">
      <c r="A20" s="23" t="s">
        <v>16</v>
      </c>
      <c r="B20" s="24"/>
      <c r="C20" s="24"/>
      <c r="D20" s="25" t="s">
        <v>17</v>
      </c>
      <c r="E20" s="25" t="s">
        <v>18</v>
      </c>
      <c r="F20" s="25" t="s">
        <v>19</v>
      </c>
    </row>
    <row r="21">
      <c r="A21" s="87" t="s">
        <v>229</v>
      </c>
      <c r="B21" s="7"/>
      <c r="C21" s="7"/>
      <c r="D21" s="27">
        <v>1.0</v>
      </c>
      <c r="E21" s="28">
        <v>250.0</v>
      </c>
      <c r="F21" s="29">
        <f t="shared" ref="F21:F22" si="1">D21*E21</f>
        <v>250</v>
      </c>
    </row>
    <row r="22">
      <c r="A22" s="87" t="s">
        <v>230</v>
      </c>
      <c r="B22" s="113"/>
      <c r="C22" s="113"/>
      <c r="D22" s="27">
        <v>1.0</v>
      </c>
      <c r="E22" s="28">
        <v>80.0</v>
      </c>
      <c r="F22" s="29">
        <f t="shared" si="1"/>
        <v>80</v>
      </c>
    </row>
    <row r="23">
      <c r="E23" s="116"/>
    </row>
    <row r="24">
      <c r="D24" s="115"/>
      <c r="E24" s="32"/>
      <c r="F24" s="33"/>
    </row>
    <row r="25">
      <c r="D25" s="113"/>
      <c r="E25" s="32" t="s">
        <v>24</v>
      </c>
      <c r="F25" s="33">
        <f>F21+F22</f>
        <v>330</v>
      </c>
    </row>
    <row r="26">
      <c r="B26" s="7"/>
      <c r="C26" s="7"/>
      <c r="E26" s="34">
        <v>0.21</v>
      </c>
      <c r="F26" s="33">
        <f>F25*E26</f>
        <v>69.3</v>
      </c>
    </row>
    <row r="27">
      <c r="B27" s="7"/>
      <c r="C27" s="7"/>
      <c r="E27" s="32" t="s">
        <v>19</v>
      </c>
      <c r="F27" s="33">
        <f>F25+F26</f>
        <v>399.3</v>
      </c>
    </row>
    <row r="28">
      <c r="B28" s="7"/>
      <c r="C28" s="7"/>
      <c r="E28" s="32"/>
      <c r="F28" s="33"/>
    </row>
    <row r="29">
      <c r="B29" s="7"/>
      <c r="C29" s="7"/>
      <c r="E29" s="32"/>
      <c r="F29" s="33"/>
    </row>
    <row r="30">
      <c r="B30" s="7"/>
      <c r="C30" s="7"/>
      <c r="E30" s="32"/>
      <c r="F30" s="33"/>
    </row>
    <row r="31">
      <c r="A31" s="23" t="s">
        <v>16</v>
      </c>
      <c r="B31" s="24"/>
      <c r="C31" s="24"/>
      <c r="D31" s="25" t="s">
        <v>17</v>
      </c>
      <c r="E31" s="25" t="s">
        <v>18</v>
      </c>
      <c r="F31" s="25" t="s">
        <v>19</v>
      </c>
    </row>
    <row r="32">
      <c r="A32" s="87" t="s">
        <v>230</v>
      </c>
      <c r="B32" s="7"/>
      <c r="C32" s="7"/>
      <c r="D32" s="27">
        <v>1.0</v>
      </c>
      <c r="E32" s="28">
        <v>80.0</v>
      </c>
      <c r="F32" s="29">
        <f t="shared" ref="F32:F33" si="2">D32*E32</f>
        <v>80</v>
      </c>
    </row>
    <row r="33">
      <c r="A33" s="87" t="s">
        <v>231</v>
      </c>
      <c r="B33" s="113"/>
      <c r="C33" s="113"/>
      <c r="D33" s="27">
        <v>1.0</v>
      </c>
      <c r="E33" s="28">
        <v>250.0</v>
      </c>
      <c r="F33" s="29">
        <f t="shared" si="2"/>
        <v>250</v>
      </c>
    </row>
    <row r="34">
      <c r="E34" s="116"/>
    </row>
    <row r="35">
      <c r="D35" s="115"/>
      <c r="E35" s="32"/>
      <c r="F35" s="33"/>
    </row>
    <row r="36">
      <c r="D36" s="113"/>
      <c r="E36" s="32" t="s">
        <v>24</v>
      </c>
      <c r="F36" s="33">
        <f>F32+F33</f>
        <v>330</v>
      </c>
    </row>
    <row r="37">
      <c r="B37" s="7"/>
      <c r="C37" s="7"/>
      <c r="E37" s="34">
        <v>0.21</v>
      </c>
      <c r="F37" s="33">
        <f>F36*E37</f>
        <v>69.3</v>
      </c>
    </row>
    <row r="38">
      <c r="B38" s="7"/>
      <c r="C38" s="7"/>
      <c r="E38" s="32" t="s">
        <v>19</v>
      </c>
      <c r="F38" s="33">
        <f>F36+F37</f>
        <v>399.3</v>
      </c>
    </row>
    <row r="39">
      <c r="B39" s="7"/>
      <c r="C39" s="7"/>
      <c r="E39" s="32"/>
      <c r="F39" s="33"/>
    </row>
    <row r="40">
      <c r="B40" s="7"/>
      <c r="C40" s="7"/>
      <c r="E40" s="32"/>
      <c r="F40" s="33"/>
    </row>
    <row r="41">
      <c r="B41" s="7"/>
      <c r="C41" s="7"/>
      <c r="E41" s="32"/>
      <c r="F41" s="33"/>
    </row>
    <row r="42">
      <c r="B42" s="7"/>
      <c r="C42" s="7"/>
      <c r="E42" s="32"/>
      <c r="F42" s="33"/>
    </row>
    <row r="43">
      <c r="B43" s="7"/>
      <c r="C43" s="7"/>
      <c r="E43" s="32"/>
      <c r="F43" s="33"/>
    </row>
    <row r="44">
      <c r="B44" s="7"/>
      <c r="C44" s="7"/>
      <c r="E44" s="32"/>
      <c r="F44" s="33"/>
    </row>
    <row r="45">
      <c r="B45" s="7"/>
      <c r="C45" s="7"/>
      <c r="E45" s="32"/>
      <c r="F45" s="33"/>
    </row>
    <row r="46">
      <c r="B46" s="7"/>
      <c r="C46" s="7"/>
      <c r="E46" s="32"/>
      <c r="F46" s="33"/>
    </row>
    <row r="47">
      <c r="B47" s="7"/>
      <c r="C47" s="7"/>
      <c r="E47" s="32"/>
      <c r="F47" s="33"/>
    </row>
    <row r="48">
      <c r="B48" s="7"/>
      <c r="C48" s="7"/>
      <c r="E48" s="32"/>
      <c r="F48" s="33"/>
    </row>
    <row r="49">
      <c r="B49" s="7"/>
      <c r="C49" s="7"/>
      <c r="E49" s="32"/>
      <c r="F49" s="33"/>
    </row>
    <row r="50">
      <c r="B50" s="7"/>
      <c r="C50" s="7"/>
      <c r="E50" s="32"/>
      <c r="F50" s="33"/>
    </row>
    <row r="51">
      <c r="B51" s="7"/>
      <c r="C51" s="7"/>
      <c r="E51" s="32"/>
      <c r="F51" s="33"/>
    </row>
    <row r="52">
      <c r="B52" s="7"/>
      <c r="C52" s="7"/>
      <c r="E52" s="32"/>
      <c r="F52" s="33"/>
    </row>
    <row r="53">
      <c r="B53" s="7"/>
      <c r="C53" s="7"/>
      <c r="E53" s="32"/>
      <c r="F53" s="33"/>
    </row>
    <row r="54">
      <c r="B54" s="7"/>
      <c r="C54" s="7"/>
      <c r="E54" s="32"/>
      <c r="F54" s="33"/>
    </row>
    <row r="55">
      <c r="B55" s="7"/>
      <c r="C55" s="7"/>
      <c r="E55" s="32"/>
      <c r="F55" s="33"/>
    </row>
    <row r="56">
      <c r="B56" s="7"/>
      <c r="C56" s="7"/>
      <c r="E56" s="32"/>
      <c r="F56" s="33"/>
    </row>
    <row r="57">
      <c r="B57" s="7"/>
      <c r="C57" s="7"/>
      <c r="E57" s="32"/>
      <c r="F57" s="33"/>
    </row>
    <row r="58">
      <c r="B58" s="7"/>
      <c r="C58" s="7"/>
      <c r="E58" s="32"/>
      <c r="F58" s="33"/>
    </row>
    <row r="59">
      <c r="B59" s="7"/>
      <c r="C59" s="7"/>
      <c r="E59" s="32"/>
      <c r="F59" s="33"/>
    </row>
    <row r="60">
      <c r="B60" s="7"/>
      <c r="C60" s="7"/>
      <c r="E60" s="32"/>
      <c r="F60" s="33"/>
    </row>
    <row r="61">
      <c r="B61" s="7"/>
      <c r="C61" s="7"/>
      <c r="E61" s="32"/>
      <c r="F61" s="33"/>
    </row>
    <row r="62">
      <c r="B62" s="7"/>
      <c r="C62" s="7"/>
      <c r="E62" s="32"/>
      <c r="F62" s="33"/>
    </row>
    <row r="63">
      <c r="B63" s="7"/>
      <c r="C63" s="7"/>
      <c r="E63" s="32"/>
      <c r="F63" s="33"/>
    </row>
    <row r="64">
      <c r="B64" s="7"/>
      <c r="C64" s="7"/>
      <c r="E64" s="32"/>
      <c r="F64" s="33"/>
    </row>
    <row r="65">
      <c r="B65" s="7"/>
      <c r="C65" s="7"/>
      <c r="E65" s="32"/>
      <c r="F65" s="33"/>
    </row>
    <row r="66">
      <c r="B66" s="7"/>
      <c r="C66" s="7"/>
      <c r="E66" s="32"/>
      <c r="F66" s="33"/>
    </row>
    <row r="67">
      <c r="B67" s="7"/>
      <c r="C67" s="7"/>
      <c r="E67" s="32"/>
      <c r="F67" s="33"/>
    </row>
    <row r="68">
      <c r="B68" s="7"/>
      <c r="C68" s="7"/>
      <c r="E68" s="32"/>
      <c r="F68" s="33"/>
    </row>
    <row r="69">
      <c r="B69" s="7"/>
      <c r="C69" s="7"/>
      <c r="E69" s="32"/>
      <c r="F69" s="33"/>
    </row>
    <row r="70">
      <c r="B70" s="7"/>
      <c r="C70" s="7"/>
      <c r="E70" s="32"/>
      <c r="F70" s="33"/>
    </row>
    <row r="71">
      <c r="B71" s="7"/>
      <c r="C71" s="7"/>
      <c r="E71" s="32"/>
      <c r="F71" s="33"/>
    </row>
    <row r="72">
      <c r="B72" s="7"/>
      <c r="C72" s="7"/>
      <c r="E72" s="32"/>
      <c r="F72" s="33"/>
    </row>
    <row r="73">
      <c r="B73" s="7"/>
      <c r="C73" s="7"/>
      <c r="E73" s="32"/>
      <c r="F73" s="33"/>
    </row>
    <row r="74">
      <c r="B74" s="7"/>
      <c r="C74" s="7"/>
      <c r="E74" s="32"/>
      <c r="F74" s="33"/>
    </row>
    <row r="75">
      <c r="B75" s="7"/>
      <c r="C75" s="7"/>
      <c r="E75" s="32"/>
      <c r="F75" s="33"/>
    </row>
    <row r="76">
      <c r="B76" s="7"/>
      <c r="C76" s="7"/>
      <c r="E76" s="32"/>
      <c r="F76" s="33"/>
    </row>
    <row r="77">
      <c r="B77" s="7"/>
      <c r="C77" s="7"/>
      <c r="E77" s="32"/>
      <c r="F77" s="33"/>
    </row>
    <row r="78">
      <c r="B78" s="7"/>
      <c r="C78" s="7"/>
      <c r="E78" s="32"/>
      <c r="F78" s="33"/>
    </row>
    <row r="79">
      <c r="B79" s="7"/>
      <c r="C79" s="7"/>
      <c r="E79" s="32"/>
      <c r="F79" s="33"/>
    </row>
    <row r="80">
      <c r="B80" s="7"/>
      <c r="C80" s="7"/>
      <c r="E80" s="32"/>
      <c r="F80" s="33"/>
    </row>
    <row r="81">
      <c r="B81" s="7"/>
      <c r="C81" s="7"/>
      <c r="E81" s="32"/>
      <c r="F81" s="33"/>
    </row>
  </sheetData>
  <mergeCells count="15">
    <mergeCell ref="D8:F8"/>
    <mergeCell ref="D9:F9"/>
    <mergeCell ref="E23:F23"/>
    <mergeCell ref="E34:F34"/>
    <mergeCell ref="A11:C11"/>
    <mergeCell ref="D11:F11"/>
    <mergeCell ref="A12:B12"/>
    <mergeCell ref="D12:F12"/>
    <mergeCell ref="A1:C4"/>
    <mergeCell ref="E2:F2"/>
    <mergeCell ref="E3:F3"/>
    <mergeCell ref="A6:C6"/>
    <mergeCell ref="A7:B7"/>
    <mergeCell ref="A8:B8"/>
    <mergeCell ref="A9:B9"/>
  </mergeCells>
  <hyperlinks>
    <hyperlink r:id="rId1" ref="A11"/>
    <hyperlink r:id="rId2" ref="A12"/>
  </hyperlinks>
  <printOptions horizontalCentered="1"/>
  <pageMargins bottom="0.75" footer="0.0" header="0.0" left="0.25" right="0.25" top="0.75"/>
  <pageSetup paperSize="9" orientation="portrait" pageOrder="overThenDown"/>
  <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3" max="3" width="16.38"/>
  </cols>
  <sheetData>
    <row r="1">
      <c r="A1" s="1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D2" s="7"/>
      <c r="E2" s="117" t="s">
        <v>0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D3" s="7"/>
      <c r="E3" s="73">
        <v>2142.0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75" t="s">
        <v>232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75" t="s">
        <v>233</v>
      </c>
      <c r="B6" s="74"/>
      <c r="C6" s="74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6" t="s">
        <v>4</v>
      </c>
      <c r="C7" s="7"/>
      <c r="D7" s="77" t="s">
        <v>5</v>
      </c>
      <c r="E7" s="12"/>
      <c r="F7" s="12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6" t="s">
        <v>6</v>
      </c>
      <c r="C8" s="7"/>
      <c r="D8" s="13">
        <v>45924.0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6" t="s">
        <v>7</v>
      </c>
      <c r="B9" s="7"/>
      <c r="C9" s="7"/>
      <c r="D9" s="14"/>
      <c r="E9" s="14"/>
      <c r="F9" s="14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18" t="s">
        <v>8</v>
      </c>
      <c r="D10" s="77" t="s">
        <v>9</v>
      </c>
      <c r="E10" s="12"/>
      <c r="F10" s="12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18" t="s">
        <v>234</v>
      </c>
      <c r="C11" s="7"/>
      <c r="D11" s="1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4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8" t="s">
        <v>11</v>
      </c>
      <c r="B13" s="10" t="s">
        <v>235</v>
      </c>
      <c r="E13" s="7"/>
      <c r="F13" s="7"/>
      <c r="G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8" t="s">
        <v>13</v>
      </c>
      <c r="B14" s="119" t="s">
        <v>236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8" t="s">
        <v>14</v>
      </c>
      <c r="B15" s="14" t="s">
        <v>237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8" t="s">
        <v>15</v>
      </c>
      <c r="B16" s="120">
        <v>6.57160619E8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4"/>
      <c r="B17" s="10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21" t="s">
        <v>16</v>
      </c>
      <c r="B18" s="24"/>
      <c r="C18" s="24"/>
      <c r="D18" s="83" t="s">
        <v>17</v>
      </c>
      <c r="E18" s="25" t="s">
        <v>18</v>
      </c>
      <c r="F18" s="83" t="s">
        <v>19</v>
      </c>
      <c r="G18" s="7"/>
      <c r="H18" s="7"/>
      <c r="I18" s="7"/>
      <c r="J18" s="7"/>
      <c r="K18" s="7"/>
      <c r="L18" s="7"/>
      <c r="M18" s="7"/>
      <c r="N18" s="22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G19" s="7"/>
      <c r="H19" s="7"/>
      <c r="I19" s="14"/>
      <c r="J19" s="7"/>
      <c r="K19" s="7"/>
      <c r="L19" s="7"/>
      <c r="M19" s="7"/>
      <c r="N19" s="22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22" t="s">
        <v>238</v>
      </c>
      <c r="D20" s="48">
        <v>1.0</v>
      </c>
      <c r="E20" s="54">
        <v>75.0</v>
      </c>
      <c r="F20" s="49">
        <f>E20*D20</f>
        <v>75</v>
      </c>
      <c r="G20" s="7"/>
      <c r="H20" s="7"/>
      <c r="I20" s="7"/>
      <c r="J20" s="7"/>
      <c r="K20" s="36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14"/>
      <c r="B21" s="7"/>
      <c r="C21" s="7"/>
      <c r="D21" s="7"/>
      <c r="E21" s="53"/>
      <c r="F21" s="33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14"/>
      <c r="B22" s="7"/>
      <c r="C22" s="7"/>
      <c r="D22" s="7"/>
      <c r="E22" s="53" t="s">
        <v>24</v>
      </c>
      <c r="F22" s="33">
        <f>F20</f>
        <v>75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34">
        <v>0.21</v>
      </c>
      <c r="F23" s="33">
        <f>F22*E23</f>
        <v>15.75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53" t="s">
        <v>19</v>
      </c>
      <c r="F24" s="33">
        <f>F22+F23</f>
        <v>90.75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88" t="s">
        <v>239</v>
      </c>
      <c r="B26" s="114"/>
      <c r="C26" s="11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88" t="s">
        <v>240</v>
      </c>
      <c r="B27" s="88" t="s">
        <v>241</v>
      </c>
      <c r="C27" s="11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88" t="s">
        <v>240</v>
      </c>
      <c r="B28" s="88" t="s">
        <v>242</v>
      </c>
      <c r="C28" s="11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26"/>
      <c r="B29" s="10"/>
      <c r="C29" s="10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26" t="s">
        <v>243</v>
      </c>
      <c r="B30" s="10"/>
      <c r="C30" s="1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26" t="s">
        <v>240</v>
      </c>
      <c r="B31" s="26" t="s">
        <v>244</v>
      </c>
      <c r="C31" s="114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26" t="s">
        <v>240</v>
      </c>
      <c r="B32" s="26" t="s">
        <v>245</v>
      </c>
      <c r="C32" s="114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26" t="s">
        <v>240</v>
      </c>
      <c r="B33" s="26" t="s">
        <v>246</v>
      </c>
      <c r="C33" s="114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26"/>
      <c r="B34" s="26" t="s">
        <v>247</v>
      </c>
      <c r="C34" s="11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26" t="s">
        <v>240</v>
      </c>
      <c r="B35" s="26" t="s">
        <v>248</v>
      </c>
      <c r="C35" s="11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10"/>
      <c r="B36" s="10"/>
      <c r="C36" s="10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26" t="s">
        <v>249</v>
      </c>
      <c r="B37" s="10"/>
      <c r="C37" s="1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26" t="s">
        <v>240</v>
      </c>
      <c r="B38" s="26" t="s">
        <v>250</v>
      </c>
      <c r="C38" s="114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26" t="s">
        <v>240</v>
      </c>
      <c r="B39" s="26" t="s">
        <v>251</v>
      </c>
      <c r="C39" s="114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26" t="s">
        <v>240</v>
      </c>
      <c r="B40" s="26" t="s">
        <v>252</v>
      </c>
      <c r="C40" s="114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10"/>
      <c r="B41" s="10"/>
      <c r="C41" s="10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26" t="s">
        <v>253</v>
      </c>
      <c r="B42" s="10"/>
      <c r="C42" s="10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26" t="s">
        <v>240</v>
      </c>
      <c r="B43" s="26" t="s">
        <v>254</v>
      </c>
      <c r="C43" s="114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26" t="s">
        <v>240</v>
      </c>
      <c r="B44" s="26" t="s">
        <v>255</v>
      </c>
      <c r="C44" s="114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26" t="s">
        <v>240</v>
      </c>
      <c r="B45" s="26" t="s">
        <v>256</v>
      </c>
      <c r="C45" s="114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26" t="s">
        <v>240</v>
      </c>
      <c r="B46" s="26" t="s">
        <v>257</v>
      </c>
      <c r="C46" s="114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26" t="s">
        <v>240</v>
      </c>
      <c r="B47" s="26" t="s">
        <v>258</v>
      </c>
      <c r="C47" s="114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10"/>
      <c r="B48" s="10"/>
      <c r="C48" s="10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123" t="s">
        <v>259</v>
      </c>
      <c r="B49" s="124"/>
      <c r="C49" s="124"/>
      <c r="D49" s="125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126" t="s">
        <v>260</v>
      </c>
      <c r="B50" s="124"/>
      <c r="C50" s="124"/>
      <c r="D50" s="125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126" t="s">
        <v>261</v>
      </c>
      <c r="B51" s="124"/>
      <c r="C51" s="124"/>
      <c r="D51" s="125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26" t="s">
        <v>262</v>
      </c>
      <c r="B52" s="10"/>
      <c r="C52" s="10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26" t="s">
        <v>263</v>
      </c>
      <c r="B53" s="10"/>
      <c r="C53" s="10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</sheetData>
  <mergeCells count="13">
    <mergeCell ref="A10:C10"/>
    <mergeCell ref="D10:F10"/>
    <mergeCell ref="A11:B11"/>
    <mergeCell ref="D11:F11"/>
    <mergeCell ref="A19:F19"/>
    <mergeCell ref="A20:C20"/>
    <mergeCell ref="A1:C4"/>
    <mergeCell ref="E2:F2"/>
    <mergeCell ref="E3:F3"/>
    <mergeCell ref="A7:B7"/>
    <mergeCell ref="D7:F7"/>
    <mergeCell ref="A8:B8"/>
    <mergeCell ref="D8:F8"/>
  </mergeCells>
  <hyperlinks>
    <hyperlink r:id="rId1" ref="A10"/>
    <hyperlink r:id="rId2" ref="A11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1.63"/>
    <col customWidth="1" min="3" max="3" width="13.13"/>
    <col customWidth="1" min="6" max="26" width="15.88"/>
  </cols>
  <sheetData>
    <row r="1">
      <c r="A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D2" s="3"/>
      <c r="E2" s="4" t="s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D3" s="3"/>
      <c r="E3" s="5">
        <v>2107.0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D4" s="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 t="s">
        <v>1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6" t="s">
        <v>2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8" t="s">
        <v>3</v>
      </c>
      <c r="C7" s="7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0" t="s">
        <v>4</v>
      </c>
      <c r="C8" s="7"/>
      <c r="D8" s="11" t="s">
        <v>5</v>
      </c>
      <c r="E8" s="12"/>
      <c r="F8" s="12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>
      <c r="A9" s="10" t="s">
        <v>6</v>
      </c>
      <c r="C9" s="7"/>
      <c r="D9" s="13">
        <v>45902.0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0" t="s">
        <v>7</v>
      </c>
      <c r="B10" s="7"/>
      <c r="C10" s="7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5" t="s">
        <v>8</v>
      </c>
      <c r="D11" s="11" t="s">
        <v>9</v>
      </c>
      <c r="E11" s="12"/>
      <c r="F11" s="12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>
      <c r="A12" s="16" t="s">
        <v>40</v>
      </c>
      <c r="C12" s="7"/>
      <c r="D12" s="17" t="s">
        <v>26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8" t="s">
        <v>11</v>
      </c>
      <c r="B14" s="19" t="s">
        <v>41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8" t="s">
        <v>13</v>
      </c>
      <c r="B15" s="20" t="s">
        <v>42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8" t="s">
        <v>14</v>
      </c>
      <c r="B16" s="20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8" t="s">
        <v>15</v>
      </c>
      <c r="B17" s="46">
        <v>6.53544781E8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23" t="s">
        <v>16</v>
      </c>
      <c r="B19" s="24"/>
      <c r="C19" s="24"/>
      <c r="D19" s="25" t="s">
        <v>17</v>
      </c>
      <c r="E19" s="25" t="s">
        <v>18</v>
      </c>
      <c r="F19" s="25" t="s">
        <v>19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26" t="s">
        <v>35</v>
      </c>
      <c r="B21" s="14"/>
      <c r="C21" s="14"/>
      <c r="D21" s="27">
        <v>1.0</v>
      </c>
      <c r="E21" s="54">
        <v>80.0</v>
      </c>
      <c r="F21" s="29">
        <f t="shared" ref="F21:F23" si="1">D21*E21</f>
        <v>80</v>
      </c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>
      <c r="A22" s="36" t="s">
        <v>36</v>
      </c>
      <c r="B22" s="7"/>
      <c r="C22" s="7"/>
      <c r="D22" s="27">
        <v>1.0</v>
      </c>
      <c r="E22" s="54">
        <v>80.0</v>
      </c>
      <c r="F22" s="29">
        <f t="shared" si="1"/>
        <v>80</v>
      </c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>
      <c r="A23" s="36" t="s">
        <v>37</v>
      </c>
      <c r="B23" s="7"/>
      <c r="C23" s="7"/>
      <c r="D23" s="27">
        <v>1.0</v>
      </c>
      <c r="E23" s="54">
        <v>250.0</v>
      </c>
      <c r="F23" s="29">
        <f t="shared" si="1"/>
        <v>250</v>
      </c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>
      <c r="A24" s="36"/>
      <c r="B24" s="7"/>
      <c r="C24" s="7"/>
      <c r="D24" s="27"/>
      <c r="E24" s="54"/>
      <c r="F24" s="29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>
      <c r="A25" s="7"/>
      <c r="B25" s="7"/>
      <c r="C25" s="7"/>
      <c r="D25" s="7"/>
      <c r="E25" s="53"/>
      <c r="F25" s="33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53" t="s">
        <v>24</v>
      </c>
      <c r="F26" s="33">
        <f>SUM(F21:F24)</f>
        <v>410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36"/>
      <c r="D27" s="7"/>
      <c r="E27" s="34">
        <v>0.21</v>
      </c>
      <c r="F27" s="33">
        <f>F26*E27</f>
        <v>86.1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36"/>
      <c r="D28" s="7"/>
      <c r="E28" s="53" t="s">
        <v>19</v>
      </c>
      <c r="F28" s="33">
        <f>F26+F27</f>
        <v>496.1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>
      <c r="A30" s="26" t="s">
        <v>39</v>
      </c>
      <c r="D30" s="27"/>
      <c r="E30" s="34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>
      <c r="A31" s="26"/>
      <c r="B31" s="10"/>
      <c r="C31" s="10"/>
      <c r="D31" s="27"/>
      <c r="E31" s="32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>
      <c r="A32" s="26"/>
      <c r="B32" s="10"/>
      <c r="C32" s="10"/>
      <c r="D32" s="27"/>
      <c r="E32" s="28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>
      <c r="A33" s="26"/>
      <c r="B33" s="10"/>
      <c r="C33" s="10"/>
      <c r="D33" s="27"/>
      <c r="E33" s="35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>
      <c r="B34" s="7"/>
      <c r="C34" s="7"/>
      <c r="D34" s="27"/>
      <c r="E34" s="34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>
      <c r="A35" s="36"/>
      <c r="B35" s="7"/>
      <c r="C35" s="7"/>
      <c r="D35" s="27"/>
      <c r="E35" s="35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>
      <c r="A36" s="36"/>
      <c r="B36" s="7"/>
      <c r="C36" s="7"/>
      <c r="D36" s="27"/>
      <c r="E36" s="28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>
      <c r="A37" s="36"/>
      <c r="B37" s="7"/>
      <c r="C37" s="7"/>
      <c r="D37" s="27"/>
      <c r="E37" s="28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ht="14.25" customHeight="1">
      <c r="A38" s="7"/>
      <c r="B38" s="7"/>
      <c r="C38" s="7"/>
      <c r="D38" s="7"/>
      <c r="E38" s="32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4.25" customHeight="1">
      <c r="A39" s="7"/>
      <c r="B39" s="7"/>
      <c r="C39" s="7"/>
      <c r="D39" s="7"/>
      <c r="E39" s="32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4.25" customHeight="1">
      <c r="A40" s="7"/>
      <c r="B40" s="7"/>
      <c r="C40" s="7"/>
      <c r="D40" s="7"/>
      <c r="E40" s="34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4.25" customHeight="1">
      <c r="A41" s="36"/>
      <c r="B41" s="7"/>
      <c r="C41" s="7"/>
      <c r="D41" s="7"/>
      <c r="E41" s="32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>
      <c r="A42" s="7"/>
      <c r="B42" s="7"/>
      <c r="C42" s="7"/>
      <c r="D42" s="7"/>
      <c r="E42" s="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14.25" customHeight="1">
      <c r="A43" s="38"/>
      <c r="B43" s="7"/>
      <c r="C43" s="7"/>
      <c r="D43" s="3"/>
      <c r="E43" s="36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>
      <c r="A44" s="36"/>
      <c r="B44" s="7"/>
      <c r="C44" s="7"/>
      <c r="D44" s="3"/>
      <c r="E44" s="36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>
      <c r="A45" s="39"/>
      <c r="B45" s="7"/>
      <c r="C45" s="7"/>
      <c r="D45" s="3"/>
      <c r="E45" s="36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36"/>
      <c r="B46" s="7"/>
      <c r="C46" s="7"/>
      <c r="D46" s="3"/>
      <c r="E46" s="36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36"/>
      <c r="B47" s="7"/>
      <c r="C47" s="7"/>
      <c r="D47" s="3"/>
      <c r="E47" s="36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36"/>
      <c r="B48" s="7"/>
      <c r="C48" s="7"/>
      <c r="D48" s="7"/>
      <c r="E48" s="40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36"/>
      <c r="B49" s="7"/>
      <c r="C49" s="7"/>
      <c r="E49" s="36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36"/>
      <c r="B50" s="7"/>
      <c r="C50" s="7"/>
      <c r="D50" s="7"/>
      <c r="E50" s="36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36"/>
      <c r="B51" s="7"/>
      <c r="C51" s="7"/>
      <c r="D51" s="7"/>
      <c r="E51" s="3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36"/>
      <c r="B52" s="7"/>
      <c r="C52" s="7"/>
      <c r="D52" s="7"/>
      <c r="E52" s="36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B53" s="7"/>
      <c r="C53" s="7"/>
      <c r="D53" s="7"/>
      <c r="E53" s="36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41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3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3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3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3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B65" s="3"/>
      <c r="C65" s="3"/>
      <c r="D65" s="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6"/>
      <c r="B66" s="2"/>
      <c r="C66" s="2"/>
      <c r="D66" s="2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>
      <c r="B67" s="42"/>
      <c r="C67" s="42"/>
      <c r="D67" s="42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>
      <c r="A68" s="36"/>
      <c r="B68" s="42"/>
      <c r="C68" s="42"/>
      <c r="D68" s="42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>
      <c r="A69" s="44"/>
      <c r="B69" s="30"/>
      <c r="C69" s="30"/>
      <c r="D69" s="30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44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44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</sheetData>
  <mergeCells count="15">
    <mergeCell ref="D8:F8"/>
    <mergeCell ref="D9:F9"/>
    <mergeCell ref="A11:C11"/>
    <mergeCell ref="D11:F11"/>
    <mergeCell ref="A12:B12"/>
    <mergeCell ref="D12:F12"/>
    <mergeCell ref="A20:F20"/>
    <mergeCell ref="A30:C30"/>
    <mergeCell ref="A1:C4"/>
    <mergeCell ref="E2:F2"/>
    <mergeCell ref="E3:F3"/>
    <mergeCell ref="A6:C6"/>
    <mergeCell ref="A7:B7"/>
    <mergeCell ref="A8:B8"/>
    <mergeCell ref="A9:B9"/>
  </mergeCells>
  <hyperlinks>
    <hyperlink r:id="rId1" ref="A11"/>
    <hyperlink r:id="rId2" ref="A12"/>
  </hyperlinks>
  <printOptions horizontalCentered="1"/>
  <pageMargins bottom="0.75" footer="0.0" header="0.0" left="0.25" right="0.25" top="0.75"/>
  <pageSetup paperSize="9" orientation="portrait" pageOrder="overThenDown"/>
  <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3" max="3" width="16.38"/>
  </cols>
  <sheetData>
    <row r="1">
      <c r="A1" s="1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D2" s="7"/>
      <c r="E2" s="117" t="s">
        <v>0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D3" s="7"/>
      <c r="E3" s="73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75" t="s">
        <v>232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75" t="s">
        <v>233</v>
      </c>
      <c r="B6" s="74"/>
      <c r="C6" s="74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6" t="s">
        <v>4</v>
      </c>
      <c r="C7" s="7"/>
      <c r="D7" s="77" t="s">
        <v>5</v>
      </c>
      <c r="E7" s="12"/>
      <c r="F7" s="12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6" t="s">
        <v>6</v>
      </c>
      <c r="C8" s="7"/>
      <c r="D8" s="13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6" t="s">
        <v>7</v>
      </c>
      <c r="B9" s="7"/>
      <c r="C9" s="7"/>
      <c r="D9" s="14"/>
      <c r="E9" s="14"/>
      <c r="F9" s="14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18" t="s">
        <v>8</v>
      </c>
      <c r="D10" s="77" t="s">
        <v>9</v>
      </c>
      <c r="E10" s="12"/>
      <c r="F10" s="12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18" t="s">
        <v>234</v>
      </c>
      <c r="C11" s="7"/>
      <c r="D11" s="1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4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8" t="s">
        <v>11</v>
      </c>
      <c r="B13" s="10"/>
      <c r="E13" s="7"/>
      <c r="F13" s="7"/>
      <c r="G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8" t="s">
        <v>13</v>
      </c>
      <c r="B14" s="119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8" t="s">
        <v>14</v>
      </c>
      <c r="B15" s="14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8" t="s">
        <v>15</v>
      </c>
      <c r="B16" s="120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4"/>
      <c r="B17" s="10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21" t="s">
        <v>16</v>
      </c>
      <c r="B18" s="24"/>
      <c r="C18" s="24"/>
      <c r="D18" s="83" t="s">
        <v>17</v>
      </c>
      <c r="E18" s="25" t="s">
        <v>18</v>
      </c>
      <c r="F18" s="83" t="s">
        <v>19</v>
      </c>
      <c r="G18" s="7"/>
      <c r="H18" s="7"/>
      <c r="I18" s="7"/>
      <c r="J18" s="7"/>
      <c r="K18" s="7"/>
      <c r="L18" s="7"/>
      <c r="M18" s="7"/>
      <c r="N18" s="22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G19" s="7"/>
      <c r="H19" s="7"/>
      <c r="I19" s="14"/>
      <c r="J19" s="7"/>
      <c r="K19" s="7"/>
      <c r="L19" s="7"/>
      <c r="M19" s="7"/>
      <c r="N19" s="22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22"/>
      <c r="D20" s="48"/>
      <c r="E20" s="54"/>
      <c r="F20" s="49"/>
      <c r="G20" s="7"/>
      <c r="H20" s="7"/>
      <c r="I20" s="7"/>
      <c r="J20" s="7"/>
      <c r="K20" s="36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14"/>
      <c r="B21" s="7"/>
      <c r="C21" s="7"/>
      <c r="D21" s="7"/>
      <c r="E21" s="53"/>
      <c r="F21" s="33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14"/>
      <c r="B22" s="7"/>
      <c r="C22" s="7"/>
      <c r="D22" s="7"/>
      <c r="E22" s="53"/>
      <c r="F22" s="33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34"/>
      <c r="F23" s="33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53"/>
      <c r="F24" s="33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88"/>
      <c r="B26" s="114"/>
      <c r="C26" s="11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88"/>
      <c r="B27" s="88"/>
      <c r="C27" s="11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88"/>
      <c r="B28" s="88"/>
      <c r="C28" s="11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26"/>
      <c r="B29" s="10"/>
      <c r="C29" s="10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26"/>
      <c r="B30" s="10"/>
      <c r="C30" s="1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26"/>
      <c r="B31" s="26"/>
      <c r="C31" s="114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26"/>
      <c r="B32" s="26"/>
      <c r="C32" s="114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26"/>
      <c r="B33" s="26"/>
      <c r="C33" s="114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26"/>
      <c r="B34" s="26"/>
      <c r="C34" s="11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26"/>
      <c r="B35" s="26"/>
      <c r="C35" s="11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10"/>
      <c r="B36" s="10"/>
      <c r="C36" s="10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26"/>
      <c r="B37" s="10"/>
      <c r="C37" s="1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26"/>
      <c r="B38" s="26"/>
      <c r="C38" s="114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26"/>
      <c r="B39" s="26"/>
      <c r="C39" s="114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26"/>
      <c r="B40" s="26"/>
      <c r="C40" s="114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10"/>
      <c r="B41" s="10"/>
      <c r="C41" s="10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26"/>
      <c r="B42" s="10"/>
      <c r="C42" s="10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26"/>
      <c r="B43" s="26"/>
      <c r="C43" s="114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26"/>
      <c r="B44" s="26"/>
      <c r="C44" s="114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26"/>
      <c r="B45" s="26"/>
      <c r="C45" s="114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26"/>
      <c r="B46" s="26"/>
      <c r="C46" s="114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26"/>
      <c r="B47" s="26"/>
      <c r="C47" s="114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10"/>
      <c r="B48" s="10"/>
      <c r="C48" s="10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123"/>
      <c r="B49" s="124"/>
      <c r="C49" s="124"/>
      <c r="D49" s="125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126"/>
      <c r="B50" s="124"/>
      <c r="C50" s="124"/>
      <c r="D50" s="125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126"/>
      <c r="B51" s="124"/>
      <c r="C51" s="124"/>
      <c r="D51" s="125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26"/>
      <c r="B52" s="10"/>
      <c r="C52" s="10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26"/>
      <c r="B53" s="10"/>
      <c r="C53" s="10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</sheetData>
  <mergeCells count="13">
    <mergeCell ref="E2:F2"/>
    <mergeCell ref="E3:F3"/>
    <mergeCell ref="A7:B7"/>
    <mergeCell ref="D7:F7"/>
    <mergeCell ref="A8:B8"/>
    <mergeCell ref="D8:F8"/>
    <mergeCell ref="A10:C10"/>
    <mergeCell ref="D10:F10"/>
    <mergeCell ref="A11:B11"/>
    <mergeCell ref="D11:F11"/>
    <mergeCell ref="A19:F19"/>
    <mergeCell ref="A20:C20"/>
    <mergeCell ref="A1:C4"/>
  </mergeCells>
  <hyperlinks>
    <hyperlink r:id="rId1" ref="A10"/>
    <hyperlink r:id="rId2" ref="A11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1.63"/>
    <col customWidth="1" min="3" max="3" width="19.0"/>
    <col customWidth="1" min="4" max="4" width="8.63"/>
    <col customWidth="1" min="5" max="5" width="11.38"/>
    <col customWidth="1" min="6" max="6" width="13.75"/>
  </cols>
  <sheetData>
    <row r="1">
      <c r="A1" s="1"/>
      <c r="D1" s="2"/>
      <c r="E1" s="2"/>
      <c r="F1" s="2"/>
    </row>
    <row r="2">
      <c r="D2" s="3"/>
      <c r="E2" s="4" t="s">
        <v>0</v>
      </c>
    </row>
    <row r="3">
      <c r="D3" s="3"/>
      <c r="E3" s="5">
        <v>2141.0</v>
      </c>
    </row>
    <row r="4">
      <c r="D4" s="3"/>
      <c r="E4" s="2"/>
      <c r="F4" s="2"/>
    </row>
    <row r="5">
      <c r="A5" s="6" t="s">
        <v>1</v>
      </c>
      <c r="B5" s="7"/>
      <c r="C5" s="7"/>
      <c r="D5" s="7"/>
      <c r="E5" s="7"/>
      <c r="F5" s="7"/>
    </row>
    <row r="6">
      <c r="A6" s="6" t="s">
        <v>2</v>
      </c>
      <c r="D6" s="7"/>
      <c r="E6" s="7"/>
      <c r="F6" s="7"/>
    </row>
    <row r="7">
      <c r="A7" s="8" t="s">
        <v>3</v>
      </c>
      <c r="C7" s="7"/>
      <c r="D7" s="9"/>
      <c r="E7" s="9"/>
      <c r="F7" s="9"/>
    </row>
    <row r="8">
      <c r="A8" s="10" t="s">
        <v>4</v>
      </c>
      <c r="C8" s="7"/>
      <c r="D8" s="11" t="s">
        <v>5</v>
      </c>
      <c r="E8" s="12"/>
      <c r="F8" s="12"/>
    </row>
    <row r="9">
      <c r="A9" s="10" t="s">
        <v>6</v>
      </c>
      <c r="C9" s="7"/>
      <c r="D9" s="13">
        <v>45924.0</v>
      </c>
    </row>
    <row r="10">
      <c r="A10" s="10" t="s">
        <v>7</v>
      </c>
      <c r="B10" s="7"/>
      <c r="C10" s="7"/>
      <c r="D10" s="14"/>
      <c r="E10" s="14"/>
      <c r="F10" s="14"/>
    </row>
    <row r="11">
      <c r="A11" s="15" t="s">
        <v>8</v>
      </c>
      <c r="D11" s="11" t="s">
        <v>9</v>
      </c>
      <c r="E11" s="12"/>
      <c r="F11" s="12"/>
    </row>
    <row r="12">
      <c r="A12" s="16" t="s">
        <v>264</v>
      </c>
      <c r="C12" s="7"/>
      <c r="D12" s="17"/>
    </row>
    <row r="13">
      <c r="A13" s="14"/>
      <c r="B13" s="7"/>
      <c r="C13" s="7"/>
      <c r="D13" s="7"/>
      <c r="E13" s="7"/>
      <c r="F13" s="7"/>
    </row>
    <row r="14">
      <c r="A14" s="18" t="s">
        <v>11</v>
      </c>
      <c r="B14" s="26" t="s">
        <v>228</v>
      </c>
      <c r="C14" s="7"/>
      <c r="D14" s="7"/>
      <c r="E14" s="36"/>
      <c r="F14" s="7"/>
    </row>
    <row r="15">
      <c r="A15" s="18" t="s">
        <v>13</v>
      </c>
      <c r="B15" s="36"/>
      <c r="C15" s="7"/>
      <c r="D15" s="7"/>
      <c r="E15" s="7"/>
      <c r="F15" s="7"/>
    </row>
    <row r="16">
      <c r="A16" s="18" t="s">
        <v>14</v>
      </c>
      <c r="B16" s="106"/>
      <c r="C16" s="7"/>
      <c r="D16" s="7"/>
      <c r="E16" s="7"/>
      <c r="F16" s="7"/>
    </row>
    <row r="17">
      <c r="A17" s="18" t="s">
        <v>15</v>
      </c>
      <c r="C17" s="7"/>
      <c r="D17" s="7"/>
      <c r="E17" s="7"/>
      <c r="F17" s="7"/>
    </row>
    <row r="18">
      <c r="A18" s="14"/>
      <c r="B18" s="7"/>
      <c r="C18" s="7"/>
      <c r="D18" s="7"/>
      <c r="E18" s="7"/>
      <c r="F18" s="7"/>
    </row>
    <row r="19">
      <c r="A19" s="60"/>
      <c r="B19" s="22"/>
      <c r="C19" s="22"/>
      <c r="D19" s="22"/>
      <c r="E19" s="22"/>
      <c r="F19" s="22"/>
    </row>
    <row r="20">
      <c r="A20" s="23" t="s">
        <v>16</v>
      </c>
      <c r="B20" s="24"/>
      <c r="C20" s="24"/>
      <c r="D20" s="25" t="s">
        <v>17</v>
      </c>
      <c r="E20" s="25" t="s">
        <v>18</v>
      </c>
      <c r="F20" s="25" t="s">
        <v>19</v>
      </c>
    </row>
    <row r="21">
      <c r="A21" s="87" t="s">
        <v>111</v>
      </c>
      <c r="B21" s="7"/>
      <c r="C21" s="7"/>
      <c r="D21" s="27">
        <v>1.0</v>
      </c>
      <c r="E21" s="28">
        <v>250.0</v>
      </c>
      <c r="F21" s="29">
        <f t="shared" ref="F21:F22" si="1">D21*E21</f>
        <v>250</v>
      </c>
    </row>
    <row r="22">
      <c r="B22" s="113"/>
      <c r="C22" s="113"/>
      <c r="D22" s="27">
        <v>1.0</v>
      </c>
      <c r="E22" s="28">
        <v>80.0</v>
      </c>
      <c r="F22" s="29">
        <f t="shared" si="1"/>
        <v>80</v>
      </c>
    </row>
    <row r="23">
      <c r="E23" s="116"/>
    </row>
    <row r="24">
      <c r="D24" s="115"/>
      <c r="E24" s="32"/>
      <c r="F24" s="33"/>
    </row>
    <row r="25">
      <c r="D25" s="113"/>
      <c r="E25" s="32" t="s">
        <v>24</v>
      </c>
      <c r="F25" s="33">
        <f>F21+F22</f>
        <v>330</v>
      </c>
    </row>
    <row r="26">
      <c r="B26" s="7"/>
      <c r="C26" s="7"/>
      <c r="E26" s="34">
        <v>0.21</v>
      </c>
      <c r="F26" s="33">
        <f>F25*E26</f>
        <v>69.3</v>
      </c>
    </row>
    <row r="27">
      <c r="B27" s="7"/>
      <c r="C27" s="7"/>
      <c r="E27" s="32" t="s">
        <v>19</v>
      </c>
      <c r="F27" s="33">
        <f>F25+F26</f>
        <v>399.3</v>
      </c>
    </row>
    <row r="28">
      <c r="B28" s="7"/>
      <c r="C28" s="7"/>
      <c r="E28" s="32"/>
      <c r="F28" s="33"/>
    </row>
    <row r="29">
      <c r="B29" s="7"/>
      <c r="C29" s="7"/>
      <c r="E29" s="32"/>
      <c r="F29" s="33"/>
    </row>
    <row r="30">
      <c r="B30" s="7"/>
      <c r="C30" s="7"/>
      <c r="E30" s="32"/>
      <c r="F30" s="33"/>
    </row>
    <row r="31">
      <c r="A31" s="23" t="s">
        <v>16</v>
      </c>
      <c r="B31" s="24"/>
      <c r="C31" s="24"/>
      <c r="D31" s="25" t="s">
        <v>17</v>
      </c>
      <c r="E31" s="25" t="s">
        <v>18</v>
      </c>
      <c r="F31" s="25" t="s">
        <v>19</v>
      </c>
    </row>
    <row r="32">
      <c r="A32" s="87" t="s">
        <v>230</v>
      </c>
      <c r="B32" s="7"/>
      <c r="C32" s="7"/>
      <c r="D32" s="27">
        <v>1.0</v>
      </c>
      <c r="E32" s="28">
        <v>80.0</v>
      </c>
      <c r="F32" s="29">
        <f t="shared" ref="F32:F33" si="2">D32*E32</f>
        <v>80</v>
      </c>
    </row>
    <row r="33">
      <c r="A33" s="87" t="s">
        <v>231</v>
      </c>
      <c r="B33" s="113"/>
      <c r="C33" s="113"/>
      <c r="D33" s="27">
        <v>1.0</v>
      </c>
      <c r="E33" s="28">
        <v>250.0</v>
      </c>
      <c r="F33" s="29">
        <f t="shared" si="2"/>
        <v>250</v>
      </c>
    </row>
    <row r="34">
      <c r="E34" s="116"/>
    </row>
    <row r="35">
      <c r="D35" s="115"/>
      <c r="E35" s="32"/>
      <c r="F35" s="33"/>
    </row>
    <row r="36">
      <c r="D36" s="113"/>
      <c r="E36" s="32" t="s">
        <v>24</v>
      </c>
      <c r="F36" s="33">
        <f>F32+F33</f>
        <v>330</v>
      </c>
    </row>
    <row r="37">
      <c r="B37" s="7"/>
      <c r="C37" s="7"/>
      <c r="E37" s="34">
        <v>0.21</v>
      </c>
      <c r="F37" s="33">
        <f>F36*E37</f>
        <v>69.3</v>
      </c>
    </row>
    <row r="38">
      <c r="B38" s="7"/>
      <c r="C38" s="7"/>
      <c r="E38" s="32" t="s">
        <v>19</v>
      </c>
      <c r="F38" s="33">
        <f>F36+F37</f>
        <v>399.3</v>
      </c>
    </row>
    <row r="39">
      <c r="B39" s="7"/>
      <c r="C39" s="7"/>
      <c r="E39" s="32"/>
      <c r="F39" s="33"/>
    </row>
    <row r="40">
      <c r="B40" s="7"/>
      <c r="C40" s="7"/>
      <c r="E40" s="32"/>
      <c r="F40" s="33"/>
    </row>
    <row r="41">
      <c r="B41" s="7"/>
      <c r="C41" s="7"/>
      <c r="E41" s="32"/>
      <c r="F41" s="33"/>
    </row>
    <row r="42">
      <c r="B42" s="7"/>
      <c r="C42" s="7"/>
      <c r="E42" s="32"/>
      <c r="F42" s="33"/>
    </row>
    <row r="43">
      <c r="B43" s="7"/>
      <c r="C43" s="7"/>
      <c r="E43" s="32"/>
      <c r="F43" s="33"/>
    </row>
    <row r="44">
      <c r="B44" s="7"/>
      <c r="C44" s="7"/>
      <c r="E44" s="32"/>
      <c r="F44" s="33"/>
    </row>
    <row r="45">
      <c r="B45" s="7"/>
      <c r="C45" s="7"/>
      <c r="E45" s="32"/>
      <c r="F45" s="33"/>
    </row>
    <row r="46">
      <c r="B46" s="7"/>
      <c r="C46" s="7"/>
      <c r="E46" s="32"/>
      <c r="F46" s="33"/>
    </row>
    <row r="47">
      <c r="B47" s="7"/>
      <c r="C47" s="7"/>
      <c r="E47" s="32"/>
      <c r="F47" s="33"/>
    </row>
    <row r="48">
      <c r="B48" s="7"/>
      <c r="C48" s="7"/>
      <c r="E48" s="32"/>
      <c r="F48" s="33"/>
    </row>
    <row r="49">
      <c r="B49" s="7"/>
      <c r="C49" s="7"/>
      <c r="E49" s="32"/>
      <c r="F49" s="33"/>
    </row>
    <row r="50">
      <c r="B50" s="7"/>
      <c r="C50" s="7"/>
      <c r="E50" s="32"/>
      <c r="F50" s="33"/>
    </row>
    <row r="51">
      <c r="B51" s="7"/>
      <c r="C51" s="7"/>
      <c r="E51" s="32"/>
      <c r="F51" s="33"/>
    </row>
    <row r="52">
      <c r="B52" s="7"/>
      <c r="C52" s="7"/>
      <c r="E52" s="32"/>
      <c r="F52" s="33"/>
    </row>
    <row r="53">
      <c r="B53" s="7"/>
      <c r="C53" s="7"/>
      <c r="E53" s="32"/>
      <c r="F53" s="33"/>
    </row>
    <row r="54">
      <c r="B54" s="7"/>
      <c r="C54" s="7"/>
      <c r="E54" s="32"/>
      <c r="F54" s="33"/>
    </row>
    <row r="55">
      <c r="B55" s="7"/>
      <c r="C55" s="7"/>
      <c r="E55" s="32"/>
      <c r="F55" s="33"/>
    </row>
    <row r="56">
      <c r="B56" s="7"/>
      <c r="C56" s="7"/>
      <c r="E56" s="32"/>
      <c r="F56" s="33"/>
    </row>
    <row r="57">
      <c r="B57" s="7"/>
      <c r="C57" s="7"/>
      <c r="E57" s="32"/>
      <c r="F57" s="33"/>
    </row>
    <row r="58">
      <c r="B58" s="7"/>
      <c r="C58" s="7"/>
      <c r="E58" s="32"/>
      <c r="F58" s="33"/>
    </row>
    <row r="59">
      <c r="B59" s="7"/>
      <c r="C59" s="7"/>
      <c r="E59" s="32"/>
      <c r="F59" s="33"/>
    </row>
    <row r="60">
      <c r="B60" s="7"/>
      <c r="C60" s="7"/>
      <c r="E60" s="32"/>
      <c r="F60" s="33"/>
    </row>
    <row r="61">
      <c r="B61" s="7"/>
      <c r="C61" s="7"/>
      <c r="E61" s="32"/>
      <c r="F61" s="33"/>
    </row>
    <row r="62">
      <c r="B62" s="7"/>
      <c r="C62" s="7"/>
      <c r="E62" s="32"/>
      <c r="F62" s="33"/>
    </row>
    <row r="63">
      <c r="B63" s="7"/>
      <c r="C63" s="7"/>
      <c r="E63" s="32"/>
      <c r="F63" s="33"/>
    </row>
    <row r="64">
      <c r="B64" s="7"/>
      <c r="C64" s="7"/>
      <c r="E64" s="32"/>
      <c r="F64" s="33"/>
    </row>
    <row r="65">
      <c r="B65" s="7"/>
      <c r="C65" s="7"/>
      <c r="E65" s="32"/>
      <c r="F65" s="33"/>
    </row>
    <row r="66">
      <c r="B66" s="7"/>
      <c r="C66" s="7"/>
      <c r="E66" s="32"/>
      <c r="F66" s="33"/>
    </row>
    <row r="67">
      <c r="B67" s="7"/>
      <c r="C67" s="7"/>
      <c r="E67" s="32"/>
      <c r="F67" s="33"/>
    </row>
    <row r="68">
      <c r="B68" s="7"/>
      <c r="C68" s="7"/>
      <c r="E68" s="32"/>
      <c r="F68" s="33"/>
    </row>
    <row r="69">
      <c r="B69" s="7"/>
      <c r="C69" s="7"/>
      <c r="E69" s="32"/>
      <c r="F69" s="33"/>
    </row>
    <row r="70">
      <c r="B70" s="7"/>
      <c r="C70" s="7"/>
      <c r="E70" s="32"/>
      <c r="F70" s="33"/>
    </row>
    <row r="71">
      <c r="B71" s="7"/>
      <c r="C71" s="7"/>
      <c r="E71" s="32"/>
      <c r="F71" s="33"/>
    </row>
    <row r="72">
      <c r="B72" s="7"/>
      <c r="C72" s="7"/>
      <c r="E72" s="32"/>
      <c r="F72" s="33"/>
    </row>
    <row r="73">
      <c r="B73" s="7"/>
      <c r="C73" s="7"/>
      <c r="E73" s="32"/>
      <c r="F73" s="33"/>
    </row>
    <row r="74">
      <c r="B74" s="7"/>
      <c r="C74" s="7"/>
      <c r="E74" s="32"/>
      <c r="F74" s="33"/>
    </row>
    <row r="75">
      <c r="B75" s="7"/>
      <c r="C75" s="7"/>
      <c r="E75" s="32"/>
      <c r="F75" s="33"/>
    </row>
    <row r="76">
      <c r="B76" s="7"/>
      <c r="C76" s="7"/>
      <c r="E76" s="32"/>
      <c r="F76" s="33"/>
    </row>
    <row r="77">
      <c r="B77" s="7"/>
      <c r="C77" s="7"/>
      <c r="E77" s="32"/>
      <c r="F77" s="33"/>
    </row>
    <row r="78">
      <c r="B78" s="7"/>
      <c r="C78" s="7"/>
      <c r="E78" s="32"/>
      <c r="F78" s="33"/>
    </row>
    <row r="79">
      <c r="B79" s="7"/>
      <c r="C79" s="7"/>
      <c r="E79" s="32"/>
      <c r="F79" s="33"/>
    </row>
    <row r="80">
      <c r="B80" s="7"/>
      <c r="C80" s="7"/>
      <c r="E80" s="32"/>
      <c r="F80" s="33"/>
    </row>
    <row r="81">
      <c r="B81" s="7"/>
      <c r="C81" s="7"/>
      <c r="E81" s="32"/>
      <c r="F81" s="33"/>
    </row>
  </sheetData>
  <mergeCells count="15">
    <mergeCell ref="D8:F8"/>
    <mergeCell ref="D9:F9"/>
    <mergeCell ref="E23:F23"/>
    <mergeCell ref="E34:F34"/>
    <mergeCell ref="A11:C11"/>
    <mergeCell ref="D11:F11"/>
    <mergeCell ref="A12:B12"/>
    <mergeCell ref="D12:F12"/>
    <mergeCell ref="A1:C4"/>
    <mergeCell ref="E2:F2"/>
    <mergeCell ref="E3:F3"/>
    <mergeCell ref="A6:C6"/>
    <mergeCell ref="A7:B7"/>
    <mergeCell ref="A8:B8"/>
    <mergeCell ref="A9:B9"/>
  </mergeCells>
  <hyperlinks>
    <hyperlink r:id="rId1" ref="A11"/>
    <hyperlink r:id="rId2" ref="A12"/>
  </hyperlinks>
  <printOptions horizontalCentered="1"/>
  <pageMargins bottom="0.75" footer="0.0" header="0.0" left="0.25" right="0.25" top="0.75"/>
  <pageSetup paperSize="9" orientation="portrait" pageOrder="overThenDown"/>
  <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1.63"/>
    <col customWidth="1" min="3" max="3" width="19.0"/>
    <col customWidth="1" min="4" max="4" width="8.63"/>
    <col customWidth="1" min="5" max="5" width="11.38"/>
    <col customWidth="1" min="6" max="6" width="13.75"/>
  </cols>
  <sheetData>
    <row r="1">
      <c r="A1" s="1"/>
      <c r="D1" s="2"/>
      <c r="E1" s="2"/>
      <c r="F1" s="2"/>
    </row>
    <row r="2">
      <c r="D2" s="3"/>
      <c r="E2" s="4" t="s">
        <v>0</v>
      </c>
    </row>
    <row r="3">
      <c r="D3" s="3"/>
      <c r="E3" s="5">
        <v>2144.0</v>
      </c>
    </row>
    <row r="4">
      <c r="D4" s="3"/>
      <c r="E4" s="2"/>
      <c r="F4" s="2"/>
    </row>
    <row r="5">
      <c r="A5" s="6" t="s">
        <v>1</v>
      </c>
      <c r="B5" s="7"/>
      <c r="C5" s="7"/>
      <c r="D5" s="7"/>
      <c r="E5" s="7"/>
      <c r="F5" s="7"/>
    </row>
    <row r="6">
      <c r="A6" s="6" t="s">
        <v>2</v>
      </c>
      <c r="D6" s="7"/>
      <c r="E6" s="7"/>
      <c r="F6" s="7"/>
    </row>
    <row r="7">
      <c r="A7" s="8" t="s">
        <v>3</v>
      </c>
      <c r="C7" s="7"/>
      <c r="D7" s="9"/>
      <c r="E7" s="9"/>
      <c r="F7" s="9"/>
    </row>
    <row r="8">
      <c r="A8" s="10" t="s">
        <v>4</v>
      </c>
      <c r="C8" s="7"/>
      <c r="D8" s="11" t="s">
        <v>5</v>
      </c>
      <c r="E8" s="12"/>
      <c r="F8" s="12"/>
    </row>
    <row r="9">
      <c r="A9" s="10" t="s">
        <v>6</v>
      </c>
      <c r="C9" s="7"/>
      <c r="D9" s="13">
        <v>45925.0</v>
      </c>
    </row>
    <row r="10">
      <c r="A10" s="10" t="s">
        <v>7</v>
      </c>
      <c r="B10" s="7"/>
      <c r="C10" s="7"/>
      <c r="D10" s="14"/>
      <c r="E10" s="14"/>
      <c r="F10" s="14"/>
    </row>
    <row r="11">
      <c r="A11" s="15" t="s">
        <v>8</v>
      </c>
      <c r="D11" s="11" t="s">
        <v>9</v>
      </c>
      <c r="E11" s="12"/>
      <c r="F11" s="12"/>
    </row>
    <row r="12">
      <c r="A12" s="16" t="s">
        <v>265</v>
      </c>
      <c r="C12" s="7"/>
      <c r="D12" s="17"/>
    </row>
    <row r="13">
      <c r="A13" s="14"/>
      <c r="B13" s="7"/>
      <c r="C13" s="7"/>
      <c r="D13" s="7"/>
      <c r="E13" s="7"/>
      <c r="F13" s="7"/>
    </row>
    <row r="14">
      <c r="A14" s="18" t="s">
        <v>11</v>
      </c>
      <c r="B14" s="26" t="s">
        <v>266</v>
      </c>
      <c r="C14" s="7"/>
      <c r="D14" s="7"/>
      <c r="E14" s="36"/>
      <c r="F14" s="7"/>
    </row>
    <row r="15">
      <c r="A15" s="18" t="s">
        <v>13</v>
      </c>
      <c r="B15" s="36" t="s">
        <v>267</v>
      </c>
      <c r="C15" s="7"/>
      <c r="D15" s="7"/>
      <c r="E15" s="7"/>
      <c r="F15" s="7"/>
    </row>
    <row r="16">
      <c r="A16" s="18" t="s">
        <v>14</v>
      </c>
      <c r="B16" s="106"/>
      <c r="C16" s="7"/>
      <c r="D16" s="7"/>
      <c r="E16" s="7"/>
      <c r="F16" s="7"/>
    </row>
    <row r="17">
      <c r="A17" s="18" t="s">
        <v>15</v>
      </c>
      <c r="C17" s="7"/>
      <c r="D17" s="7"/>
      <c r="E17" s="7"/>
      <c r="F17" s="7"/>
    </row>
    <row r="18">
      <c r="A18" s="14"/>
      <c r="B18" s="7"/>
      <c r="C18" s="7"/>
      <c r="D18" s="7"/>
      <c r="E18" s="7"/>
      <c r="F18" s="7"/>
    </row>
    <row r="19">
      <c r="A19" s="60"/>
      <c r="B19" s="22"/>
      <c r="C19" s="22"/>
      <c r="D19" s="22"/>
      <c r="E19" s="22"/>
      <c r="F19" s="22"/>
    </row>
    <row r="20">
      <c r="A20" s="23" t="s">
        <v>16</v>
      </c>
      <c r="B20" s="24"/>
      <c r="C20" s="24"/>
      <c r="D20" s="25" t="s">
        <v>17</v>
      </c>
      <c r="E20" s="25" t="s">
        <v>18</v>
      </c>
      <c r="F20" s="25" t="s">
        <v>19</v>
      </c>
    </row>
    <row r="21">
      <c r="A21" s="87" t="s">
        <v>268</v>
      </c>
      <c r="B21" s="7"/>
      <c r="C21" s="7"/>
      <c r="D21" s="27">
        <v>1.0</v>
      </c>
      <c r="E21" s="28">
        <v>180.0</v>
      </c>
      <c r="F21" s="29">
        <f t="shared" ref="F21:F24" si="1">D21*E21</f>
        <v>180</v>
      </c>
    </row>
    <row r="22">
      <c r="A22" s="87" t="s">
        <v>269</v>
      </c>
      <c r="B22" s="113"/>
      <c r="C22" s="113"/>
      <c r="D22" s="27">
        <v>2.0</v>
      </c>
      <c r="E22" s="28">
        <v>60.0</v>
      </c>
      <c r="F22" s="29">
        <f t="shared" si="1"/>
        <v>120</v>
      </c>
    </row>
    <row r="23">
      <c r="A23" s="87" t="s">
        <v>270</v>
      </c>
      <c r="D23" s="27">
        <v>1.0</v>
      </c>
      <c r="E23" s="28">
        <v>72.0</v>
      </c>
      <c r="F23" s="29">
        <f t="shared" si="1"/>
        <v>72</v>
      </c>
    </row>
    <row r="24">
      <c r="A24" s="87" t="s">
        <v>204</v>
      </c>
      <c r="D24" s="27">
        <v>1.0</v>
      </c>
      <c r="E24" s="28">
        <v>48.0</v>
      </c>
      <c r="F24" s="29">
        <f t="shared" si="1"/>
        <v>48</v>
      </c>
    </row>
    <row r="25">
      <c r="D25" s="113"/>
    </row>
    <row r="26">
      <c r="B26" s="7"/>
      <c r="C26" s="7"/>
    </row>
    <row r="27">
      <c r="B27" s="7"/>
      <c r="C27" s="7"/>
      <c r="E27" s="32" t="s">
        <v>24</v>
      </c>
      <c r="F27" s="33">
        <f>SUM(F21:F24)</f>
        <v>420</v>
      </c>
    </row>
    <row r="28">
      <c r="B28" s="7"/>
      <c r="C28" s="7"/>
      <c r="E28" s="34">
        <v>0.21</v>
      </c>
      <c r="F28" s="33">
        <f>F27*E28</f>
        <v>88.2</v>
      </c>
    </row>
    <row r="29">
      <c r="B29" s="7"/>
      <c r="C29" s="7"/>
      <c r="E29" s="32" t="s">
        <v>19</v>
      </c>
      <c r="F29" s="33">
        <f>F27+F28</f>
        <v>508.2</v>
      </c>
    </row>
    <row r="30">
      <c r="B30" s="7"/>
      <c r="C30" s="7"/>
      <c r="E30" s="32"/>
      <c r="F30" s="33"/>
    </row>
    <row r="31">
      <c r="B31" s="7"/>
      <c r="C31" s="7"/>
      <c r="E31" s="32"/>
      <c r="F31" s="33"/>
    </row>
    <row r="32">
      <c r="B32" s="7"/>
      <c r="C32" s="7"/>
      <c r="E32" s="32"/>
      <c r="F32" s="33"/>
    </row>
    <row r="33">
      <c r="B33" s="7"/>
      <c r="C33" s="7"/>
      <c r="E33" s="32"/>
      <c r="F33" s="33"/>
    </row>
    <row r="34">
      <c r="B34" s="7"/>
      <c r="C34" s="7"/>
      <c r="E34" s="32"/>
      <c r="F34" s="33"/>
    </row>
    <row r="35">
      <c r="B35" s="7"/>
      <c r="C35" s="7"/>
      <c r="E35" s="32"/>
      <c r="F35" s="33"/>
    </row>
    <row r="36">
      <c r="B36" s="7"/>
      <c r="C36" s="7"/>
      <c r="E36" s="32"/>
      <c r="F36" s="33"/>
    </row>
    <row r="37">
      <c r="B37" s="7"/>
      <c r="C37" s="7"/>
      <c r="E37" s="32"/>
      <c r="F37" s="33"/>
    </row>
    <row r="38">
      <c r="B38" s="7"/>
      <c r="C38" s="7"/>
      <c r="E38" s="32"/>
      <c r="F38" s="33"/>
    </row>
    <row r="39">
      <c r="B39" s="7"/>
      <c r="C39" s="7"/>
      <c r="E39" s="32"/>
      <c r="F39" s="33"/>
    </row>
    <row r="40">
      <c r="B40" s="7"/>
      <c r="C40" s="7"/>
      <c r="E40" s="32"/>
      <c r="F40" s="33"/>
    </row>
    <row r="41">
      <c r="B41" s="7"/>
      <c r="C41" s="7"/>
      <c r="E41" s="32"/>
      <c r="F41" s="33"/>
    </row>
    <row r="42">
      <c r="B42" s="7"/>
      <c r="C42" s="7"/>
      <c r="E42" s="32"/>
      <c r="F42" s="33"/>
    </row>
    <row r="43">
      <c r="B43" s="7"/>
      <c r="C43" s="7"/>
      <c r="E43" s="32"/>
      <c r="F43" s="33"/>
    </row>
    <row r="44">
      <c r="B44" s="7"/>
      <c r="C44" s="7"/>
      <c r="E44" s="32"/>
      <c r="F44" s="33"/>
    </row>
    <row r="45">
      <c r="B45" s="7"/>
      <c r="C45" s="7"/>
      <c r="E45" s="32"/>
      <c r="F45" s="33"/>
    </row>
    <row r="46">
      <c r="B46" s="7"/>
      <c r="C46" s="7"/>
      <c r="E46" s="32"/>
      <c r="F46" s="33"/>
    </row>
    <row r="47">
      <c r="B47" s="7"/>
      <c r="C47" s="7"/>
      <c r="E47" s="32"/>
      <c r="F47" s="33"/>
    </row>
    <row r="48">
      <c r="B48" s="7"/>
      <c r="C48" s="7"/>
      <c r="E48" s="32"/>
      <c r="F48" s="33"/>
    </row>
    <row r="49">
      <c r="B49" s="7"/>
      <c r="C49" s="7"/>
      <c r="E49" s="32"/>
      <c r="F49" s="33"/>
    </row>
    <row r="50">
      <c r="B50" s="7"/>
      <c r="C50" s="7"/>
      <c r="E50" s="32"/>
      <c r="F50" s="33"/>
    </row>
    <row r="51">
      <c r="B51" s="7"/>
      <c r="C51" s="7"/>
      <c r="E51" s="32"/>
      <c r="F51" s="33"/>
    </row>
    <row r="52">
      <c r="B52" s="7"/>
      <c r="C52" s="7"/>
      <c r="E52" s="32"/>
      <c r="F52" s="33"/>
    </row>
    <row r="53">
      <c r="B53" s="7"/>
      <c r="C53" s="7"/>
      <c r="E53" s="32"/>
      <c r="F53" s="33"/>
    </row>
    <row r="54">
      <c r="B54" s="7"/>
      <c r="C54" s="7"/>
      <c r="E54" s="32"/>
      <c r="F54" s="33"/>
    </row>
    <row r="55">
      <c r="B55" s="7"/>
      <c r="C55" s="7"/>
      <c r="E55" s="32"/>
      <c r="F55" s="33"/>
    </row>
    <row r="56">
      <c r="B56" s="7"/>
      <c r="C56" s="7"/>
      <c r="E56" s="32"/>
      <c r="F56" s="33"/>
    </row>
    <row r="57">
      <c r="B57" s="7"/>
      <c r="C57" s="7"/>
      <c r="E57" s="32"/>
      <c r="F57" s="33"/>
    </row>
    <row r="58">
      <c r="B58" s="7"/>
      <c r="C58" s="7"/>
      <c r="E58" s="32"/>
      <c r="F58" s="33"/>
    </row>
    <row r="59">
      <c r="B59" s="7"/>
      <c r="C59" s="7"/>
      <c r="E59" s="32"/>
      <c r="F59" s="33"/>
    </row>
    <row r="60">
      <c r="B60" s="7"/>
      <c r="C60" s="7"/>
      <c r="E60" s="32"/>
      <c r="F60" s="33"/>
    </row>
    <row r="61">
      <c r="B61" s="7"/>
      <c r="C61" s="7"/>
      <c r="E61" s="32"/>
      <c r="F61" s="33"/>
    </row>
    <row r="62">
      <c r="B62" s="7"/>
      <c r="C62" s="7"/>
      <c r="E62" s="32"/>
      <c r="F62" s="33"/>
    </row>
    <row r="63">
      <c r="B63" s="7"/>
      <c r="C63" s="7"/>
      <c r="E63" s="32"/>
      <c r="F63" s="33"/>
    </row>
    <row r="64">
      <c r="B64" s="7"/>
      <c r="C64" s="7"/>
      <c r="E64" s="32"/>
      <c r="F64" s="33"/>
    </row>
    <row r="65">
      <c r="B65" s="7"/>
      <c r="C65" s="7"/>
      <c r="E65" s="32"/>
      <c r="F65" s="33"/>
    </row>
    <row r="66">
      <c r="B66" s="7"/>
      <c r="C66" s="7"/>
      <c r="E66" s="32"/>
      <c r="F66" s="33"/>
    </row>
    <row r="67">
      <c r="B67" s="7"/>
      <c r="C67" s="7"/>
      <c r="E67" s="32"/>
      <c r="F67" s="33"/>
    </row>
    <row r="68">
      <c r="B68" s="7"/>
      <c r="C68" s="7"/>
      <c r="E68" s="32"/>
      <c r="F68" s="33"/>
    </row>
    <row r="69">
      <c r="B69" s="7"/>
      <c r="C69" s="7"/>
      <c r="E69" s="32"/>
      <c r="F69" s="33"/>
    </row>
    <row r="70">
      <c r="B70" s="7"/>
      <c r="C70" s="7"/>
      <c r="E70" s="32"/>
      <c r="F70" s="33"/>
    </row>
  </sheetData>
  <mergeCells count="13">
    <mergeCell ref="D8:F8"/>
    <mergeCell ref="D9:F9"/>
    <mergeCell ref="A11:C11"/>
    <mergeCell ref="D11:F11"/>
    <mergeCell ref="A12:B12"/>
    <mergeCell ref="D12:F12"/>
    <mergeCell ref="A1:C4"/>
    <mergeCell ref="E2:F2"/>
    <mergeCell ref="E3:F3"/>
    <mergeCell ref="A6:C6"/>
    <mergeCell ref="A7:B7"/>
    <mergeCell ref="A8:B8"/>
    <mergeCell ref="A9:B9"/>
  </mergeCells>
  <hyperlinks>
    <hyperlink r:id="rId1" ref="A11"/>
    <hyperlink r:id="rId2" ref="A12"/>
  </hyperlinks>
  <printOptions horizontalCentered="1"/>
  <pageMargins bottom="0.75" footer="0.0" header="0.0" left="0.25" right="0.25" top="0.75"/>
  <pageSetup paperSize="9" orientation="portrait" pageOrder="overThenDown"/>
  <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1.63"/>
    <col customWidth="1" min="3" max="3" width="19.0"/>
    <col customWidth="1" min="4" max="4" width="8.63"/>
    <col customWidth="1" min="5" max="5" width="11.38"/>
    <col customWidth="1" min="6" max="6" width="13.75"/>
  </cols>
  <sheetData>
    <row r="1">
      <c r="A1" s="1"/>
      <c r="D1" s="2"/>
      <c r="E1" s="2"/>
      <c r="F1" s="2"/>
    </row>
    <row r="2">
      <c r="D2" s="3"/>
      <c r="E2" s="4" t="s">
        <v>0</v>
      </c>
    </row>
    <row r="3">
      <c r="D3" s="3"/>
      <c r="E3" s="5">
        <v>2145.0</v>
      </c>
    </row>
    <row r="4">
      <c r="D4" s="3"/>
      <c r="E4" s="2"/>
      <c r="F4" s="2"/>
    </row>
    <row r="5">
      <c r="A5" s="6" t="s">
        <v>1</v>
      </c>
      <c r="B5" s="7"/>
      <c r="C5" s="7"/>
      <c r="D5" s="7"/>
      <c r="E5" s="7"/>
      <c r="F5" s="7"/>
    </row>
    <row r="6">
      <c r="A6" s="6" t="s">
        <v>2</v>
      </c>
      <c r="D6" s="7"/>
      <c r="E6" s="7"/>
      <c r="F6" s="7"/>
    </row>
    <row r="7">
      <c r="A7" s="8" t="s">
        <v>3</v>
      </c>
      <c r="C7" s="7"/>
      <c r="D7" s="9"/>
      <c r="E7" s="9"/>
      <c r="F7" s="9"/>
    </row>
    <row r="8">
      <c r="A8" s="10" t="s">
        <v>4</v>
      </c>
      <c r="C8" s="7"/>
      <c r="D8" s="11" t="s">
        <v>5</v>
      </c>
      <c r="E8" s="12"/>
      <c r="F8" s="12"/>
    </row>
    <row r="9">
      <c r="A9" s="10" t="s">
        <v>6</v>
      </c>
      <c r="C9" s="7"/>
      <c r="D9" s="13">
        <v>45925.0</v>
      </c>
    </row>
    <row r="10">
      <c r="A10" s="10" t="s">
        <v>7</v>
      </c>
      <c r="B10" s="7"/>
      <c r="C10" s="7"/>
      <c r="D10" s="14"/>
      <c r="E10" s="14"/>
      <c r="F10" s="14"/>
    </row>
    <row r="11">
      <c r="A11" s="15" t="s">
        <v>8</v>
      </c>
      <c r="D11" s="11" t="s">
        <v>9</v>
      </c>
      <c r="E11" s="12"/>
      <c r="F11" s="12"/>
    </row>
    <row r="12">
      <c r="A12" s="16" t="s">
        <v>271</v>
      </c>
      <c r="C12" s="7"/>
      <c r="D12" s="17"/>
    </row>
    <row r="13">
      <c r="A13" s="14"/>
      <c r="B13" s="7"/>
      <c r="C13" s="7"/>
      <c r="D13" s="7"/>
      <c r="E13" s="7"/>
      <c r="F13" s="7"/>
    </row>
    <row r="14">
      <c r="A14" s="18" t="s">
        <v>11</v>
      </c>
      <c r="B14" s="26" t="s">
        <v>272</v>
      </c>
      <c r="C14" s="7"/>
      <c r="D14" s="7"/>
      <c r="E14" s="36"/>
      <c r="F14" s="7"/>
    </row>
    <row r="15">
      <c r="A15" s="18" t="s">
        <v>13</v>
      </c>
      <c r="B15" s="36"/>
      <c r="C15" s="7"/>
      <c r="D15" s="7"/>
      <c r="E15" s="7"/>
      <c r="F15" s="7"/>
    </row>
    <row r="16">
      <c r="A16" s="18" t="s">
        <v>14</v>
      </c>
      <c r="B16" s="106"/>
      <c r="C16" s="7"/>
      <c r="D16" s="7"/>
      <c r="E16" s="7"/>
      <c r="F16" s="7"/>
    </row>
    <row r="17">
      <c r="A17" s="18" t="s">
        <v>15</v>
      </c>
      <c r="C17" s="7"/>
      <c r="D17" s="7"/>
      <c r="E17" s="7"/>
      <c r="F17" s="7"/>
    </row>
    <row r="18">
      <c r="A18" s="14"/>
      <c r="B18" s="7"/>
      <c r="C18" s="7"/>
      <c r="D18" s="7"/>
      <c r="E18" s="7"/>
      <c r="F18" s="7"/>
    </row>
    <row r="19">
      <c r="A19" s="60"/>
      <c r="B19" s="22"/>
      <c r="C19" s="22"/>
      <c r="D19" s="22"/>
      <c r="E19" s="22"/>
      <c r="F19" s="22"/>
    </row>
    <row r="20">
      <c r="A20" s="23" t="s">
        <v>16</v>
      </c>
      <c r="B20" s="24"/>
      <c r="C20" s="24"/>
      <c r="D20" s="25" t="s">
        <v>17</v>
      </c>
      <c r="E20" s="25" t="s">
        <v>18</v>
      </c>
      <c r="F20" s="25" t="s">
        <v>19</v>
      </c>
    </row>
    <row r="21">
      <c r="A21" s="87" t="s">
        <v>273</v>
      </c>
      <c r="B21" s="7"/>
      <c r="C21" s="7"/>
      <c r="D21" s="27">
        <v>1.0</v>
      </c>
      <c r="E21" s="28">
        <v>800.0</v>
      </c>
      <c r="F21" s="29">
        <f t="shared" ref="F21:F22" si="1">D21*E21</f>
        <v>800</v>
      </c>
    </row>
    <row r="22">
      <c r="A22" s="87" t="s">
        <v>274</v>
      </c>
      <c r="B22" s="113"/>
      <c r="C22" s="113"/>
      <c r="D22" s="27">
        <v>1.0</v>
      </c>
      <c r="E22" s="28">
        <v>120.0</v>
      </c>
      <c r="F22" s="29">
        <f t="shared" si="1"/>
        <v>120</v>
      </c>
    </row>
    <row r="23">
      <c r="D23" s="27"/>
      <c r="E23" s="28"/>
      <c r="F23" s="29"/>
    </row>
    <row r="24">
      <c r="D24" s="27"/>
      <c r="E24" s="28"/>
      <c r="F24" s="29"/>
    </row>
    <row r="25">
      <c r="D25" s="113"/>
    </row>
    <row r="26">
      <c r="B26" s="7"/>
      <c r="C26" s="7"/>
    </row>
    <row r="27">
      <c r="B27" s="7"/>
      <c r="C27" s="7"/>
      <c r="E27" s="32" t="s">
        <v>24</v>
      </c>
      <c r="F27" s="33">
        <f>SUM(F21:F24)</f>
        <v>920</v>
      </c>
    </row>
    <row r="28">
      <c r="B28" s="7"/>
      <c r="C28" s="7"/>
      <c r="E28" s="34">
        <v>0.21</v>
      </c>
      <c r="F28" s="33">
        <f>F27*E28</f>
        <v>193.2</v>
      </c>
    </row>
    <row r="29">
      <c r="B29" s="7"/>
      <c r="C29" s="7"/>
      <c r="E29" s="32" t="s">
        <v>19</v>
      </c>
      <c r="F29" s="33">
        <f>F27+F28</f>
        <v>1113.2</v>
      </c>
    </row>
    <row r="30">
      <c r="B30" s="7"/>
      <c r="C30" s="7"/>
      <c r="E30" s="32"/>
      <c r="F30" s="33"/>
    </row>
    <row r="31">
      <c r="B31" s="7"/>
      <c r="C31" s="7"/>
      <c r="E31" s="32"/>
      <c r="F31" s="33"/>
    </row>
    <row r="32">
      <c r="B32" s="7"/>
      <c r="C32" s="7"/>
      <c r="E32" s="32"/>
      <c r="F32" s="33"/>
    </row>
    <row r="33">
      <c r="B33" s="7"/>
      <c r="C33" s="7"/>
      <c r="E33" s="32"/>
      <c r="F33" s="33"/>
    </row>
    <row r="34">
      <c r="B34" s="7"/>
      <c r="C34" s="7"/>
      <c r="E34" s="32"/>
      <c r="F34" s="33"/>
    </row>
    <row r="35">
      <c r="B35" s="7"/>
      <c r="C35" s="7"/>
      <c r="E35" s="32"/>
      <c r="F35" s="33"/>
    </row>
    <row r="36">
      <c r="B36" s="7"/>
      <c r="C36" s="7"/>
      <c r="E36" s="32"/>
      <c r="F36" s="33"/>
    </row>
    <row r="37">
      <c r="B37" s="7"/>
      <c r="C37" s="7"/>
      <c r="E37" s="32"/>
      <c r="F37" s="33"/>
    </row>
    <row r="38">
      <c r="B38" s="7"/>
      <c r="C38" s="7"/>
      <c r="E38" s="32"/>
      <c r="F38" s="33"/>
    </row>
    <row r="39">
      <c r="B39" s="7"/>
      <c r="C39" s="7"/>
      <c r="E39" s="32"/>
      <c r="F39" s="33"/>
    </row>
    <row r="40">
      <c r="B40" s="7"/>
      <c r="C40" s="7"/>
      <c r="E40" s="32"/>
      <c r="F40" s="33"/>
    </row>
    <row r="41">
      <c r="B41" s="7"/>
      <c r="C41" s="7"/>
      <c r="E41" s="32"/>
      <c r="F41" s="33"/>
    </row>
    <row r="42">
      <c r="B42" s="7"/>
      <c r="C42" s="7"/>
      <c r="E42" s="32"/>
      <c r="F42" s="33"/>
    </row>
    <row r="43">
      <c r="B43" s="7"/>
      <c r="C43" s="7"/>
      <c r="E43" s="32"/>
      <c r="F43" s="33"/>
    </row>
    <row r="44">
      <c r="B44" s="7"/>
      <c r="C44" s="7"/>
      <c r="E44" s="32"/>
      <c r="F44" s="33"/>
    </row>
    <row r="45">
      <c r="B45" s="7"/>
      <c r="C45" s="7"/>
      <c r="E45" s="32"/>
      <c r="F45" s="33"/>
    </row>
    <row r="46">
      <c r="B46" s="7"/>
      <c r="C46" s="7"/>
      <c r="E46" s="32"/>
      <c r="F46" s="33"/>
    </row>
    <row r="47">
      <c r="B47" s="7"/>
      <c r="C47" s="7"/>
      <c r="E47" s="32"/>
      <c r="F47" s="33"/>
    </row>
    <row r="48">
      <c r="B48" s="7"/>
      <c r="C48" s="7"/>
      <c r="E48" s="32"/>
      <c r="F48" s="33"/>
    </row>
    <row r="49">
      <c r="B49" s="7"/>
      <c r="C49" s="7"/>
      <c r="E49" s="32"/>
      <c r="F49" s="33"/>
    </row>
    <row r="50">
      <c r="B50" s="7"/>
      <c r="C50" s="7"/>
      <c r="E50" s="32"/>
      <c r="F50" s="33"/>
    </row>
    <row r="51">
      <c r="B51" s="7"/>
      <c r="C51" s="7"/>
      <c r="E51" s="32"/>
      <c r="F51" s="33"/>
    </row>
    <row r="52">
      <c r="B52" s="7"/>
      <c r="C52" s="7"/>
      <c r="E52" s="32"/>
      <c r="F52" s="33"/>
    </row>
    <row r="53">
      <c r="B53" s="7"/>
      <c r="C53" s="7"/>
      <c r="E53" s="32"/>
      <c r="F53" s="33"/>
    </row>
    <row r="54">
      <c r="B54" s="7"/>
      <c r="C54" s="7"/>
      <c r="E54" s="32"/>
      <c r="F54" s="33"/>
    </row>
    <row r="55">
      <c r="B55" s="7"/>
      <c r="C55" s="7"/>
      <c r="E55" s="32"/>
      <c r="F55" s="33"/>
    </row>
    <row r="56">
      <c r="B56" s="7"/>
      <c r="C56" s="7"/>
      <c r="E56" s="32"/>
      <c r="F56" s="33"/>
    </row>
    <row r="57">
      <c r="B57" s="7"/>
      <c r="C57" s="7"/>
      <c r="E57" s="32"/>
      <c r="F57" s="33"/>
    </row>
    <row r="58">
      <c r="B58" s="7"/>
      <c r="C58" s="7"/>
      <c r="E58" s="32"/>
      <c r="F58" s="33"/>
    </row>
    <row r="59">
      <c r="B59" s="7"/>
      <c r="C59" s="7"/>
      <c r="E59" s="32"/>
      <c r="F59" s="33"/>
    </row>
    <row r="60">
      <c r="B60" s="7"/>
      <c r="C60" s="7"/>
      <c r="E60" s="32"/>
      <c r="F60" s="33"/>
    </row>
    <row r="61">
      <c r="B61" s="7"/>
      <c r="C61" s="7"/>
      <c r="E61" s="32"/>
      <c r="F61" s="33"/>
    </row>
    <row r="62">
      <c r="B62" s="7"/>
      <c r="C62" s="7"/>
      <c r="E62" s="32"/>
      <c r="F62" s="33"/>
    </row>
    <row r="63">
      <c r="B63" s="7"/>
      <c r="C63" s="7"/>
      <c r="E63" s="32"/>
      <c r="F63" s="33"/>
    </row>
    <row r="64">
      <c r="B64" s="7"/>
      <c r="C64" s="7"/>
      <c r="E64" s="32"/>
      <c r="F64" s="33"/>
    </row>
    <row r="65">
      <c r="B65" s="7"/>
      <c r="C65" s="7"/>
      <c r="E65" s="32"/>
      <c r="F65" s="33"/>
    </row>
    <row r="66">
      <c r="B66" s="7"/>
      <c r="C66" s="7"/>
      <c r="E66" s="32"/>
      <c r="F66" s="33"/>
    </row>
    <row r="67">
      <c r="B67" s="7"/>
      <c r="C67" s="7"/>
      <c r="E67" s="32"/>
      <c r="F67" s="33"/>
    </row>
    <row r="68">
      <c r="B68" s="7"/>
      <c r="C68" s="7"/>
      <c r="E68" s="32"/>
      <c r="F68" s="33"/>
    </row>
    <row r="69">
      <c r="B69" s="7"/>
      <c r="C69" s="7"/>
      <c r="E69" s="32"/>
      <c r="F69" s="33"/>
    </row>
    <row r="70">
      <c r="B70" s="7"/>
      <c r="C70" s="7"/>
      <c r="E70" s="32"/>
      <c r="F70" s="33"/>
    </row>
  </sheetData>
  <mergeCells count="13">
    <mergeCell ref="D8:F8"/>
    <mergeCell ref="D9:F9"/>
    <mergeCell ref="A11:C11"/>
    <mergeCell ref="D11:F11"/>
    <mergeCell ref="A12:B12"/>
    <mergeCell ref="D12:F12"/>
    <mergeCell ref="A1:C4"/>
    <mergeCell ref="E2:F2"/>
    <mergeCell ref="E3:F3"/>
    <mergeCell ref="A6:C6"/>
    <mergeCell ref="A7:B7"/>
    <mergeCell ref="A8:B8"/>
    <mergeCell ref="A9:B9"/>
  </mergeCells>
  <hyperlinks>
    <hyperlink r:id="rId1" ref="A11"/>
    <hyperlink r:id="rId2" ref="A12"/>
  </hyperlinks>
  <printOptions horizontalCentered="1"/>
  <pageMargins bottom="0.75" footer="0.0" header="0.0" left="0.25" right="0.25" top="0.75"/>
  <pageSetup paperSize="9" orientation="portrait" pageOrder="overThenDown"/>
  <drawing r:id="rId3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1.63"/>
    <col customWidth="1" min="3" max="3" width="19.0"/>
    <col customWidth="1" min="4" max="4" width="8.63"/>
    <col customWidth="1" min="5" max="5" width="11.38"/>
    <col customWidth="1" min="6" max="6" width="13.75"/>
  </cols>
  <sheetData>
    <row r="1">
      <c r="A1" s="1"/>
      <c r="D1" s="2"/>
      <c r="E1" s="2"/>
      <c r="F1" s="2"/>
    </row>
    <row r="2">
      <c r="D2" s="3"/>
      <c r="E2" s="4" t="s">
        <v>0</v>
      </c>
    </row>
    <row r="3">
      <c r="D3" s="3"/>
      <c r="E3" s="5">
        <v>2146.0</v>
      </c>
    </row>
    <row r="4">
      <c r="D4" s="3"/>
      <c r="E4" s="2"/>
      <c r="F4" s="2"/>
    </row>
    <row r="5">
      <c r="A5" s="6" t="s">
        <v>1</v>
      </c>
      <c r="B5" s="7"/>
      <c r="C5" s="7"/>
      <c r="D5" s="7"/>
      <c r="E5" s="7"/>
      <c r="F5" s="7"/>
    </row>
    <row r="6">
      <c r="A6" s="6" t="s">
        <v>2</v>
      </c>
      <c r="D6" s="7"/>
      <c r="E6" s="7"/>
      <c r="F6" s="7"/>
    </row>
    <row r="7">
      <c r="A7" s="8" t="s">
        <v>3</v>
      </c>
      <c r="C7" s="7"/>
      <c r="D7" s="9"/>
      <c r="E7" s="9"/>
      <c r="F7" s="9"/>
    </row>
    <row r="8">
      <c r="A8" s="10" t="s">
        <v>4</v>
      </c>
      <c r="C8" s="7"/>
      <c r="D8" s="11" t="s">
        <v>5</v>
      </c>
      <c r="E8" s="12"/>
      <c r="F8" s="12"/>
    </row>
    <row r="9">
      <c r="A9" s="10" t="s">
        <v>6</v>
      </c>
      <c r="C9" s="7"/>
      <c r="D9" s="17" t="s">
        <v>275</v>
      </c>
    </row>
    <row r="10">
      <c r="A10" s="10" t="s">
        <v>7</v>
      </c>
      <c r="B10" s="7"/>
      <c r="C10" s="7"/>
      <c r="D10" s="14"/>
      <c r="E10" s="14"/>
      <c r="F10" s="14"/>
    </row>
    <row r="11">
      <c r="A11" s="15" t="s">
        <v>8</v>
      </c>
      <c r="D11" s="11" t="s">
        <v>9</v>
      </c>
      <c r="E11" s="12"/>
      <c r="F11" s="12"/>
    </row>
    <row r="12">
      <c r="A12" s="16" t="s">
        <v>276</v>
      </c>
      <c r="C12" s="7"/>
      <c r="D12" s="17"/>
    </row>
    <row r="13">
      <c r="A13" s="14"/>
      <c r="B13" s="7"/>
      <c r="C13" s="7"/>
      <c r="D13" s="7"/>
      <c r="E13" s="7"/>
      <c r="F13" s="7"/>
    </row>
    <row r="14">
      <c r="A14" s="18" t="s">
        <v>11</v>
      </c>
      <c r="B14" s="26" t="s">
        <v>277</v>
      </c>
      <c r="C14" s="7"/>
      <c r="D14" s="7"/>
      <c r="E14" s="36"/>
      <c r="F14" s="7"/>
    </row>
    <row r="15">
      <c r="A15" s="18" t="s">
        <v>13</v>
      </c>
      <c r="B15" s="36" t="s">
        <v>278</v>
      </c>
      <c r="C15" s="7"/>
      <c r="D15" s="7"/>
      <c r="E15" s="7"/>
      <c r="F15" s="7"/>
    </row>
    <row r="16">
      <c r="A16" s="18" t="s">
        <v>14</v>
      </c>
      <c r="B16" s="106" t="s">
        <v>279</v>
      </c>
      <c r="C16" s="7"/>
      <c r="D16" s="7"/>
      <c r="E16" s="7"/>
      <c r="F16" s="7"/>
    </row>
    <row r="17">
      <c r="A17" s="18" t="s">
        <v>15</v>
      </c>
      <c r="B17" s="87">
        <v>6.65718326E8</v>
      </c>
      <c r="C17" s="7"/>
      <c r="D17" s="7"/>
      <c r="E17" s="7"/>
      <c r="F17" s="7"/>
    </row>
    <row r="18">
      <c r="A18" s="14"/>
      <c r="B18" s="7"/>
      <c r="C18" s="7"/>
      <c r="D18" s="7"/>
      <c r="E18" s="7"/>
      <c r="F18" s="7"/>
    </row>
    <row r="19">
      <c r="A19" s="60"/>
      <c r="B19" s="22"/>
      <c r="C19" s="22"/>
      <c r="D19" s="22"/>
      <c r="E19" s="22"/>
      <c r="F19" s="22"/>
    </row>
    <row r="20">
      <c r="A20" s="23" t="s">
        <v>16</v>
      </c>
      <c r="B20" s="24"/>
      <c r="C20" s="24"/>
      <c r="D20" s="25" t="s">
        <v>17</v>
      </c>
      <c r="E20" s="25" t="s">
        <v>18</v>
      </c>
      <c r="F20" s="25" t="s">
        <v>19</v>
      </c>
    </row>
    <row r="21">
      <c r="A21" s="87" t="s">
        <v>280</v>
      </c>
      <c r="B21" s="7"/>
      <c r="C21" s="7"/>
      <c r="D21" s="27">
        <v>1.0</v>
      </c>
      <c r="E21" s="28">
        <v>336.0</v>
      </c>
      <c r="F21" s="29">
        <f t="shared" ref="F21:F22" si="1">D21*E21</f>
        <v>336</v>
      </c>
    </row>
    <row r="22">
      <c r="A22" s="87" t="s">
        <v>281</v>
      </c>
      <c r="B22" s="113"/>
      <c r="C22" s="113"/>
      <c r="D22" s="27">
        <v>1.0</v>
      </c>
      <c r="E22" s="28">
        <v>800.0</v>
      </c>
      <c r="F22" s="29">
        <f t="shared" si="1"/>
        <v>800</v>
      </c>
    </row>
    <row r="23">
      <c r="D23" s="27"/>
      <c r="E23" s="28"/>
      <c r="F23" s="29"/>
    </row>
    <row r="24">
      <c r="D24" s="27"/>
      <c r="E24" s="28"/>
      <c r="F24" s="29"/>
    </row>
    <row r="25">
      <c r="D25" s="113"/>
    </row>
    <row r="26">
      <c r="B26" s="7"/>
      <c r="C26" s="7"/>
    </row>
    <row r="27">
      <c r="B27" s="7"/>
      <c r="C27" s="7"/>
      <c r="E27" s="32" t="s">
        <v>24</v>
      </c>
      <c r="F27" s="33">
        <f>SUM(F21:F24)</f>
        <v>1136</v>
      </c>
    </row>
    <row r="28">
      <c r="B28" s="7"/>
      <c r="C28" s="7"/>
      <c r="E28" s="34">
        <v>0.21</v>
      </c>
      <c r="F28" s="33">
        <f>F27*E28</f>
        <v>238.56</v>
      </c>
    </row>
    <row r="29">
      <c r="B29" s="7"/>
      <c r="C29" s="7"/>
      <c r="E29" s="32" t="s">
        <v>19</v>
      </c>
      <c r="F29" s="33">
        <f>F27+F28</f>
        <v>1374.56</v>
      </c>
    </row>
    <row r="30">
      <c r="B30" s="7"/>
      <c r="C30" s="7"/>
      <c r="E30" s="32"/>
      <c r="F30" s="33"/>
    </row>
    <row r="31">
      <c r="B31" s="7"/>
      <c r="C31" s="7"/>
      <c r="E31" s="32"/>
      <c r="F31" s="33"/>
    </row>
    <row r="32">
      <c r="B32" s="7">
        <f>1800*0.21</f>
        <v>378</v>
      </c>
      <c r="C32" s="7">
        <f>5691*0.05</f>
        <v>284.55</v>
      </c>
      <c r="E32" s="32"/>
      <c r="F32" s="33"/>
    </row>
    <row r="33">
      <c r="B33" s="36">
        <v>1800.0</v>
      </c>
      <c r="C33" s="7"/>
      <c r="E33" s="32"/>
      <c r="F33" s="33"/>
    </row>
    <row r="34">
      <c r="B34" s="7">
        <f>B33+B32</f>
        <v>2178</v>
      </c>
      <c r="C34" s="7"/>
      <c r="E34" s="32"/>
      <c r="F34" s="33"/>
    </row>
    <row r="35">
      <c r="B35" s="7"/>
      <c r="C35" s="7"/>
      <c r="E35" s="32"/>
      <c r="F35" s="33"/>
    </row>
    <row r="36">
      <c r="B36" s="7"/>
      <c r="C36" s="7"/>
      <c r="E36" s="32"/>
      <c r="F36" s="33"/>
    </row>
    <row r="37">
      <c r="B37" s="7"/>
      <c r="C37" s="7"/>
      <c r="E37" s="32"/>
      <c r="F37" s="33"/>
    </row>
    <row r="38">
      <c r="B38" s="7"/>
      <c r="C38" s="7"/>
      <c r="E38" s="32"/>
      <c r="F38" s="33"/>
    </row>
    <row r="39">
      <c r="B39" s="7"/>
      <c r="C39" s="7"/>
      <c r="E39" s="32"/>
      <c r="F39" s="33"/>
    </row>
    <row r="40">
      <c r="B40" s="7"/>
      <c r="C40" s="7"/>
      <c r="E40" s="32"/>
      <c r="F40" s="33"/>
    </row>
    <row r="41">
      <c r="B41" s="7"/>
      <c r="C41" s="7"/>
      <c r="E41" s="32"/>
      <c r="F41" s="33"/>
    </row>
    <row r="42">
      <c r="B42" s="7"/>
      <c r="C42" s="7"/>
      <c r="E42" s="32"/>
      <c r="F42" s="33"/>
    </row>
    <row r="43">
      <c r="B43" s="7"/>
      <c r="C43" s="7"/>
      <c r="E43" s="32"/>
      <c r="F43" s="33"/>
    </row>
    <row r="44">
      <c r="B44" s="7"/>
      <c r="C44" s="7"/>
      <c r="E44" s="32"/>
      <c r="F44" s="33"/>
    </row>
    <row r="45">
      <c r="B45" s="7"/>
      <c r="C45" s="7"/>
      <c r="E45" s="32"/>
      <c r="F45" s="33"/>
    </row>
    <row r="46">
      <c r="B46" s="7"/>
      <c r="C46" s="7"/>
      <c r="E46" s="32"/>
      <c r="F46" s="33"/>
    </row>
    <row r="47">
      <c r="B47" s="7"/>
      <c r="C47" s="7"/>
      <c r="E47" s="32"/>
      <c r="F47" s="33"/>
    </row>
    <row r="48">
      <c r="B48" s="7"/>
      <c r="C48" s="7"/>
      <c r="E48" s="32"/>
      <c r="F48" s="33"/>
    </row>
    <row r="49">
      <c r="B49" s="7"/>
      <c r="C49" s="7"/>
      <c r="E49" s="32"/>
      <c r="F49" s="33"/>
    </row>
    <row r="50">
      <c r="B50" s="7"/>
      <c r="C50" s="7"/>
      <c r="E50" s="32"/>
      <c r="F50" s="33"/>
    </row>
    <row r="51">
      <c r="B51" s="7"/>
      <c r="C51" s="7"/>
      <c r="E51" s="32"/>
      <c r="F51" s="33"/>
    </row>
    <row r="52">
      <c r="B52" s="7"/>
      <c r="C52" s="7"/>
      <c r="E52" s="32"/>
      <c r="F52" s="33"/>
    </row>
    <row r="53">
      <c r="B53" s="7"/>
      <c r="C53" s="7"/>
      <c r="E53" s="32"/>
      <c r="F53" s="33"/>
    </row>
    <row r="54">
      <c r="B54" s="7"/>
      <c r="C54" s="7"/>
      <c r="E54" s="32"/>
      <c r="F54" s="33"/>
    </row>
    <row r="55">
      <c r="B55" s="7"/>
      <c r="C55" s="7"/>
      <c r="E55" s="32"/>
      <c r="F55" s="33"/>
    </row>
    <row r="56">
      <c r="B56" s="7"/>
      <c r="C56" s="7"/>
      <c r="E56" s="32"/>
      <c r="F56" s="33"/>
    </row>
    <row r="57">
      <c r="B57" s="7"/>
      <c r="C57" s="7"/>
      <c r="E57" s="32"/>
      <c r="F57" s="33"/>
    </row>
    <row r="58">
      <c r="B58" s="7"/>
      <c r="C58" s="7"/>
      <c r="E58" s="32"/>
      <c r="F58" s="33"/>
    </row>
    <row r="59">
      <c r="B59" s="7"/>
      <c r="C59" s="7"/>
      <c r="E59" s="32"/>
      <c r="F59" s="33"/>
    </row>
    <row r="60">
      <c r="B60" s="7"/>
      <c r="C60" s="7"/>
      <c r="E60" s="32"/>
      <c r="F60" s="33"/>
    </row>
    <row r="61">
      <c r="B61" s="7"/>
      <c r="C61" s="7"/>
      <c r="E61" s="32"/>
      <c r="F61" s="33"/>
    </row>
    <row r="62">
      <c r="B62" s="7"/>
      <c r="C62" s="7"/>
      <c r="E62" s="32"/>
      <c r="F62" s="33"/>
    </row>
    <row r="63">
      <c r="B63" s="7"/>
      <c r="C63" s="7"/>
      <c r="E63" s="32"/>
      <c r="F63" s="33"/>
    </row>
    <row r="64">
      <c r="B64" s="7"/>
      <c r="C64" s="7"/>
      <c r="E64" s="32"/>
      <c r="F64" s="33"/>
    </row>
    <row r="65">
      <c r="B65" s="7"/>
      <c r="C65" s="7"/>
      <c r="E65" s="32"/>
      <c r="F65" s="33"/>
    </row>
    <row r="66">
      <c r="B66" s="7"/>
      <c r="C66" s="7"/>
      <c r="E66" s="32"/>
      <c r="F66" s="33"/>
    </row>
    <row r="67">
      <c r="B67" s="7"/>
      <c r="C67" s="7"/>
      <c r="E67" s="32"/>
      <c r="F67" s="33"/>
    </row>
    <row r="68">
      <c r="B68" s="7"/>
      <c r="C68" s="7"/>
      <c r="E68" s="32"/>
      <c r="F68" s="33"/>
    </row>
    <row r="69">
      <c r="B69" s="7"/>
      <c r="C69" s="7"/>
      <c r="E69" s="32"/>
      <c r="F69" s="33"/>
    </row>
    <row r="70">
      <c r="B70" s="7"/>
      <c r="C70" s="7"/>
      <c r="E70" s="32"/>
      <c r="F70" s="33"/>
    </row>
  </sheetData>
  <mergeCells count="13">
    <mergeCell ref="D8:F8"/>
    <mergeCell ref="D9:F9"/>
    <mergeCell ref="A11:C11"/>
    <mergeCell ref="D11:F11"/>
    <mergeCell ref="A12:B12"/>
    <mergeCell ref="D12:F12"/>
    <mergeCell ref="A1:C4"/>
    <mergeCell ref="E2:F2"/>
    <mergeCell ref="E3:F3"/>
    <mergeCell ref="A6:C6"/>
    <mergeCell ref="A7:B7"/>
    <mergeCell ref="A8:B8"/>
    <mergeCell ref="A9:B9"/>
  </mergeCells>
  <hyperlinks>
    <hyperlink r:id="rId1" ref="A11"/>
    <hyperlink r:id="rId2" ref="A12"/>
  </hyperlinks>
  <printOptions horizontalCentered="1"/>
  <pageMargins bottom="0.75" footer="0.0" header="0.0" left="0.25" right="0.25" top="0.75"/>
  <pageSetup paperSize="9" orientation="portrait" pageOrder="overThenDown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1.63"/>
    <col customWidth="1" min="3" max="3" width="13.13"/>
    <col customWidth="1" min="6" max="26" width="15.88"/>
  </cols>
  <sheetData>
    <row r="1">
      <c r="A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D2" s="3"/>
      <c r="E2" s="4" t="s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D3" s="3"/>
      <c r="E3" s="5">
        <v>2107.0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D4" s="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 t="s">
        <v>1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6" t="s">
        <v>2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8" t="s">
        <v>3</v>
      </c>
      <c r="C7" s="7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0" t="s">
        <v>4</v>
      </c>
      <c r="C8" s="7"/>
      <c r="D8" s="11" t="s">
        <v>5</v>
      </c>
      <c r="E8" s="12"/>
      <c r="F8" s="12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>
      <c r="A9" s="10" t="s">
        <v>6</v>
      </c>
      <c r="C9" s="7"/>
      <c r="D9" s="13">
        <v>45902.0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0" t="s">
        <v>7</v>
      </c>
      <c r="B10" s="7"/>
      <c r="C10" s="7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5" t="s">
        <v>8</v>
      </c>
      <c r="D11" s="11" t="s">
        <v>9</v>
      </c>
      <c r="E11" s="12"/>
      <c r="F11" s="12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>
      <c r="A12" s="16" t="s">
        <v>43</v>
      </c>
      <c r="C12" s="7"/>
      <c r="D12" s="17" t="s">
        <v>26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8" t="s">
        <v>11</v>
      </c>
      <c r="B14" s="19" t="s">
        <v>44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8" t="s">
        <v>13</v>
      </c>
      <c r="B15" s="20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8" t="s">
        <v>14</v>
      </c>
      <c r="B16" s="20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8" t="s">
        <v>15</v>
      </c>
      <c r="B17" s="46">
        <v>6.53544781E8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23" t="s">
        <v>16</v>
      </c>
      <c r="B19" s="24"/>
      <c r="C19" s="24"/>
      <c r="D19" s="25" t="s">
        <v>17</v>
      </c>
      <c r="E19" s="25" t="s">
        <v>18</v>
      </c>
      <c r="F19" s="25" t="s">
        <v>19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26" t="s">
        <v>45</v>
      </c>
      <c r="B21" s="14"/>
      <c r="C21" s="14"/>
      <c r="D21" s="27">
        <v>1.0</v>
      </c>
      <c r="E21" s="54">
        <v>250.0</v>
      </c>
      <c r="F21" s="29">
        <f t="shared" ref="F21:F23" si="1">D21*E21</f>
        <v>250</v>
      </c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>
      <c r="A22" s="36" t="s">
        <v>46</v>
      </c>
      <c r="B22" s="7"/>
      <c r="C22" s="7"/>
      <c r="D22" s="27">
        <v>1.0</v>
      </c>
      <c r="E22" s="54">
        <v>180.0</v>
      </c>
      <c r="F22" s="29">
        <f t="shared" si="1"/>
        <v>180</v>
      </c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>
      <c r="A23" s="36"/>
      <c r="B23" s="7"/>
      <c r="C23" s="7"/>
      <c r="D23" s="27">
        <v>1.0</v>
      </c>
      <c r="E23" s="54"/>
      <c r="F23" s="29">
        <f t="shared" si="1"/>
        <v>0</v>
      </c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>
      <c r="A24" s="36"/>
      <c r="B24" s="7"/>
      <c r="C24" s="7"/>
      <c r="D24" s="27"/>
      <c r="E24" s="54"/>
      <c r="F24" s="29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>
      <c r="A25" s="7"/>
      <c r="B25" s="7"/>
      <c r="C25" s="7"/>
      <c r="D25" s="7"/>
      <c r="E25" s="53"/>
      <c r="F25" s="33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53" t="s">
        <v>24</v>
      </c>
      <c r="F26" s="33">
        <f>SUM(F21:F24)</f>
        <v>430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36"/>
      <c r="D27" s="7"/>
      <c r="E27" s="34">
        <v>0.21</v>
      </c>
      <c r="F27" s="33">
        <f>F26*E27</f>
        <v>90.3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36"/>
      <c r="D28" s="7"/>
      <c r="E28" s="53" t="s">
        <v>19</v>
      </c>
      <c r="F28" s="33">
        <f>F26+F27</f>
        <v>520.3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>
      <c r="A30" s="26"/>
      <c r="D30" s="27"/>
      <c r="E30" s="34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>
      <c r="A31" s="26"/>
      <c r="B31" s="10"/>
      <c r="C31" s="10"/>
      <c r="D31" s="27"/>
      <c r="E31" s="32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>
      <c r="A32" s="26"/>
      <c r="B32" s="10"/>
      <c r="C32" s="10"/>
      <c r="D32" s="27"/>
      <c r="E32" s="28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>
      <c r="A33" s="26"/>
      <c r="B33" s="10"/>
      <c r="C33" s="10"/>
      <c r="D33" s="27"/>
      <c r="E33" s="35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>
      <c r="B34" s="7"/>
      <c r="C34" s="7"/>
      <c r="D34" s="27"/>
      <c r="E34" s="34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>
      <c r="A35" s="36"/>
      <c r="B35" s="7"/>
      <c r="C35" s="7"/>
      <c r="D35" s="27"/>
      <c r="E35" s="35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>
      <c r="A36" s="36"/>
      <c r="B36" s="7"/>
      <c r="C36" s="7"/>
      <c r="D36" s="27"/>
      <c r="E36" s="28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>
      <c r="A37" s="36"/>
      <c r="B37" s="7"/>
      <c r="C37" s="7"/>
      <c r="D37" s="27"/>
      <c r="E37" s="28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ht="14.25" customHeight="1">
      <c r="A38" s="7"/>
      <c r="B38" s="7"/>
      <c r="C38" s="7"/>
      <c r="D38" s="7"/>
      <c r="E38" s="32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4.25" customHeight="1">
      <c r="A39" s="7"/>
      <c r="B39" s="7"/>
      <c r="C39" s="7"/>
      <c r="D39" s="7"/>
      <c r="E39" s="32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4.25" customHeight="1">
      <c r="A40" s="7"/>
      <c r="B40" s="7"/>
      <c r="C40" s="7"/>
      <c r="D40" s="7"/>
      <c r="E40" s="34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4.25" customHeight="1">
      <c r="A41" s="36"/>
      <c r="B41" s="7"/>
      <c r="C41" s="7"/>
      <c r="D41" s="7"/>
      <c r="E41" s="32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>
      <c r="A42" s="7"/>
      <c r="B42" s="7"/>
      <c r="C42" s="7"/>
      <c r="D42" s="7"/>
      <c r="E42" s="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14.25" customHeight="1">
      <c r="A43" s="38"/>
      <c r="B43" s="7"/>
      <c r="C43" s="7"/>
      <c r="D43" s="3"/>
      <c r="E43" s="36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>
      <c r="A44" s="36"/>
      <c r="B44" s="7"/>
      <c r="C44" s="7"/>
      <c r="D44" s="3"/>
      <c r="E44" s="36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>
      <c r="A45" s="39"/>
      <c r="B45" s="7"/>
      <c r="C45" s="7"/>
      <c r="D45" s="3"/>
      <c r="E45" s="36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36"/>
      <c r="B46" s="7"/>
      <c r="C46" s="7"/>
      <c r="D46" s="3"/>
      <c r="E46" s="36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36"/>
      <c r="B47" s="7"/>
      <c r="C47" s="7"/>
      <c r="D47" s="3"/>
      <c r="E47" s="36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36"/>
      <c r="B48" s="7"/>
      <c r="C48" s="7"/>
      <c r="D48" s="7"/>
      <c r="E48" s="40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36"/>
      <c r="B49" s="7"/>
      <c r="C49" s="7"/>
      <c r="E49" s="36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36"/>
      <c r="B50" s="7"/>
      <c r="C50" s="7"/>
      <c r="D50" s="7"/>
      <c r="E50" s="36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36"/>
      <c r="B51" s="7"/>
      <c r="C51" s="7"/>
      <c r="D51" s="7"/>
      <c r="E51" s="3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36"/>
      <c r="B52" s="7"/>
      <c r="C52" s="7"/>
      <c r="D52" s="7"/>
      <c r="E52" s="36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B53" s="7"/>
      <c r="C53" s="7"/>
      <c r="D53" s="7"/>
      <c r="E53" s="36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41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3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3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3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3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B65" s="3"/>
      <c r="C65" s="3"/>
      <c r="D65" s="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6"/>
      <c r="B66" s="2"/>
      <c r="C66" s="2"/>
      <c r="D66" s="2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>
      <c r="B67" s="42"/>
      <c r="C67" s="42"/>
      <c r="D67" s="42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>
      <c r="A68" s="36"/>
      <c r="B68" s="42"/>
      <c r="C68" s="42"/>
      <c r="D68" s="42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>
      <c r="A69" s="44"/>
      <c r="B69" s="30"/>
      <c r="C69" s="30"/>
      <c r="D69" s="30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44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44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</sheetData>
  <mergeCells count="15">
    <mergeCell ref="D8:F8"/>
    <mergeCell ref="D9:F9"/>
    <mergeCell ref="A11:C11"/>
    <mergeCell ref="D11:F11"/>
    <mergeCell ref="A12:B12"/>
    <mergeCell ref="D12:F12"/>
    <mergeCell ref="A20:F20"/>
    <mergeCell ref="A30:C30"/>
    <mergeCell ref="A1:C4"/>
    <mergeCell ref="E2:F2"/>
    <mergeCell ref="E3:F3"/>
    <mergeCell ref="A6:C6"/>
    <mergeCell ref="A7:B7"/>
    <mergeCell ref="A8:B8"/>
    <mergeCell ref="A9:B9"/>
  </mergeCells>
  <hyperlinks>
    <hyperlink r:id="rId1" ref="A11"/>
    <hyperlink r:id="rId2" ref="A12"/>
  </hyperlinks>
  <printOptions horizontalCentered="1"/>
  <pageMargins bottom="0.75" footer="0.0" header="0.0" left="0.25" right="0.25" top="0.75"/>
  <pageSetup paperSize="9" orientation="portrait" pageOrder="overThenDown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1.63"/>
    <col customWidth="1" min="3" max="3" width="13.13"/>
    <col customWidth="1" min="6" max="26" width="15.88"/>
  </cols>
  <sheetData>
    <row r="1">
      <c r="A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D2" s="3"/>
      <c r="E2" s="4" t="s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D3" s="3"/>
      <c r="E3" s="5">
        <v>2109.0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D4" s="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 t="s">
        <v>1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6" t="s">
        <v>2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8" t="s">
        <v>3</v>
      </c>
      <c r="C7" s="7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0" t="s">
        <v>4</v>
      </c>
      <c r="C8" s="7"/>
      <c r="D8" s="11" t="s">
        <v>5</v>
      </c>
      <c r="E8" s="12"/>
      <c r="F8" s="12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>
      <c r="A9" s="10" t="s">
        <v>6</v>
      </c>
      <c r="C9" s="7"/>
      <c r="D9" s="13">
        <v>45902.0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0" t="s">
        <v>7</v>
      </c>
      <c r="B10" s="7"/>
      <c r="C10" s="7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5" t="s">
        <v>8</v>
      </c>
      <c r="D11" s="11" t="s">
        <v>9</v>
      </c>
      <c r="E11" s="12"/>
      <c r="F11" s="12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>
      <c r="A12" s="16" t="s">
        <v>47</v>
      </c>
      <c r="C12" s="7"/>
      <c r="D12" s="17" t="s">
        <v>26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8" t="s">
        <v>11</v>
      </c>
      <c r="B14" s="19" t="s">
        <v>48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8" t="s">
        <v>13</v>
      </c>
      <c r="B15" s="20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8" t="s">
        <v>14</v>
      </c>
      <c r="B16" s="20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8" t="s">
        <v>15</v>
      </c>
      <c r="B17" s="4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23" t="s">
        <v>16</v>
      </c>
      <c r="B19" s="24"/>
      <c r="C19" s="24"/>
      <c r="D19" s="25" t="s">
        <v>17</v>
      </c>
      <c r="E19" s="25" t="s">
        <v>18</v>
      </c>
      <c r="F19" s="25" t="s">
        <v>19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22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55" t="s">
        <v>49</v>
      </c>
      <c r="B21" s="56"/>
      <c r="C21" s="56"/>
      <c r="D21" s="57">
        <v>1.0</v>
      </c>
      <c r="E21" s="58">
        <v>250.0</v>
      </c>
      <c r="F21" s="59">
        <f t="shared" ref="F21:F22" si="1">D21*E21</f>
        <v>250</v>
      </c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>
      <c r="A22" s="55" t="s">
        <v>50</v>
      </c>
      <c r="B22" s="56"/>
      <c r="C22" s="56"/>
      <c r="D22" s="57">
        <v>1.0</v>
      </c>
      <c r="E22" s="58">
        <v>1880.0</v>
      </c>
      <c r="F22" s="59">
        <f t="shared" si="1"/>
        <v>1880</v>
      </c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>
      <c r="A23" s="55" t="s">
        <v>51</v>
      </c>
      <c r="B23" s="22"/>
      <c r="C23" s="22"/>
      <c r="D23" s="57">
        <v>1.0</v>
      </c>
      <c r="E23" s="58"/>
      <c r="F23" s="59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>
      <c r="A24" s="60" t="s">
        <v>52</v>
      </c>
      <c r="B24" s="22"/>
      <c r="C24" s="22"/>
      <c r="D24" s="57">
        <v>1.0</v>
      </c>
      <c r="E24" s="58">
        <v>980.0</v>
      </c>
      <c r="F24" s="59">
        <f>D24*E24</f>
        <v>980</v>
      </c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>
      <c r="A25" s="60" t="s">
        <v>53</v>
      </c>
      <c r="B25" s="22"/>
      <c r="C25" s="22"/>
      <c r="D25" s="57"/>
      <c r="E25" s="58"/>
      <c r="F25" s="58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>
      <c r="A26" s="55" t="s">
        <v>54</v>
      </c>
      <c r="B26" s="22"/>
      <c r="C26" s="22"/>
      <c r="D26" s="22"/>
      <c r="E26" s="61"/>
      <c r="F26" s="62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55" t="s">
        <v>55</v>
      </c>
      <c r="B27" s="22"/>
      <c r="C27" s="22"/>
      <c r="D27" s="22"/>
      <c r="E27" s="63"/>
      <c r="F27" s="64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22"/>
      <c r="B28" s="22"/>
      <c r="C28" s="55"/>
      <c r="D28" s="22"/>
      <c r="E28" s="64"/>
      <c r="F28" s="64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22"/>
      <c r="B29" s="22"/>
      <c r="C29" s="55"/>
      <c r="D29" s="22"/>
      <c r="E29" s="61" t="s">
        <v>24</v>
      </c>
      <c r="F29" s="62">
        <f>SUM(F21:F24)</f>
        <v>3110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22"/>
      <c r="B30" s="22"/>
      <c r="C30" s="22"/>
      <c r="D30" s="22"/>
      <c r="E30" s="65" t="s">
        <v>56</v>
      </c>
      <c r="F30" s="62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>
      <c r="A31" s="55"/>
      <c r="D31" s="57"/>
      <c r="E31" s="61"/>
      <c r="F31" s="62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>
      <c r="A32" s="64"/>
      <c r="B32" s="22"/>
      <c r="C32" s="22"/>
      <c r="D32" s="57"/>
      <c r="E32" s="22"/>
      <c r="F32" s="6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>
      <c r="A33" s="55"/>
      <c r="B33" s="22"/>
      <c r="C33" s="22"/>
      <c r="D33" s="57"/>
      <c r="E33" s="58"/>
      <c r="F33" s="5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>
      <c r="A34" s="55" t="s">
        <v>57</v>
      </c>
      <c r="B34" s="22"/>
      <c r="C34" s="22"/>
      <c r="D34" s="57"/>
      <c r="E34" s="62"/>
      <c r="F34" s="62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>
      <c r="A35" s="67" t="s">
        <v>58</v>
      </c>
      <c r="B35" s="22"/>
      <c r="C35" s="22"/>
      <c r="D35" s="57"/>
      <c r="E35" s="68"/>
      <c r="F35" s="62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>
      <c r="A36" s="55" t="s">
        <v>59</v>
      </c>
      <c r="B36" s="22"/>
      <c r="C36" s="22"/>
      <c r="D36" s="57"/>
      <c r="E36" s="62"/>
      <c r="F36" s="62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>
      <c r="A37" s="55" t="s">
        <v>60</v>
      </c>
      <c r="B37" s="22"/>
      <c r="C37" s="22"/>
      <c r="D37" s="57"/>
      <c r="E37" s="58"/>
      <c r="F37" s="5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>
      <c r="A38" s="55" t="s">
        <v>61</v>
      </c>
      <c r="B38" s="22"/>
      <c r="C38" s="22"/>
      <c r="D38" s="57"/>
      <c r="E38" s="58"/>
      <c r="F38" s="5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ht="14.25" customHeight="1">
      <c r="A39" s="22"/>
      <c r="B39" s="22"/>
      <c r="C39" s="22"/>
      <c r="D39" s="22"/>
      <c r="E39" s="69"/>
      <c r="F39" s="62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4.25" customHeight="1">
      <c r="A40" s="22"/>
      <c r="B40" s="22"/>
      <c r="C40" s="22"/>
      <c r="D40" s="22"/>
      <c r="E40" s="69"/>
      <c r="F40" s="62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4.25" customHeight="1">
      <c r="A41" s="22"/>
      <c r="B41" s="22"/>
      <c r="C41" s="22"/>
      <c r="D41" s="22"/>
      <c r="E41" s="68"/>
      <c r="F41" s="62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4.25" customHeight="1">
      <c r="A42" s="36"/>
      <c r="B42" s="7"/>
      <c r="C42" s="7"/>
      <c r="D42" s="7"/>
      <c r="E42" s="32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>
      <c r="A43" s="7"/>
      <c r="B43" s="7"/>
      <c r="C43" s="7"/>
      <c r="D43" s="7"/>
      <c r="E43" s="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14.25" customHeight="1">
      <c r="A44" s="38"/>
      <c r="B44" s="7"/>
      <c r="C44" s="7"/>
      <c r="D44" s="3"/>
      <c r="E44" s="36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>
      <c r="A45" s="36"/>
      <c r="B45" s="7"/>
      <c r="C45" s="7"/>
      <c r="D45" s="3"/>
      <c r="E45" s="36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>
      <c r="A46" s="39"/>
      <c r="B46" s="7"/>
      <c r="C46" s="7"/>
      <c r="D46" s="3"/>
      <c r="E46" s="36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36"/>
      <c r="B47" s="7"/>
      <c r="C47" s="7"/>
      <c r="D47" s="3"/>
      <c r="E47" s="36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36"/>
      <c r="B48" s="7"/>
      <c r="C48" s="7"/>
      <c r="D48" s="3"/>
      <c r="E48" s="36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>
      <c r="A49" s="36"/>
      <c r="B49" s="7"/>
      <c r="C49" s="7"/>
      <c r="D49" s="7"/>
      <c r="E49" s="40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36"/>
      <c r="B50" s="7"/>
      <c r="C50" s="7"/>
      <c r="E50" s="36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>
      <c r="A51" s="36"/>
      <c r="B51" s="7"/>
      <c r="C51" s="7"/>
      <c r="D51" s="7"/>
      <c r="E51" s="3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36"/>
      <c r="B52" s="7"/>
      <c r="C52" s="7"/>
      <c r="D52" s="7"/>
      <c r="E52" s="36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36"/>
      <c r="B53" s="7"/>
      <c r="C53" s="7"/>
      <c r="D53" s="7"/>
      <c r="E53" s="36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B54" s="7"/>
      <c r="C54" s="7"/>
      <c r="D54" s="7"/>
      <c r="E54" s="3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41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3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3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36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36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B66" s="3"/>
      <c r="C66" s="3"/>
      <c r="D66" s="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36"/>
      <c r="B67" s="2"/>
      <c r="C67" s="2"/>
      <c r="D67" s="2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>
      <c r="B68" s="42"/>
      <c r="C68" s="42"/>
      <c r="D68" s="42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>
      <c r="A69" s="36"/>
      <c r="B69" s="42"/>
      <c r="C69" s="42"/>
      <c r="D69" s="42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>
      <c r="A70" s="44"/>
      <c r="B70" s="30"/>
      <c r="C70" s="30"/>
      <c r="D70" s="30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44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44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</sheetData>
  <mergeCells count="15">
    <mergeCell ref="D8:F8"/>
    <mergeCell ref="D9:F9"/>
    <mergeCell ref="A11:C11"/>
    <mergeCell ref="D11:F11"/>
    <mergeCell ref="A12:B12"/>
    <mergeCell ref="D12:F12"/>
    <mergeCell ref="A20:F20"/>
    <mergeCell ref="A31:C31"/>
    <mergeCell ref="A1:C4"/>
    <mergeCell ref="E2:F2"/>
    <mergeCell ref="E3:F3"/>
    <mergeCell ref="A6:C6"/>
    <mergeCell ref="A7:B7"/>
    <mergeCell ref="A8:B8"/>
    <mergeCell ref="A9:B9"/>
  </mergeCells>
  <hyperlinks>
    <hyperlink r:id="rId1" ref="A11"/>
    <hyperlink r:id="rId2" ref="A12"/>
  </hyperlinks>
  <printOptions horizontalCentered="1"/>
  <pageMargins bottom="0.75" footer="0.0" header="0.0" left="0.25" right="0.25" top="0.75"/>
  <pageSetup paperSize="9" orientation="portrait" pageOrder="overThenDown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1.63"/>
    <col customWidth="1" min="3" max="3" width="13.13"/>
    <col customWidth="1" min="6" max="6" width="15.88"/>
  </cols>
  <sheetData>
    <row r="1">
      <c r="A1" s="1"/>
      <c r="D1" s="2"/>
      <c r="E1" s="2"/>
      <c r="F1" s="2"/>
    </row>
    <row r="2">
      <c r="D2" s="3"/>
      <c r="E2" s="4" t="s">
        <v>0</v>
      </c>
    </row>
    <row r="3">
      <c r="D3" s="3"/>
      <c r="E3" s="5">
        <v>2110.0</v>
      </c>
    </row>
    <row r="4">
      <c r="D4" s="3"/>
      <c r="E4" s="2"/>
      <c r="F4" s="2"/>
    </row>
    <row r="5">
      <c r="A5" s="6" t="s">
        <v>1</v>
      </c>
      <c r="B5" s="7"/>
      <c r="C5" s="7"/>
      <c r="D5" s="7"/>
      <c r="E5" s="7"/>
      <c r="F5" s="7"/>
    </row>
    <row r="6">
      <c r="A6" s="6" t="s">
        <v>2</v>
      </c>
      <c r="D6" s="7"/>
      <c r="E6" s="7"/>
      <c r="F6" s="7"/>
    </row>
    <row r="7">
      <c r="A7" s="8" t="s">
        <v>3</v>
      </c>
      <c r="C7" s="7"/>
      <c r="D7" s="9"/>
      <c r="E7" s="9"/>
      <c r="F7" s="9"/>
    </row>
    <row r="8">
      <c r="A8" s="10" t="s">
        <v>4</v>
      </c>
      <c r="C8" s="7"/>
      <c r="D8" s="11" t="s">
        <v>5</v>
      </c>
      <c r="E8" s="12"/>
      <c r="F8" s="12"/>
    </row>
    <row r="9">
      <c r="A9" s="10" t="s">
        <v>6</v>
      </c>
      <c r="C9" s="7"/>
      <c r="D9" s="17" t="s">
        <v>62</v>
      </c>
    </row>
    <row r="10">
      <c r="A10" s="10" t="s">
        <v>7</v>
      </c>
      <c r="B10" s="7"/>
      <c r="C10" s="7"/>
      <c r="D10" s="14"/>
      <c r="E10" s="14"/>
      <c r="F10" s="14"/>
    </row>
    <row r="11">
      <c r="A11" s="15" t="s">
        <v>8</v>
      </c>
      <c r="D11" s="11" t="s">
        <v>9</v>
      </c>
      <c r="E11" s="12"/>
      <c r="F11" s="12"/>
    </row>
    <row r="12">
      <c r="A12" s="16" t="s">
        <v>63</v>
      </c>
      <c r="C12" s="7"/>
      <c r="D12" s="17" t="s">
        <v>26</v>
      </c>
    </row>
    <row r="13">
      <c r="A13" s="14"/>
      <c r="B13" s="7"/>
      <c r="C13" s="7"/>
      <c r="D13" s="7"/>
      <c r="E13" s="7"/>
      <c r="F13" s="7"/>
    </row>
    <row r="14">
      <c r="A14" s="18" t="s">
        <v>11</v>
      </c>
      <c r="B14" s="19" t="s">
        <v>64</v>
      </c>
      <c r="C14" s="7"/>
      <c r="D14" s="7"/>
      <c r="E14" s="7"/>
      <c r="F14" s="7"/>
    </row>
    <row r="15">
      <c r="A15" s="18" t="s">
        <v>13</v>
      </c>
      <c r="B15" s="3"/>
      <c r="C15" s="7"/>
      <c r="D15" s="7"/>
      <c r="E15" s="7"/>
      <c r="F15" s="7"/>
    </row>
    <row r="16">
      <c r="A16" s="18" t="s">
        <v>14</v>
      </c>
      <c r="B16" s="3"/>
      <c r="C16" s="7"/>
      <c r="D16" s="7"/>
      <c r="E16" s="7"/>
      <c r="F16" s="7"/>
    </row>
    <row r="17">
      <c r="A17" s="18" t="s">
        <v>15</v>
      </c>
      <c r="B17" s="3"/>
      <c r="C17" s="7"/>
      <c r="D17" s="7"/>
      <c r="E17" s="7"/>
      <c r="F17" s="7"/>
    </row>
    <row r="18">
      <c r="A18" s="14"/>
      <c r="B18" s="7"/>
      <c r="C18" s="7"/>
      <c r="D18" s="7"/>
      <c r="E18" s="7"/>
      <c r="F18" s="7"/>
    </row>
    <row r="19">
      <c r="A19" s="23" t="s">
        <v>16</v>
      </c>
      <c r="B19" s="24"/>
      <c r="C19" s="24"/>
      <c r="D19" s="25" t="s">
        <v>17</v>
      </c>
      <c r="E19" s="25" t="s">
        <v>18</v>
      </c>
      <c r="F19" s="25" t="s">
        <v>19</v>
      </c>
    </row>
    <row r="20">
      <c r="A20" s="7"/>
    </row>
    <row r="21">
      <c r="A21" s="26" t="s">
        <v>65</v>
      </c>
      <c r="D21" s="70"/>
      <c r="E21" s="28"/>
      <c r="F21" s="29"/>
    </row>
    <row r="22">
      <c r="A22" s="14" t="s">
        <v>66</v>
      </c>
      <c r="D22" s="27">
        <v>1.0</v>
      </c>
      <c r="E22" s="28">
        <v>750.0</v>
      </c>
      <c r="F22" s="28">
        <f t="shared" ref="F22:F23" si="1">D22*E22</f>
        <v>750</v>
      </c>
    </row>
    <row r="23">
      <c r="A23" s="36"/>
      <c r="B23" s="7"/>
      <c r="C23" s="7"/>
      <c r="D23" s="27">
        <v>1.0</v>
      </c>
      <c r="E23" s="28">
        <v>60.0</v>
      </c>
      <c r="F23" s="28">
        <f t="shared" si="1"/>
        <v>60</v>
      </c>
    </row>
    <row r="24">
      <c r="A24" s="7"/>
      <c r="B24" s="7"/>
      <c r="C24" s="7"/>
      <c r="D24" s="7"/>
      <c r="E24" s="32"/>
      <c r="F24" s="33"/>
    </row>
    <row r="25">
      <c r="A25" s="7"/>
      <c r="B25" s="7"/>
      <c r="C25" s="7"/>
      <c r="D25" s="7"/>
      <c r="E25" s="32" t="s">
        <v>24</v>
      </c>
      <c r="F25" s="33">
        <f>F22+F23</f>
        <v>810</v>
      </c>
    </row>
    <row r="26">
      <c r="A26" s="7"/>
      <c r="B26" s="7"/>
      <c r="C26" s="7"/>
      <c r="D26" s="7"/>
      <c r="E26" s="34">
        <v>0.21</v>
      </c>
      <c r="F26" s="33">
        <f>F25*E26</f>
        <v>170.1</v>
      </c>
    </row>
    <row r="27">
      <c r="A27" s="7"/>
      <c r="B27" s="7"/>
      <c r="C27" s="7"/>
      <c r="D27" s="7"/>
      <c r="E27" s="32" t="s">
        <v>19</v>
      </c>
      <c r="F27" s="33">
        <f>F25+F26</f>
        <v>980.1</v>
      </c>
    </row>
    <row r="28" ht="14.25" customHeight="1">
      <c r="A28" s="3"/>
      <c r="B28" s="7"/>
      <c r="C28" s="7"/>
      <c r="D28" s="7"/>
      <c r="E28" s="32"/>
      <c r="F28" s="33"/>
    </row>
    <row r="29">
      <c r="A29" s="38" t="s">
        <v>67</v>
      </c>
      <c r="B29" s="7"/>
      <c r="C29" s="7"/>
      <c r="D29" s="7"/>
      <c r="E29" s="32"/>
      <c r="F29" s="33"/>
    </row>
    <row r="30" ht="14.25" customHeight="1">
      <c r="A30" s="20" t="s">
        <v>68</v>
      </c>
      <c r="B30" s="7"/>
      <c r="C30" s="7"/>
      <c r="D30" s="7"/>
      <c r="E30" s="32"/>
      <c r="F30" s="33"/>
    </row>
    <row r="31" ht="14.25" customHeight="1">
      <c r="A31" s="20" t="s">
        <v>69</v>
      </c>
      <c r="B31" s="7"/>
      <c r="C31" s="7"/>
      <c r="D31" s="7"/>
      <c r="E31" s="32"/>
      <c r="F31" s="33"/>
    </row>
    <row r="32" ht="14.25" customHeight="1">
      <c r="A32" s="20" t="s">
        <v>70</v>
      </c>
      <c r="B32" s="7"/>
      <c r="C32" s="7"/>
      <c r="D32" s="7"/>
      <c r="E32" s="32"/>
      <c r="F32" s="33"/>
    </row>
    <row r="33" ht="14.25" customHeight="1">
      <c r="A33" s="20" t="s">
        <v>71</v>
      </c>
      <c r="B33" s="7"/>
      <c r="C33" s="7"/>
      <c r="D33" s="7"/>
      <c r="E33" s="32"/>
      <c r="F33" s="33"/>
    </row>
    <row r="34">
      <c r="A34" s="7"/>
      <c r="B34" s="7"/>
      <c r="C34" s="7"/>
      <c r="D34" s="7"/>
      <c r="E34" s="7"/>
      <c r="F34" s="37"/>
    </row>
    <row r="35" ht="14.25" customHeight="1">
      <c r="A35" s="38" t="s">
        <v>72</v>
      </c>
      <c r="B35" s="7"/>
      <c r="C35" s="7"/>
      <c r="D35" s="3"/>
      <c r="E35" s="36" t="s">
        <v>73</v>
      </c>
      <c r="F35" s="32"/>
    </row>
    <row r="36">
      <c r="A36" s="36" t="s">
        <v>74</v>
      </c>
      <c r="B36" s="7"/>
      <c r="C36" s="7"/>
      <c r="D36" s="3"/>
      <c r="E36" s="36" t="s">
        <v>75</v>
      </c>
      <c r="F36" s="32"/>
    </row>
    <row r="37">
      <c r="A37" s="39">
        <v>3.51</v>
      </c>
      <c r="B37" s="7"/>
      <c r="C37" s="7"/>
      <c r="D37" s="3"/>
      <c r="E37" s="36" t="s">
        <v>76</v>
      </c>
      <c r="F37" s="34"/>
    </row>
    <row r="38">
      <c r="A38" s="36" t="s">
        <v>77</v>
      </c>
      <c r="B38" s="7"/>
      <c r="C38" s="7"/>
      <c r="D38" s="3"/>
      <c r="E38" s="36" t="s">
        <v>78</v>
      </c>
      <c r="F38" s="34"/>
    </row>
    <row r="39">
      <c r="A39" s="36" t="s">
        <v>79</v>
      </c>
      <c r="B39" s="7"/>
      <c r="C39" s="7"/>
      <c r="D39" s="3"/>
      <c r="E39" s="36" t="s">
        <v>80</v>
      </c>
      <c r="F39" s="34"/>
    </row>
    <row r="40">
      <c r="A40" s="36" t="s">
        <v>81</v>
      </c>
      <c r="B40" s="7"/>
      <c r="C40" s="7"/>
      <c r="D40" s="7"/>
      <c r="E40" s="40" t="s">
        <v>82</v>
      </c>
      <c r="F40" s="33"/>
    </row>
    <row r="41">
      <c r="A41" s="36" t="s">
        <v>83</v>
      </c>
      <c r="B41" s="7"/>
      <c r="C41" s="7"/>
      <c r="E41" s="36" t="s">
        <v>80</v>
      </c>
      <c r="F41" s="33"/>
    </row>
    <row r="42">
      <c r="A42" s="36" t="s">
        <v>84</v>
      </c>
      <c r="B42" s="7"/>
      <c r="C42" s="7"/>
      <c r="D42" s="7"/>
      <c r="E42" s="36">
        <v>50.0</v>
      </c>
      <c r="F42" s="7"/>
    </row>
    <row r="43">
      <c r="A43" s="36" t="s">
        <v>85</v>
      </c>
      <c r="B43" s="7"/>
      <c r="C43" s="7"/>
      <c r="D43" s="7"/>
      <c r="E43" s="36" t="s">
        <v>86</v>
      </c>
      <c r="F43" s="7"/>
    </row>
    <row r="44">
      <c r="A44" s="36"/>
      <c r="B44" s="7"/>
      <c r="C44" s="7"/>
      <c r="D44" s="7"/>
      <c r="E44" s="36"/>
      <c r="F44" s="7"/>
    </row>
    <row r="45">
      <c r="B45" s="7"/>
      <c r="C45" s="7"/>
      <c r="D45" s="7"/>
      <c r="E45" s="36"/>
      <c r="F45" s="7"/>
    </row>
    <row r="46">
      <c r="B46" s="7"/>
      <c r="C46" s="7"/>
      <c r="D46" s="7"/>
      <c r="E46" s="7"/>
      <c r="F46" s="7"/>
    </row>
    <row r="47">
      <c r="B47" s="7"/>
      <c r="C47" s="7"/>
      <c r="D47" s="7"/>
      <c r="E47" s="7"/>
      <c r="F47" s="7"/>
    </row>
    <row r="48">
      <c r="A48" s="41" t="s">
        <v>87</v>
      </c>
      <c r="B48" s="7"/>
      <c r="C48" s="7"/>
      <c r="D48" s="7"/>
      <c r="E48" s="7"/>
      <c r="F48" s="7"/>
    </row>
    <row r="49">
      <c r="B49" s="7"/>
      <c r="C49" s="7"/>
      <c r="D49" s="7"/>
      <c r="E49" s="7"/>
      <c r="F49" s="7"/>
    </row>
    <row r="50">
      <c r="A50" s="36" t="s">
        <v>88</v>
      </c>
      <c r="B50" s="7"/>
      <c r="C50" s="7"/>
      <c r="D50" s="7"/>
      <c r="E50" s="7"/>
      <c r="F50" s="7"/>
    </row>
    <row r="51">
      <c r="B51" s="7"/>
      <c r="C51" s="7"/>
      <c r="D51" s="7"/>
      <c r="E51" s="7"/>
      <c r="F51" s="7"/>
    </row>
    <row r="52">
      <c r="A52" s="36" t="s">
        <v>89</v>
      </c>
      <c r="B52" s="7"/>
      <c r="C52" s="7"/>
      <c r="D52" s="7"/>
      <c r="E52" s="7"/>
      <c r="F52" s="7"/>
    </row>
    <row r="53">
      <c r="B53" s="7"/>
      <c r="C53" s="7"/>
      <c r="D53" s="7"/>
      <c r="E53" s="7"/>
      <c r="F53" s="7"/>
    </row>
    <row r="54">
      <c r="A54" s="36" t="s">
        <v>90</v>
      </c>
      <c r="B54" s="7"/>
      <c r="C54" s="7"/>
      <c r="D54" s="7"/>
      <c r="E54" s="7"/>
      <c r="F54" s="7"/>
    </row>
    <row r="55">
      <c r="B55" s="7"/>
      <c r="C55" s="7"/>
      <c r="D55" s="7"/>
      <c r="E55" s="7"/>
      <c r="F55" s="7"/>
    </row>
    <row r="56">
      <c r="A56" s="36" t="s">
        <v>91</v>
      </c>
      <c r="B56" s="7"/>
      <c r="C56" s="7"/>
      <c r="D56" s="7"/>
      <c r="E56" s="7"/>
      <c r="F56" s="7"/>
    </row>
    <row r="57">
      <c r="B57" s="3"/>
      <c r="C57" s="3"/>
      <c r="D57" s="3"/>
      <c r="E57" s="2"/>
      <c r="F57" s="2"/>
    </row>
    <row r="58">
      <c r="A58" s="36" t="s">
        <v>92</v>
      </c>
      <c r="B58" s="2"/>
      <c r="C58" s="2"/>
      <c r="D58" s="2"/>
      <c r="E58" s="30"/>
      <c r="F58" s="30"/>
    </row>
    <row r="59">
      <c r="B59" s="42"/>
      <c r="C59" s="42"/>
      <c r="D59" s="42"/>
      <c r="E59" s="30"/>
      <c r="F59" s="30"/>
    </row>
    <row r="60">
      <c r="A60" s="36" t="s">
        <v>93</v>
      </c>
      <c r="B60" s="42"/>
      <c r="C60" s="42"/>
      <c r="D60" s="42"/>
      <c r="E60" s="43"/>
      <c r="F60" s="43"/>
    </row>
    <row r="61">
      <c r="A61" s="44"/>
      <c r="B61" s="30"/>
      <c r="C61" s="30"/>
      <c r="D61" s="30"/>
      <c r="E61" s="3"/>
      <c r="F61" s="3"/>
    </row>
    <row r="62">
      <c r="A62" s="44"/>
      <c r="B62" s="3"/>
      <c r="C62" s="3"/>
      <c r="D62" s="3"/>
      <c r="E62" s="3"/>
      <c r="F62" s="3"/>
    </row>
    <row r="63">
      <c r="A63" s="44"/>
      <c r="B63" s="3"/>
      <c r="C63" s="3"/>
      <c r="D63" s="3"/>
      <c r="E63" s="3"/>
      <c r="F63" s="3"/>
    </row>
  </sheetData>
  <mergeCells count="16">
    <mergeCell ref="D8:F8"/>
    <mergeCell ref="D9:F9"/>
    <mergeCell ref="A11:C11"/>
    <mergeCell ref="D11:F11"/>
    <mergeCell ref="A12:B12"/>
    <mergeCell ref="D12:F12"/>
    <mergeCell ref="A20:F20"/>
    <mergeCell ref="A21:C21"/>
    <mergeCell ref="A22:C22"/>
    <mergeCell ref="A1:C4"/>
    <mergeCell ref="E2:F2"/>
    <mergeCell ref="E3:F3"/>
    <mergeCell ref="A6:C6"/>
    <mergeCell ref="A7:B7"/>
    <mergeCell ref="A8:B8"/>
    <mergeCell ref="A9:B9"/>
  </mergeCells>
  <hyperlinks>
    <hyperlink r:id="rId1" ref="A11"/>
    <hyperlink r:id="rId2" ref="A12"/>
  </hyperlinks>
  <printOptions horizontalCentered="1"/>
  <pageMargins bottom="0.75" footer="0.0" header="0.0" left="0.25" right="0.25" top="0.75"/>
  <pageSetup paperSize="9" orientation="portrait" pageOrder="overThenDown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1.63"/>
    <col customWidth="1" min="3" max="3" width="13.13"/>
    <col customWidth="1" min="6" max="6" width="15.88"/>
  </cols>
  <sheetData>
    <row r="1">
      <c r="A1" s="1"/>
      <c r="D1" s="2"/>
      <c r="E1" s="2"/>
      <c r="F1" s="2"/>
    </row>
    <row r="2">
      <c r="D2" s="3"/>
      <c r="E2" s="4" t="s">
        <v>0</v>
      </c>
    </row>
    <row r="3">
      <c r="D3" s="3"/>
      <c r="E3" s="5">
        <v>2111.0</v>
      </c>
    </row>
    <row r="4">
      <c r="D4" s="3"/>
      <c r="E4" s="2"/>
      <c r="F4" s="2"/>
    </row>
    <row r="5">
      <c r="A5" s="6" t="s">
        <v>1</v>
      </c>
      <c r="B5" s="7"/>
      <c r="C5" s="7"/>
      <c r="D5" s="7"/>
      <c r="E5" s="7"/>
      <c r="F5" s="7"/>
    </row>
    <row r="6">
      <c r="A6" s="6" t="s">
        <v>2</v>
      </c>
      <c r="D6" s="7"/>
      <c r="E6" s="7"/>
      <c r="F6" s="7"/>
    </row>
    <row r="7">
      <c r="A7" s="8" t="s">
        <v>3</v>
      </c>
      <c r="C7" s="7"/>
      <c r="D7" s="9"/>
      <c r="E7" s="9"/>
      <c r="F7" s="9"/>
    </row>
    <row r="8">
      <c r="A8" s="10" t="s">
        <v>4</v>
      </c>
      <c r="C8" s="7"/>
      <c r="D8" s="11" t="s">
        <v>5</v>
      </c>
      <c r="E8" s="12"/>
      <c r="F8" s="12"/>
    </row>
    <row r="9">
      <c r="A9" s="10" t="s">
        <v>6</v>
      </c>
      <c r="C9" s="7"/>
      <c r="D9" s="17" t="s">
        <v>62</v>
      </c>
    </row>
    <row r="10">
      <c r="A10" s="10" t="s">
        <v>7</v>
      </c>
      <c r="B10" s="7"/>
      <c r="C10" s="7"/>
      <c r="D10" s="14"/>
      <c r="E10" s="14"/>
      <c r="F10" s="14"/>
    </row>
    <row r="11">
      <c r="A11" s="15" t="s">
        <v>8</v>
      </c>
      <c r="D11" s="11" t="s">
        <v>9</v>
      </c>
      <c r="E11" s="12"/>
      <c r="F11" s="12"/>
    </row>
    <row r="12">
      <c r="A12" s="16" t="s">
        <v>94</v>
      </c>
      <c r="C12" s="7"/>
      <c r="D12" s="17"/>
    </row>
    <row r="13">
      <c r="A13" s="14"/>
      <c r="B13" s="7"/>
      <c r="C13" s="7"/>
      <c r="D13" s="7"/>
      <c r="E13" s="7"/>
      <c r="F13" s="7"/>
    </row>
    <row r="14">
      <c r="A14" s="18" t="s">
        <v>11</v>
      </c>
      <c r="B14" s="19" t="s">
        <v>95</v>
      </c>
      <c r="C14" s="7"/>
      <c r="D14" s="7"/>
      <c r="E14" s="7"/>
      <c r="F14" s="7"/>
    </row>
    <row r="15">
      <c r="A15" s="18" t="s">
        <v>13</v>
      </c>
      <c r="B15" s="3"/>
      <c r="C15" s="7"/>
      <c r="D15" s="7"/>
      <c r="E15" s="7"/>
      <c r="F15" s="7"/>
    </row>
    <row r="16">
      <c r="A16" s="18" t="s">
        <v>14</v>
      </c>
      <c r="B16" s="3"/>
      <c r="C16" s="7"/>
      <c r="D16" s="7"/>
      <c r="E16" s="7"/>
      <c r="F16" s="7"/>
    </row>
    <row r="17">
      <c r="A17" s="18" t="s">
        <v>15</v>
      </c>
      <c r="B17" s="3"/>
      <c r="C17" s="7"/>
      <c r="D17" s="7"/>
      <c r="E17" s="7"/>
      <c r="F17" s="7"/>
    </row>
    <row r="18">
      <c r="A18" s="14"/>
      <c r="B18" s="7"/>
      <c r="C18" s="7"/>
      <c r="D18" s="7"/>
      <c r="E18" s="7"/>
      <c r="F18" s="7"/>
    </row>
    <row r="19">
      <c r="A19" s="23" t="s">
        <v>16</v>
      </c>
      <c r="B19" s="24"/>
      <c r="C19" s="24"/>
      <c r="D19" s="25" t="s">
        <v>17</v>
      </c>
      <c r="E19" s="25" t="s">
        <v>18</v>
      </c>
      <c r="F19" s="25" t="s">
        <v>19</v>
      </c>
    </row>
    <row r="20">
      <c r="A20" s="7"/>
    </row>
    <row r="21">
      <c r="A21" s="26" t="s">
        <v>96</v>
      </c>
      <c r="D21" s="27">
        <v>2.0</v>
      </c>
      <c r="E21" s="28">
        <v>120.0</v>
      </c>
      <c r="F21" s="29">
        <f t="shared" ref="F21:F23" si="1">D21*E21</f>
        <v>240</v>
      </c>
    </row>
    <row r="22">
      <c r="A22" s="36" t="s">
        <v>97</v>
      </c>
      <c r="D22" s="27">
        <v>2.0</v>
      </c>
      <c r="E22" s="28">
        <v>60.0</v>
      </c>
      <c r="F22" s="29">
        <f t="shared" si="1"/>
        <v>120</v>
      </c>
    </row>
    <row r="23">
      <c r="A23" s="36" t="s">
        <v>98</v>
      </c>
      <c r="B23" s="7"/>
      <c r="C23" s="7"/>
      <c r="D23" s="27">
        <v>1.0</v>
      </c>
      <c r="E23" s="28">
        <v>250.0</v>
      </c>
      <c r="F23" s="29">
        <f t="shared" si="1"/>
        <v>250</v>
      </c>
    </row>
    <row r="24">
      <c r="A24" s="36" t="s">
        <v>99</v>
      </c>
      <c r="B24" s="7"/>
      <c r="C24" s="7"/>
      <c r="D24" s="7"/>
      <c r="E24" s="32"/>
      <c r="F24" s="33"/>
    </row>
    <row r="25">
      <c r="A25" s="7"/>
      <c r="B25" s="7"/>
      <c r="C25" s="7"/>
      <c r="D25" s="7"/>
    </row>
    <row r="26">
      <c r="A26" s="7"/>
      <c r="B26" s="7"/>
      <c r="C26" s="7"/>
      <c r="D26" s="7"/>
      <c r="E26" s="32" t="s">
        <v>24</v>
      </c>
      <c r="F26" s="33">
        <f>F22+F23+F21</f>
        <v>610</v>
      </c>
    </row>
    <row r="27">
      <c r="A27" s="7"/>
      <c r="B27" s="7"/>
      <c r="C27" s="7"/>
      <c r="D27" s="7"/>
      <c r="E27" s="34">
        <v>0.21</v>
      </c>
      <c r="F27" s="33">
        <f>F26*E27</f>
        <v>128.1</v>
      </c>
    </row>
    <row r="28" ht="14.25" customHeight="1">
      <c r="A28" s="3"/>
      <c r="B28" s="7"/>
      <c r="C28" s="7"/>
      <c r="D28" s="7"/>
      <c r="E28" s="32" t="s">
        <v>19</v>
      </c>
      <c r="F28" s="33">
        <f>F26+F27</f>
        <v>738.1</v>
      </c>
    </row>
    <row r="29">
      <c r="A29" s="38"/>
      <c r="B29" s="7"/>
      <c r="C29" s="7"/>
      <c r="D29" s="7"/>
      <c r="E29" s="32"/>
      <c r="F29" s="33"/>
    </row>
    <row r="30" ht="14.25" customHeight="1">
      <c r="A30" s="20"/>
      <c r="B30" s="7"/>
      <c r="C30" s="7"/>
      <c r="D30" s="7"/>
      <c r="E30" s="32"/>
      <c r="F30" s="33"/>
    </row>
    <row r="31" ht="14.25" customHeight="1">
      <c r="A31" s="20"/>
      <c r="B31" s="7"/>
      <c r="C31" s="7"/>
      <c r="D31" s="7"/>
      <c r="E31" s="32"/>
      <c r="F31" s="33"/>
    </row>
    <row r="32" ht="14.25" customHeight="1">
      <c r="A32" s="20"/>
      <c r="B32" s="7"/>
      <c r="C32" s="7"/>
      <c r="D32" s="7"/>
      <c r="E32" s="32"/>
      <c r="F32" s="33"/>
    </row>
    <row r="33" ht="14.25" customHeight="1">
      <c r="A33" s="20"/>
      <c r="B33" s="7"/>
      <c r="C33" s="7"/>
      <c r="D33" s="7"/>
      <c r="E33" s="32"/>
      <c r="F33" s="33"/>
    </row>
    <row r="34">
      <c r="A34" s="7"/>
      <c r="B34" s="7"/>
      <c r="C34" s="7"/>
      <c r="D34" s="7"/>
      <c r="E34" s="7"/>
      <c r="F34" s="37"/>
    </row>
    <row r="35" ht="14.25" customHeight="1">
      <c r="A35" s="38"/>
      <c r="B35" s="7"/>
      <c r="C35" s="7"/>
      <c r="D35" s="3"/>
      <c r="E35" s="36"/>
      <c r="F35" s="32"/>
    </row>
    <row r="36">
      <c r="A36" s="36"/>
      <c r="B36" s="7"/>
      <c r="C36" s="7"/>
      <c r="D36" s="3"/>
      <c r="E36" s="36"/>
      <c r="F36" s="32"/>
    </row>
    <row r="37">
      <c r="A37" s="39"/>
      <c r="B37" s="7"/>
      <c r="C37" s="7"/>
      <c r="D37" s="3"/>
      <c r="E37" s="36"/>
      <c r="F37" s="34"/>
    </row>
    <row r="38">
      <c r="A38" s="36"/>
      <c r="B38" s="7"/>
      <c r="C38" s="7"/>
      <c r="D38" s="3"/>
      <c r="E38" s="36"/>
      <c r="F38" s="34"/>
    </row>
    <row r="39">
      <c r="A39" s="36"/>
      <c r="B39" s="7"/>
      <c r="C39" s="7"/>
      <c r="D39" s="3"/>
      <c r="E39" s="36"/>
      <c r="F39" s="34"/>
    </row>
    <row r="40">
      <c r="A40" s="36"/>
      <c r="B40" s="7"/>
      <c r="C40" s="7"/>
      <c r="D40" s="7"/>
      <c r="E40" s="40"/>
      <c r="F40" s="33"/>
    </row>
    <row r="41">
      <c r="A41" s="36"/>
      <c r="B41" s="7"/>
      <c r="C41" s="7"/>
      <c r="E41" s="36"/>
      <c r="F41" s="33"/>
    </row>
    <row r="42">
      <c r="A42" s="36"/>
      <c r="B42" s="7"/>
      <c r="C42" s="7"/>
      <c r="D42" s="7"/>
      <c r="E42" s="36"/>
      <c r="F42" s="7"/>
    </row>
    <row r="43">
      <c r="A43" s="36"/>
      <c r="B43" s="7"/>
      <c r="C43" s="7"/>
      <c r="D43" s="7"/>
      <c r="E43" s="36"/>
      <c r="F43" s="7"/>
    </row>
    <row r="44">
      <c r="A44" s="36"/>
      <c r="B44" s="7"/>
      <c r="C44" s="7"/>
      <c r="D44" s="7"/>
      <c r="E44" s="36"/>
      <c r="F44" s="7"/>
    </row>
    <row r="45">
      <c r="B45" s="7"/>
      <c r="C45" s="7"/>
      <c r="D45" s="7"/>
      <c r="E45" s="36"/>
      <c r="F45" s="7"/>
    </row>
    <row r="46">
      <c r="B46" s="7"/>
      <c r="C46" s="7"/>
      <c r="D46" s="7"/>
      <c r="E46" s="7"/>
      <c r="F46" s="7"/>
    </row>
    <row r="47">
      <c r="B47" s="7"/>
      <c r="C47" s="7"/>
      <c r="D47" s="7"/>
      <c r="E47" s="7"/>
      <c r="F47" s="7"/>
    </row>
    <row r="48">
      <c r="A48" s="41"/>
      <c r="B48" s="7"/>
      <c r="C48" s="7"/>
      <c r="D48" s="7"/>
      <c r="E48" s="7"/>
      <c r="F48" s="7"/>
    </row>
    <row r="49">
      <c r="B49" s="7"/>
      <c r="C49" s="7"/>
      <c r="D49" s="7"/>
      <c r="E49" s="7"/>
      <c r="F49" s="7"/>
    </row>
    <row r="50">
      <c r="A50" s="36"/>
      <c r="B50" s="7"/>
      <c r="C50" s="7"/>
      <c r="D50" s="7"/>
      <c r="E50" s="7"/>
      <c r="F50" s="7"/>
    </row>
    <row r="51">
      <c r="B51" s="7"/>
      <c r="C51" s="7"/>
      <c r="D51" s="7"/>
      <c r="E51" s="7"/>
      <c r="F51" s="7"/>
    </row>
    <row r="52">
      <c r="A52" s="36"/>
      <c r="B52" s="7"/>
      <c r="C52" s="7"/>
      <c r="D52" s="7"/>
      <c r="E52" s="7"/>
      <c r="F52" s="7"/>
    </row>
    <row r="53">
      <c r="B53" s="7"/>
      <c r="C53" s="7"/>
      <c r="D53" s="7"/>
      <c r="E53" s="7"/>
      <c r="F53" s="7"/>
    </row>
    <row r="54">
      <c r="A54" s="36"/>
      <c r="B54" s="7"/>
      <c r="C54" s="7"/>
      <c r="D54" s="7"/>
      <c r="E54" s="7"/>
      <c r="F54" s="7"/>
    </row>
    <row r="55">
      <c r="B55" s="7"/>
      <c r="C55" s="7"/>
      <c r="D55" s="7"/>
      <c r="E55" s="7"/>
      <c r="F55" s="7"/>
    </row>
    <row r="56">
      <c r="A56" s="36"/>
      <c r="B56" s="7"/>
      <c r="C56" s="7"/>
      <c r="D56" s="7"/>
      <c r="E56" s="7"/>
      <c r="F56" s="7"/>
    </row>
    <row r="57">
      <c r="B57" s="3"/>
      <c r="C57" s="3"/>
      <c r="D57" s="3"/>
      <c r="E57" s="2"/>
      <c r="F57" s="2"/>
    </row>
    <row r="58">
      <c r="A58" s="36"/>
      <c r="B58" s="2"/>
      <c r="C58" s="2"/>
      <c r="D58" s="2"/>
      <c r="E58" s="30"/>
      <c r="F58" s="30"/>
    </row>
    <row r="59">
      <c r="B59" s="42"/>
      <c r="C59" s="42"/>
      <c r="D59" s="42"/>
      <c r="E59" s="30"/>
      <c r="F59" s="30"/>
    </row>
    <row r="60">
      <c r="A60" s="36"/>
      <c r="B60" s="42"/>
      <c r="C60" s="42"/>
      <c r="D60" s="42"/>
      <c r="E60" s="43"/>
      <c r="F60" s="43"/>
    </row>
    <row r="61">
      <c r="A61" s="44"/>
      <c r="B61" s="30"/>
      <c r="C61" s="30"/>
      <c r="D61" s="30"/>
      <c r="E61" s="3"/>
      <c r="F61" s="3"/>
    </row>
    <row r="62">
      <c r="A62" s="44"/>
      <c r="B62" s="3"/>
      <c r="C62" s="3"/>
      <c r="D62" s="3"/>
      <c r="E62" s="3"/>
      <c r="F62" s="3"/>
    </row>
    <row r="63">
      <c r="A63" s="44"/>
      <c r="B63" s="3"/>
      <c r="C63" s="3"/>
      <c r="D63" s="3"/>
      <c r="E63" s="3"/>
      <c r="F63" s="3"/>
    </row>
  </sheetData>
  <mergeCells count="16">
    <mergeCell ref="D8:F8"/>
    <mergeCell ref="D9:F9"/>
    <mergeCell ref="A11:C11"/>
    <mergeCell ref="D11:F11"/>
    <mergeCell ref="A12:B12"/>
    <mergeCell ref="D12:F12"/>
    <mergeCell ref="A20:F20"/>
    <mergeCell ref="A21:C21"/>
    <mergeCell ref="A22:C22"/>
    <mergeCell ref="A1:C4"/>
    <mergeCell ref="E2:F2"/>
    <mergeCell ref="E3:F3"/>
    <mergeCell ref="A6:C6"/>
    <mergeCell ref="A7:B7"/>
    <mergeCell ref="A8:B8"/>
    <mergeCell ref="A9:B9"/>
  </mergeCells>
  <hyperlinks>
    <hyperlink r:id="rId1" ref="A11"/>
    <hyperlink r:id="rId2" ref="A12"/>
  </hyperlinks>
  <printOptions horizontalCentered="1"/>
  <pageMargins bottom="0.75" footer="0.0" header="0.0" left="0.25" right="0.25" top="0.75"/>
  <pageSetup paperSize="9" orientation="portrait" pageOrder="overThenDown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1.63"/>
    <col customWidth="1" min="3" max="3" width="13.13"/>
    <col customWidth="1" min="6" max="6" width="15.88"/>
  </cols>
  <sheetData>
    <row r="1">
      <c r="A1" s="1"/>
      <c r="D1" s="2"/>
      <c r="E1" s="2"/>
      <c r="F1" s="2"/>
    </row>
    <row r="2">
      <c r="D2" s="3"/>
      <c r="E2" s="4" t="s">
        <v>0</v>
      </c>
    </row>
    <row r="3">
      <c r="D3" s="3"/>
      <c r="E3" s="5">
        <v>2112.0</v>
      </c>
    </row>
    <row r="4">
      <c r="D4" s="3"/>
      <c r="E4" s="2"/>
      <c r="F4" s="2"/>
    </row>
    <row r="5">
      <c r="A5" s="6" t="s">
        <v>1</v>
      </c>
      <c r="B5" s="7"/>
      <c r="C5" s="7"/>
      <c r="D5" s="7"/>
      <c r="E5" s="7"/>
      <c r="F5" s="7"/>
    </row>
    <row r="6">
      <c r="A6" s="6" t="s">
        <v>2</v>
      </c>
      <c r="D6" s="7"/>
      <c r="E6" s="7"/>
      <c r="F6" s="7"/>
    </row>
    <row r="7">
      <c r="A7" s="8" t="s">
        <v>3</v>
      </c>
      <c r="C7" s="7"/>
      <c r="D7" s="9"/>
      <c r="E7" s="9"/>
      <c r="F7" s="9"/>
    </row>
    <row r="8">
      <c r="A8" s="10" t="s">
        <v>4</v>
      </c>
      <c r="C8" s="7"/>
      <c r="D8" s="11" t="s">
        <v>5</v>
      </c>
      <c r="E8" s="12"/>
      <c r="F8" s="12"/>
    </row>
    <row r="9">
      <c r="A9" s="10" t="s">
        <v>6</v>
      </c>
      <c r="C9" s="7"/>
      <c r="D9" s="17" t="s">
        <v>62</v>
      </c>
    </row>
    <row r="10">
      <c r="A10" s="10" t="s">
        <v>7</v>
      </c>
      <c r="B10" s="7"/>
      <c r="C10" s="7"/>
      <c r="D10" s="14"/>
      <c r="E10" s="14"/>
      <c r="F10" s="14"/>
    </row>
    <row r="11">
      <c r="A11" s="15" t="s">
        <v>8</v>
      </c>
      <c r="D11" s="11" t="s">
        <v>9</v>
      </c>
      <c r="E11" s="12"/>
      <c r="F11" s="12"/>
    </row>
    <row r="12">
      <c r="A12" s="16" t="s">
        <v>100</v>
      </c>
      <c r="C12" s="7"/>
      <c r="D12" s="17" t="s">
        <v>26</v>
      </c>
    </row>
    <row r="13">
      <c r="A13" s="14"/>
      <c r="B13" s="7"/>
      <c r="C13" s="7"/>
      <c r="D13" s="7"/>
      <c r="E13" s="7"/>
      <c r="F13" s="7"/>
    </row>
    <row r="14">
      <c r="A14" s="18" t="s">
        <v>11</v>
      </c>
      <c r="B14" s="19" t="s">
        <v>101</v>
      </c>
      <c r="C14" s="7"/>
      <c r="D14" s="7"/>
      <c r="E14" s="7"/>
      <c r="F14" s="7"/>
    </row>
    <row r="15">
      <c r="A15" s="18" t="s">
        <v>13</v>
      </c>
      <c r="B15" s="3"/>
      <c r="C15" s="7"/>
      <c r="D15" s="7"/>
      <c r="E15" s="7"/>
      <c r="F15" s="7"/>
    </row>
    <row r="16">
      <c r="A16" s="18" t="s">
        <v>14</v>
      </c>
      <c r="B16" s="3"/>
      <c r="C16" s="7"/>
      <c r="D16" s="7"/>
      <c r="E16" s="7"/>
      <c r="F16" s="7"/>
    </row>
    <row r="17">
      <c r="A17" s="18" t="s">
        <v>15</v>
      </c>
      <c r="B17" s="3"/>
      <c r="C17" s="7"/>
      <c r="D17" s="7"/>
      <c r="E17" s="7"/>
      <c r="F17" s="7"/>
    </row>
    <row r="18">
      <c r="A18" s="14"/>
      <c r="B18" s="7"/>
      <c r="C18" s="7"/>
      <c r="D18" s="7"/>
      <c r="E18" s="7"/>
      <c r="F18" s="7"/>
    </row>
    <row r="19">
      <c r="A19" s="23" t="s">
        <v>16</v>
      </c>
      <c r="B19" s="24"/>
      <c r="C19" s="24"/>
      <c r="D19" s="25" t="s">
        <v>17</v>
      </c>
      <c r="E19" s="25" t="s">
        <v>18</v>
      </c>
      <c r="F19" s="25" t="s">
        <v>19</v>
      </c>
    </row>
    <row r="20">
      <c r="A20" s="7"/>
    </row>
    <row r="21">
      <c r="A21" s="26" t="s">
        <v>65</v>
      </c>
      <c r="D21" s="70"/>
      <c r="E21" s="28"/>
      <c r="F21" s="29"/>
    </row>
    <row r="22">
      <c r="A22" s="14" t="s">
        <v>66</v>
      </c>
      <c r="D22" s="27">
        <v>1.0</v>
      </c>
      <c r="E22" s="28">
        <v>750.0</v>
      </c>
      <c r="F22" s="28">
        <f t="shared" ref="F22:F23" si="1">D22*E22</f>
        <v>750</v>
      </c>
    </row>
    <row r="23">
      <c r="A23" s="36" t="s">
        <v>49</v>
      </c>
      <c r="B23" s="7"/>
      <c r="C23" s="7"/>
      <c r="D23" s="27">
        <v>1.0</v>
      </c>
      <c r="E23" s="28">
        <v>80.0</v>
      </c>
      <c r="F23" s="28">
        <f t="shared" si="1"/>
        <v>80</v>
      </c>
    </row>
    <row r="24">
      <c r="A24" s="7"/>
      <c r="B24" s="7"/>
      <c r="C24" s="7"/>
      <c r="D24" s="7"/>
      <c r="E24" s="32"/>
      <c r="F24" s="33"/>
    </row>
    <row r="25">
      <c r="A25" s="7"/>
      <c r="B25" s="7"/>
      <c r="C25" s="7"/>
      <c r="D25" s="7"/>
      <c r="E25" s="32" t="s">
        <v>24</v>
      </c>
      <c r="F25" s="33">
        <f>F22+F23</f>
        <v>830</v>
      </c>
    </row>
    <row r="26">
      <c r="A26" s="7"/>
      <c r="B26" s="7"/>
      <c r="C26" s="7"/>
      <c r="D26" s="7"/>
      <c r="E26" s="34">
        <v>0.21</v>
      </c>
      <c r="F26" s="33">
        <f>F25*E26</f>
        <v>174.3</v>
      </c>
    </row>
    <row r="27">
      <c r="A27" s="7"/>
      <c r="B27" s="7"/>
      <c r="C27" s="7"/>
      <c r="D27" s="7"/>
      <c r="E27" s="32" t="s">
        <v>19</v>
      </c>
      <c r="F27" s="33">
        <f>F25+F26</f>
        <v>1004.3</v>
      </c>
    </row>
    <row r="28" ht="14.25" customHeight="1">
      <c r="A28" s="3"/>
      <c r="B28" s="7"/>
      <c r="C28" s="7"/>
      <c r="D28" s="7"/>
      <c r="E28" s="32"/>
      <c r="F28" s="33"/>
    </row>
    <row r="29">
      <c r="A29" s="38" t="s">
        <v>67</v>
      </c>
      <c r="B29" s="7"/>
      <c r="C29" s="7"/>
      <c r="D29" s="7"/>
      <c r="E29" s="32"/>
      <c r="F29" s="33"/>
    </row>
    <row r="30" ht="14.25" customHeight="1">
      <c r="A30" s="20" t="s">
        <v>68</v>
      </c>
      <c r="B30" s="7"/>
      <c r="C30" s="7"/>
      <c r="D30" s="7"/>
      <c r="E30" s="32"/>
      <c r="F30" s="33"/>
    </row>
    <row r="31" ht="14.25" customHeight="1">
      <c r="A31" s="20" t="s">
        <v>69</v>
      </c>
      <c r="B31" s="7"/>
      <c r="C31" s="7"/>
      <c r="D31" s="7"/>
      <c r="E31" s="32"/>
      <c r="F31" s="33"/>
    </row>
    <row r="32" ht="14.25" customHeight="1">
      <c r="A32" s="20" t="s">
        <v>70</v>
      </c>
      <c r="B32" s="7"/>
      <c r="C32" s="7"/>
      <c r="D32" s="7"/>
      <c r="E32" s="32"/>
      <c r="F32" s="33"/>
    </row>
    <row r="33" ht="14.25" customHeight="1">
      <c r="A33" s="20" t="s">
        <v>71</v>
      </c>
      <c r="B33" s="7"/>
      <c r="C33" s="7"/>
      <c r="D33" s="7"/>
      <c r="E33" s="32"/>
      <c r="F33" s="33"/>
    </row>
    <row r="34">
      <c r="A34" s="7"/>
      <c r="B34" s="7"/>
      <c r="C34" s="7"/>
      <c r="D34" s="7"/>
      <c r="E34" s="7"/>
      <c r="F34" s="37"/>
    </row>
    <row r="35" ht="14.25" customHeight="1">
      <c r="A35" s="38" t="s">
        <v>72</v>
      </c>
      <c r="B35" s="7"/>
      <c r="C35" s="7"/>
      <c r="D35" s="3"/>
      <c r="E35" s="36" t="s">
        <v>73</v>
      </c>
      <c r="F35" s="32"/>
    </row>
    <row r="36">
      <c r="A36" s="36" t="s">
        <v>74</v>
      </c>
      <c r="B36" s="7"/>
      <c r="C36" s="7"/>
      <c r="D36" s="3"/>
      <c r="E36" s="36" t="s">
        <v>75</v>
      </c>
      <c r="F36" s="32"/>
    </row>
    <row r="37">
      <c r="A37" s="39">
        <v>3.51</v>
      </c>
      <c r="B37" s="7"/>
      <c r="C37" s="7"/>
      <c r="D37" s="3"/>
      <c r="E37" s="36" t="s">
        <v>76</v>
      </c>
      <c r="F37" s="34"/>
    </row>
    <row r="38">
      <c r="A38" s="36" t="s">
        <v>77</v>
      </c>
      <c r="B38" s="7"/>
      <c r="C38" s="7"/>
      <c r="D38" s="3"/>
      <c r="E38" s="36" t="s">
        <v>78</v>
      </c>
      <c r="F38" s="34"/>
    </row>
    <row r="39">
      <c r="A39" s="36" t="s">
        <v>79</v>
      </c>
      <c r="B39" s="7"/>
      <c r="C39" s="7"/>
      <c r="D39" s="3"/>
      <c r="E39" s="36" t="s">
        <v>80</v>
      </c>
      <c r="F39" s="34"/>
    </row>
    <row r="40">
      <c r="A40" s="36" t="s">
        <v>81</v>
      </c>
      <c r="B40" s="7"/>
      <c r="C40" s="7"/>
      <c r="D40" s="7"/>
      <c r="E40" s="40" t="s">
        <v>82</v>
      </c>
      <c r="F40" s="33"/>
    </row>
    <row r="41">
      <c r="A41" s="36" t="s">
        <v>83</v>
      </c>
      <c r="B41" s="7"/>
      <c r="C41" s="7"/>
      <c r="E41" s="36" t="s">
        <v>80</v>
      </c>
      <c r="F41" s="33"/>
    </row>
    <row r="42">
      <c r="A42" s="36" t="s">
        <v>84</v>
      </c>
      <c r="B42" s="7"/>
      <c r="C42" s="7"/>
      <c r="D42" s="7"/>
      <c r="E42" s="36">
        <v>50.0</v>
      </c>
      <c r="F42" s="7"/>
    </row>
    <row r="43">
      <c r="A43" s="36" t="s">
        <v>85</v>
      </c>
      <c r="B43" s="7"/>
      <c r="C43" s="7"/>
      <c r="D43" s="7"/>
      <c r="E43" s="36" t="s">
        <v>86</v>
      </c>
      <c r="F43" s="7"/>
    </row>
    <row r="44">
      <c r="A44" s="36"/>
      <c r="B44" s="7"/>
      <c r="C44" s="7"/>
      <c r="D44" s="7"/>
      <c r="E44" s="36"/>
      <c r="F44" s="7"/>
    </row>
    <row r="45">
      <c r="B45" s="7"/>
      <c r="C45" s="7"/>
      <c r="D45" s="7"/>
      <c r="E45" s="36"/>
      <c r="F45" s="7"/>
    </row>
    <row r="46">
      <c r="B46" s="7"/>
      <c r="C46" s="7"/>
      <c r="D46" s="7"/>
      <c r="E46" s="7"/>
      <c r="F46" s="7"/>
    </row>
    <row r="47">
      <c r="B47" s="7"/>
      <c r="C47" s="7"/>
      <c r="D47" s="7"/>
      <c r="E47" s="7"/>
      <c r="F47" s="7"/>
    </row>
    <row r="48">
      <c r="A48" s="41" t="s">
        <v>87</v>
      </c>
      <c r="B48" s="7"/>
      <c r="C48" s="7"/>
      <c r="D48" s="7"/>
      <c r="E48" s="7"/>
      <c r="F48" s="7"/>
    </row>
    <row r="49">
      <c r="B49" s="7"/>
      <c r="C49" s="7"/>
      <c r="D49" s="7"/>
      <c r="E49" s="7"/>
      <c r="F49" s="7"/>
    </row>
    <row r="50">
      <c r="A50" s="36" t="s">
        <v>88</v>
      </c>
      <c r="B50" s="7"/>
      <c r="C50" s="7"/>
      <c r="D50" s="7"/>
      <c r="E50" s="7"/>
      <c r="F50" s="7"/>
    </row>
    <row r="51">
      <c r="B51" s="7"/>
      <c r="C51" s="7"/>
      <c r="D51" s="7"/>
      <c r="E51" s="7"/>
      <c r="F51" s="7"/>
    </row>
    <row r="52">
      <c r="A52" s="36" t="s">
        <v>89</v>
      </c>
      <c r="B52" s="7"/>
      <c r="C52" s="7"/>
      <c r="D52" s="7"/>
      <c r="E52" s="7"/>
      <c r="F52" s="7"/>
    </row>
    <row r="53">
      <c r="B53" s="7"/>
      <c r="C53" s="7"/>
      <c r="D53" s="7"/>
      <c r="E53" s="7"/>
      <c r="F53" s="7"/>
    </row>
    <row r="54">
      <c r="A54" s="36" t="s">
        <v>90</v>
      </c>
      <c r="B54" s="7"/>
      <c r="C54" s="7"/>
      <c r="D54" s="7"/>
      <c r="E54" s="7"/>
      <c r="F54" s="7"/>
    </row>
    <row r="55">
      <c r="B55" s="7"/>
      <c r="C55" s="7"/>
      <c r="D55" s="7"/>
      <c r="E55" s="7"/>
      <c r="F55" s="7"/>
    </row>
    <row r="56">
      <c r="A56" s="36" t="s">
        <v>91</v>
      </c>
      <c r="B56" s="7"/>
      <c r="C56" s="7"/>
      <c r="D56" s="7"/>
      <c r="E56" s="7"/>
      <c r="F56" s="7"/>
    </row>
    <row r="57">
      <c r="B57" s="3"/>
      <c r="C57" s="3"/>
      <c r="D57" s="3"/>
      <c r="E57" s="2"/>
      <c r="F57" s="2"/>
    </row>
    <row r="58">
      <c r="A58" s="36" t="s">
        <v>92</v>
      </c>
      <c r="B58" s="2"/>
      <c r="C58" s="2"/>
      <c r="D58" s="2"/>
      <c r="E58" s="30"/>
      <c r="F58" s="30"/>
    </row>
    <row r="59">
      <c r="B59" s="42"/>
      <c r="C59" s="42"/>
      <c r="D59" s="42"/>
      <c r="E59" s="30"/>
      <c r="F59" s="30"/>
    </row>
    <row r="60">
      <c r="A60" s="36" t="s">
        <v>93</v>
      </c>
      <c r="B60" s="42"/>
      <c r="C60" s="42"/>
      <c r="D60" s="42"/>
      <c r="E60" s="43"/>
      <c r="F60" s="43"/>
    </row>
    <row r="61">
      <c r="A61" s="44"/>
      <c r="B61" s="30"/>
      <c r="C61" s="30"/>
      <c r="D61" s="30"/>
      <c r="E61" s="3"/>
      <c r="F61" s="3"/>
    </row>
    <row r="62">
      <c r="A62" s="44"/>
      <c r="B62" s="3"/>
      <c r="C62" s="3"/>
      <c r="D62" s="3"/>
      <c r="E62" s="3"/>
      <c r="F62" s="3"/>
    </row>
    <row r="63">
      <c r="A63" s="44"/>
      <c r="B63" s="3"/>
      <c r="C63" s="3"/>
      <c r="D63" s="3"/>
      <c r="E63" s="3"/>
      <c r="F63" s="3"/>
    </row>
  </sheetData>
  <mergeCells count="16">
    <mergeCell ref="D8:F8"/>
    <mergeCell ref="D9:F9"/>
    <mergeCell ref="A11:C11"/>
    <mergeCell ref="D11:F11"/>
    <mergeCell ref="A12:B12"/>
    <mergeCell ref="D12:F12"/>
    <mergeCell ref="A20:F20"/>
    <mergeCell ref="A21:C21"/>
    <mergeCell ref="A22:C22"/>
    <mergeCell ref="A1:C4"/>
    <mergeCell ref="E2:F2"/>
    <mergeCell ref="E3:F3"/>
    <mergeCell ref="A6:C6"/>
    <mergeCell ref="A7:B7"/>
    <mergeCell ref="A8:B8"/>
    <mergeCell ref="A9:B9"/>
  </mergeCells>
  <hyperlinks>
    <hyperlink r:id="rId1" ref="A11"/>
    <hyperlink r:id="rId2" ref="A12"/>
  </hyperlinks>
  <printOptions horizontalCentered="1"/>
  <pageMargins bottom="0.75" footer="0.0" header="0.0" left="0.25" right="0.25" top="0.75"/>
  <pageSetup paperSize="9" orientation="portrait" pageOrder="overThenDown"/>
  <drawing r:id="rId3"/>
</worksheet>
</file>